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3920" windowHeight="13095"/>
  </bookViews>
  <sheets>
    <sheet name="様式１（計画概要）" sheetId="36" r:id="rId1"/>
    <sheet name="様式１添付（計画概要書）" sheetId="39" r:id="rId2"/>
    <sheet name="様式２（申請書）" sheetId="40" r:id="rId3"/>
    <sheet name="様式２添付（事業計画書）" sheetId="41" r:id="rId4"/>
    <sheet name="様式３（申請協議）" sheetId="42" r:id="rId5"/>
    <sheet name="様式４（申請回答）" sheetId="43" r:id="rId6"/>
    <sheet name="様式５（採択通知）" sheetId="44" r:id="rId7"/>
    <sheet name="様式５添付（事業計画書）" sheetId="45" r:id="rId8"/>
    <sheet name="様式６（計変申請)" sheetId="46" r:id="rId9"/>
    <sheet name="様式６添付（変更計画書）" sheetId="48" r:id="rId10"/>
    <sheet name="様式７（計変承認）" sheetId="50" r:id="rId11"/>
    <sheet name="様式８（承認報告）" sheetId="52" r:id="rId12"/>
    <sheet name="様式９（実績報告) " sheetId="53" r:id="rId13"/>
    <sheet name="様式９添付（事業実績書）" sheetId="54" r:id="rId14"/>
    <sheet name="参考様式１（事業同意）" sheetId="55" r:id="rId15"/>
    <sheet name="Sheet6" sheetId="51" r:id="rId16"/>
  </sheets>
  <definedNames>
    <definedName name="_xlnm._FilterDatabase" localSheetId="1" hidden="1">'様式１添付（計画概要書）'!$A$10:$R$54</definedName>
    <definedName name="_xlnm._FilterDatabase" localSheetId="3" hidden="1">'様式２添付（事業計画書）'!$A$10:$T$42</definedName>
    <definedName name="_xlnm._FilterDatabase" localSheetId="7" hidden="1">'様式５添付（事業計画書）'!$A$10:$T$42</definedName>
    <definedName name="_xlnm._FilterDatabase" localSheetId="9" hidden="1">'様式６添付（変更計画書）'!$A$10:$T$42</definedName>
    <definedName name="_xlnm._FilterDatabase" localSheetId="13" hidden="1">'様式９添付（事業実績書）'!$A$10:$T$42</definedName>
    <definedName name="_xlnm.Print_Area" localSheetId="14">'参考様式１（事業同意）'!$A$1:$W$47</definedName>
    <definedName name="_xlnm.Print_Area" localSheetId="0">'様式１（計画概要）'!$A$1:$W$54</definedName>
    <definedName name="_xlnm.Print_Area" localSheetId="1">'様式１添付（計画概要書）'!$B$1:$N$69</definedName>
    <definedName name="_xlnm.Print_Area" localSheetId="2">'様式２（申請書）'!$A$1:$W$34</definedName>
    <definedName name="_xlnm.Print_Area" localSheetId="3">'様式２添付（事業計画書）'!$B$1:$P$48</definedName>
    <definedName name="_xlnm.Print_Area" localSheetId="4">'様式３（申請協議）'!$A$1:$W$48</definedName>
    <definedName name="_xlnm.Print_Area" localSheetId="5">'様式４（申請回答）'!$A$1:$W$47</definedName>
    <definedName name="_xlnm.Print_Area" localSheetId="6">'様式５（採択通知）'!$A$1:$W$33</definedName>
    <definedName name="_xlnm.Print_Area" localSheetId="7">'様式５添付（事業計画書）'!$B$1:$P$48</definedName>
    <definedName name="_xlnm.Print_Area" localSheetId="8">'様式６（計変申請)'!$A$1:$W$36</definedName>
    <definedName name="_xlnm.Print_Area" localSheetId="9">'様式６添付（変更計画書）'!$B$1:$P$50</definedName>
    <definedName name="_xlnm.Print_Area" localSheetId="10">'様式７（計変承認）'!$A$1:$W$37</definedName>
    <definedName name="_xlnm.Print_Area" localSheetId="11">'様式８（承認報告）'!$A$1:$W$45</definedName>
    <definedName name="_xlnm.Print_Area" localSheetId="12">'様式９（実績報告) '!$A$1:$W$31</definedName>
    <definedName name="_xlnm.Print_Area" localSheetId="13">'様式９添付（事業実績書）'!$B$1:$P$51</definedName>
    <definedName name="_xlnm.Print_Titles" localSheetId="14">'参考様式１（事業同意）'!$19:$22</definedName>
    <definedName name="_xlnm.Print_Titles" localSheetId="0">'様式１（計画概要）'!$16:$19</definedName>
    <definedName name="_xlnm.Print_Titles" localSheetId="1">'様式１添付（計画概要書）'!$1:$10</definedName>
    <definedName name="_xlnm.Print_Titles" localSheetId="2">'様式２（申請書）'!#REF!</definedName>
    <definedName name="_xlnm.Print_Titles" localSheetId="3">'様式２添付（事業計画書）'!$1:$10</definedName>
    <definedName name="_xlnm.Print_Titles" localSheetId="4">'様式３（申請協議）'!#REF!</definedName>
    <definedName name="_xlnm.Print_Titles" localSheetId="5">'様式４（申請回答）'!#REF!</definedName>
    <definedName name="_xlnm.Print_Titles" localSheetId="6">'様式５（採択通知）'!#REF!</definedName>
    <definedName name="_xlnm.Print_Titles" localSheetId="7">'様式５添付（事業計画書）'!$1:$10</definedName>
    <definedName name="_xlnm.Print_Titles" localSheetId="8">'様式６（計変申請)'!#REF!</definedName>
    <definedName name="_xlnm.Print_Titles" localSheetId="9">'様式６添付（変更計画書）'!$2:$10</definedName>
    <definedName name="_xlnm.Print_Titles" localSheetId="10">'様式７（計変承認）'!#REF!</definedName>
    <definedName name="_xlnm.Print_Titles" localSheetId="11">'様式８（承認報告）'!#REF!</definedName>
    <definedName name="_xlnm.Print_Titles" localSheetId="12">'様式９（実績報告) '!$19:$22</definedName>
    <definedName name="_xlnm.Print_Titles" localSheetId="13">'様式９添付（事業実績書）'!$2:$10</definedName>
  </definedNames>
  <calcPr calcId="145621"/>
</workbook>
</file>

<file path=xl/calcChain.xml><?xml version="1.0" encoding="utf-8"?>
<calcChain xmlns="http://schemas.openxmlformats.org/spreadsheetml/2006/main">
  <c r="R23" i="55" l="1"/>
  <c r="P24" i="55"/>
  <c r="P42" i="55" s="1"/>
  <c r="R24" i="55"/>
  <c r="R25" i="55"/>
  <c r="P26" i="55"/>
  <c r="R26" i="55"/>
  <c r="R42" i="55" s="1"/>
  <c r="J41" i="55"/>
  <c r="N41" i="55"/>
  <c r="R41" i="55"/>
  <c r="F42" i="55"/>
  <c r="H42" i="55"/>
  <c r="J42" i="55"/>
  <c r="L42" i="55"/>
  <c r="N42" i="55"/>
  <c r="R26" i="53" l="1"/>
  <c r="P26" i="53"/>
  <c r="R25" i="53"/>
  <c r="R24" i="53"/>
  <c r="P24" i="53"/>
  <c r="R23" i="53"/>
  <c r="R27" i="52"/>
  <c r="P27" i="52"/>
  <c r="R26" i="52"/>
  <c r="R31" i="50"/>
  <c r="P31" i="50"/>
  <c r="R30" i="50"/>
  <c r="R29" i="50"/>
  <c r="P29" i="50"/>
  <c r="R28" i="50"/>
  <c r="R27" i="50"/>
  <c r="P27" i="50"/>
  <c r="R29" i="46"/>
  <c r="P29" i="46"/>
  <c r="R28" i="46"/>
  <c r="R27" i="46"/>
  <c r="P27" i="46"/>
  <c r="R26" i="46"/>
  <c r="R25" i="46"/>
  <c r="P25" i="46"/>
  <c r="R28" i="44"/>
  <c r="P28" i="44"/>
  <c r="R27" i="44"/>
  <c r="R26" i="44"/>
  <c r="P26" i="44"/>
  <c r="R25" i="44"/>
  <c r="R32" i="43"/>
  <c r="P32" i="43"/>
  <c r="R31" i="43"/>
  <c r="R26" i="43"/>
  <c r="P26" i="43"/>
  <c r="R25" i="43"/>
  <c r="N43" i="42"/>
  <c r="L43" i="42"/>
  <c r="J43" i="42"/>
  <c r="H43" i="42"/>
  <c r="F43" i="42"/>
  <c r="N42" i="42"/>
  <c r="J42" i="42"/>
  <c r="R31" i="42"/>
  <c r="P31" i="42"/>
  <c r="R30" i="42"/>
  <c r="R25" i="42"/>
  <c r="P25" i="42"/>
  <c r="R24" i="42"/>
  <c r="P26" i="40"/>
  <c r="R26" i="40"/>
  <c r="R28" i="40"/>
  <c r="P28" i="40"/>
  <c r="R27" i="40"/>
  <c r="L44" i="54"/>
  <c r="K44" i="54"/>
  <c r="H44" i="54"/>
  <c r="F44" i="54"/>
  <c r="N42" i="54"/>
  <c r="M42" i="54"/>
  <c r="N40" i="54"/>
  <c r="M40" i="54"/>
  <c r="N38" i="54"/>
  <c r="M38" i="54"/>
  <c r="N36" i="54"/>
  <c r="M36" i="54"/>
  <c r="N32" i="54"/>
  <c r="M32" i="54"/>
  <c r="N30" i="54"/>
  <c r="M30" i="54"/>
  <c r="N28" i="54"/>
  <c r="M28" i="54"/>
  <c r="N26" i="54"/>
  <c r="N44" i="54" s="1"/>
  <c r="M26" i="54"/>
  <c r="M44" i="54" s="1"/>
  <c r="L22" i="54"/>
  <c r="L48" i="54" s="1"/>
  <c r="K22" i="54"/>
  <c r="H22" i="54"/>
  <c r="H48" i="54" s="1"/>
  <c r="F22" i="54"/>
  <c r="F48" i="54" s="1"/>
  <c r="K21" i="54"/>
  <c r="N20" i="54"/>
  <c r="M20" i="54"/>
  <c r="N18" i="54"/>
  <c r="M18" i="54"/>
  <c r="N16" i="54"/>
  <c r="M16" i="54"/>
  <c r="N14" i="54"/>
  <c r="N22" i="54" s="1"/>
  <c r="N48" i="54" s="1"/>
  <c r="M14" i="54"/>
  <c r="N12" i="54"/>
  <c r="M12" i="54"/>
  <c r="M22" i="54" s="1"/>
  <c r="M48" i="54" s="1"/>
  <c r="N53" i="36"/>
  <c r="N51" i="36"/>
  <c r="N49" i="36"/>
  <c r="L53" i="36"/>
  <c r="L51" i="36"/>
  <c r="L49" i="36"/>
  <c r="J49" i="36"/>
  <c r="J51" i="36"/>
  <c r="J53" i="36"/>
  <c r="H53" i="36"/>
  <c r="H51" i="36"/>
  <c r="H49" i="36"/>
  <c r="F53" i="36"/>
  <c r="F51" i="36"/>
  <c r="F49" i="36"/>
  <c r="R31" i="36"/>
  <c r="R33" i="36"/>
  <c r="R35" i="36"/>
  <c r="P35" i="36"/>
  <c r="P33" i="36"/>
  <c r="P31" i="36"/>
  <c r="R27" i="36"/>
  <c r="R53" i="36" s="1"/>
  <c r="P27" i="36"/>
  <c r="P53" i="36" s="1"/>
  <c r="R25" i="36"/>
  <c r="R51" i="36" s="1"/>
  <c r="P25" i="36"/>
  <c r="R23" i="36"/>
  <c r="P23" i="36"/>
  <c r="P49" i="36" s="1"/>
  <c r="L44" i="48"/>
  <c r="M32" i="48"/>
  <c r="M30" i="48"/>
  <c r="N32" i="48"/>
  <c r="N30" i="48"/>
  <c r="L22" i="48"/>
  <c r="L48" i="48" s="1"/>
  <c r="N14" i="48"/>
  <c r="M14" i="48"/>
  <c r="K44" i="48"/>
  <c r="H44" i="48"/>
  <c r="F44" i="48"/>
  <c r="N42" i="48"/>
  <c r="M42" i="48"/>
  <c r="N40" i="48"/>
  <c r="M40" i="48"/>
  <c r="N38" i="48"/>
  <c r="M38" i="48"/>
  <c r="N36" i="48"/>
  <c r="M36" i="48"/>
  <c r="N28" i="48"/>
  <c r="M28" i="48"/>
  <c r="N26" i="48"/>
  <c r="N44" i="48"/>
  <c r="M26" i="48"/>
  <c r="K22" i="48"/>
  <c r="H22" i="48"/>
  <c r="F22" i="48"/>
  <c r="F48" i="48" s="1"/>
  <c r="K21" i="48"/>
  <c r="N20" i="48"/>
  <c r="M20" i="48"/>
  <c r="N18" i="48"/>
  <c r="M18" i="48"/>
  <c r="N16" i="48"/>
  <c r="M16" i="48"/>
  <c r="N12" i="48"/>
  <c r="N22" i="48"/>
  <c r="N48" i="48" s="1"/>
  <c r="M12" i="48"/>
  <c r="L44" i="45"/>
  <c r="K44" i="45"/>
  <c r="H44" i="45"/>
  <c r="F44" i="45"/>
  <c r="M42" i="45"/>
  <c r="N42" i="45" s="1"/>
  <c r="M40" i="45"/>
  <c r="N40" i="45" s="1"/>
  <c r="M38" i="45"/>
  <c r="N38" i="45" s="1"/>
  <c r="M36" i="45"/>
  <c r="N36" i="45" s="1"/>
  <c r="M34" i="45"/>
  <c r="N34" i="45" s="1"/>
  <c r="M32" i="45"/>
  <c r="N32" i="45" s="1"/>
  <c r="M30" i="45"/>
  <c r="N30" i="45" s="1"/>
  <c r="M28" i="45"/>
  <c r="M44" i="45" s="1"/>
  <c r="M26" i="45"/>
  <c r="N26" i="45" s="1"/>
  <c r="L22" i="45"/>
  <c r="L48" i="45" s="1"/>
  <c r="K22" i="45"/>
  <c r="H22" i="45"/>
  <c r="H48" i="45"/>
  <c r="F22" i="45"/>
  <c r="F48" i="45" s="1"/>
  <c r="K21" i="45"/>
  <c r="M20" i="45"/>
  <c r="N20" i="45" s="1"/>
  <c r="M18" i="45"/>
  <c r="N18" i="45" s="1"/>
  <c r="M16" i="45"/>
  <c r="N16" i="45" s="1"/>
  <c r="M14" i="45"/>
  <c r="N14" i="45" s="1"/>
  <c r="M12" i="45"/>
  <c r="N12" i="45" s="1"/>
  <c r="K44" i="41"/>
  <c r="K22" i="41"/>
  <c r="K21" i="41"/>
  <c r="N42" i="41"/>
  <c r="N40" i="41"/>
  <c r="N38" i="41"/>
  <c r="N36" i="41"/>
  <c r="N34" i="41"/>
  <c r="N32" i="41"/>
  <c r="N30" i="41"/>
  <c r="N28" i="41"/>
  <c r="N26" i="41"/>
  <c r="N20" i="41"/>
  <c r="N18" i="41"/>
  <c r="N16" i="41"/>
  <c r="N14" i="41"/>
  <c r="N12" i="41"/>
  <c r="F22" i="41"/>
  <c r="F48" i="41" s="1"/>
  <c r="L44" i="41"/>
  <c r="M42" i="41"/>
  <c r="M40" i="41"/>
  <c r="M38" i="41"/>
  <c r="M36" i="41"/>
  <c r="M34" i="41"/>
  <c r="M32" i="41"/>
  <c r="M30" i="41"/>
  <c r="M44" i="41" s="1"/>
  <c r="M28" i="41"/>
  <c r="M26" i="41"/>
  <c r="L22" i="41"/>
  <c r="L48" i="41" s="1"/>
  <c r="M20" i="41"/>
  <c r="M18" i="41"/>
  <c r="M16" i="41"/>
  <c r="M14" i="41"/>
  <c r="M12" i="41"/>
  <c r="M22" i="41" s="1"/>
  <c r="M48" i="41" s="1"/>
  <c r="H22" i="41"/>
  <c r="H44" i="41"/>
  <c r="F44" i="41"/>
  <c r="H60" i="39"/>
  <c r="H58" i="39"/>
  <c r="H56" i="39"/>
  <c r="H30" i="39"/>
  <c r="H68" i="39"/>
  <c r="H28" i="39"/>
  <c r="H66" i="39" s="1"/>
  <c r="H26" i="39"/>
  <c r="H64" i="39"/>
  <c r="L60" i="39"/>
  <c r="L58" i="39"/>
  <c r="L56" i="39"/>
  <c r="F60" i="39"/>
  <c r="F58" i="39"/>
  <c r="F56" i="39"/>
  <c r="K25" i="39"/>
  <c r="L30" i="39"/>
  <c r="L68" i="39"/>
  <c r="L28" i="39"/>
  <c r="L66" i="39" s="1"/>
  <c r="L26" i="39"/>
  <c r="L64" i="39"/>
  <c r="K60" i="39"/>
  <c r="K58" i="39"/>
  <c r="F28" i="39"/>
  <c r="F66" i="39"/>
  <c r="F30" i="39"/>
  <c r="F68" i="39" s="1"/>
  <c r="K30" i="39"/>
  <c r="K28" i="39"/>
  <c r="K26" i="39"/>
  <c r="K56" i="39"/>
  <c r="K55" i="39"/>
  <c r="F26" i="39"/>
  <c r="F64" i="39" s="1"/>
  <c r="H48" i="48"/>
  <c r="M22" i="48"/>
  <c r="M48" i="48" s="1"/>
  <c r="M44" i="48"/>
  <c r="N44" i="45" l="1"/>
  <c r="N22" i="45"/>
  <c r="N48" i="45" s="1"/>
  <c r="N22" i="41"/>
  <c r="N48" i="41" s="1"/>
  <c r="N28" i="45"/>
  <c r="R43" i="42"/>
  <c r="N44" i="41"/>
  <c r="M22" i="45"/>
  <c r="M48" i="45" s="1"/>
  <c r="P51" i="36"/>
  <c r="R49" i="36"/>
  <c r="R42" i="42"/>
  <c r="P43" i="42"/>
  <c r="H48" i="41"/>
</calcChain>
</file>

<file path=xl/sharedStrings.xml><?xml version="1.0" encoding="utf-8"?>
<sst xmlns="http://schemas.openxmlformats.org/spreadsheetml/2006/main" count="1035" uniqueCount="184">
  <si>
    <t>（様式第１号）</t>
    <rPh sb="1" eb="3">
      <t>ヨウシキ</t>
    </rPh>
    <rPh sb="3" eb="4">
      <t>ダイ</t>
    </rPh>
    <rPh sb="5" eb="6">
      <t>ゴウ</t>
    </rPh>
    <phoneticPr fontId="1"/>
  </si>
  <si>
    <t>計</t>
    <rPh sb="0" eb="1">
      <t>ケイ</t>
    </rPh>
    <phoneticPr fontId="1"/>
  </si>
  <si>
    <t>採択したので通知します。</t>
    <rPh sb="0" eb="2">
      <t>サイタク</t>
    </rPh>
    <rPh sb="6" eb="8">
      <t>ツウチ</t>
    </rPh>
    <phoneticPr fontId="1"/>
  </si>
  <si>
    <t>（様式第２号）</t>
    <rPh sb="1" eb="3">
      <t>ヨウシキ</t>
    </rPh>
    <rPh sb="3" eb="4">
      <t>ダイ</t>
    </rPh>
    <rPh sb="5" eb="6">
      <t>ゴウ</t>
    </rPh>
    <phoneticPr fontId="1"/>
  </si>
  <si>
    <t>（様式第３号）</t>
    <rPh sb="1" eb="3">
      <t>ヨウシキ</t>
    </rPh>
    <rPh sb="3" eb="4">
      <t>ダイ</t>
    </rPh>
    <rPh sb="5" eb="6">
      <t>ゴウ</t>
    </rPh>
    <phoneticPr fontId="1"/>
  </si>
  <si>
    <t>（様式第４号）</t>
    <rPh sb="1" eb="3">
      <t>ヨウシキ</t>
    </rPh>
    <rPh sb="3" eb="4">
      <t>ダイ</t>
    </rPh>
    <rPh sb="5" eb="6">
      <t>ゴウ</t>
    </rPh>
    <phoneticPr fontId="1"/>
  </si>
  <si>
    <t>（様式第５号）</t>
    <rPh sb="1" eb="3">
      <t>ヨウシキ</t>
    </rPh>
    <rPh sb="3" eb="4">
      <t>ダイ</t>
    </rPh>
    <rPh sb="5" eb="6">
      <t>ゴウ</t>
    </rPh>
    <phoneticPr fontId="1"/>
  </si>
  <si>
    <t>農林水産部長　　様</t>
    <rPh sb="0" eb="2">
      <t>ノウリン</t>
    </rPh>
    <rPh sb="2" eb="4">
      <t>スイサン</t>
    </rPh>
    <rPh sb="4" eb="6">
      <t>ブチョウ</t>
    </rPh>
    <rPh sb="8" eb="9">
      <t>サマ</t>
    </rPh>
    <phoneticPr fontId="1"/>
  </si>
  <si>
    <t>○○－○○○</t>
    <phoneticPr fontId="1"/>
  </si>
  <si>
    <t>平成○○年○○月○○日</t>
    <rPh sb="0" eb="2">
      <t>ヘイセイ</t>
    </rPh>
    <rPh sb="4" eb="5">
      <t>ネン</t>
    </rPh>
    <rPh sb="7" eb="8">
      <t>ツキ</t>
    </rPh>
    <rPh sb="10" eb="11">
      <t>ヒ</t>
    </rPh>
    <phoneticPr fontId="1"/>
  </si>
  <si>
    <t>区分</t>
    <rPh sb="0" eb="2">
      <t>クブン</t>
    </rPh>
    <phoneticPr fontId="1"/>
  </si>
  <si>
    <t>摘　要</t>
    <rPh sb="0" eb="1">
      <t>チャク</t>
    </rPh>
    <rPh sb="2" eb="3">
      <t>ヨウ</t>
    </rPh>
    <phoneticPr fontId="1"/>
  </si>
  <si>
    <t>農　　地</t>
    <rPh sb="0" eb="1">
      <t>ノウ</t>
    </rPh>
    <rPh sb="3" eb="4">
      <t>チ</t>
    </rPh>
    <phoneticPr fontId="1"/>
  </si>
  <si>
    <t>農業用施設</t>
    <rPh sb="0" eb="3">
      <t>ノウギョウヨウ</t>
    </rPh>
    <rPh sb="3" eb="5">
      <t>シセツ</t>
    </rPh>
    <phoneticPr fontId="1"/>
  </si>
  <si>
    <t>面積</t>
    <rPh sb="0" eb="2">
      <t>メンセキ</t>
    </rPh>
    <phoneticPr fontId="1"/>
  </si>
  <si>
    <t>箇所</t>
    <rPh sb="0" eb="2">
      <t>カショ</t>
    </rPh>
    <phoneticPr fontId="1"/>
  </si>
  <si>
    <t>ha</t>
    <phoneticPr fontId="1"/>
  </si>
  <si>
    <t>千円</t>
    <rPh sb="0" eb="2">
      <t>センエン</t>
    </rPh>
    <phoneticPr fontId="1"/>
  </si>
  <si>
    <t>災害名　：　　</t>
    <rPh sb="0" eb="2">
      <t>サイガイ</t>
    </rPh>
    <rPh sb="2" eb="3">
      <t>メイ</t>
    </rPh>
    <phoneticPr fontId="1"/>
  </si>
  <si>
    <t>地　区</t>
    <rPh sb="0" eb="1">
      <t>チ</t>
    </rPh>
    <rPh sb="2" eb="3">
      <t>ク</t>
    </rPh>
    <phoneticPr fontId="1"/>
  </si>
  <si>
    <t>箇　所</t>
    <rPh sb="0" eb="1">
      <t>カ</t>
    </rPh>
    <rPh sb="2" eb="3">
      <t>トコロ</t>
    </rPh>
    <phoneticPr fontId="1"/>
  </si>
  <si>
    <t>所　　在　　地</t>
    <rPh sb="0" eb="1">
      <t>トコロ</t>
    </rPh>
    <rPh sb="3" eb="4">
      <t>ザイ</t>
    </rPh>
    <rPh sb="6" eb="7">
      <t>チ</t>
    </rPh>
    <phoneticPr fontId="1"/>
  </si>
  <si>
    <t>事業主体</t>
    <rPh sb="0" eb="2">
      <t>ジギョウ</t>
    </rPh>
    <rPh sb="2" eb="4">
      <t>シュタイ</t>
    </rPh>
    <phoneticPr fontId="1"/>
  </si>
  <si>
    <t>備考</t>
    <rPh sb="0" eb="2">
      <t>ビコウ</t>
    </rPh>
    <phoneticPr fontId="1"/>
  </si>
  <si>
    <t>（総）</t>
    <rPh sb="1" eb="2">
      <t>ソウ</t>
    </rPh>
    <phoneticPr fontId="1"/>
  </si>
  <si>
    <t>被害報告</t>
    <rPh sb="0" eb="2">
      <t>ヒガイ</t>
    </rPh>
    <rPh sb="2" eb="4">
      <t>ホウコク</t>
    </rPh>
    <phoneticPr fontId="1"/>
  </si>
  <si>
    <t>郡　市</t>
    <rPh sb="0" eb="1">
      <t>グン</t>
    </rPh>
    <rPh sb="2" eb="3">
      <t>シ</t>
    </rPh>
    <phoneticPr fontId="1"/>
  </si>
  <si>
    <t>町　村</t>
    <rPh sb="0" eb="1">
      <t>マチ</t>
    </rPh>
    <rPh sb="2" eb="3">
      <t>ムラ</t>
    </rPh>
    <phoneticPr fontId="1"/>
  </si>
  <si>
    <t>字</t>
    <rPh sb="0" eb="1">
      <t>アザ</t>
    </rPh>
    <phoneticPr fontId="1"/>
  </si>
  <si>
    <t>工種</t>
    <rPh sb="0" eb="2">
      <t>コウシュ</t>
    </rPh>
    <phoneticPr fontId="1"/>
  </si>
  <si>
    <t>との差</t>
    <rPh sb="2" eb="3">
      <t>サ</t>
    </rPh>
    <phoneticPr fontId="1"/>
  </si>
  <si>
    <t>○○町</t>
    <rPh sb="2" eb="3">
      <t>マチ</t>
    </rPh>
    <phoneticPr fontId="1"/>
  </si>
  <si>
    <t>○○市</t>
    <rPh sb="2" eb="3">
      <t>シ</t>
    </rPh>
    <phoneticPr fontId="1"/>
  </si>
  <si>
    <t>田</t>
    <rPh sb="0" eb="1">
      <t>タ</t>
    </rPh>
    <phoneticPr fontId="1"/>
  </si>
  <si>
    <t>○○
土地改良区</t>
    <rPh sb="3" eb="5">
      <t>トチ</t>
    </rPh>
    <rPh sb="5" eb="8">
      <t>カイリョウク</t>
    </rPh>
    <phoneticPr fontId="1"/>
  </si>
  <si>
    <t>水路</t>
    <rPh sb="0" eb="2">
      <t>スイロ</t>
    </rPh>
    <phoneticPr fontId="1"/>
  </si>
  <si>
    <t>1箇所</t>
    <rPh sb="1" eb="3">
      <t>カショ</t>
    </rPh>
    <phoneticPr fontId="1"/>
  </si>
  <si>
    <t>道路</t>
    <rPh sb="0" eb="2">
      <t>ドウロ</t>
    </rPh>
    <phoneticPr fontId="1"/>
  </si>
  <si>
    <t>合計</t>
    <rPh sb="0" eb="2">
      <t>ゴウケイ</t>
    </rPh>
    <phoneticPr fontId="1"/>
  </si>
  <si>
    <t>金額</t>
    <rPh sb="0" eb="2">
      <t>キンガク</t>
    </rPh>
    <phoneticPr fontId="1"/>
  </si>
  <si>
    <t>被害額</t>
    <rPh sb="0" eb="3">
      <t>ヒガイガク</t>
    </rPh>
    <phoneticPr fontId="1"/>
  </si>
  <si>
    <t>H29予定</t>
    <rPh sb="3" eb="5">
      <t>ヨテイ</t>
    </rPh>
    <phoneticPr fontId="1"/>
  </si>
  <si>
    <t>H30予定</t>
    <rPh sb="3" eb="5">
      <t>ヨテイ</t>
    </rPh>
    <phoneticPr fontId="1"/>
  </si>
  <si>
    <t>総　　　括　　　表</t>
    <rPh sb="0" eb="1">
      <t>ソウ</t>
    </rPh>
    <rPh sb="4" eb="5">
      <t>カツ</t>
    </rPh>
    <rPh sb="8" eb="9">
      <t>ヒョウ</t>
    </rPh>
    <phoneticPr fontId="1"/>
  </si>
  <si>
    <t>A</t>
    <phoneticPr fontId="1"/>
  </si>
  <si>
    <t>緊急順位</t>
    <rPh sb="0" eb="2">
      <t>キンキュウ</t>
    </rPh>
    <rPh sb="2" eb="4">
      <t>ジュンイ</t>
    </rPh>
    <phoneticPr fontId="1"/>
  </si>
  <si>
    <t>復旧計画額</t>
    <rPh sb="0" eb="2">
      <t>フッキュウ</t>
    </rPh>
    <rPh sb="2" eb="4">
      <t>ケイカク</t>
    </rPh>
    <rPh sb="4" eb="5">
      <t>ガク</t>
    </rPh>
    <phoneticPr fontId="1"/>
  </si>
  <si>
    <t>数量</t>
    <rPh sb="0" eb="2">
      <t>スウリョウ</t>
    </rPh>
    <phoneticPr fontId="1"/>
  </si>
  <si>
    <t>(m)ha</t>
    <phoneticPr fontId="1"/>
  </si>
  <si>
    <t>A</t>
    <phoneticPr fontId="1"/>
  </si>
  <si>
    <t>小計</t>
    <rPh sb="0" eb="2">
      <t>ショウケイ</t>
    </rPh>
    <phoneticPr fontId="1"/>
  </si>
  <si>
    <t>平成○○年○○月○○日～○○日発生　○○災害</t>
    <phoneticPr fontId="1"/>
  </si>
  <si>
    <t>（１）○○市</t>
    <rPh sb="5" eb="6">
      <t>シ</t>
    </rPh>
    <phoneticPr fontId="1"/>
  </si>
  <si>
    <t>○○市</t>
    <rPh sb="0" eb="3">
      <t>マルマルシ</t>
    </rPh>
    <phoneticPr fontId="1"/>
  </si>
  <si>
    <t>B</t>
    <phoneticPr fontId="1"/>
  </si>
  <si>
    <t>A</t>
    <phoneticPr fontId="1"/>
  </si>
  <si>
    <t>揚水機</t>
    <rPh sb="0" eb="3">
      <t>ヨウスイキ</t>
    </rPh>
    <phoneticPr fontId="1"/>
  </si>
  <si>
    <t>A</t>
    <phoneticPr fontId="1"/>
  </si>
  <si>
    <t>農地</t>
    <rPh sb="0" eb="2">
      <t>ノウチ</t>
    </rPh>
    <phoneticPr fontId="1"/>
  </si>
  <si>
    <t>○○</t>
    <phoneticPr fontId="1"/>
  </si>
  <si>
    <t>注）１．事業主体毎に作成すること。２．復旧計画額は被害額を超えないこと。</t>
    <rPh sb="4" eb="6">
      <t>ジギョウ</t>
    </rPh>
    <rPh sb="6" eb="8">
      <t>シュタイ</t>
    </rPh>
    <rPh sb="8" eb="9">
      <t>ゴト</t>
    </rPh>
    <rPh sb="10" eb="12">
      <t>サクセイ</t>
    </rPh>
    <rPh sb="19" eb="21">
      <t>フッキュウ</t>
    </rPh>
    <rPh sb="21" eb="24">
      <t>ケイカクガク</t>
    </rPh>
    <rPh sb="25" eb="28">
      <t>ヒガイガク</t>
    </rPh>
    <rPh sb="29" eb="30">
      <t>コ</t>
    </rPh>
    <phoneticPr fontId="1"/>
  </si>
  <si>
    <t>A</t>
    <phoneticPr fontId="1"/>
  </si>
  <si>
    <t>復旧計画額</t>
    <rPh sb="0" eb="2">
      <t>フッキュウ</t>
    </rPh>
    <rPh sb="2" eb="5">
      <t>ケイカクガク</t>
    </rPh>
    <phoneticPr fontId="1"/>
  </si>
  <si>
    <t>注１）事業主体毎に申請すること。</t>
    <rPh sb="3" eb="5">
      <t>ジギョウ</t>
    </rPh>
    <rPh sb="5" eb="7">
      <t>シュタイ</t>
    </rPh>
    <rPh sb="7" eb="8">
      <t>ゴト</t>
    </rPh>
    <rPh sb="9" eb="11">
      <t>シンセイ</t>
    </rPh>
    <phoneticPr fontId="1"/>
  </si>
  <si>
    <t>平成○○年度農地・農業用施設小災害支援事業採択申請書</t>
    <rPh sb="0" eb="2">
      <t>ヘイセイ</t>
    </rPh>
    <rPh sb="4" eb="6">
      <t>ネンド</t>
    </rPh>
    <rPh sb="6" eb="8">
      <t>ノウチ</t>
    </rPh>
    <rPh sb="9" eb="12">
      <t>ノウギョウヨウ</t>
    </rPh>
    <rPh sb="12" eb="14">
      <t>シセツ</t>
    </rPh>
    <rPh sb="14" eb="17">
      <t>ショウサイガイ</t>
    </rPh>
    <rPh sb="17" eb="19">
      <t>シエン</t>
    </rPh>
    <rPh sb="19" eb="21">
      <t>ジギョウ</t>
    </rPh>
    <rPh sb="21" eb="23">
      <t>サイタク</t>
    </rPh>
    <rPh sb="23" eb="26">
      <t>シンセイショ</t>
    </rPh>
    <phoneticPr fontId="1"/>
  </si>
  <si>
    <t>事業主体：○○市</t>
    <rPh sb="0" eb="2">
      <t>ジギョウ</t>
    </rPh>
    <rPh sb="2" eb="4">
      <t>シュタイ</t>
    </rPh>
    <rPh sb="7" eb="8">
      <t>シ</t>
    </rPh>
    <phoneticPr fontId="1"/>
  </si>
  <si>
    <t>県</t>
    <rPh sb="0" eb="1">
      <t>ケン</t>
    </rPh>
    <phoneticPr fontId="1"/>
  </si>
  <si>
    <t>復旧事業費</t>
    <rPh sb="0" eb="2">
      <t>フッキュウ</t>
    </rPh>
    <rPh sb="2" eb="5">
      <t>ジギョウヒ</t>
    </rPh>
    <phoneticPr fontId="1"/>
  </si>
  <si>
    <t>市町村</t>
    <rPh sb="0" eb="3">
      <t>シチョウソン</t>
    </rPh>
    <phoneticPr fontId="1"/>
  </si>
  <si>
    <t>申　請　額</t>
    <rPh sb="0" eb="1">
      <t>サル</t>
    </rPh>
    <rPh sb="2" eb="3">
      <t>ショウ</t>
    </rPh>
    <rPh sb="4" eb="5">
      <t>ガク</t>
    </rPh>
    <phoneticPr fontId="1"/>
  </si>
  <si>
    <t>(1/3以内）</t>
    <rPh sb="4" eb="6">
      <t>イナイ</t>
    </rPh>
    <phoneticPr fontId="1"/>
  </si>
  <si>
    <t>円</t>
    <rPh sb="0" eb="1">
      <t>エン</t>
    </rPh>
    <phoneticPr fontId="1"/>
  </si>
  <si>
    <t>平成○○年度農地・農業用施設小災害支援事業採択申請について（協議）</t>
    <rPh sb="0" eb="2">
      <t>ヘイセイ</t>
    </rPh>
    <rPh sb="4" eb="6">
      <t>ネンド</t>
    </rPh>
    <rPh sb="6" eb="8">
      <t>ノウチ</t>
    </rPh>
    <rPh sb="9" eb="12">
      <t>ノウギョウヨウ</t>
    </rPh>
    <rPh sb="12" eb="14">
      <t>シセツ</t>
    </rPh>
    <rPh sb="14" eb="17">
      <t>ショウサイガイ</t>
    </rPh>
    <rPh sb="17" eb="19">
      <t>シエン</t>
    </rPh>
    <rPh sb="19" eb="21">
      <t>ジギョウ</t>
    </rPh>
    <rPh sb="21" eb="23">
      <t>サイタク</t>
    </rPh>
    <rPh sb="23" eb="25">
      <t>シンセイ</t>
    </rPh>
    <rPh sb="30" eb="32">
      <t>キョウギ</t>
    </rPh>
    <phoneticPr fontId="1"/>
  </si>
  <si>
    <t>申請者
（事業主体）</t>
    <rPh sb="0" eb="3">
      <t>シンセイシャ</t>
    </rPh>
    <rPh sb="5" eb="7">
      <t>ジギョウ</t>
    </rPh>
    <rPh sb="7" eb="9">
      <t>シュタイ</t>
    </rPh>
    <phoneticPr fontId="1"/>
  </si>
  <si>
    <t>注２）総括表は別葉とすることができるものとする。</t>
    <rPh sb="3" eb="5">
      <t>ソウカツ</t>
    </rPh>
    <rPh sb="5" eb="6">
      <t>ヒョウ</t>
    </rPh>
    <rPh sb="7" eb="8">
      <t>ベツ</t>
    </rPh>
    <rPh sb="8" eb="9">
      <t>ハ</t>
    </rPh>
    <phoneticPr fontId="1"/>
  </si>
  <si>
    <t>平成○○年度農地・農業用施設小災害支援事業の承認について（回答）</t>
    <rPh sb="0" eb="2">
      <t>ヘイセイ</t>
    </rPh>
    <rPh sb="4" eb="6">
      <t>ネンド</t>
    </rPh>
    <rPh sb="6" eb="8">
      <t>ノウチ</t>
    </rPh>
    <rPh sb="9" eb="12">
      <t>ノウギョウヨウ</t>
    </rPh>
    <rPh sb="12" eb="14">
      <t>シセツ</t>
    </rPh>
    <rPh sb="14" eb="17">
      <t>ショウサイガイ</t>
    </rPh>
    <rPh sb="17" eb="19">
      <t>シエン</t>
    </rPh>
    <rPh sb="19" eb="21">
      <t>ジギョウ</t>
    </rPh>
    <rPh sb="22" eb="24">
      <t>ショウニン</t>
    </rPh>
    <rPh sb="29" eb="31">
      <t>カイトウ</t>
    </rPh>
    <phoneticPr fontId="1"/>
  </si>
  <si>
    <t xml:space="preserve">  平成○○年○○月○○日付け○農－○○○○号で事業採択申請協議があったこのことについて</t>
    <phoneticPr fontId="1"/>
  </si>
  <si>
    <t>適当と認めます。</t>
    <rPh sb="0" eb="2">
      <t>テキトウ</t>
    </rPh>
    <rPh sb="3" eb="4">
      <t>ミト</t>
    </rPh>
    <phoneticPr fontId="1"/>
  </si>
  <si>
    <t>農林水産部長</t>
    <rPh sb="0" eb="2">
      <t>ノウリン</t>
    </rPh>
    <rPh sb="2" eb="4">
      <t>スイサン</t>
    </rPh>
    <rPh sb="4" eb="6">
      <t>ブチョウ</t>
    </rPh>
    <phoneticPr fontId="1"/>
  </si>
  <si>
    <t>平成○○年度農地・農業用施設小災害支援事業の採択について（通知）</t>
    <rPh sb="0" eb="2">
      <t>ヘイセイ</t>
    </rPh>
    <rPh sb="4" eb="6">
      <t>ネンド</t>
    </rPh>
    <rPh sb="6" eb="8">
      <t>ノウチ</t>
    </rPh>
    <rPh sb="9" eb="12">
      <t>ノウギョウヨウ</t>
    </rPh>
    <rPh sb="12" eb="14">
      <t>シセツ</t>
    </rPh>
    <rPh sb="14" eb="17">
      <t>ショウサイガイ</t>
    </rPh>
    <rPh sb="17" eb="19">
      <t>シエン</t>
    </rPh>
    <rPh sb="19" eb="21">
      <t>ジギョウ</t>
    </rPh>
    <rPh sb="22" eb="24">
      <t>サイタク</t>
    </rPh>
    <rPh sb="29" eb="31">
      <t>ツウチ</t>
    </rPh>
    <phoneticPr fontId="1"/>
  </si>
  <si>
    <t xml:space="preserve">  平成○○年○○月○○日付け○○○○号で事業採択申請があったこのことについて、次のとおり</t>
    <rPh sb="40" eb="41">
      <t>ツギ</t>
    </rPh>
    <phoneticPr fontId="1"/>
  </si>
  <si>
    <t>（様式第６号）</t>
    <rPh sb="1" eb="3">
      <t>ヨウシキ</t>
    </rPh>
    <rPh sb="3" eb="4">
      <t>ダイ</t>
    </rPh>
    <rPh sb="5" eb="6">
      <t>ゴウ</t>
    </rPh>
    <phoneticPr fontId="1"/>
  </si>
  <si>
    <t>平成○○年度農地・農業用施設小災害支援事業の計画変更について（申請）</t>
    <rPh sb="0" eb="2">
      <t>ヘイセイ</t>
    </rPh>
    <rPh sb="4" eb="6">
      <t>ネンド</t>
    </rPh>
    <rPh sb="6" eb="8">
      <t>ノウチ</t>
    </rPh>
    <rPh sb="9" eb="12">
      <t>ノウギョウヨウ</t>
    </rPh>
    <rPh sb="12" eb="14">
      <t>シセツ</t>
    </rPh>
    <rPh sb="14" eb="17">
      <t>ショウサイガイ</t>
    </rPh>
    <rPh sb="17" eb="19">
      <t>シエン</t>
    </rPh>
    <rPh sb="19" eb="21">
      <t>ジギョウ</t>
    </rPh>
    <rPh sb="22" eb="24">
      <t>ケイカク</t>
    </rPh>
    <rPh sb="24" eb="26">
      <t>ヘンコウ</t>
    </rPh>
    <rPh sb="31" eb="33">
      <t>シンセイ</t>
    </rPh>
    <phoneticPr fontId="1"/>
  </si>
  <si>
    <t>事業計画</t>
    <rPh sb="0" eb="2">
      <t>ジギョウ</t>
    </rPh>
    <rPh sb="2" eb="4">
      <t>ケイカク</t>
    </rPh>
    <phoneticPr fontId="1"/>
  </si>
  <si>
    <t>変更</t>
    <rPh sb="0" eb="2">
      <t>ヘンコウ</t>
    </rPh>
    <phoneticPr fontId="1"/>
  </si>
  <si>
    <t>注）変更箇所は朱書とすること</t>
    <rPh sb="0" eb="1">
      <t>チュウ</t>
    </rPh>
    <rPh sb="2" eb="4">
      <t>ヘンコウ</t>
    </rPh>
    <rPh sb="4" eb="6">
      <t>カショ</t>
    </rPh>
    <rPh sb="7" eb="9">
      <t>シュガ</t>
    </rPh>
    <phoneticPr fontId="1"/>
  </si>
  <si>
    <t>平成○○年度農地・農業用施設小災害支援事業の</t>
    <rPh sb="0" eb="2">
      <t>ヘイセイ</t>
    </rPh>
    <rPh sb="4" eb="6">
      <t>ネンド</t>
    </rPh>
    <rPh sb="6" eb="8">
      <t>ノウチ</t>
    </rPh>
    <rPh sb="9" eb="12">
      <t>ノウギョウヨウ</t>
    </rPh>
    <rPh sb="12" eb="14">
      <t>シセツ</t>
    </rPh>
    <rPh sb="14" eb="17">
      <t>ショウサイガイ</t>
    </rPh>
    <rPh sb="17" eb="19">
      <t>シエン</t>
    </rPh>
    <rPh sb="19" eb="21">
      <t>ジギョウ</t>
    </rPh>
    <phoneticPr fontId="1"/>
  </si>
  <si>
    <t>計画変更の承認について（通知）</t>
    <rPh sb="0" eb="2">
      <t>ケイカク</t>
    </rPh>
    <rPh sb="2" eb="4">
      <t>ヘンコウ</t>
    </rPh>
    <rPh sb="5" eb="7">
      <t>ショウニン</t>
    </rPh>
    <rPh sb="12" eb="14">
      <t>ツウチ</t>
    </rPh>
    <phoneticPr fontId="1"/>
  </si>
  <si>
    <t xml:space="preserve">  平成○○年○○月○○日から○○日の○○災害により被災した農地等を復旧するため、農地・農業用</t>
    <rPh sb="2" eb="4">
      <t>ヘイセイ</t>
    </rPh>
    <rPh sb="6" eb="7">
      <t>ネン</t>
    </rPh>
    <rPh sb="9" eb="10">
      <t>ガツ</t>
    </rPh>
    <rPh sb="12" eb="13">
      <t>ニチ</t>
    </rPh>
    <rPh sb="17" eb="18">
      <t>ニチ</t>
    </rPh>
    <rPh sb="21" eb="23">
      <t>サイガイ</t>
    </rPh>
    <rPh sb="26" eb="28">
      <t>ヒサイ</t>
    </rPh>
    <rPh sb="30" eb="32">
      <t>ノウチ</t>
    </rPh>
    <rPh sb="32" eb="33">
      <t>トウ</t>
    </rPh>
    <rPh sb="34" eb="36">
      <t>フッキュウ</t>
    </rPh>
    <rPh sb="41" eb="43">
      <t>ノウチ</t>
    </rPh>
    <rPh sb="44" eb="47">
      <t>ノウギョウヨウ</t>
    </rPh>
    <phoneticPr fontId="1"/>
  </si>
  <si>
    <t>施設小災害支援事業を実施したいので、実施要領第５の１の規定により計画概要書を提出します。</t>
    <rPh sb="0" eb="2">
      <t>シセツ</t>
    </rPh>
    <rPh sb="10" eb="12">
      <t>ジッシ</t>
    </rPh>
    <rPh sb="18" eb="20">
      <t>ジッシ</t>
    </rPh>
    <rPh sb="20" eb="22">
      <t>ヨウリョウ</t>
    </rPh>
    <rPh sb="22" eb="23">
      <t>ダイ</t>
    </rPh>
    <rPh sb="27" eb="29">
      <t>キテイ</t>
    </rPh>
    <rPh sb="32" eb="34">
      <t>ケイカク</t>
    </rPh>
    <rPh sb="34" eb="37">
      <t>ガイヨウショ</t>
    </rPh>
    <rPh sb="38" eb="40">
      <t>テイシュツ</t>
    </rPh>
    <phoneticPr fontId="1"/>
  </si>
  <si>
    <t xml:space="preserve">  平成○○年○○月○○日から○○日の○○災害により被災した農地等を復旧するため、農地・農</t>
    <rPh sb="2" eb="4">
      <t>ヘイセイ</t>
    </rPh>
    <rPh sb="6" eb="7">
      <t>ネン</t>
    </rPh>
    <rPh sb="9" eb="10">
      <t>ガツ</t>
    </rPh>
    <rPh sb="12" eb="13">
      <t>ニチ</t>
    </rPh>
    <rPh sb="17" eb="18">
      <t>ニチ</t>
    </rPh>
    <rPh sb="21" eb="23">
      <t>サイガイ</t>
    </rPh>
    <rPh sb="26" eb="28">
      <t>ヒサイ</t>
    </rPh>
    <rPh sb="30" eb="32">
      <t>ノウチ</t>
    </rPh>
    <rPh sb="32" eb="33">
      <t>トウ</t>
    </rPh>
    <rPh sb="34" eb="36">
      <t>フッキュウ</t>
    </rPh>
    <rPh sb="41" eb="43">
      <t>ノウチ</t>
    </rPh>
    <rPh sb="44" eb="45">
      <t>ノウ</t>
    </rPh>
    <phoneticPr fontId="1"/>
  </si>
  <si>
    <t>業用施設小災害支援事業を実施したいので、実施要領第５の２の規定により申請します。</t>
    <rPh sb="0" eb="1">
      <t>ギョウ</t>
    </rPh>
    <rPh sb="1" eb="2">
      <t>ヨウ</t>
    </rPh>
    <rPh sb="2" eb="4">
      <t>シセツ</t>
    </rPh>
    <rPh sb="12" eb="14">
      <t>ジッシ</t>
    </rPh>
    <rPh sb="20" eb="22">
      <t>ジッシ</t>
    </rPh>
    <rPh sb="22" eb="24">
      <t>ヨウリョウ</t>
    </rPh>
    <rPh sb="24" eb="25">
      <t>ダイ</t>
    </rPh>
    <rPh sb="29" eb="31">
      <t>キテイ</t>
    </rPh>
    <rPh sb="34" eb="36">
      <t>シンセイ</t>
    </rPh>
    <phoneticPr fontId="1"/>
  </si>
  <si>
    <t>○農－○○○○</t>
    <rPh sb="1" eb="2">
      <t>ノウ</t>
    </rPh>
    <phoneticPr fontId="1"/>
  </si>
  <si>
    <t>申請者
(事業主体)</t>
    <rPh sb="0" eb="3">
      <t>シンセイシャ</t>
    </rPh>
    <rPh sb="5" eb="7">
      <t>ジギョウ</t>
    </rPh>
    <rPh sb="7" eb="9">
      <t>シュタイ</t>
    </rPh>
    <phoneticPr fontId="1"/>
  </si>
  <si>
    <t xml:space="preserve">  平成○○年○月○日付け○○－○○で申請した事業計画が変更となったことから、実施要領</t>
    <rPh sb="2" eb="4">
      <t>ヘイセイ</t>
    </rPh>
    <rPh sb="6" eb="7">
      <t>トシ</t>
    </rPh>
    <rPh sb="8" eb="9">
      <t>ツキ</t>
    </rPh>
    <rPh sb="10" eb="11">
      <t>ヒ</t>
    </rPh>
    <rPh sb="11" eb="12">
      <t>ヅ</t>
    </rPh>
    <rPh sb="19" eb="21">
      <t>シンセイ</t>
    </rPh>
    <rPh sb="23" eb="25">
      <t>ジギョウ</t>
    </rPh>
    <rPh sb="25" eb="27">
      <t>ケイカク</t>
    </rPh>
    <rPh sb="28" eb="30">
      <t>ヘンコウ</t>
    </rPh>
    <rPh sb="39" eb="41">
      <t>ジッシ</t>
    </rPh>
    <rPh sb="41" eb="43">
      <t>ヨウリョウ</t>
    </rPh>
    <phoneticPr fontId="1"/>
  </si>
  <si>
    <t>（様式第７号）</t>
    <rPh sb="1" eb="3">
      <t>ヨウシキ</t>
    </rPh>
    <rPh sb="3" eb="4">
      <t>ダイ</t>
    </rPh>
    <rPh sb="5" eb="6">
      <t>ゴウ</t>
    </rPh>
    <phoneticPr fontId="1"/>
  </si>
  <si>
    <t xml:space="preserve">  平成○○年○○月○○日付け○○○○号で事業採択申請協議があったこのことについて、次の</t>
    <rPh sb="42" eb="43">
      <t>ツギ</t>
    </rPh>
    <phoneticPr fontId="1"/>
  </si>
  <si>
    <t>とおり適当と認めます。</t>
    <rPh sb="3" eb="5">
      <t>テキトウ</t>
    </rPh>
    <rPh sb="6" eb="7">
      <t>ミト</t>
    </rPh>
    <phoneticPr fontId="1"/>
  </si>
  <si>
    <t>注１）金額の欄の上段は申請額（県補助金）</t>
    <rPh sb="3" eb="5">
      <t>キンガク</t>
    </rPh>
    <rPh sb="6" eb="7">
      <t>ラン</t>
    </rPh>
    <rPh sb="8" eb="10">
      <t>ジョウダン</t>
    </rPh>
    <rPh sb="11" eb="14">
      <t>シンセイガク</t>
    </rPh>
    <rPh sb="15" eb="16">
      <t>ケン</t>
    </rPh>
    <rPh sb="16" eb="19">
      <t>ホジョキン</t>
    </rPh>
    <phoneticPr fontId="1"/>
  </si>
  <si>
    <t>注３）総括表は別葉とすることができるものとする。</t>
    <rPh sb="3" eb="5">
      <t>ソウカツ</t>
    </rPh>
    <rPh sb="5" eb="6">
      <t>ヒョウ</t>
    </rPh>
    <rPh sb="7" eb="8">
      <t>ベツ</t>
    </rPh>
    <rPh sb="8" eb="9">
      <t>ハ</t>
    </rPh>
    <phoneticPr fontId="1"/>
  </si>
  <si>
    <t>注１）決定額の欄の上段は県補助金額</t>
    <rPh sb="3" eb="5">
      <t>ケッテイ</t>
    </rPh>
    <rPh sb="5" eb="6">
      <t>ガク</t>
    </rPh>
    <rPh sb="7" eb="8">
      <t>ラン</t>
    </rPh>
    <rPh sb="9" eb="11">
      <t>ジョウダン</t>
    </rPh>
    <rPh sb="12" eb="13">
      <t>ケン</t>
    </rPh>
    <rPh sb="13" eb="16">
      <t>ホジョキン</t>
    </rPh>
    <rPh sb="16" eb="17">
      <t>ガク</t>
    </rPh>
    <phoneticPr fontId="1"/>
  </si>
  <si>
    <t>注２）金額の欄の上段は申請額（県補助金）</t>
    <rPh sb="3" eb="5">
      <t>キンガク</t>
    </rPh>
    <rPh sb="6" eb="7">
      <t>ラン</t>
    </rPh>
    <rPh sb="8" eb="10">
      <t>ジョウダン</t>
    </rPh>
    <rPh sb="11" eb="14">
      <t>シンセイガク</t>
    </rPh>
    <rPh sb="15" eb="16">
      <t>ケン</t>
    </rPh>
    <rPh sb="16" eb="19">
      <t>ホジョキン</t>
    </rPh>
    <phoneticPr fontId="1"/>
  </si>
  <si>
    <t>注３）復旧事業費は、復旧計画額を超えないこと。</t>
    <rPh sb="3" eb="5">
      <t>フッキュウ</t>
    </rPh>
    <rPh sb="5" eb="8">
      <t>ジギョウヒ</t>
    </rPh>
    <rPh sb="10" eb="12">
      <t>フッキュウ</t>
    </rPh>
    <rPh sb="12" eb="15">
      <t>ケイカクガク</t>
    </rPh>
    <rPh sb="16" eb="17">
      <t>コ</t>
    </rPh>
    <phoneticPr fontId="1"/>
  </si>
  <si>
    <t>(m)ha</t>
    <phoneticPr fontId="1"/>
  </si>
  <si>
    <t>○○</t>
    <phoneticPr fontId="1"/>
  </si>
  <si>
    <t>A</t>
    <phoneticPr fontId="1"/>
  </si>
  <si>
    <t>○○</t>
    <phoneticPr fontId="1"/>
  </si>
  <si>
    <t>○○</t>
    <phoneticPr fontId="1"/>
  </si>
  <si>
    <t>A</t>
    <phoneticPr fontId="1"/>
  </si>
  <si>
    <t>○○</t>
    <phoneticPr fontId="1"/>
  </si>
  <si>
    <t>A</t>
    <phoneticPr fontId="1"/>
  </si>
  <si>
    <t>○○</t>
    <phoneticPr fontId="1"/>
  </si>
  <si>
    <t>平成○○年○○月○○日～○○日発生　○○災害</t>
    <phoneticPr fontId="1"/>
  </si>
  <si>
    <t>計画変更の承認について（報告）</t>
    <rPh sb="0" eb="2">
      <t>ケイカク</t>
    </rPh>
    <rPh sb="2" eb="4">
      <t>ヘンコウ</t>
    </rPh>
    <rPh sb="5" eb="7">
      <t>ショウニン</t>
    </rPh>
    <rPh sb="12" eb="14">
      <t>ホウコク</t>
    </rPh>
    <phoneticPr fontId="1"/>
  </si>
  <si>
    <t xml:space="preserve">  平成○○年○○月○○日付け○○○○号で事業計画の変更申請があったこのことについて、次の</t>
    <rPh sb="23" eb="25">
      <t>ケイカク</t>
    </rPh>
    <rPh sb="26" eb="28">
      <t>ヘンコウ</t>
    </rPh>
    <rPh sb="28" eb="30">
      <t>シンセイ</t>
    </rPh>
    <rPh sb="43" eb="44">
      <t>ツギ</t>
    </rPh>
    <phoneticPr fontId="1"/>
  </si>
  <si>
    <t>とおり適当と認めたので報告します。</t>
    <rPh sb="3" eb="5">
      <t>テキトウ</t>
    </rPh>
    <rPh sb="6" eb="7">
      <t>ミト</t>
    </rPh>
    <rPh sb="11" eb="13">
      <t>ホウコク</t>
    </rPh>
    <phoneticPr fontId="1"/>
  </si>
  <si>
    <t>（様式第８号）</t>
    <rPh sb="1" eb="3">
      <t>ヨウシキ</t>
    </rPh>
    <rPh sb="3" eb="4">
      <t>ダイ</t>
    </rPh>
    <rPh sb="5" eb="6">
      <t>ゴウ</t>
    </rPh>
    <phoneticPr fontId="1"/>
  </si>
  <si>
    <t>平成○○年度農地・農業用施設小災害支援事業の実績について（報告）</t>
    <rPh sb="0" eb="2">
      <t>ヘイセイ</t>
    </rPh>
    <rPh sb="4" eb="6">
      <t>ネンド</t>
    </rPh>
    <rPh sb="6" eb="8">
      <t>ノウチ</t>
    </rPh>
    <rPh sb="9" eb="12">
      <t>ノウギョウヨウ</t>
    </rPh>
    <rPh sb="12" eb="14">
      <t>シセツ</t>
    </rPh>
    <rPh sb="14" eb="17">
      <t>ショウサイガイ</t>
    </rPh>
    <rPh sb="17" eb="19">
      <t>シエン</t>
    </rPh>
    <rPh sb="19" eb="21">
      <t>ジギョウ</t>
    </rPh>
    <rPh sb="22" eb="24">
      <t>ジッセキ</t>
    </rPh>
    <rPh sb="29" eb="31">
      <t>ホウコク</t>
    </rPh>
    <phoneticPr fontId="1"/>
  </si>
  <si>
    <t>事業実績</t>
    <rPh sb="0" eb="2">
      <t>ジギョウ</t>
    </rPh>
    <rPh sb="2" eb="4">
      <t>ジッセキ</t>
    </rPh>
    <phoneticPr fontId="1"/>
  </si>
  <si>
    <t>（様式第９号）</t>
    <rPh sb="1" eb="3">
      <t>ヨウシキ</t>
    </rPh>
    <rPh sb="3" eb="4">
      <t>ダイ</t>
    </rPh>
    <rPh sb="5" eb="6">
      <t>ゴウ</t>
    </rPh>
    <phoneticPr fontId="1"/>
  </si>
  <si>
    <t>（事業主体）</t>
    <rPh sb="1" eb="3">
      <t>ジギョウ</t>
    </rPh>
    <rPh sb="3" eb="5">
      <t>シュタイ</t>
    </rPh>
    <phoneticPr fontId="1"/>
  </si>
  <si>
    <t>(事業主体）</t>
    <rPh sb="1" eb="3">
      <t>ジギョウ</t>
    </rPh>
    <rPh sb="3" eb="5">
      <t>シュタイ</t>
    </rPh>
    <phoneticPr fontId="1"/>
  </si>
  <si>
    <t>変更後</t>
    <rPh sb="0" eb="3">
      <t>ヘンコウゴ</t>
    </rPh>
    <phoneticPr fontId="1"/>
  </si>
  <si>
    <t>全体</t>
    <rPh sb="0" eb="2">
      <t>ゼンタイ</t>
    </rPh>
    <phoneticPr fontId="1"/>
  </si>
  <si>
    <t>H29予定分</t>
    <rPh sb="3" eb="5">
      <t>ヨテイ</t>
    </rPh>
    <rPh sb="5" eb="6">
      <t>ブン</t>
    </rPh>
    <phoneticPr fontId="1"/>
  </si>
  <si>
    <t>様式１添付資料</t>
    <rPh sb="0" eb="2">
      <t>ヨウシキ</t>
    </rPh>
    <rPh sb="3" eb="5">
      <t>テンプ</t>
    </rPh>
    <rPh sb="5" eb="7">
      <t>シリョウ</t>
    </rPh>
    <phoneticPr fontId="1"/>
  </si>
  <si>
    <t>様式２添付資料</t>
    <rPh sb="0" eb="2">
      <t>ヨウシキ</t>
    </rPh>
    <rPh sb="3" eb="5">
      <t>テンプ</t>
    </rPh>
    <rPh sb="5" eb="7">
      <t>シリョウ</t>
    </rPh>
    <phoneticPr fontId="1"/>
  </si>
  <si>
    <t>様式５添付資料</t>
    <rPh sb="0" eb="2">
      <t>ヨウシキ</t>
    </rPh>
    <rPh sb="3" eb="5">
      <t>テンプ</t>
    </rPh>
    <rPh sb="5" eb="7">
      <t>シリョウ</t>
    </rPh>
    <phoneticPr fontId="1"/>
  </si>
  <si>
    <r>
      <t>平成○○年度農地</t>
    </r>
    <r>
      <rPr>
        <sz val="14"/>
        <color rgb="FFFF0000"/>
        <rFont val="ＭＳ Ｐゴシック"/>
        <family val="3"/>
        <charset val="128"/>
      </rPr>
      <t>・農業用施設</t>
    </r>
    <r>
      <rPr>
        <sz val="14"/>
        <rFont val="ＭＳ Ｐゴシック"/>
        <family val="3"/>
        <charset val="128"/>
      </rPr>
      <t>小災害支援事業計画概要書の提出について</t>
    </r>
    <rPh sb="0" eb="2">
      <t>ヘイセイ</t>
    </rPh>
    <rPh sb="4" eb="6">
      <t>ネンド</t>
    </rPh>
    <rPh sb="6" eb="8">
      <t>ノウチ</t>
    </rPh>
    <rPh sb="9" eb="12">
      <t>ノウギョウヨウ</t>
    </rPh>
    <rPh sb="12" eb="14">
      <t>シセツ</t>
    </rPh>
    <rPh sb="14" eb="17">
      <t>ショウサイガイ</t>
    </rPh>
    <rPh sb="17" eb="19">
      <t>シエン</t>
    </rPh>
    <rPh sb="19" eb="21">
      <t>ジギョウ</t>
    </rPh>
    <rPh sb="21" eb="23">
      <t>ケイカク</t>
    </rPh>
    <rPh sb="23" eb="26">
      <t>ガイヨウショ</t>
    </rPh>
    <rPh sb="27" eb="29">
      <t>テイシュツ</t>
    </rPh>
    <phoneticPr fontId="1"/>
  </si>
  <si>
    <t>計　　画　　概　　要</t>
    <rPh sb="0" eb="1">
      <t>ケイ</t>
    </rPh>
    <rPh sb="3" eb="4">
      <t>ガ</t>
    </rPh>
    <rPh sb="6" eb="7">
      <t>オオムネ</t>
    </rPh>
    <rPh sb="9" eb="10">
      <t>ヨウ</t>
    </rPh>
    <phoneticPr fontId="1"/>
  </si>
  <si>
    <t>事　　業　　計　　画</t>
    <rPh sb="0" eb="1">
      <t>コト</t>
    </rPh>
    <rPh sb="3" eb="4">
      <t>ギョウ</t>
    </rPh>
    <rPh sb="6" eb="7">
      <t>ケイ</t>
    </rPh>
    <rPh sb="9" eb="10">
      <t>ガ</t>
    </rPh>
    <phoneticPr fontId="1"/>
  </si>
  <si>
    <r>
      <rPr>
        <sz val="12"/>
        <color rgb="FFFF0000"/>
        <rFont val="ＭＳ Ｐゴシック"/>
        <family val="3"/>
        <charset val="128"/>
      </rPr>
      <t>注２）</t>
    </r>
    <r>
      <rPr>
        <sz val="12"/>
        <rFont val="ＭＳ Ｐゴシック"/>
        <family val="3"/>
        <charset val="128"/>
      </rPr>
      <t>復旧事業費は、復旧計画額を超えないこと。</t>
    </r>
    <rPh sb="3" eb="5">
      <t>フッキュウ</t>
    </rPh>
    <rPh sb="5" eb="8">
      <t>ジギョウヒ</t>
    </rPh>
    <rPh sb="10" eb="12">
      <t>フッキュウ</t>
    </rPh>
    <rPh sb="12" eb="15">
      <t>ケイカクガク</t>
    </rPh>
    <rPh sb="16" eb="17">
      <t>コ</t>
    </rPh>
    <phoneticPr fontId="1"/>
  </si>
  <si>
    <t>事　業　計　画　書</t>
    <rPh sb="0" eb="1">
      <t>コト</t>
    </rPh>
    <rPh sb="2" eb="3">
      <t>ギョウ</t>
    </rPh>
    <rPh sb="4" eb="5">
      <t>ケイ</t>
    </rPh>
    <rPh sb="6" eb="7">
      <t>ガ</t>
    </rPh>
    <rPh sb="8" eb="9">
      <t>ショ</t>
    </rPh>
    <phoneticPr fontId="1"/>
  </si>
  <si>
    <t>計　画　概　要　書</t>
    <rPh sb="0" eb="1">
      <t>ケイ</t>
    </rPh>
    <rPh sb="2" eb="3">
      <t>ガ</t>
    </rPh>
    <rPh sb="4" eb="5">
      <t>オオムネ</t>
    </rPh>
    <rPh sb="6" eb="7">
      <t>ヨウ</t>
    </rPh>
    <rPh sb="8" eb="9">
      <t>ショ</t>
    </rPh>
    <phoneticPr fontId="1"/>
  </si>
  <si>
    <t>事　業　計　画　（　変　更　）</t>
    <rPh sb="0" eb="1">
      <t>コト</t>
    </rPh>
    <rPh sb="2" eb="3">
      <t>ギョウ</t>
    </rPh>
    <rPh sb="4" eb="5">
      <t>ケイ</t>
    </rPh>
    <rPh sb="6" eb="7">
      <t>ガ</t>
    </rPh>
    <rPh sb="10" eb="11">
      <t>ヘン</t>
    </rPh>
    <rPh sb="12" eb="13">
      <t>サラ</t>
    </rPh>
    <phoneticPr fontId="1"/>
  </si>
  <si>
    <t>様式６添付資料</t>
    <rPh sb="0" eb="2">
      <t>ヨウシキ</t>
    </rPh>
    <rPh sb="3" eb="5">
      <t>テンプ</t>
    </rPh>
    <rPh sb="5" eb="7">
      <t>シリョウ</t>
    </rPh>
    <phoneticPr fontId="1"/>
  </si>
  <si>
    <t>事　業　計　画　書　（　変　更　）</t>
    <rPh sb="0" eb="1">
      <t>コト</t>
    </rPh>
    <rPh sb="2" eb="3">
      <t>ギョウ</t>
    </rPh>
    <rPh sb="4" eb="5">
      <t>ケイ</t>
    </rPh>
    <rPh sb="6" eb="7">
      <t>ガ</t>
    </rPh>
    <rPh sb="8" eb="9">
      <t>ショ</t>
    </rPh>
    <rPh sb="12" eb="13">
      <t>ヘン</t>
    </rPh>
    <rPh sb="14" eb="15">
      <t>サラ</t>
    </rPh>
    <phoneticPr fontId="1"/>
  </si>
  <si>
    <t>事　業　実　績</t>
    <rPh sb="0" eb="1">
      <t>コト</t>
    </rPh>
    <rPh sb="2" eb="3">
      <t>ギョウ</t>
    </rPh>
    <rPh sb="4" eb="5">
      <t>ジツ</t>
    </rPh>
    <rPh sb="6" eb="7">
      <t>イサオ</t>
    </rPh>
    <phoneticPr fontId="1"/>
  </si>
  <si>
    <r>
      <t>注２）</t>
    </r>
    <r>
      <rPr>
        <sz val="12"/>
        <color rgb="FFFF0000"/>
        <rFont val="ＭＳ Ｐゴシック"/>
        <family val="3"/>
        <charset val="128"/>
      </rPr>
      <t>事業計画書</t>
    </r>
    <r>
      <rPr>
        <sz val="12"/>
        <rFont val="ＭＳ Ｐゴシック"/>
        <family val="3"/>
        <charset val="128"/>
      </rPr>
      <t>を添付すること。</t>
    </r>
    <rPh sb="3" eb="5">
      <t>ジギョウ</t>
    </rPh>
    <rPh sb="5" eb="8">
      <t>ケイカクショ</t>
    </rPh>
    <rPh sb="9" eb="11">
      <t>テンプ</t>
    </rPh>
    <phoneticPr fontId="1"/>
  </si>
  <si>
    <r>
      <t>注２</t>
    </r>
    <r>
      <rPr>
        <sz val="12"/>
        <color rgb="FFFF0000"/>
        <rFont val="ＭＳ Ｐゴシック"/>
        <family val="3"/>
        <charset val="128"/>
      </rPr>
      <t>）事業実績書</t>
    </r>
    <r>
      <rPr>
        <sz val="12"/>
        <rFont val="ＭＳ Ｐゴシック"/>
        <family val="3"/>
        <charset val="128"/>
      </rPr>
      <t>、位置図（変更となった場合のみ）を添付すること。</t>
    </r>
    <rPh sb="3" eb="5">
      <t>ジギョウ</t>
    </rPh>
    <rPh sb="5" eb="7">
      <t>ジッセキ</t>
    </rPh>
    <rPh sb="7" eb="8">
      <t>ショ</t>
    </rPh>
    <rPh sb="9" eb="12">
      <t>イチズ</t>
    </rPh>
    <rPh sb="13" eb="15">
      <t>ヘンコウ</t>
    </rPh>
    <rPh sb="19" eb="21">
      <t>バアイ</t>
    </rPh>
    <rPh sb="25" eb="27">
      <t>テンプ</t>
    </rPh>
    <phoneticPr fontId="1"/>
  </si>
  <si>
    <t>様式９添付資料</t>
    <rPh sb="0" eb="2">
      <t>ヨウシキ</t>
    </rPh>
    <rPh sb="3" eb="5">
      <t>テンプ</t>
    </rPh>
    <rPh sb="5" eb="7">
      <t>シリョウ</t>
    </rPh>
    <phoneticPr fontId="1"/>
  </si>
  <si>
    <t>事　業　実　績　書</t>
    <rPh sb="0" eb="1">
      <t>コト</t>
    </rPh>
    <rPh sb="2" eb="3">
      <t>ギョウ</t>
    </rPh>
    <rPh sb="4" eb="5">
      <t>ジツ</t>
    </rPh>
    <rPh sb="6" eb="7">
      <t>イサオ</t>
    </rPh>
    <rPh sb="8" eb="9">
      <t>ショ</t>
    </rPh>
    <phoneticPr fontId="1"/>
  </si>
  <si>
    <t>実　績　額</t>
    <rPh sb="0" eb="1">
      <t>ジツ</t>
    </rPh>
    <rPh sb="2" eb="3">
      <t>イサオ</t>
    </rPh>
    <rPh sb="4" eb="5">
      <t>ガク</t>
    </rPh>
    <phoneticPr fontId="1"/>
  </si>
  <si>
    <r>
      <t>第５の４の規定により、</t>
    </r>
    <r>
      <rPr>
        <sz val="12"/>
        <color rgb="FFFF0000"/>
        <rFont val="ＭＳ Ｐゴシック"/>
        <family val="3"/>
        <charset val="128"/>
      </rPr>
      <t>事業計画書（変更）</t>
    </r>
    <r>
      <rPr>
        <sz val="12"/>
        <rFont val="ＭＳ Ｐゴシック"/>
        <family val="3"/>
        <charset val="128"/>
      </rPr>
      <t>を添えて申請します。</t>
    </r>
    <rPh sb="0" eb="1">
      <t>ダイ</t>
    </rPh>
    <rPh sb="5" eb="7">
      <t>キテイ</t>
    </rPh>
    <rPh sb="11" eb="13">
      <t>ジギョウ</t>
    </rPh>
    <rPh sb="13" eb="16">
      <t>ケイカクショ</t>
    </rPh>
    <rPh sb="17" eb="19">
      <t>ヘンコウ</t>
    </rPh>
    <rPh sb="21" eb="22">
      <t>ソ</t>
    </rPh>
    <rPh sb="24" eb="26">
      <t>シンセイ</t>
    </rPh>
    <phoneticPr fontId="1"/>
  </si>
  <si>
    <r>
      <t xml:space="preserve">  ○○市長ほか</t>
    </r>
    <r>
      <rPr>
        <sz val="12"/>
        <color rgb="FFFF0000"/>
        <rFont val="ＭＳ Ｐゴシック"/>
        <family val="3"/>
        <charset val="128"/>
      </rPr>
      <t>○団体</t>
    </r>
    <r>
      <rPr>
        <sz val="12"/>
        <rFont val="ＭＳ Ｐゴシック"/>
        <family val="3"/>
        <charset val="128"/>
      </rPr>
      <t>から</t>
    </r>
    <r>
      <rPr>
        <sz val="12"/>
        <color rgb="FFFF0000"/>
        <rFont val="ＭＳ Ｐゴシック"/>
        <family val="3"/>
        <charset val="128"/>
      </rPr>
      <t>次</t>
    </r>
    <r>
      <rPr>
        <sz val="12"/>
        <rFont val="ＭＳ Ｐゴシック"/>
        <family val="3"/>
        <charset val="128"/>
      </rPr>
      <t>のとおり申請がありましたので、実施要領第５の３に基づき協議します。</t>
    </r>
    <rPh sb="9" eb="11">
      <t>ダンタイ</t>
    </rPh>
    <rPh sb="13" eb="14">
      <t>ツギ</t>
    </rPh>
    <rPh sb="29" eb="31">
      <t>ジッシ</t>
    </rPh>
    <rPh sb="41" eb="43">
      <t>キョウギ</t>
    </rPh>
    <phoneticPr fontId="1"/>
  </si>
  <si>
    <r>
      <t>注２）採択申請書（様式２）</t>
    </r>
    <r>
      <rPr>
        <sz val="12"/>
        <color rgb="FFFF0000"/>
        <rFont val="ＭＳ Ｐゴシック"/>
        <family val="3"/>
        <charset val="128"/>
      </rPr>
      <t>、事業計画書</t>
    </r>
    <r>
      <rPr>
        <sz val="12"/>
        <rFont val="ＭＳ Ｐゴシック"/>
        <family val="3"/>
        <charset val="128"/>
      </rPr>
      <t>の写しを添付すること。</t>
    </r>
    <rPh sb="3" eb="5">
      <t>サイタク</t>
    </rPh>
    <rPh sb="5" eb="8">
      <t>シンセイショ</t>
    </rPh>
    <rPh sb="9" eb="11">
      <t>ヨウシキ</t>
    </rPh>
    <rPh sb="14" eb="16">
      <t>ジギョウ</t>
    </rPh>
    <rPh sb="16" eb="19">
      <t>ケイカクショ</t>
    </rPh>
    <rPh sb="20" eb="21">
      <t>ウツ</t>
    </rPh>
    <rPh sb="23" eb="25">
      <t>テンプ</t>
    </rPh>
    <phoneticPr fontId="1"/>
  </si>
  <si>
    <t>又は土地改良区理事長</t>
    <rPh sb="0" eb="1">
      <t>マタ</t>
    </rPh>
    <rPh sb="2" eb="4">
      <t>トチ</t>
    </rPh>
    <rPh sb="4" eb="7">
      <t>カイリョウク</t>
    </rPh>
    <rPh sb="7" eb="10">
      <t>リジチョウ</t>
    </rPh>
    <phoneticPr fontId="1"/>
  </si>
  <si>
    <r>
      <rPr>
        <sz val="12"/>
        <color rgb="FFFF0000"/>
        <rFont val="ＭＳ Ｐゴシック"/>
        <family val="3"/>
        <charset val="128"/>
      </rPr>
      <t>注４）事業計画書</t>
    </r>
    <r>
      <rPr>
        <sz val="12"/>
        <rFont val="ＭＳ Ｐゴシック"/>
        <family val="3"/>
        <charset val="128"/>
      </rPr>
      <t>、位置図を添付すること。</t>
    </r>
    <rPh sb="3" eb="5">
      <t>ジギョウ</t>
    </rPh>
    <rPh sb="5" eb="8">
      <t>ケイカクショ</t>
    </rPh>
    <rPh sb="9" eb="12">
      <t>イチズ</t>
    </rPh>
    <rPh sb="13" eb="15">
      <t>テンプ</t>
    </rPh>
    <phoneticPr fontId="1"/>
  </si>
  <si>
    <t>復旧計画
（全体）</t>
    <rPh sb="0" eb="2">
      <t>フッキュウ</t>
    </rPh>
    <rPh sb="2" eb="4">
      <t>ケイカク</t>
    </rPh>
    <rPh sb="6" eb="8">
      <t>ゼンタイ</t>
    </rPh>
    <phoneticPr fontId="1"/>
  </si>
  <si>
    <t>事業申請
（Ｈ２９予定）</t>
    <rPh sb="0" eb="2">
      <t>ジギョウ</t>
    </rPh>
    <rPh sb="2" eb="4">
      <t>シンセイ</t>
    </rPh>
    <rPh sb="9" eb="11">
      <t>ヨテイ</t>
    </rPh>
    <phoneticPr fontId="1"/>
  </si>
  <si>
    <r>
      <rPr>
        <sz val="12"/>
        <color rgb="FFFF0000"/>
        <rFont val="ＭＳ Ｐゴシック"/>
        <family val="3"/>
        <charset val="128"/>
      </rPr>
      <t>注３）</t>
    </r>
    <r>
      <rPr>
        <sz val="12"/>
        <rFont val="ＭＳ Ｐゴシック"/>
        <family val="3"/>
        <charset val="128"/>
      </rPr>
      <t>金額の欄の上段は申請額（県補助金）</t>
    </r>
    <rPh sb="3" eb="5">
      <t>キンガク</t>
    </rPh>
    <rPh sb="6" eb="7">
      <t>ラン</t>
    </rPh>
    <rPh sb="8" eb="10">
      <t>ジョウダン</t>
    </rPh>
    <rPh sb="11" eb="14">
      <t>シンセイガク</t>
    </rPh>
    <rPh sb="15" eb="16">
      <t>ケン</t>
    </rPh>
    <rPh sb="16" eb="19">
      <t>ホジョキン</t>
    </rPh>
    <phoneticPr fontId="1"/>
  </si>
  <si>
    <t>事業計画
（申請）</t>
    <rPh sb="0" eb="2">
      <t>ジギョウ</t>
    </rPh>
    <rPh sb="2" eb="4">
      <t>ケイカク</t>
    </rPh>
    <rPh sb="6" eb="8">
      <t>シンセイ</t>
    </rPh>
    <phoneticPr fontId="1"/>
  </si>
  <si>
    <t>〃</t>
    <phoneticPr fontId="1"/>
  </si>
  <si>
    <t>事業計画
（変更）</t>
    <rPh sb="0" eb="2">
      <t>ジギョウ</t>
    </rPh>
    <rPh sb="2" eb="4">
      <t>ケイカク</t>
    </rPh>
    <rPh sb="6" eb="8">
      <t>ヘンコウ</t>
    </rPh>
    <phoneticPr fontId="1"/>
  </si>
  <si>
    <t>事業計画
（当初）</t>
    <rPh sb="0" eb="2">
      <t>ジギョウ</t>
    </rPh>
    <rPh sb="2" eb="4">
      <t>ケイカク</t>
    </rPh>
    <rPh sb="6" eb="8">
      <t>トウショ</t>
    </rPh>
    <phoneticPr fontId="1"/>
  </si>
  <si>
    <t>注４）事業計画書（変更）、位置図を添付すること。</t>
    <rPh sb="3" eb="5">
      <t>ジギョウ</t>
    </rPh>
    <rPh sb="5" eb="8">
      <t>ケイカクショ</t>
    </rPh>
    <rPh sb="9" eb="11">
      <t>ヘンコウ</t>
    </rPh>
    <rPh sb="13" eb="16">
      <t>イチズ</t>
    </rPh>
    <rPh sb="17" eb="19">
      <t>テンプ</t>
    </rPh>
    <phoneticPr fontId="1"/>
  </si>
  <si>
    <r>
      <t>注２）</t>
    </r>
    <r>
      <rPr>
        <sz val="12"/>
        <color rgb="FFFF0000"/>
        <rFont val="ＭＳ Ｐゴシック"/>
        <family val="3"/>
        <charset val="128"/>
      </rPr>
      <t>事業計画書（変更）</t>
    </r>
    <r>
      <rPr>
        <sz val="12"/>
        <rFont val="ＭＳ Ｐゴシック"/>
        <family val="3"/>
        <charset val="128"/>
      </rPr>
      <t>を添付すること。</t>
    </r>
    <rPh sb="3" eb="5">
      <t>ジギョウ</t>
    </rPh>
    <rPh sb="5" eb="8">
      <t>ケイカクショ</t>
    </rPh>
    <rPh sb="9" eb="11">
      <t>ヘンコウ</t>
    </rPh>
    <rPh sb="13" eb="15">
      <t>テンプ</t>
    </rPh>
    <phoneticPr fontId="1"/>
  </si>
  <si>
    <t>により、次のとおり報告します。</t>
    <rPh sb="4" eb="5">
      <t>ツギ</t>
    </rPh>
    <rPh sb="9" eb="11">
      <t>ホウコク</t>
    </rPh>
    <phoneticPr fontId="1"/>
  </si>
  <si>
    <t xml:space="preserve">  平成○○年○月○日付け○○－○○で申請した事業が完了したので、実施要領第５の５の規定</t>
    <rPh sb="2" eb="4">
      <t>ヘイセイ</t>
    </rPh>
    <rPh sb="6" eb="7">
      <t>トシ</t>
    </rPh>
    <rPh sb="8" eb="9">
      <t>ツキ</t>
    </rPh>
    <rPh sb="10" eb="11">
      <t>ヒ</t>
    </rPh>
    <rPh sb="11" eb="12">
      <t>ヅ</t>
    </rPh>
    <rPh sb="19" eb="21">
      <t>シンセイ</t>
    </rPh>
    <rPh sb="23" eb="25">
      <t>ジギョウ</t>
    </rPh>
    <rPh sb="26" eb="28">
      <t>カンリョウ</t>
    </rPh>
    <rPh sb="33" eb="35">
      <t>ジッシ</t>
    </rPh>
    <rPh sb="35" eb="37">
      <t>ヨウリョウ</t>
    </rPh>
    <rPh sb="37" eb="38">
      <t>ダイ</t>
    </rPh>
    <rPh sb="42" eb="44">
      <t>キテイ</t>
    </rPh>
    <phoneticPr fontId="1"/>
  </si>
  <si>
    <t>市町村長</t>
    <rPh sb="0" eb="1">
      <t>シ</t>
    </rPh>
    <rPh sb="1" eb="3">
      <t>チョウソン</t>
    </rPh>
    <rPh sb="3" eb="4">
      <t>チョウチョウ</t>
    </rPh>
    <phoneticPr fontId="1"/>
  </si>
  <si>
    <t>地域振興局長　様</t>
    <rPh sb="0" eb="2">
      <t>チイキ</t>
    </rPh>
    <rPh sb="2" eb="4">
      <t>シンコウ</t>
    </rPh>
    <rPh sb="4" eb="5">
      <t>キョク</t>
    </rPh>
    <rPh sb="5" eb="6">
      <t>チョウ</t>
    </rPh>
    <rPh sb="7" eb="8">
      <t>サマ</t>
    </rPh>
    <phoneticPr fontId="1"/>
  </si>
  <si>
    <t>地域振興局長　　様</t>
    <rPh sb="0" eb="2">
      <t>チイキ</t>
    </rPh>
    <rPh sb="2" eb="4">
      <t>シンコウ</t>
    </rPh>
    <rPh sb="4" eb="5">
      <t>キョク</t>
    </rPh>
    <rPh sb="5" eb="6">
      <t>チョウ</t>
    </rPh>
    <rPh sb="8" eb="9">
      <t>サマ</t>
    </rPh>
    <phoneticPr fontId="1"/>
  </si>
  <si>
    <t>地域振興局長</t>
    <rPh sb="0" eb="2">
      <t>チイキ</t>
    </rPh>
    <rPh sb="2" eb="4">
      <t>シンコウ</t>
    </rPh>
    <rPh sb="4" eb="5">
      <t>キョク</t>
    </rPh>
    <rPh sb="5" eb="6">
      <t>チョウ</t>
    </rPh>
    <phoneticPr fontId="1"/>
  </si>
  <si>
    <r>
      <rPr>
        <sz val="12"/>
        <color rgb="FFFF0000"/>
        <rFont val="ＭＳ Ｐゴシック"/>
        <family val="3"/>
        <charset val="128"/>
      </rPr>
      <t>市町村長</t>
    </r>
    <r>
      <rPr>
        <sz val="12"/>
        <rFont val="ＭＳ Ｐゴシック"/>
        <family val="3"/>
        <charset val="128"/>
      </rPr>
      <t>　　様</t>
    </r>
    <rPh sb="0" eb="2">
      <t>シチョウ</t>
    </rPh>
    <rPh sb="2" eb="4">
      <t>ソンチョウ</t>
    </rPh>
    <rPh sb="6" eb="7">
      <t>サマ</t>
    </rPh>
    <phoneticPr fontId="1"/>
  </si>
  <si>
    <t>市町村長</t>
    <rPh sb="0" eb="1">
      <t>シ</t>
    </rPh>
    <rPh sb="1" eb="3">
      <t>チョウソン</t>
    </rPh>
    <rPh sb="3" eb="4">
      <t>チョウ</t>
    </rPh>
    <phoneticPr fontId="1"/>
  </si>
  <si>
    <t>地域振興局長</t>
    <rPh sb="0" eb="5">
      <t>チイキシンコウキョク</t>
    </rPh>
    <rPh sb="5" eb="6">
      <t>チョウ</t>
    </rPh>
    <phoneticPr fontId="1"/>
  </si>
  <si>
    <t>市町村長　　様</t>
    <rPh sb="0" eb="1">
      <t>シ</t>
    </rPh>
    <rPh sb="1" eb="3">
      <t>チョウソン</t>
    </rPh>
    <rPh sb="3" eb="4">
      <t>チョウ</t>
    </rPh>
    <rPh sb="6" eb="7">
      <t>サマ</t>
    </rPh>
    <phoneticPr fontId="1"/>
  </si>
  <si>
    <t>又は土地改良区理事長</t>
    <rPh sb="0" eb="1">
      <t>マタ</t>
    </rPh>
    <rPh sb="2" eb="4">
      <t>トチ</t>
    </rPh>
    <rPh sb="4" eb="7">
      <t>カイリョウク</t>
    </rPh>
    <rPh sb="7" eb="10">
      <t>リジチョウ</t>
    </rPh>
    <phoneticPr fontId="1"/>
  </si>
  <si>
    <r>
      <t>注１）</t>
    </r>
    <r>
      <rPr>
        <sz val="11"/>
        <color rgb="FFFF0000"/>
        <rFont val="ＭＳ Ｐゴシック"/>
        <family val="3"/>
        <charset val="128"/>
      </rPr>
      <t>計画概要書、位置図</t>
    </r>
    <r>
      <rPr>
        <sz val="11"/>
        <rFont val="ＭＳ Ｐゴシック"/>
        <family val="3"/>
        <charset val="128"/>
      </rPr>
      <t>を添付すること。</t>
    </r>
    <rPh sb="0" eb="1">
      <t>チュウ</t>
    </rPh>
    <rPh sb="3" eb="5">
      <t>ケイカク</t>
    </rPh>
    <rPh sb="5" eb="8">
      <t>ガイヨウショ</t>
    </rPh>
    <rPh sb="9" eb="12">
      <t>イチズ</t>
    </rPh>
    <rPh sb="13" eb="15">
      <t>テンプ</t>
    </rPh>
    <phoneticPr fontId="1"/>
  </si>
  <si>
    <t>事業計画
（承認）</t>
    <rPh sb="0" eb="2">
      <t>ジギョウ</t>
    </rPh>
    <rPh sb="2" eb="4">
      <t>ケイカク</t>
    </rPh>
    <rPh sb="6" eb="8">
      <t>ショウニン</t>
    </rPh>
    <phoneticPr fontId="1"/>
  </si>
  <si>
    <r>
      <t>注３）</t>
    </r>
    <r>
      <rPr>
        <sz val="12"/>
        <color rgb="FFFF0000"/>
        <rFont val="ＭＳ Ｐゴシック"/>
        <family val="3"/>
        <charset val="128"/>
      </rPr>
      <t>事業計画書（変更）を添付すること。</t>
    </r>
    <rPh sb="3" eb="5">
      <t>ジギョウ</t>
    </rPh>
    <rPh sb="5" eb="8">
      <t>ケイカクショ</t>
    </rPh>
    <rPh sb="9" eb="11">
      <t>ヘンコウ</t>
    </rPh>
    <rPh sb="13" eb="15">
      <t>テンプ</t>
    </rPh>
    <phoneticPr fontId="1"/>
  </si>
  <si>
    <t>注４）市町村補助金交付要綱等を添付すること。</t>
    <rPh sb="3" eb="6">
      <t>シチョウソン</t>
    </rPh>
    <rPh sb="6" eb="9">
      <t>ホジョキン</t>
    </rPh>
    <rPh sb="9" eb="11">
      <t>コウフ</t>
    </rPh>
    <rPh sb="11" eb="13">
      <t>ヨウコウ</t>
    </rPh>
    <rPh sb="13" eb="14">
      <t>トウ</t>
    </rPh>
    <rPh sb="15" eb="17">
      <t>テンプ</t>
    </rPh>
    <phoneticPr fontId="1"/>
  </si>
  <si>
    <t>注３）事業計画書（様式２）を添付すること。</t>
    <rPh sb="3" eb="5">
      <t>ジギョウ</t>
    </rPh>
    <rPh sb="5" eb="8">
      <t>ケイカクショ</t>
    </rPh>
    <rPh sb="9" eb="11">
      <t>ヨウシキ</t>
    </rPh>
    <rPh sb="14" eb="16">
      <t>テンプ</t>
    </rPh>
    <phoneticPr fontId="1"/>
  </si>
  <si>
    <t>注２）金額の欄の上段は市町村補助金</t>
    <rPh sb="3" eb="5">
      <t>キンガク</t>
    </rPh>
    <rPh sb="6" eb="7">
      <t>ラン</t>
    </rPh>
    <rPh sb="8" eb="10">
      <t>ジョウダン</t>
    </rPh>
    <rPh sb="11" eb="14">
      <t>シチョウソン</t>
    </rPh>
    <rPh sb="14" eb="17">
      <t>ホジョキン</t>
    </rPh>
    <phoneticPr fontId="1"/>
  </si>
  <si>
    <t>注１）総括表は別葉とすることができるものとする。</t>
    <rPh sb="3" eb="5">
      <t>ソウカツ</t>
    </rPh>
    <rPh sb="5" eb="6">
      <t>ヒョウ</t>
    </rPh>
    <rPh sb="7" eb="8">
      <t>ベツ</t>
    </rPh>
    <rPh sb="8" eb="9">
      <t>ハ</t>
    </rPh>
    <phoneticPr fontId="1"/>
  </si>
  <si>
    <t>△△
土地改良区</t>
    <rPh sb="3" eb="5">
      <t>トチ</t>
    </rPh>
    <rPh sb="5" eb="8">
      <t>カイリョウク</t>
    </rPh>
    <phoneticPr fontId="1"/>
  </si>
  <si>
    <t>ha</t>
    <phoneticPr fontId="1"/>
  </si>
  <si>
    <t>とともに、次のとおり協調助成します。</t>
    <rPh sb="5" eb="6">
      <t>ツギ</t>
    </rPh>
    <rPh sb="10" eb="12">
      <t>キョウチョウ</t>
    </rPh>
    <rPh sb="12" eb="14">
      <t>ジョセイ</t>
    </rPh>
    <phoneticPr fontId="1"/>
  </si>
  <si>
    <t xml:space="preserve">  △△土地改良区ほか○団体から申請のあった農地・農業用施設復旧支援事業の実施に同意する</t>
    <rPh sb="4" eb="6">
      <t>トチ</t>
    </rPh>
    <rPh sb="6" eb="9">
      <t>カイリョウク</t>
    </rPh>
    <rPh sb="12" eb="14">
      <t>ダンタイ</t>
    </rPh>
    <rPh sb="22" eb="24">
      <t>ノウチ</t>
    </rPh>
    <rPh sb="25" eb="28">
      <t>ノウギョウヨウ</t>
    </rPh>
    <rPh sb="28" eb="30">
      <t>シセツ</t>
    </rPh>
    <rPh sb="30" eb="32">
      <t>フッキュウ</t>
    </rPh>
    <rPh sb="32" eb="34">
      <t>シエン</t>
    </rPh>
    <rPh sb="34" eb="36">
      <t>ジギョウ</t>
    </rPh>
    <rPh sb="37" eb="39">
      <t>ジッシ</t>
    </rPh>
    <rPh sb="40" eb="42">
      <t>ドウイ</t>
    </rPh>
    <phoneticPr fontId="1"/>
  </si>
  <si>
    <t>平成○○年度農地・農業用施設小災害支援事業の実施について</t>
    <rPh sb="0" eb="2">
      <t>ヘイセイ</t>
    </rPh>
    <rPh sb="4" eb="6">
      <t>ネンド</t>
    </rPh>
    <rPh sb="6" eb="8">
      <t>ノウチ</t>
    </rPh>
    <rPh sb="9" eb="12">
      <t>ノウギョウヨウ</t>
    </rPh>
    <rPh sb="12" eb="14">
      <t>シセツ</t>
    </rPh>
    <rPh sb="14" eb="17">
      <t>ショウサイガイ</t>
    </rPh>
    <rPh sb="17" eb="19">
      <t>シエン</t>
    </rPh>
    <rPh sb="19" eb="21">
      <t>ジギョウ</t>
    </rPh>
    <rPh sb="22" eb="24">
      <t>ジッシ</t>
    </rPh>
    <phoneticPr fontId="1"/>
  </si>
  <si>
    <t>○○市町村長</t>
    <rPh sb="2" eb="3">
      <t>シ</t>
    </rPh>
    <rPh sb="3" eb="5">
      <t>チョウソン</t>
    </rPh>
    <rPh sb="5" eb="6">
      <t>チョウチョウ</t>
    </rPh>
    <phoneticPr fontId="1"/>
  </si>
  <si>
    <t>○○地域振興局長　様</t>
    <rPh sb="2" eb="4">
      <t>チイキ</t>
    </rPh>
    <rPh sb="4" eb="6">
      <t>シンコウ</t>
    </rPh>
    <rPh sb="6" eb="7">
      <t>キョク</t>
    </rPh>
    <rPh sb="7" eb="8">
      <t>チョウ</t>
    </rPh>
    <rPh sb="9" eb="10">
      <t>サマ</t>
    </rPh>
    <phoneticPr fontId="1"/>
  </si>
  <si>
    <t>○○－○○○○</t>
    <phoneticPr fontId="1"/>
  </si>
  <si>
    <t>（参考様式第１号）</t>
    <rPh sb="1" eb="3">
      <t>サンコウ</t>
    </rPh>
    <rPh sb="3" eb="5">
      <t>ヨウシキ</t>
    </rPh>
    <rPh sb="5" eb="6">
      <t>ダイ</t>
    </rPh>
    <rPh sb="7" eb="8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</si>
</sst>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_ "/>
    <numFmt numFmtId="177" formatCode="\(0.0&quot;m&quot;\)"/>
    <numFmt numFmtId="178" formatCode="0.00&quot;ha&quot;"/>
    <numFmt numFmtId="179" formatCode="\(#,##0\)"/>
    <numFmt numFmtId="180" formatCode="\(#,###\);\(\-#,###\);&quot;&quot;"/>
    <numFmt numFmtId="181" formatCode="0.0&quot;m&quot;"/>
    <numFmt numFmtId="182" formatCode="0_ "/>
  </numFmts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4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centerContinuous" vertical="center"/>
    </xf>
    <xf numFmtId="3" fontId="6" fillId="0" borderId="0" xfId="0" applyNumberFormat="1" applyFont="1" applyAlignment="1">
      <alignment horizontal="centerContinuous" vertical="center"/>
    </xf>
    <xf numFmtId="0" fontId="8" fillId="0" borderId="0" xfId="0" applyFont="1"/>
    <xf numFmtId="3" fontId="8" fillId="0" borderId="0" xfId="0" applyNumberFormat="1" applyFont="1"/>
    <xf numFmtId="38" fontId="8" fillId="0" borderId="1" xfId="0" applyNumberFormat="1" applyFont="1" applyBorder="1"/>
    <xf numFmtId="38" fontId="8" fillId="0" borderId="2" xfId="0" applyNumberFormat="1" applyFont="1" applyBorder="1"/>
    <xf numFmtId="3" fontId="9" fillId="0" borderId="0" xfId="0" applyNumberFormat="1" applyFont="1" applyAlignment="1">
      <alignment vertical="center"/>
    </xf>
    <xf numFmtId="3" fontId="9" fillId="0" borderId="0" xfId="0" applyNumberFormat="1" applyFont="1" applyFill="1" applyAlignment="1">
      <alignment horizontal="centerContinuous" vertical="center"/>
    </xf>
    <xf numFmtId="3" fontId="9" fillId="0" borderId="0" xfId="0" applyNumberFormat="1" applyFont="1" applyAlignment="1">
      <alignment horizontal="centerContinuous" vertical="center"/>
    </xf>
    <xf numFmtId="3" fontId="9" fillId="2" borderId="0" xfId="0" applyNumberFormat="1" applyFont="1" applyFill="1" applyAlignment="1">
      <alignment horizontal="right" vertical="center"/>
    </xf>
    <xf numFmtId="3" fontId="9" fillId="3" borderId="0" xfId="0" applyNumberFormat="1" applyFont="1" applyFill="1" applyAlignment="1">
      <alignment horizontal="right" vertical="center"/>
    </xf>
    <xf numFmtId="3" fontId="10" fillId="0" borderId="0" xfId="0" applyNumberFormat="1" applyFont="1" applyAlignment="1">
      <alignment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right" vertical="center"/>
    </xf>
    <xf numFmtId="3" fontId="10" fillId="0" borderId="6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10" fillId="0" borderId="8" xfId="0" applyNumberFormat="1" applyFont="1" applyFill="1" applyBorder="1" applyAlignment="1">
      <alignment horizontal="center" vertical="center"/>
    </xf>
    <xf numFmtId="3" fontId="10" fillId="0" borderId="9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3" fontId="10" fillId="0" borderId="8" xfId="0" applyNumberFormat="1" applyFont="1" applyFill="1" applyBorder="1" applyAlignment="1">
      <alignment vertical="center"/>
    </xf>
    <xf numFmtId="177" fontId="10" fillId="3" borderId="10" xfId="0" applyNumberFormat="1" applyFont="1" applyFill="1" applyBorder="1" applyAlignment="1">
      <alignment horizontal="center" vertical="center"/>
    </xf>
    <xf numFmtId="3" fontId="10" fillId="0" borderId="4" xfId="0" applyNumberFormat="1" applyFont="1" applyFill="1" applyBorder="1" applyAlignment="1">
      <alignment vertical="center"/>
    </xf>
    <xf numFmtId="3" fontId="10" fillId="3" borderId="6" xfId="0" applyNumberFormat="1" applyFont="1" applyFill="1" applyBorder="1" applyAlignment="1">
      <alignment horizontal="center" vertical="center"/>
    </xf>
    <xf numFmtId="3" fontId="10" fillId="3" borderId="6" xfId="0" applyNumberFormat="1" applyFont="1" applyFill="1" applyBorder="1" applyAlignment="1">
      <alignment horizontal="center" vertical="center" shrinkToFit="1"/>
    </xf>
    <xf numFmtId="3" fontId="10" fillId="0" borderId="11" xfId="0" applyNumberFormat="1" applyFont="1" applyBorder="1"/>
    <xf numFmtId="3" fontId="10" fillId="3" borderId="12" xfId="0" applyNumberFormat="1" applyFont="1" applyFill="1" applyBorder="1" applyAlignment="1">
      <alignment horizontal="center" vertical="center"/>
    </xf>
    <xf numFmtId="178" fontId="10" fillId="3" borderId="12" xfId="0" applyNumberFormat="1" applyFont="1" applyFill="1" applyBorder="1" applyAlignment="1">
      <alignment horizontal="center" vertical="center"/>
    </xf>
    <xf numFmtId="3" fontId="10" fillId="3" borderId="6" xfId="0" applyNumberFormat="1" applyFont="1" applyFill="1" applyBorder="1" applyAlignment="1">
      <alignment vertical="center"/>
    </xf>
    <xf numFmtId="3" fontId="10" fillId="3" borderId="5" xfId="0" applyNumberFormat="1" applyFont="1" applyFill="1" applyBorder="1" applyAlignment="1" applyProtection="1">
      <alignment horizontal="left" vertical="center"/>
      <protection locked="0"/>
    </xf>
    <xf numFmtId="3" fontId="10" fillId="3" borderId="7" xfId="0" applyNumberFormat="1" applyFont="1" applyFill="1" applyBorder="1" applyAlignment="1">
      <alignment vertical="center"/>
    </xf>
    <xf numFmtId="3" fontId="10" fillId="0" borderId="8" xfId="0" applyNumberFormat="1" applyFont="1" applyFill="1" applyBorder="1" applyAlignment="1">
      <alignment horizontal="right" vertical="center"/>
    </xf>
    <xf numFmtId="177" fontId="10" fillId="4" borderId="10" xfId="0" applyNumberFormat="1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 shrinkToFit="1"/>
    </xf>
    <xf numFmtId="3" fontId="10" fillId="4" borderId="6" xfId="0" applyNumberFormat="1" applyFont="1" applyFill="1" applyBorder="1" applyAlignment="1">
      <alignment vertical="center"/>
    </xf>
    <xf numFmtId="178" fontId="10" fillId="4" borderId="12" xfId="0" applyNumberFormat="1" applyFont="1" applyFill="1" applyBorder="1" applyAlignment="1">
      <alignment horizontal="center" vertical="center"/>
    </xf>
    <xf numFmtId="3" fontId="10" fillId="0" borderId="5" xfId="0" applyNumberFormat="1" applyFont="1" applyFill="1" applyBorder="1" applyAlignment="1" applyProtection="1">
      <alignment horizontal="left" vertical="center"/>
      <protection locked="0"/>
    </xf>
    <xf numFmtId="3" fontId="10" fillId="0" borderId="7" xfId="0" applyNumberFormat="1" applyFont="1" applyFill="1" applyBorder="1" applyAlignment="1">
      <alignment vertical="center"/>
    </xf>
    <xf numFmtId="3" fontId="10" fillId="0" borderId="6" xfId="0" applyNumberFormat="1" applyFont="1" applyBorder="1" applyAlignment="1">
      <alignment vertical="center"/>
    </xf>
    <xf numFmtId="3" fontId="10" fillId="0" borderId="8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vertical="center"/>
    </xf>
    <xf numFmtId="3" fontId="10" fillId="0" borderId="4" xfId="0" applyNumberFormat="1" applyFont="1" applyBorder="1" applyAlignment="1">
      <alignment vertical="center"/>
    </xf>
    <xf numFmtId="3" fontId="10" fillId="0" borderId="5" xfId="0" applyNumberFormat="1" applyFont="1" applyFill="1" applyBorder="1" applyAlignment="1">
      <alignment vertical="center"/>
    </xf>
    <xf numFmtId="4" fontId="10" fillId="0" borderId="6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vertical="center"/>
    </xf>
    <xf numFmtId="180" fontId="10" fillId="0" borderId="8" xfId="0" applyNumberFormat="1" applyFont="1" applyBorder="1" applyAlignment="1">
      <alignment horizontal="center" vertical="center"/>
    </xf>
    <xf numFmtId="0" fontId="9" fillId="0" borderId="0" xfId="0" applyFont="1"/>
    <xf numFmtId="3" fontId="10" fillId="0" borderId="0" xfId="0" applyNumberFormat="1" applyFont="1" applyAlignment="1" applyProtection="1">
      <alignment vertical="center"/>
      <protection locked="0"/>
    </xf>
    <xf numFmtId="182" fontId="10" fillId="0" borderId="10" xfId="0" applyNumberFormat="1" applyFont="1" applyFill="1" applyBorder="1" applyAlignment="1" applyProtection="1">
      <alignment horizontal="center" vertical="center" shrinkToFit="1"/>
      <protection locked="0"/>
    </xf>
    <xf numFmtId="3" fontId="10" fillId="0" borderId="4" xfId="0" applyNumberFormat="1" applyFont="1" applyFill="1" applyBorder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3" fontId="8" fillId="0" borderId="0" xfId="0" applyNumberFormat="1" applyFont="1" applyProtection="1">
      <protection locked="0"/>
    </xf>
    <xf numFmtId="38" fontId="8" fillId="0" borderId="1" xfId="0" applyNumberFormat="1" applyFont="1" applyBorder="1" applyProtection="1">
      <protection locked="0"/>
    </xf>
    <xf numFmtId="38" fontId="8" fillId="0" borderId="2" xfId="0" applyNumberFormat="1" applyFont="1" applyBorder="1" applyProtection="1">
      <protection locked="0"/>
    </xf>
    <xf numFmtId="3" fontId="10" fillId="0" borderId="11" xfId="0" applyNumberFormat="1" applyFont="1" applyBorder="1" applyProtection="1">
      <protection locked="0"/>
    </xf>
    <xf numFmtId="181" fontId="10" fillId="3" borderId="6" xfId="0" applyNumberFormat="1" applyFont="1" applyFill="1" applyBorder="1" applyAlignment="1">
      <alignment horizontal="center" vertical="center"/>
    </xf>
    <xf numFmtId="3" fontId="10" fillId="0" borderId="0" xfId="0" applyNumberFormat="1" applyFont="1" applyProtection="1">
      <protection locked="0"/>
    </xf>
    <xf numFmtId="3" fontId="10" fillId="3" borderId="7" xfId="0" applyNumberFormat="1" applyFont="1" applyFill="1" applyBorder="1" applyAlignment="1" applyProtection="1">
      <alignment vertical="center"/>
      <protection locked="0"/>
    </xf>
    <xf numFmtId="3" fontId="10" fillId="0" borderId="11" xfId="0" applyNumberFormat="1" applyFont="1" applyBorder="1" applyAlignment="1" applyProtection="1">
      <alignment vertical="center"/>
      <protection locked="0"/>
    </xf>
    <xf numFmtId="3" fontId="10" fillId="3" borderId="12" xfId="0" applyNumberFormat="1" applyFont="1" applyFill="1" applyBorder="1" applyAlignment="1">
      <alignment vertical="center"/>
    </xf>
    <xf numFmtId="3" fontId="10" fillId="0" borderId="11" xfId="0" applyNumberFormat="1" applyFont="1" applyBorder="1" applyAlignment="1">
      <alignment horizontal="center" vertical="center"/>
    </xf>
    <xf numFmtId="3" fontId="6" fillId="0" borderId="12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3" fontId="10" fillId="0" borderId="11" xfId="0" applyNumberFormat="1" applyFont="1" applyBorder="1" applyAlignment="1">
      <alignment vertical="center" textRotation="255"/>
    </xf>
    <xf numFmtId="49" fontId="10" fillId="0" borderId="11" xfId="0" applyNumberFormat="1" applyFont="1" applyBorder="1" applyAlignment="1">
      <alignment horizontal="center" vertical="center"/>
    </xf>
    <xf numFmtId="181" fontId="10" fillId="4" borderId="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top"/>
    </xf>
    <xf numFmtId="3" fontId="5" fillId="0" borderId="0" xfId="0" applyNumberFormat="1" applyFont="1" applyFill="1" applyBorder="1" applyAlignment="1">
      <alignment horizontal="center" vertical="top"/>
    </xf>
    <xf numFmtId="3" fontId="5" fillId="0" borderId="0" xfId="0" applyNumberFormat="1" applyFont="1" applyFill="1" applyBorder="1" applyAlignment="1">
      <alignment vertical="top"/>
    </xf>
    <xf numFmtId="3" fontId="5" fillId="0" borderId="0" xfId="0" applyNumberFormat="1" applyFont="1" applyFill="1" applyBorder="1" applyAlignment="1">
      <alignment horizontal="right" vertical="top"/>
    </xf>
    <xf numFmtId="0" fontId="4" fillId="0" borderId="4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" fontId="10" fillId="0" borderId="13" xfId="0" applyNumberFormat="1" applyFont="1" applyBorder="1" applyProtection="1">
      <protection locked="0"/>
    </xf>
    <xf numFmtId="3" fontId="10" fillId="0" borderId="13" xfId="0" applyNumberFormat="1" applyFont="1" applyBorder="1" applyAlignment="1" applyProtection="1">
      <alignment vertical="center"/>
      <protection locked="0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4" xfId="0" applyNumberFormat="1" applyFont="1" applyFill="1" applyBorder="1" applyAlignment="1">
      <alignment horizontal="right" vertical="top"/>
    </xf>
    <xf numFmtId="3" fontId="0" fillId="0" borderId="9" xfId="0" applyNumberFormat="1" applyFont="1" applyFill="1" applyBorder="1" applyAlignment="1">
      <alignment horizontal="right" vertical="top"/>
    </xf>
    <xf numFmtId="3" fontId="0" fillId="0" borderId="4" xfId="0" applyNumberFormat="1" applyFont="1" applyFill="1" applyBorder="1" applyAlignment="1">
      <alignment horizontal="right" vertical="top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horizontal="center" vertical="top"/>
    </xf>
    <xf numFmtId="3" fontId="0" fillId="0" borderId="0" xfId="0" applyNumberFormat="1" applyFont="1" applyFill="1" applyBorder="1" applyAlignment="1">
      <alignment horizontal="center" vertical="top"/>
    </xf>
    <xf numFmtId="3" fontId="0" fillId="0" borderId="0" xfId="0" applyNumberFormat="1" applyFont="1" applyFill="1" applyBorder="1" applyAlignment="1">
      <alignment vertical="top"/>
    </xf>
    <xf numFmtId="3" fontId="0" fillId="0" borderId="0" xfId="0" applyNumberFormat="1" applyFont="1" applyFill="1" applyBorder="1" applyAlignment="1">
      <alignment horizontal="right" vertical="top"/>
    </xf>
    <xf numFmtId="0" fontId="0" fillId="0" borderId="5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3" fontId="13" fillId="0" borderId="0" xfId="0" applyNumberFormat="1" applyFont="1" applyAlignment="1">
      <alignment horizontal="centerContinuous" vertical="center"/>
    </xf>
    <xf numFmtId="3" fontId="14" fillId="0" borderId="11" xfId="0" applyNumberFormat="1" applyFont="1" applyBorder="1" applyAlignment="1">
      <alignment vertical="center" textRotation="255"/>
    </xf>
    <xf numFmtId="3" fontId="14" fillId="0" borderId="11" xfId="0" applyNumberFormat="1" applyFont="1" applyBorder="1" applyAlignment="1">
      <alignment horizontal="center" vertical="center"/>
    </xf>
    <xf numFmtId="49" fontId="14" fillId="0" borderId="11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3" fontId="15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Fill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3" fontId="0" fillId="0" borderId="5" xfId="0" applyNumberFormat="1" applyFont="1" applyFill="1" applyBorder="1" applyAlignment="1">
      <alignment horizontal="right" vertical="top"/>
    </xf>
    <xf numFmtId="3" fontId="0" fillId="0" borderId="7" xfId="0" applyNumberFormat="1" applyFont="1" applyFill="1" applyBorder="1" applyAlignment="1">
      <alignment horizontal="right" vertical="top"/>
    </xf>
    <xf numFmtId="3" fontId="0" fillId="0" borderId="14" xfId="0" applyNumberFormat="1" applyFont="1" applyFill="1" applyBorder="1" applyAlignment="1">
      <alignment horizontal="right" vertical="top"/>
    </xf>
    <xf numFmtId="3" fontId="0" fillId="0" borderId="13" xfId="0" applyNumberFormat="1" applyFont="1" applyFill="1" applyBorder="1" applyAlignment="1">
      <alignment horizontal="right" vertical="top"/>
    </xf>
    <xf numFmtId="0" fontId="4" fillId="0" borderId="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" fontId="0" fillId="0" borderId="5" xfId="0" applyNumberFormat="1" applyFont="1" applyFill="1" applyBorder="1" applyAlignment="1">
      <alignment horizontal="center" vertical="top"/>
    </xf>
    <xf numFmtId="4" fontId="0" fillId="0" borderId="7" xfId="0" applyNumberFormat="1" applyFont="1" applyFill="1" applyBorder="1" applyAlignment="1">
      <alignment horizontal="center" vertical="top"/>
    </xf>
    <xf numFmtId="3" fontId="0" fillId="0" borderId="5" xfId="0" applyNumberFormat="1" applyFont="1" applyFill="1" applyBorder="1" applyAlignment="1">
      <alignment horizontal="center" vertical="top"/>
    </xf>
    <xf numFmtId="3" fontId="0" fillId="0" borderId="7" xfId="0" applyNumberFormat="1" applyFont="1" applyFill="1" applyBorder="1" applyAlignment="1">
      <alignment horizontal="center" vertical="top"/>
    </xf>
    <xf numFmtId="3" fontId="0" fillId="0" borderId="5" xfId="0" applyNumberFormat="1" applyFont="1" applyFill="1" applyBorder="1" applyAlignment="1">
      <alignment vertical="top"/>
    </xf>
    <xf numFmtId="3" fontId="0" fillId="0" borderId="7" xfId="0" applyNumberFormat="1" applyFont="1" applyFill="1" applyBorder="1" applyAlignment="1">
      <alignment vertical="top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4" fontId="0" fillId="0" borderId="14" xfId="0" applyNumberFormat="1" applyFont="1" applyFill="1" applyBorder="1" applyAlignment="1">
      <alignment horizontal="center" vertical="top"/>
    </xf>
    <xf numFmtId="4" fontId="0" fillId="0" borderId="13" xfId="0" applyNumberFormat="1" applyFont="1" applyFill="1" applyBorder="1" applyAlignment="1">
      <alignment horizontal="center" vertical="top"/>
    </xf>
    <xf numFmtId="3" fontId="0" fillId="0" borderId="14" xfId="0" applyNumberFormat="1" applyFont="1" applyFill="1" applyBorder="1" applyAlignment="1">
      <alignment horizontal="center" vertical="top"/>
    </xf>
    <xf numFmtId="3" fontId="0" fillId="0" borderId="13" xfId="0" applyNumberFormat="1" applyFont="1" applyFill="1" applyBorder="1" applyAlignment="1">
      <alignment horizontal="center" vertical="top"/>
    </xf>
    <xf numFmtId="3" fontId="0" fillId="0" borderId="14" xfId="0" applyNumberFormat="1" applyFont="1" applyFill="1" applyBorder="1" applyAlignment="1">
      <alignment vertical="top"/>
    </xf>
    <xf numFmtId="3" fontId="0" fillId="0" borderId="13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8" fontId="5" fillId="0" borderId="0" xfId="2" applyFont="1" applyFill="1" applyAlignment="1">
      <alignment horizontal="center" vertical="center"/>
    </xf>
    <xf numFmtId="4" fontId="4" fillId="0" borderId="6" xfId="0" applyNumberFormat="1" applyFont="1" applyFill="1" applyBorder="1" applyAlignment="1">
      <alignment horizontal="right" vertical="top"/>
    </xf>
    <xf numFmtId="3" fontId="4" fillId="0" borderId="6" xfId="0" applyNumberFormat="1" applyFont="1" applyFill="1" applyBorder="1" applyAlignment="1">
      <alignment horizontal="right" vertical="top"/>
    </xf>
    <xf numFmtId="0" fontId="12" fillId="0" borderId="3" xfId="0" applyFont="1" applyFill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 textRotation="255"/>
    </xf>
    <xf numFmtId="3" fontId="10" fillId="0" borderId="11" xfId="0" applyNumberFormat="1" applyFont="1" applyBorder="1" applyAlignment="1">
      <alignment horizontal="center" vertical="center" textRotation="255"/>
    </xf>
    <xf numFmtId="3" fontId="10" fillId="0" borderId="3" xfId="0" applyNumberFormat="1" applyFont="1" applyBorder="1" applyAlignment="1">
      <alignment horizontal="center" vertical="center"/>
    </xf>
    <xf numFmtId="3" fontId="10" fillId="4" borderId="5" xfId="0" applyNumberFormat="1" applyFont="1" applyFill="1" applyBorder="1" applyAlignment="1">
      <alignment horizontal="center" vertical="center"/>
    </xf>
    <xf numFmtId="3" fontId="10" fillId="4" borderId="7" xfId="0" applyNumberFormat="1" applyFont="1" applyFill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 textRotation="255"/>
    </xf>
    <xf numFmtId="3" fontId="10" fillId="0" borderId="3" xfId="0" applyNumberFormat="1" applyFont="1" applyBorder="1" applyAlignment="1">
      <alignment vertical="center" textRotation="255"/>
    </xf>
    <xf numFmtId="179" fontId="0" fillId="0" borderId="9" xfId="0" applyNumberFormat="1" applyFont="1" applyFill="1" applyBorder="1" applyAlignment="1">
      <alignment horizontal="right" vertical="top"/>
    </xf>
    <xf numFmtId="179" fontId="0" fillId="0" borderId="4" xfId="0" applyNumberFormat="1" applyFont="1" applyFill="1" applyBorder="1" applyAlignment="1">
      <alignment horizontal="right" vertical="top"/>
    </xf>
    <xf numFmtId="3" fontId="0" fillId="0" borderId="9" xfId="0" applyNumberFormat="1" applyFont="1" applyFill="1" applyBorder="1" applyAlignment="1">
      <alignment horizontal="center" vertical="top"/>
    </xf>
    <xf numFmtId="3" fontId="0" fillId="0" borderId="4" xfId="0" applyNumberFormat="1" applyFont="1" applyFill="1" applyBorder="1" applyAlignment="1">
      <alignment horizontal="center" vertical="top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4" fontId="0" fillId="0" borderId="9" xfId="0" applyNumberFormat="1" applyFont="1" applyFill="1" applyBorder="1" applyAlignment="1">
      <alignment horizontal="center" vertical="top"/>
    </xf>
    <xf numFmtId="4" fontId="0" fillId="0" borderId="4" xfId="0" applyNumberFormat="1" applyFont="1" applyFill="1" applyBorder="1" applyAlignment="1">
      <alignment horizontal="center" vertical="top"/>
    </xf>
    <xf numFmtId="3" fontId="10" fillId="0" borderId="6" xfId="0" applyNumberFormat="1" applyFont="1" applyBorder="1" applyAlignment="1">
      <alignment horizontal="center" vertical="center" textRotation="255"/>
    </xf>
    <xf numFmtId="3" fontId="10" fillId="0" borderId="10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3" fontId="10" fillId="0" borderId="16" xfId="0" applyNumberFormat="1" applyFont="1" applyBorder="1" applyAlignment="1">
      <alignment horizontal="center" vertical="center"/>
    </xf>
    <xf numFmtId="3" fontId="14" fillId="0" borderId="15" xfId="0" applyNumberFormat="1" applyFont="1" applyBorder="1" applyAlignment="1">
      <alignment horizontal="center" vertical="center"/>
    </xf>
    <xf numFmtId="3" fontId="14" fillId="0" borderId="16" xfId="0" applyNumberFormat="1" applyFont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right" vertical="top"/>
    </xf>
    <xf numFmtId="0" fontId="12" fillId="0" borderId="9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3" fontId="17" fillId="0" borderId="6" xfId="0" applyNumberFormat="1" applyFont="1" applyFill="1" applyBorder="1" applyAlignment="1">
      <alignment horizontal="right" vertical="top"/>
    </xf>
    <xf numFmtId="4" fontId="17" fillId="0" borderId="6" xfId="0" applyNumberFormat="1" applyFont="1" applyFill="1" applyBorder="1" applyAlignment="1">
      <alignment horizontal="right" vertical="top"/>
    </xf>
  </cellXfs>
  <cellStyles count="3">
    <cellStyle name="パーセント 2" xfId="1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190500</xdr:colOff>
      <xdr:row>4</xdr:row>
      <xdr:rowOff>0</xdr:rowOff>
    </xdr:to>
    <xdr:sp macro="" textlink="">
      <xdr:nvSpPr>
        <xdr:cNvPr id="2088" name="Oval 1"/>
        <xdr:cNvSpPr>
          <a:spLocks noChangeArrowheads="1"/>
        </xdr:cNvSpPr>
      </xdr:nvSpPr>
      <xdr:spPr bwMode="auto">
        <a:xfrm>
          <a:off x="152400" y="762000"/>
          <a:ext cx="19050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190500</xdr:colOff>
      <xdr:row>4</xdr:row>
      <xdr:rowOff>0</xdr:rowOff>
    </xdr:to>
    <xdr:sp macro="" textlink="">
      <xdr:nvSpPr>
        <xdr:cNvPr id="7205" name="Oval 1"/>
        <xdr:cNvSpPr>
          <a:spLocks noChangeArrowheads="1"/>
        </xdr:cNvSpPr>
      </xdr:nvSpPr>
      <xdr:spPr bwMode="auto">
        <a:xfrm>
          <a:off x="152400" y="762000"/>
          <a:ext cx="19050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190500</xdr:colOff>
      <xdr:row>4</xdr:row>
      <xdr:rowOff>0</xdr:rowOff>
    </xdr:to>
    <xdr:sp macro="" textlink="">
      <xdr:nvSpPr>
        <xdr:cNvPr id="11298" name="Oval 1"/>
        <xdr:cNvSpPr>
          <a:spLocks noChangeArrowheads="1"/>
        </xdr:cNvSpPr>
      </xdr:nvSpPr>
      <xdr:spPr bwMode="auto">
        <a:xfrm>
          <a:off x="152400" y="762000"/>
          <a:ext cx="19050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190500</xdr:colOff>
      <xdr:row>4</xdr:row>
      <xdr:rowOff>0</xdr:rowOff>
    </xdr:to>
    <xdr:sp macro="" textlink="">
      <xdr:nvSpPr>
        <xdr:cNvPr id="14369" name="Oval 1"/>
        <xdr:cNvSpPr>
          <a:spLocks noChangeArrowheads="1"/>
        </xdr:cNvSpPr>
      </xdr:nvSpPr>
      <xdr:spPr bwMode="auto">
        <a:xfrm>
          <a:off x="152400" y="571500"/>
          <a:ext cx="19050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190500</xdr:colOff>
      <xdr:row>4</xdr:row>
      <xdr:rowOff>0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152400" y="762000"/>
          <a:ext cx="19050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tabSelected="1" topLeftCell="A31" workbookViewId="0">
      <selection activeCell="I5" sqref="I5:N6"/>
    </sheetView>
  </sheetViews>
  <sheetFormatPr defaultColWidth="3.625" defaultRowHeight="14.25"/>
  <cols>
    <col min="1" max="1" width="1.625" style="3" customWidth="1"/>
    <col min="2" max="3" width="2.125" style="3" customWidth="1"/>
    <col min="4" max="5" width="5.625" style="3" customWidth="1"/>
    <col min="6" max="9" width="3.125" style="3" customWidth="1"/>
    <col min="10" max="11" width="6.625" style="3" customWidth="1"/>
    <col min="12" max="13" width="3.125" style="3" customWidth="1"/>
    <col min="14" max="15" width="6.625" style="3" customWidth="1"/>
    <col min="16" max="17" width="3.125" style="3" customWidth="1"/>
    <col min="18" max="19" width="6.625" style="3" customWidth="1"/>
    <col min="20" max="22" width="3.125" style="3" customWidth="1"/>
    <col min="23" max="23" width="1.25" style="3" customWidth="1"/>
    <col min="24" max="16384" width="3.625" style="3"/>
  </cols>
  <sheetData>
    <row r="1" spans="1:23" s="2" customFormat="1" ht="13.5">
      <c r="A1" s="2" t="s">
        <v>0</v>
      </c>
    </row>
    <row r="2" spans="1:23" s="2" customFormat="1" ht="17.25" customHeight="1">
      <c r="R2" s="3" t="s">
        <v>8</v>
      </c>
    </row>
    <row r="3" spans="1:23" ht="17.25" customHeight="1">
      <c r="R3" s="3" t="s">
        <v>9</v>
      </c>
    </row>
    <row r="4" spans="1:23" ht="17.25" customHeight="1"/>
    <row r="5" spans="1:23" s="4" customFormat="1" ht="17.25" customHeight="1">
      <c r="D5" s="3" t="s">
        <v>161</v>
      </c>
    </row>
    <row r="6" spans="1:23" s="4" customFormat="1" ht="17.25" customHeight="1">
      <c r="Q6" s="3"/>
    </row>
    <row r="7" spans="1:23" ht="17.25" customHeight="1">
      <c r="R7" s="128" t="s">
        <v>159</v>
      </c>
    </row>
    <row r="8" spans="1:23" ht="17.25" customHeight="1">
      <c r="V8" s="6"/>
    </row>
    <row r="9" spans="1:23" ht="17.25" customHeight="1">
      <c r="A9" s="156" t="s">
        <v>128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</row>
    <row r="10" spans="1:23" ht="17.25" customHeight="1"/>
    <row r="11" spans="1:23" ht="17.25" customHeight="1">
      <c r="B11" s="1" t="s">
        <v>88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3" ht="17.25" customHeight="1">
      <c r="B12" s="1" t="s">
        <v>89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3" ht="17.25" customHeight="1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3" ht="17.25" customHeight="1">
      <c r="A14" s="161" t="s">
        <v>43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</row>
    <row r="15" spans="1:23" ht="17.25" customHeight="1"/>
    <row r="16" spans="1:23" s="7" customFormat="1" ht="15" customHeight="1">
      <c r="B16" s="157" t="s">
        <v>10</v>
      </c>
      <c r="C16" s="145"/>
      <c r="D16" s="145"/>
      <c r="E16" s="146"/>
      <c r="F16" s="166" t="s">
        <v>129</v>
      </c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57" t="s">
        <v>11</v>
      </c>
      <c r="U16" s="145"/>
      <c r="V16" s="146"/>
    </row>
    <row r="17" spans="2:22" s="7" customFormat="1" ht="15" customHeight="1">
      <c r="B17" s="147"/>
      <c r="C17" s="148"/>
      <c r="D17" s="148"/>
      <c r="E17" s="149"/>
      <c r="F17" s="159" t="s">
        <v>12</v>
      </c>
      <c r="G17" s="159"/>
      <c r="H17" s="159"/>
      <c r="I17" s="159"/>
      <c r="J17" s="159"/>
      <c r="K17" s="159"/>
      <c r="L17" s="159" t="s">
        <v>13</v>
      </c>
      <c r="M17" s="159"/>
      <c r="N17" s="159"/>
      <c r="O17" s="159"/>
      <c r="P17" s="159" t="s">
        <v>1</v>
      </c>
      <c r="Q17" s="159"/>
      <c r="R17" s="159"/>
      <c r="S17" s="159"/>
      <c r="T17" s="147"/>
      <c r="U17" s="148"/>
      <c r="V17" s="149"/>
    </row>
    <row r="18" spans="2:22" s="7" customFormat="1" ht="15" customHeight="1">
      <c r="B18" s="147"/>
      <c r="C18" s="148"/>
      <c r="D18" s="148"/>
      <c r="E18" s="149"/>
      <c r="F18" s="157" t="s">
        <v>14</v>
      </c>
      <c r="G18" s="146"/>
      <c r="H18" s="157" t="s">
        <v>15</v>
      </c>
      <c r="I18" s="146"/>
      <c r="J18" s="144" t="s">
        <v>39</v>
      </c>
      <c r="K18" s="158"/>
      <c r="L18" s="157" t="s">
        <v>15</v>
      </c>
      <c r="M18" s="146"/>
      <c r="N18" s="144" t="s">
        <v>39</v>
      </c>
      <c r="O18" s="158"/>
      <c r="P18" s="157" t="s">
        <v>15</v>
      </c>
      <c r="Q18" s="146"/>
      <c r="R18" s="144" t="s">
        <v>39</v>
      </c>
      <c r="S18" s="158"/>
      <c r="T18" s="147"/>
      <c r="U18" s="148"/>
      <c r="V18" s="149"/>
    </row>
    <row r="19" spans="2:22" s="7" customFormat="1" ht="15" customHeight="1">
      <c r="B19" s="135"/>
      <c r="C19" s="136"/>
      <c r="D19" s="136"/>
      <c r="E19" s="137"/>
      <c r="F19" s="164" t="s">
        <v>16</v>
      </c>
      <c r="G19" s="164"/>
      <c r="H19" s="165"/>
      <c r="I19" s="165"/>
      <c r="J19" s="165" t="s">
        <v>17</v>
      </c>
      <c r="K19" s="165"/>
      <c r="L19" s="165"/>
      <c r="M19" s="165"/>
      <c r="N19" s="165" t="s">
        <v>17</v>
      </c>
      <c r="O19" s="165"/>
      <c r="P19" s="165"/>
      <c r="Q19" s="165"/>
      <c r="R19" s="165" t="s">
        <v>17</v>
      </c>
      <c r="S19" s="165"/>
      <c r="T19" s="135"/>
      <c r="U19" s="136"/>
      <c r="V19" s="137"/>
    </row>
    <row r="20" spans="2:22" s="7" customFormat="1" ht="15" customHeight="1">
      <c r="B20" s="157" t="s">
        <v>32</v>
      </c>
      <c r="C20" s="145"/>
      <c r="D20" s="145"/>
      <c r="E20" s="146"/>
      <c r="F20" s="94"/>
      <c r="G20" s="95"/>
      <c r="H20" s="96"/>
      <c r="I20" s="97"/>
      <c r="J20" s="96"/>
      <c r="K20" s="97"/>
      <c r="L20" s="96"/>
      <c r="M20" s="97"/>
      <c r="N20" s="96"/>
      <c r="O20" s="97"/>
      <c r="P20" s="96"/>
      <c r="Q20" s="97"/>
      <c r="R20" s="96"/>
      <c r="S20" s="97"/>
      <c r="T20" s="98"/>
      <c r="U20" s="99"/>
      <c r="V20" s="100"/>
    </row>
    <row r="21" spans="2:22" s="7" customFormat="1" ht="15" customHeight="1">
      <c r="B21" s="147"/>
      <c r="C21" s="148"/>
      <c r="D21" s="148"/>
      <c r="E21" s="149"/>
      <c r="F21" s="150"/>
      <c r="G21" s="151"/>
      <c r="H21" s="152"/>
      <c r="I21" s="153"/>
      <c r="J21" s="154"/>
      <c r="K21" s="155"/>
      <c r="L21" s="152"/>
      <c r="M21" s="153"/>
      <c r="N21" s="133"/>
      <c r="O21" s="134"/>
      <c r="P21" s="152"/>
      <c r="Q21" s="153"/>
      <c r="R21" s="133"/>
      <c r="S21" s="134"/>
      <c r="T21" s="101"/>
      <c r="U21" s="102"/>
      <c r="V21" s="103"/>
    </row>
    <row r="22" spans="2:22" s="7" customFormat="1" ht="15" customHeight="1">
      <c r="B22" s="86"/>
      <c r="C22" s="86"/>
      <c r="D22" s="87"/>
      <c r="E22" s="85"/>
      <c r="F22" s="94"/>
      <c r="G22" s="95"/>
      <c r="H22" s="96"/>
      <c r="I22" s="97"/>
      <c r="J22" s="96"/>
      <c r="K22" s="97"/>
      <c r="L22" s="96"/>
      <c r="M22" s="97"/>
      <c r="N22" s="96"/>
      <c r="O22" s="97"/>
      <c r="P22" s="96"/>
      <c r="Q22" s="97"/>
      <c r="R22" s="96"/>
      <c r="S22" s="97"/>
      <c r="T22" s="98"/>
      <c r="U22" s="99"/>
      <c r="V22" s="100"/>
    </row>
    <row r="23" spans="2:22" s="7" customFormat="1" ht="15" customHeight="1">
      <c r="B23" s="91"/>
      <c r="C23" s="135" t="s">
        <v>46</v>
      </c>
      <c r="D23" s="136"/>
      <c r="E23" s="137"/>
      <c r="F23" s="138">
        <v>1.36</v>
      </c>
      <c r="G23" s="139"/>
      <c r="H23" s="140">
        <v>7</v>
      </c>
      <c r="I23" s="141"/>
      <c r="J23" s="142">
        <v>1800</v>
      </c>
      <c r="K23" s="143"/>
      <c r="L23" s="140">
        <v>11</v>
      </c>
      <c r="M23" s="141"/>
      <c r="N23" s="131">
        <v>2450</v>
      </c>
      <c r="O23" s="132"/>
      <c r="P23" s="140">
        <f>SUM(H23,L23)</f>
        <v>18</v>
      </c>
      <c r="Q23" s="141"/>
      <c r="R23" s="131">
        <f>SUM(J23,N23)</f>
        <v>4250</v>
      </c>
      <c r="S23" s="132"/>
      <c r="T23" s="104"/>
      <c r="U23" s="105"/>
      <c r="V23" s="106"/>
    </row>
    <row r="24" spans="2:22" s="7" customFormat="1" ht="15" customHeight="1">
      <c r="B24" s="86"/>
      <c r="C24" s="86"/>
      <c r="D24" s="86"/>
      <c r="E24" s="85"/>
      <c r="F24" s="94"/>
      <c r="G24" s="95"/>
      <c r="H24" s="96"/>
      <c r="I24" s="97"/>
      <c r="J24" s="96"/>
      <c r="K24" s="97"/>
      <c r="L24" s="96"/>
      <c r="M24" s="97"/>
      <c r="N24" s="96"/>
      <c r="O24" s="97"/>
      <c r="P24" s="96"/>
      <c r="Q24" s="97"/>
      <c r="R24" s="96"/>
      <c r="S24" s="97"/>
      <c r="T24" s="107" t="s">
        <v>45</v>
      </c>
      <c r="U24" s="108"/>
      <c r="V24" s="100"/>
    </row>
    <row r="25" spans="2:22" s="7" customFormat="1" ht="15" customHeight="1">
      <c r="B25" s="91"/>
      <c r="C25" s="92"/>
      <c r="D25" s="92" t="s">
        <v>41</v>
      </c>
      <c r="E25" s="93"/>
      <c r="F25" s="138">
        <v>0.96</v>
      </c>
      <c r="G25" s="139"/>
      <c r="H25" s="140">
        <v>5</v>
      </c>
      <c r="I25" s="141"/>
      <c r="J25" s="142">
        <v>1450</v>
      </c>
      <c r="K25" s="143"/>
      <c r="L25" s="140">
        <v>9</v>
      </c>
      <c r="M25" s="141"/>
      <c r="N25" s="131">
        <v>2150</v>
      </c>
      <c r="O25" s="132"/>
      <c r="P25" s="140">
        <f>SUM(H25,L25)</f>
        <v>14</v>
      </c>
      <c r="Q25" s="141"/>
      <c r="R25" s="131">
        <f>SUM(J25,N25)</f>
        <v>3600</v>
      </c>
      <c r="S25" s="132"/>
      <c r="T25" s="104" t="s">
        <v>61</v>
      </c>
      <c r="U25" s="105"/>
      <c r="V25" s="106"/>
    </row>
    <row r="26" spans="2:22" s="7" customFormat="1" ht="15" customHeight="1">
      <c r="B26" s="86"/>
      <c r="C26" s="86"/>
      <c r="D26" s="86"/>
      <c r="E26" s="85"/>
      <c r="F26" s="94"/>
      <c r="G26" s="95"/>
      <c r="H26" s="96"/>
      <c r="I26" s="97"/>
      <c r="J26" s="96"/>
      <c r="K26" s="97"/>
      <c r="L26" s="96"/>
      <c r="M26" s="97"/>
      <c r="N26" s="96"/>
      <c r="O26" s="97"/>
      <c r="P26" s="96"/>
      <c r="Q26" s="97"/>
      <c r="R26" s="96"/>
      <c r="S26" s="97"/>
      <c r="T26" s="98"/>
      <c r="U26" s="99"/>
      <c r="V26" s="100"/>
    </row>
    <row r="27" spans="2:22" s="7" customFormat="1" ht="15" customHeight="1">
      <c r="B27" s="91"/>
      <c r="C27" s="92"/>
      <c r="D27" s="92" t="s">
        <v>42</v>
      </c>
      <c r="E27" s="93"/>
      <c r="F27" s="138">
        <v>0.4</v>
      </c>
      <c r="G27" s="139"/>
      <c r="H27" s="140">
        <v>2</v>
      </c>
      <c r="I27" s="141"/>
      <c r="J27" s="142">
        <v>350</v>
      </c>
      <c r="K27" s="143"/>
      <c r="L27" s="140">
        <v>2</v>
      </c>
      <c r="M27" s="141"/>
      <c r="N27" s="131">
        <v>300</v>
      </c>
      <c r="O27" s="132"/>
      <c r="P27" s="140">
        <f>SUM(H27,L27)</f>
        <v>4</v>
      </c>
      <c r="Q27" s="141"/>
      <c r="R27" s="131">
        <f>SUM(J27,N27)</f>
        <v>650</v>
      </c>
      <c r="S27" s="132"/>
      <c r="T27" s="104" t="s">
        <v>54</v>
      </c>
      <c r="U27" s="105"/>
      <c r="V27" s="106"/>
    </row>
    <row r="28" spans="2:22" s="7" customFormat="1" ht="15" customHeight="1">
      <c r="B28" s="144" t="s">
        <v>34</v>
      </c>
      <c r="C28" s="145"/>
      <c r="D28" s="145"/>
      <c r="E28" s="146"/>
      <c r="F28" s="94"/>
      <c r="G28" s="95"/>
      <c r="H28" s="96"/>
      <c r="I28" s="97"/>
      <c r="J28" s="96"/>
      <c r="K28" s="97"/>
      <c r="L28" s="96"/>
      <c r="M28" s="97"/>
      <c r="N28" s="96"/>
      <c r="O28" s="97"/>
      <c r="P28" s="96"/>
      <c r="Q28" s="97"/>
      <c r="R28" s="96"/>
      <c r="S28" s="97"/>
      <c r="T28" s="98"/>
      <c r="U28" s="99"/>
      <c r="V28" s="100"/>
    </row>
    <row r="29" spans="2:22" s="7" customFormat="1" ht="15" customHeight="1">
      <c r="B29" s="147"/>
      <c r="C29" s="148"/>
      <c r="D29" s="148"/>
      <c r="E29" s="149"/>
      <c r="F29" s="150"/>
      <c r="G29" s="151"/>
      <c r="H29" s="152"/>
      <c r="I29" s="153"/>
      <c r="J29" s="154"/>
      <c r="K29" s="155"/>
      <c r="L29" s="152"/>
      <c r="M29" s="153"/>
      <c r="N29" s="133"/>
      <c r="O29" s="134"/>
      <c r="P29" s="152"/>
      <c r="Q29" s="153"/>
      <c r="R29" s="133"/>
      <c r="S29" s="134"/>
      <c r="T29" s="101"/>
      <c r="U29" s="102"/>
      <c r="V29" s="103"/>
    </row>
    <row r="30" spans="2:22" s="7" customFormat="1" ht="15" customHeight="1">
      <c r="B30" s="86"/>
      <c r="C30" s="86"/>
      <c r="D30" s="87"/>
      <c r="E30" s="85"/>
      <c r="F30" s="94"/>
      <c r="G30" s="95"/>
      <c r="H30" s="96"/>
      <c r="I30" s="97"/>
      <c r="J30" s="96"/>
      <c r="K30" s="97"/>
      <c r="L30" s="96"/>
      <c r="M30" s="97"/>
      <c r="N30" s="96"/>
      <c r="O30" s="97"/>
      <c r="P30" s="96"/>
      <c r="Q30" s="97"/>
      <c r="R30" s="96"/>
      <c r="S30" s="97"/>
      <c r="T30" s="98"/>
      <c r="U30" s="99"/>
      <c r="V30" s="100"/>
    </row>
    <row r="31" spans="2:22" s="7" customFormat="1" ht="15" customHeight="1">
      <c r="B31" s="91"/>
      <c r="C31" s="135" t="s">
        <v>46</v>
      </c>
      <c r="D31" s="136"/>
      <c r="E31" s="137"/>
      <c r="F31" s="138">
        <v>3.36</v>
      </c>
      <c r="G31" s="139"/>
      <c r="H31" s="140">
        <v>17</v>
      </c>
      <c r="I31" s="141"/>
      <c r="J31" s="142">
        <v>5800</v>
      </c>
      <c r="K31" s="143"/>
      <c r="L31" s="140">
        <v>16</v>
      </c>
      <c r="M31" s="141"/>
      <c r="N31" s="131">
        <v>2450</v>
      </c>
      <c r="O31" s="132"/>
      <c r="P31" s="140">
        <f>SUM(H31,L31)</f>
        <v>33</v>
      </c>
      <c r="Q31" s="141"/>
      <c r="R31" s="131">
        <f>SUM(J31,N31)</f>
        <v>8250</v>
      </c>
      <c r="S31" s="132"/>
      <c r="T31" s="104"/>
      <c r="U31" s="105"/>
      <c r="V31" s="106"/>
    </row>
    <row r="32" spans="2:22" s="7" customFormat="1" ht="15" customHeight="1">
      <c r="B32" s="86"/>
      <c r="C32" s="86"/>
      <c r="D32" s="86"/>
      <c r="E32" s="85"/>
      <c r="F32" s="94"/>
      <c r="G32" s="95"/>
      <c r="H32" s="96"/>
      <c r="I32" s="97"/>
      <c r="J32" s="96"/>
      <c r="K32" s="97"/>
      <c r="L32" s="96"/>
      <c r="M32" s="97"/>
      <c r="N32" s="96"/>
      <c r="O32" s="97"/>
      <c r="P32" s="96"/>
      <c r="Q32" s="97"/>
      <c r="R32" s="96"/>
      <c r="S32" s="97"/>
      <c r="T32" s="107" t="s">
        <v>45</v>
      </c>
      <c r="U32" s="108"/>
      <c r="V32" s="100"/>
    </row>
    <row r="33" spans="2:22" s="7" customFormat="1" ht="15" customHeight="1">
      <c r="B33" s="91"/>
      <c r="C33" s="92"/>
      <c r="D33" s="92" t="s">
        <v>41</v>
      </c>
      <c r="E33" s="93"/>
      <c r="F33" s="138">
        <v>1.96</v>
      </c>
      <c r="G33" s="139"/>
      <c r="H33" s="140">
        <v>10</v>
      </c>
      <c r="I33" s="141"/>
      <c r="J33" s="142">
        <v>2450</v>
      </c>
      <c r="K33" s="143"/>
      <c r="L33" s="140">
        <v>11</v>
      </c>
      <c r="M33" s="141"/>
      <c r="N33" s="131">
        <v>3150</v>
      </c>
      <c r="O33" s="132"/>
      <c r="P33" s="140">
        <f>SUM(H33,L33)</f>
        <v>21</v>
      </c>
      <c r="Q33" s="141"/>
      <c r="R33" s="131">
        <f>SUM(J33,N33)</f>
        <v>5600</v>
      </c>
      <c r="S33" s="132"/>
      <c r="T33" s="104" t="s">
        <v>44</v>
      </c>
      <c r="U33" s="105"/>
      <c r="V33" s="106"/>
    </row>
    <row r="34" spans="2:22" s="7" customFormat="1" ht="15" customHeight="1">
      <c r="B34" s="86"/>
      <c r="C34" s="86"/>
      <c r="D34" s="86"/>
      <c r="E34" s="85"/>
      <c r="F34" s="94"/>
      <c r="G34" s="95"/>
      <c r="H34" s="96"/>
      <c r="I34" s="97"/>
      <c r="J34" s="96"/>
      <c r="K34" s="97"/>
      <c r="L34" s="96"/>
      <c r="M34" s="97"/>
      <c r="N34" s="96"/>
      <c r="O34" s="97"/>
      <c r="P34" s="96"/>
      <c r="Q34" s="97"/>
      <c r="R34" s="96"/>
      <c r="S34" s="97"/>
      <c r="T34" s="98"/>
      <c r="U34" s="99"/>
      <c r="V34" s="100"/>
    </row>
    <row r="35" spans="2:22" s="7" customFormat="1" ht="15" customHeight="1">
      <c r="B35" s="91"/>
      <c r="C35" s="92"/>
      <c r="D35" s="92" t="s">
        <v>42</v>
      </c>
      <c r="E35" s="93"/>
      <c r="F35" s="138">
        <v>2.4</v>
      </c>
      <c r="G35" s="139"/>
      <c r="H35" s="140">
        <v>7</v>
      </c>
      <c r="I35" s="141"/>
      <c r="J35" s="142">
        <v>2350</v>
      </c>
      <c r="K35" s="143"/>
      <c r="L35" s="140">
        <v>5</v>
      </c>
      <c r="M35" s="141"/>
      <c r="N35" s="131">
        <v>1300</v>
      </c>
      <c r="O35" s="132"/>
      <c r="P35" s="140">
        <f>SUM(H35,L35)</f>
        <v>12</v>
      </c>
      <c r="Q35" s="141"/>
      <c r="R35" s="131">
        <f>SUM(J35,N35)</f>
        <v>3650</v>
      </c>
      <c r="S35" s="132"/>
      <c r="T35" s="104" t="s">
        <v>54</v>
      </c>
      <c r="U35" s="105"/>
      <c r="V35" s="106"/>
    </row>
    <row r="36" spans="2:22" s="7" customFormat="1" ht="15" customHeight="1">
      <c r="B36" s="144" t="s">
        <v>34</v>
      </c>
      <c r="C36" s="145"/>
      <c r="D36" s="145"/>
      <c r="E36" s="146"/>
      <c r="F36" s="94"/>
      <c r="G36" s="95"/>
      <c r="H36" s="96"/>
      <c r="I36" s="97"/>
      <c r="J36" s="96"/>
      <c r="K36" s="97"/>
      <c r="L36" s="96"/>
      <c r="M36" s="97"/>
      <c r="N36" s="96"/>
      <c r="O36" s="97"/>
      <c r="P36" s="96"/>
      <c r="Q36" s="97"/>
      <c r="R36" s="96"/>
      <c r="S36" s="97"/>
      <c r="T36" s="98"/>
      <c r="U36" s="99"/>
      <c r="V36" s="100"/>
    </row>
    <row r="37" spans="2:22" s="7" customFormat="1" ht="15" customHeight="1">
      <c r="B37" s="147"/>
      <c r="C37" s="148"/>
      <c r="D37" s="148"/>
      <c r="E37" s="149"/>
      <c r="F37" s="150"/>
      <c r="G37" s="151"/>
      <c r="H37" s="152"/>
      <c r="I37" s="153"/>
      <c r="J37" s="154"/>
      <c r="K37" s="155"/>
      <c r="L37" s="152"/>
      <c r="M37" s="153"/>
      <c r="N37" s="133"/>
      <c r="O37" s="134"/>
      <c r="P37" s="152"/>
      <c r="Q37" s="153"/>
      <c r="R37" s="133"/>
      <c r="S37" s="134"/>
      <c r="T37" s="101"/>
      <c r="U37" s="102"/>
      <c r="V37" s="103"/>
    </row>
    <row r="38" spans="2:22" s="7" customFormat="1" ht="15" customHeight="1">
      <c r="B38" s="86"/>
      <c r="C38" s="86"/>
      <c r="D38" s="87"/>
      <c r="E38" s="85"/>
      <c r="F38" s="94"/>
      <c r="G38" s="95"/>
      <c r="H38" s="96"/>
      <c r="I38" s="97"/>
      <c r="J38" s="96"/>
      <c r="K38" s="97"/>
      <c r="L38" s="96"/>
      <c r="M38" s="97"/>
      <c r="N38" s="96"/>
      <c r="O38" s="97"/>
      <c r="P38" s="96"/>
      <c r="Q38" s="97"/>
      <c r="R38" s="96"/>
      <c r="S38" s="97"/>
      <c r="T38" s="98"/>
      <c r="U38" s="99"/>
      <c r="V38" s="100"/>
    </row>
    <row r="39" spans="2:22" s="7" customFormat="1" ht="15" customHeight="1">
      <c r="B39" s="91"/>
      <c r="C39" s="135" t="s">
        <v>46</v>
      </c>
      <c r="D39" s="136"/>
      <c r="E39" s="137"/>
      <c r="F39" s="138"/>
      <c r="G39" s="139"/>
      <c r="H39" s="140"/>
      <c r="I39" s="141"/>
      <c r="J39" s="142"/>
      <c r="K39" s="143"/>
      <c r="L39" s="140"/>
      <c r="M39" s="141"/>
      <c r="N39" s="131"/>
      <c r="O39" s="132"/>
      <c r="P39" s="140"/>
      <c r="Q39" s="141"/>
      <c r="R39" s="131"/>
      <c r="S39" s="132"/>
      <c r="T39" s="104"/>
      <c r="U39" s="105"/>
      <c r="V39" s="106"/>
    </row>
    <row r="40" spans="2:22" s="7" customFormat="1" ht="15" customHeight="1">
      <c r="B40" s="86"/>
      <c r="C40" s="86"/>
      <c r="D40" s="86"/>
      <c r="E40" s="85"/>
      <c r="F40" s="94"/>
      <c r="G40" s="95"/>
      <c r="H40" s="96"/>
      <c r="I40" s="97"/>
      <c r="J40" s="96"/>
      <c r="K40" s="97"/>
      <c r="L40" s="96"/>
      <c r="M40" s="97"/>
      <c r="N40" s="96"/>
      <c r="O40" s="97"/>
      <c r="P40" s="96"/>
      <c r="Q40" s="97"/>
      <c r="R40" s="96"/>
      <c r="S40" s="97"/>
      <c r="T40" s="98"/>
      <c r="U40" s="99"/>
      <c r="V40" s="100"/>
    </row>
    <row r="41" spans="2:22" s="7" customFormat="1" ht="15" customHeight="1">
      <c r="B41" s="91"/>
      <c r="C41" s="92"/>
      <c r="D41" s="92" t="s">
        <v>41</v>
      </c>
      <c r="E41" s="93"/>
      <c r="F41" s="138"/>
      <c r="G41" s="139"/>
      <c r="H41" s="140"/>
      <c r="I41" s="141"/>
      <c r="J41" s="142"/>
      <c r="K41" s="143"/>
      <c r="L41" s="140"/>
      <c r="M41" s="141"/>
      <c r="N41" s="131"/>
      <c r="O41" s="132"/>
      <c r="P41" s="140"/>
      <c r="Q41" s="141"/>
      <c r="R41" s="131"/>
      <c r="S41" s="132"/>
      <c r="T41" s="104"/>
      <c r="U41" s="105"/>
      <c r="V41" s="106"/>
    </row>
    <row r="42" spans="2:22" s="7" customFormat="1" ht="15" customHeight="1">
      <c r="B42" s="86"/>
      <c r="C42" s="86"/>
      <c r="D42" s="86"/>
      <c r="E42" s="85"/>
      <c r="F42" s="94"/>
      <c r="G42" s="95"/>
      <c r="H42" s="96"/>
      <c r="I42" s="97"/>
      <c r="J42" s="96"/>
      <c r="K42" s="97"/>
      <c r="L42" s="96"/>
      <c r="M42" s="97"/>
      <c r="N42" s="96"/>
      <c r="O42" s="97"/>
      <c r="P42" s="96"/>
      <c r="Q42" s="97"/>
      <c r="R42" s="96"/>
      <c r="S42" s="97"/>
      <c r="T42" s="98"/>
      <c r="U42" s="99"/>
      <c r="V42" s="100"/>
    </row>
    <row r="43" spans="2:22" s="7" customFormat="1" ht="15" customHeight="1">
      <c r="B43" s="91"/>
      <c r="C43" s="92"/>
      <c r="D43" s="92" t="s">
        <v>42</v>
      </c>
      <c r="E43" s="93"/>
      <c r="F43" s="138"/>
      <c r="G43" s="139"/>
      <c r="H43" s="140"/>
      <c r="I43" s="141"/>
      <c r="J43" s="142"/>
      <c r="K43" s="143"/>
      <c r="L43" s="140"/>
      <c r="M43" s="141"/>
      <c r="N43" s="131"/>
      <c r="O43" s="132"/>
      <c r="P43" s="140"/>
      <c r="Q43" s="141"/>
      <c r="R43" s="131"/>
      <c r="S43" s="132"/>
      <c r="T43" s="104"/>
      <c r="U43" s="105"/>
      <c r="V43" s="106"/>
    </row>
    <row r="44" spans="2:22" s="7" customFormat="1" ht="15" customHeight="1">
      <c r="B44" s="157"/>
      <c r="C44" s="145"/>
      <c r="D44" s="145"/>
      <c r="E44" s="146"/>
      <c r="F44" s="94"/>
      <c r="G44" s="95"/>
      <c r="H44" s="96"/>
      <c r="I44" s="97"/>
      <c r="J44" s="96"/>
      <c r="K44" s="97"/>
      <c r="L44" s="96"/>
      <c r="M44" s="97"/>
      <c r="N44" s="96"/>
      <c r="O44" s="97"/>
      <c r="P44" s="96"/>
      <c r="Q44" s="97"/>
      <c r="R44" s="96"/>
      <c r="S44" s="97"/>
      <c r="T44" s="98"/>
      <c r="U44" s="99"/>
      <c r="V44" s="100"/>
    </row>
    <row r="45" spans="2:22" s="7" customFormat="1" ht="15" customHeight="1">
      <c r="B45" s="147"/>
      <c r="C45" s="148"/>
      <c r="D45" s="148"/>
      <c r="E45" s="149"/>
      <c r="F45" s="150"/>
      <c r="G45" s="151"/>
      <c r="H45" s="152"/>
      <c r="I45" s="153"/>
      <c r="J45" s="154"/>
      <c r="K45" s="155"/>
      <c r="L45" s="152"/>
      <c r="M45" s="153"/>
      <c r="N45" s="133"/>
      <c r="O45" s="134"/>
      <c r="P45" s="152"/>
      <c r="Q45" s="153"/>
      <c r="R45" s="133"/>
      <c r="S45" s="134"/>
      <c r="T45" s="101"/>
      <c r="U45" s="102"/>
      <c r="V45" s="103"/>
    </row>
    <row r="46" spans="2:22" s="7" customFormat="1" ht="15" customHeight="1">
      <c r="B46" s="157" t="s">
        <v>38</v>
      </c>
      <c r="C46" s="145"/>
      <c r="D46" s="145"/>
      <c r="E46" s="146"/>
      <c r="F46" s="94"/>
      <c r="G46" s="95"/>
      <c r="H46" s="96"/>
      <c r="I46" s="97"/>
      <c r="J46" s="96"/>
      <c r="K46" s="97"/>
      <c r="L46" s="96"/>
      <c r="M46" s="97"/>
      <c r="N46" s="96"/>
      <c r="O46" s="97"/>
      <c r="P46" s="96"/>
      <c r="Q46" s="97"/>
      <c r="R46" s="96"/>
      <c r="S46" s="97"/>
      <c r="T46" s="98"/>
      <c r="U46" s="99"/>
      <c r="V46" s="100"/>
    </row>
    <row r="47" spans="2:22" s="7" customFormat="1" ht="15" customHeight="1">
      <c r="B47" s="147"/>
      <c r="C47" s="148"/>
      <c r="D47" s="148"/>
      <c r="E47" s="149"/>
      <c r="F47" s="150"/>
      <c r="G47" s="151"/>
      <c r="H47" s="152"/>
      <c r="I47" s="153"/>
      <c r="J47" s="154"/>
      <c r="K47" s="155"/>
      <c r="L47" s="152"/>
      <c r="M47" s="153"/>
      <c r="N47" s="133"/>
      <c r="O47" s="134"/>
      <c r="P47" s="152"/>
      <c r="Q47" s="153"/>
      <c r="R47" s="133"/>
      <c r="S47" s="134"/>
      <c r="T47" s="101"/>
      <c r="U47" s="102"/>
      <c r="V47" s="103"/>
    </row>
    <row r="48" spans="2:22" s="7" customFormat="1" ht="15" customHeight="1">
      <c r="B48" s="86"/>
      <c r="C48" s="86"/>
      <c r="D48" s="87"/>
      <c r="E48" s="85"/>
      <c r="F48" s="94"/>
      <c r="G48" s="95"/>
      <c r="H48" s="96"/>
      <c r="I48" s="97"/>
      <c r="J48" s="96"/>
      <c r="K48" s="97"/>
      <c r="L48" s="96"/>
      <c r="M48" s="97"/>
      <c r="N48" s="96"/>
      <c r="O48" s="97"/>
      <c r="P48" s="96"/>
      <c r="Q48" s="97"/>
      <c r="R48" s="96"/>
      <c r="S48" s="97"/>
      <c r="T48" s="98"/>
      <c r="U48" s="99"/>
      <c r="V48" s="100"/>
    </row>
    <row r="49" spans="2:22" s="7" customFormat="1" ht="15" customHeight="1">
      <c r="B49" s="91"/>
      <c r="C49" s="135" t="s">
        <v>46</v>
      </c>
      <c r="D49" s="136"/>
      <c r="E49" s="137"/>
      <c r="F49" s="138">
        <f>SUM(F23,F31,F39)</f>
        <v>4.72</v>
      </c>
      <c r="G49" s="139"/>
      <c r="H49" s="140">
        <f>SUM(H23,H31,H39)</f>
        <v>24</v>
      </c>
      <c r="I49" s="141"/>
      <c r="J49" s="142">
        <f>SUM(J23,J31,J39)</f>
        <v>7600</v>
      </c>
      <c r="K49" s="143"/>
      <c r="L49" s="140">
        <f>SUM(L23,L31,L39)</f>
        <v>27</v>
      </c>
      <c r="M49" s="141"/>
      <c r="N49" s="131">
        <f>SUM(N23,N31,N39)</f>
        <v>4900</v>
      </c>
      <c r="O49" s="132"/>
      <c r="P49" s="140">
        <f>SUM(P23,P31,P39)</f>
        <v>51</v>
      </c>
      <c r="Q49" s="141"/>
      <c r="R49" s="131">
        <f>SUM(R23,R31,R39)</f>
        <v>12500</v>
      </c>
      <c r="S49" s="132"/>
      <c r="T49" s="104"/>
      <c r="U49" s="105"/>
      <c r="V49" s="106"/>
    </row>
    <row r="50" spans="2:22" s="7" customFormat="1" ht="15" customHeight="1">
      <c r="B50" s="86"/>
      <c r="C50" s="86"/>
      <c r="D50" s="86"/>
      <c r="E50" s="85"/>
      <c r="F50" s="94"/>
      <c r="G50" s="95"/>
      <c r="H50" s="96"/>
      <c r="I50" s="97"/>
      <c r="J50" s="96"/>
      <c r="K50" s="97"/>
      <c r="L50" s="96"/>
      <c r="M50" s="97"/>
      <c r="N50" s="96"/>
      <c r="O50" s="97"/>
      <c r="P50" s="96"/>
      <c r="Q50" s="97"/>
      <c r="R50" s="96"/>
      <c r="S50" s="97"/>
      <c r="T50" s="98"/>
      <c r="U50" s="99"/>
      <c r="V50" s="100"/>
    </row>
    <row r="51" spans="2:22" s="7" customFormat="1" ht="15" customHeight="1">
      <c r="B51" s="91"/>
      <c r="C51" s="92"/>
      <c r="D51" s="92" t="s">
        <v>41</v>
      </c>
      <c r="E51" s="93"/>
      <c r="F51" s="138">
        <f>SUM(F25,F33,F41)</f>
        <v>2.92</v>
      </c>
      <c r="G51" s="139"/>
      <c r="H51" s="140">
        <f>SUM(H25,H33,H41)</f>
        <v>15</v>
      </c>
      <c r="I51" s="141"/>
      <c r="J51" s="142">
        <f>SUM(J25,J33,J41)</f>
        <v>3900</v>
      </c>
      <c r="K51" s="143"/>
      <c r="L51" s="140">
        <f>SUM(L25,L33,L41)</f>
        <v>20</v>
      </c>
      <c r="M51" s="141"/>
      <c r="N51" s="131">
        <f>SUM(N25,N33,N41)</f>
        <v>5300</v>
      </c>
      <c r="O51" s="132"/>
      <c r="P51" s="140">
        <f>SUM(P25,P33,P41)</f>
        <v>35</v>
      </c>
      <c r="Q51" s="141"/>
      <c r="R51" s="131">
        <f>SUM(R25,R33,R41)</f>
        <v>9200</v>
      </c>
      <c r="S51" s="132"/>
      <c r="T51" s="104"/>
      <c r="U51" s="105"/>
      <c r="V51" s="106"/>
    </row>
    <row r="52" spans="2:22" s="7" customFormat="1" ht="15" customHeight="1">
      <c r="B52" s="86"/>
      <c r="C52" s="86"/>
      <c r="D52" s="86"/>
      <c r="E52" s="85"/>
      <c r="F52" s="94"/>
      <c r="G52" s="95"/>
      <c r="H52" s="96"/>
      <c r="I52" s="97"/>
      <c r="J52" s="96"/>
      <c r="K52" s="97"/>
      <c r="L52" s="96"/>
      <c r="M52" s="97"/>
      <c r="N52" s="96"/>
      <c r="O52" s="97"/>
      <c r="P52" s="96"/>
      <c r="Q52" s="97"/>
      <c r="R52" s="96"/>
      <c r="S52" s="97"/>
      <c r="T52" s="98"/>
      <c r="U52" s="99"/>
      <c r="V52" s="100"/>
    </row>
    <row r="53" spans="2:22" s="7" customFormat="1" ht="15" customHeight="1">
      <c r="B53" s="91"/>
      <c r="C53" s="92"/>
      <c r="D53" s="92" t="s">
        <v>42</v>
      </c>
      <c r="E53" s="93"/>
      <c r="F53" s="138">
        <f>SUM(F27,F35,F43)</f>
        <v>2.8</v>
      </c>
      <c r="G53" s="139"/>
      <c r="H53" s="140">
        <f>SUM(H27,H35,H43)</f>
        <v>9</v>
      </c>
      <c r="I53" s="141"/>
      <c r="J53" s="142">
        <f>SUM(J27,J35,J43)</f>
        <v>2700</v>
      </c>
      <c r="K53" s="143"/>
      <c r="L53" s="140">
        <f>SUM(L27,L35,L43)</f>
        <v>7</v>
      </c>
      <c r="M53" s="141"/>
      <c r="N53" s="131">
        <f>SUM(N27,N35,N43)</f>
        <v>1600</v>
      </c>
      <c r="O53" s="132"/>
      <c r="P53" s="140">
        <f>SUM(P27,P35,P43)</f>
        <v>16</v>
      </c>
      <c r="Q53" s="141"/>
      <c r="R53" s="131">
        <f>SUM(R27,R35,R43)</f>
        <v>4300</v>
      </c>
      <c r="S53" s="132"/>
      <c r="T53" s="104"/>
      <c r="U53" s="105"/>
      <c r="V53" s="106"/>
    </row>
    <row r="54" spans="2:22" ht="15" customHeight="1">
      <c r="B54" s="2" t="s">
        <v>168</v>
      </c>
    </row>
    <row r="56" spans="2:22">
      <c r="E56" s="160"/>
      <c r="F56" s="160"/>
      <c r="I56" s="161"/>
      <c r="J56" s="161"/>
      <c r="M56" s="162"/>
      <c r="N56" s="162"/>
      <c r="Q56" s="163"/>
      <c r="R56" s="163"/>
    </row>
  </sheetData>
  <mergeCells count="154">
    <mergeCell ref="F19:G19"/>
    <mergeCell ref="H19:I19"/>
    <mergeCell ref="J19:K19"/>
    <mergeCell ref="L19:M19"/>
    <mergeCell ref="N19:O19"/>
    <mergeCell ref="L47:M47"/>
    <mergeCell ref="N47:O47"/>
    <mergeCell ref="A14:W14"/>
    <mergeCell ref="B16:E19"/>
    <mergeCell ref="F16:S16"/>
    <mergeCell ref="T16:V19"/>
    <mergeCell ref="P19:Q19"/>
    <mergeCell ref="R19:S19"/>
    <mergeCell ref="L27:M27"/>
    <mergeCell ref="N27:O27"/>
    <mergeCell ref="P27:Q27"/>
    <mergeCell ref="B36:E37"/>
    <mergeCell ref="F37:G37"/>
    <mergeCell ref="H37:I37"/>
    <mergeCell ref="J37:K37"/>
    <mergeCell ref="R35:S35"/>
    <mergeCell ref="B20:E21"/>
    <mergeCell ref="F21:G21"/>
    <mergeCell ref="L37:M37"/>
    <mergeCell ref="C49:E49"/>
    <mergeCell ref="F41:G41"/>
    <mergeCell ref="H41:I41"/>
    <mergeCell ref="J41:K41"/>
    <mergeCell ref="P47:Q47"/>
    <mergeCell ref="B46:E47"/>
    <mergeCell ref="F47:G47"/>
    <mergeCell ref="L49:M49"/>
    <mergeCell ref="N49:O49"/>
    <mergeCell ref="P49:Q49"/>
    <mergeCell ref="F49:G49"/>
    <mergeCell ref="H49:I49"/>
    <mergeCell ref="J49:K49"/>
    <mergeCell ref="J45:K45"/>
    <mergeCell ref="H47:I47"/>
    <mergeCell ref="J47:K47"/>
    <mergeCell ref="L41:M41"/>
    <mergeCell ref="N37:O37"/>
    <mergeCell ref="P37:Q37"/>
    <mergeCell ref="R47:S47"/>
    <mergeCell ref="P39:Q39"/>
    <mergeCell ref="R39:S39"/>
    <mergeCell ref="R37:S37"/>
    <mergeCell ref="N39:O39"/>
    <mergeCell ref="P41:Q41"/>
    <mergeCell ref="R41:S41"/>
    <mergeCell ref="N41:O41"/>
    <mergeCell ref="N51:O51"/>
    <mergeCell ref="P51:Q51"/>
    <mergeCell ref="H53:I53"/>
    <mergeCell ref="J53:K53"/>
    <mergeCell ref="L53:M53"/>
    <mergeCell ref="N53:O53"/>
    <mergeCell ref="P53:Q53"/>
    <mergeCell ref="R49:S49"/>
    <mergeCell ref="R53:S53"/>
    <mergeCell ref="E56:F56"/>
    <mergeCell ref="I56:J56"/>
    <mergeCell ref="M56:N56"/>
    <mergeCell ref="Q56:R56"/>
    <mergeCell ref="P43:Q43"/>
    <mergeCell ref="B44:E45"/>
    <mergeCell ref="F45:G45"/>
    <mergeCell ref="H45:I45"/>
    <mergeCell ref="F53:G53"/>
    <mergeCell ref="R51:S51"/>
    <mergeCell ref="F43:G43"/>
    <mergeCell ref="H43:I43"/>
    <mergeCell ref="J43:K43"/>
    <mergeCell ref="L43:M43"/>
    <mergeCell ref="N43:O43"/>
    <mergeCell ref="R43:S43"/>
    <mergeCell ref="L45:M45"/>
    <mergeCell ref="N45:O45"/>
    <mergeCell ref="P45:Q45"/>
    <mergeCell ref="R45:S45"/>
    <mergeCell ref="F51:G51"/>
    <mergeCell ref="H51:I51"/>
    <mergeCell ref="J51:K51"/>
    <mergeCell ref="L51:M51"/>
    <mergeCell ref="A9:W9"/>
    <mergeCell ref="F18:G18"/>
    <mergeCell ref="H18:I18"/>
    <mergeCell ref="J18:K18"/>
    <mergeCell ref="L18:M18"/>
    <mergeCell ref="N18:O18"/>
    <mergeCell ref="R18:S18"/>
    <mergeCell ref="P18:Q18"/>
    <mergeCell ref="F17:K17"/>
    <mergeCell ref="L17:O17"/>
    <mergeCell ref="P17:S17"/>
    <mergeCell ref="H21:I21"/>
    <mergeCell ref="J21:K21"/>
    <mergeCell ref="L21:M21"/>
    <mergeCell ref="N21:O21"/>
    <mergeCell ref="F27:G27"/>
    <mergeCell ref="H27:I27"/>
    <mergeCell ref="J27:K27"/>
    <mergeCell ref="R23:S23"/>
    <mergeCell ref="P21:Q21"/>
    <mergeCell ref="R21:S21"/>
    <mergeCell ref="R25:S25"/>
    <mergeCell ref="R27:S27"/>
    <mergeCell ref="J35:K35"/>
    <mergeCell ref="L35:M35"/>
    <mergeCell ref="N35:O35"/>
    <mergeCell ref="P35:Q35"/>
    <mergeCell ref="F25:G25"/>
    <mergeCell ref="C23:E23"/>
    <mergeCell ref="F23:G23"/>
    <mergeCell ref="H23:I23"/>
    <mergeCell ref="J23:K23"/>
    <mergeCell ref="L23:M23"/>
    <mergeCell ref="N23:O23"/>
    <mergeCell ref="H25:I25"/>
    <mergeCell ref="J25:K25"/>
    <mergeCell ref="L25:M25"/>
    <mergeCell ref="N25:O25"/>
    <mergeCell ref="P25:Q25"/>
    <mergeCell ref="P23:Q23"/>
    <mergeCell ref="F33:G33"/>
    <mergeCell ref="H33:I33"/>
    <mergeCell ref="J33:K33"/>
    <mergeCell ref="L33:M33"/>
    <mergeCell ref="N33:O33"/>
    <mergeCell ref="P33:Q33"/>
    <mergeCell ref="R33:S33"/>
    <mergeCell ref="N29:O29"/>
    <mergeCell ref="C31:E31"/>
    <mergeCell ref="F31:G31"/>
    <mergeCell ref="H31:I31"/>
    <mergeCell ref="J31:K31"/>
    <mergeCell ref="L31:M31"/>
    <mergeCell ref="C39:E39"/>
    <mergeCell ref="F39:G39"/>
    <mergeCell ref="H39:I39"/>
    <mergeCell ref="J39:K39"/>
    <mergeCell ref="L39:M39"/>
    <mergeCell ref="R29:S29"/>
    <mergeCell ref="N31:O31"/>
    <mergeCell ref="P31:Q31"/>
    <mergeCell ref="R31:S31"/>
    <mergeCell ref="B28:E29"/>
    <mergeCell ref="F29:G29"/>
    <mergeCell ref="H29:I29"/>
    <mergeCell ref="J29:K29"/>
    <mergeCell ref="L29:M29"/>
    <mergeCell ref="P29:Q29"/>
    <mergeCell ref="F35:G35"/>
    <mergeCell ref="H35:I35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topLeftCell="A13" zoomScale="115" zoomScaleNormal="115" workbookViewId="0">
      <selection activeCell="I5" sqref="I5:N6"/>
    </sheetView>
  </sheetViews>
  <sheetFormatPr defaultRowHeight="12"/>
  <cols>
    <col min="1" max="1" width="2" style="22" customWidth="1"/>
    <col min="2" max="3" width="4.125" style="22" customWidth="1"/>
    <col min="4" max="4" width="7.125" style="22" customWidth="1"/>
    <col min="5" max="6" width="8.125" style="22" customWidth="1"/>
    <col min="7" max="7" width="8.125" style="22" hidden="1" customWidth="1"/>
    <col min="8" max="8" width="9.125" style="22" customWidth="1"/>
    <col min="9" max="9" width="6.625" style="22" customWidth="1"/>
    <col min="10" max="10" width="3.625" style="22" customWidth="1"/>
    <col min="11" max="11" width="7.125" style="22" customWidth="1"/>
    <col min="12" max="14" width="9.125" style="22" customWidth="1"/>
    <col min="15" max="15" width="3.5" style="22" customWidth="1"/>
    <col min="16" max="16" width="5.5" style="22" customWidth="1"/>
    <col min="17" max="17" width="5.625" style="13" customWidth="1"/>
    <col min="18" max="18" width="8.125" style="14" customWidth="1"/>
    <col min="19" max="19" width="5.625" style="15" customWidth="1"/>
    <col min="20" max="20" width="8.125" style="16" customWidth="1"/>
    <col min="21" max="16384" width="9" style="22"/>
  </cols>
  <sheetData>
    <row r="1" spans="1:20" s="10" customFormat="1" ht="15" customHeight="1">
      <c r="B1" s="10" t="s">
        <v>135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  <c r="P1" s="14"/>
      <c r="Q1" s="15"/>
      <c r="R1" s="16"/>
    </row>
    <row r="2" spans="1:20" s="10" customFormat="1" ht="15" customHeight="1">
      <c r="B2" s="121" t="s">
        <v>136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3"/>
      <c r="R2" s="14"/>
      <c r="S2" s="15"/>
      <c r="T2" s="16"/>
    </row>
    <row r="3" spans="1:20" s="10" customFormat="1" ht="1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3"/>
      <c r="R3" s="14"/>
      <c r="S3" s="15"/>
      <c r="T3" s="16"/>
    </row>
    <row r="4" spans="1:20" s="17" customFormat="1" ht="15" customHeight="1">
      <c r="B4" s="75" t="s">
        <v>65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9"/>
      <c r="P4" s="20" t="s">
        <v>112</v>
      </c>
      <c r="Q4" s="13"/>
      <c r="R4" s="21" t="s">
        <v>18</v>
      </c>
      <c r="S4" s="15"/>
      <c r="T4" s="16"/>
    </row>
    <row r="5" spans="1:20" ht="10.5" customHeight="1">
      <c r="B5" s="178" t="s">
        <v>19</v>
      </c>
      <c r="C5" s="178" t="s">
        <v>20</v>
      </c>
      <c r="D5" s="169" t="s">
        <v>21</v>
      </c>
      <c r="E5" s="169"/>
      <c r="F5" s="169"/>
      <c r="G5" s="179" t="s">
        <v>22</v>
      </c>
      <c r="H5" s="167" t="s">
        <v>46</v>
      </c>
      <c r="I5" s="172" t="s">
        <v>67</v>
      </c>
      <c r="J5" s="193"/>
      <c r="K5" s="193"/>
      <c r="L5" s="193"/>
      <c r="M5" s="193"/>
      <c r="N5" s="173"/>
      <c r="O5" s="172" t="s">
        <v>23</v>
      </c>
      <c r="P5" s="173"/>
      <c r="Q5" s="14"/>
      <c r="R5" s="13"/>
    </row>
    <row r="6" spans="1:20">
      <c r="B6" s="178"/>
      <c r="C6" s="178"/>
      <c r="D6" s="169"/>
      <c r="E6" s="169"/>
      <c r="F6" s="169"/>
      <c r="G6" s="179"/>
      <c r="H6" s="168"/>
      <c r="I6" s="176"/>
      <c r="J6" s="194"/>
      <c r="K6" s="194"/>
      <c r="L6" s="194"/>
      <c r="M6" s="194"/>
      <c r="N6" s="177"/>
      <c r="O6" s="174"/>
      <c r="P6" s="175"/>
      <c r="Q6" s="25" t="s">
        <v>24</v>
      </c>
      <c r="R6" s="13"/>
      <c r="S6" s="15" t="s">
        <v>25</v>
      </c>
    </row>
    <row r="7" spans="1:20" ht="10.5" customHeight="1">
      <c r="B7" s="178"/>
      <c r="C7" s="178"/>
      <c r="D7" s="169" t="s">
        <v>26</v>
      </c>
      <c r="E7" s="169" t="s">
        <v>27</v>
      </c>
      <c r="F7" s="169" t="s">
        <v>28</v>
      </c>
      <c r="G7" s="179"/>
      <c r="H7" s="168"/>
      <c r="I7" s="192" t="s">
        <v>29</v>
      </c>
      <c r="J7" s="192" t="s">
        <v>45</v>
      </c>
      <c r="K7" s="168" t="s">
        <v>47</v>
      </c>
      <c r="L7" s="168" t="s">
        <v>39</v>
      </c>
      <c r="M7" s="195" t="s">
        <v>69</v>
      </c>
      <c r="N7" s="196"/>
      <c r="O7" s="174"/>
      <c r="P7" s="175"/>
      <c r="Q7" s="14"/>
      <c r="R7" s="13"/>
      <c r="S7" s="15" t="s">
        <v>30</v>
      </c>
    </row>
    <row r="8" spans="1:20">
      <c r="A8" s="26"/>
      <c r="B8" s="178"/>
      <c r="C8" s="178"/>
      <c r="D8" s="169"/>
      <c r="E8" s="169"/>
      <c r="F8" s="169"/>
      <c r="G8" s="179"/>
      <c r="H8" s="168"/>
      <c r="I8" s="178"/>
      <c r="J8" s="178"/>
      <c r="K8" s="168"/>
      <c r="L8" s="168"/>
      <c r="M8" s="23" t="s">
        <v>66</v>
      </c>
      <c r="N8" s="23" t="s">
        <v>68</v>
      </c>
      <c r="O8" s="174"/>
      <c r="P8" s="175"/>
      <c r="Q8" s="14"/>
      <c r="R8" s="13"/>
    </row>
    <row r="9" spans="1:20">
      <c r="A9" s="26"/>
      <c r="B9" s="178"/>
      <c r="C9" s="178"/>
      <c r="D9" s="169"/>
      <c r="E9" s="169"/>
      <c r="F9" s="169"/>
      <c r="G9" s="179"/>
      <c r="H9" s="168"/>
      <c r="I9" s="178"/>
      <c r="J9" s="178"/>
      <c r="K9" s="168"/>
      <c r="L9" s="168"/>
      <c r="M9" s="79" t="s">
        <v>70</v>
      </c>
      <c r="N9" s="79"/>
      <c r="O9" s="174"/>
      <c r="P9" s="175"/>
      <c r="Q9" s="14"/>
      <c r="R9" s="13"/>
    </row>
    <row r="10" spans="1:20">
      <c r="B10" s="178"/>
      <c r="C10" s="178"/>
      <c r="D10" s="169"/>
      <c r="E10" s="169"/>
      <c r="F10" s="169"/>
      <c r="G10" s="179"/>
      <c r="H10" s="27" t="s">
        <v>71</v>
      </c>
      <c r="I10" s="178"/>
      <c r="J10" s="178"/>
      <c r="K10" s="27" t="s">
        <v>103</v>
      </c>
      <c r="L10" s="27" t="s">
        <v>71</v>
      </c>
      <c r="M10" s="27" t="s">
        <v>71</v>
      </c>
      <c r="N10" s="27" t="s">
        <v>17</v>
      </c>
      <c r="O10" s="176"/>
      <c r="P10" s="177"/>
    </row>
    <row r="11" spans="1:20" ht="11.1" customHeight="1">
      <c r="A11" s="22">
        <v>1</v>
      </c>
      <c r="B11" s="29"/>
      <c r="C11" s="29"/>
      <c r="D11" s="29"/>
      <c r="E11" s="30"/>
      <c r="F11" s="29"/>
      <c r="G11" s="31"/>
      <c r="H11" s="32"/>
      <c r="I11" s="31"/>
      <c r="J11" s="29"/>
      <c r="K11" s="33">
        <v>10</v>
      </c>
      <c r="L11" s="32"/>
      <c r="M11" s="32"/>
      <c r="N11" s="32"/>
      <c r="O11" s="31"/>
      <c r="P11" s="34"/>
    </row>
    <row r="12" spans="1:20" ht="11.1" customHeight="1">
      <c r="A12" s="22">
        <v>2</v>
      </c>
      <c r="B12" s="35">
        <v>1</v>
      </c>
      <c r="C12" s="35">
        <v>1</v>
      </c>
      <c r="D12" s="35" t="s">
        <v>32</v>
      </c>
      <c r="E12" s="25" t="s">
        <v>104</v>
      </c>
      <c r="F12" s="36" t="s">
        <v>104</v>
      </c>
      <c r="G12" s="25" t="s">
        <v>53</v>
      </c>
      <c r="H12" s="37">
        <v>300000</v>
      </c>
      <c r="I12" s="38" t="s">
        <v>33</v>
      </c>
      <c r="J12" s="27" t="s">
        <v>105</v>
      </c>
      <c r="K12" s="39">
        <v>0.32</v>
      </c>
      <c r="L12" s="40">
        <v>280000</v>
      </c>
      <c r="M12" s="37">
        <f>ROUNDDOWN(L12/3,-3)</f>
        <v>93000</v>
      </c>
      <c r="N12" s="37">
        <f>ROUNDDOWN(L12/2,-3)</f>
        <v>140000</v>
      </c>
      <c r="O12" s="41"/>
      <c r="P12" s="42"/>
    </row>
    <row r="13" spans="1:20" ht="11.1" customHeight="1">
      <c r="A13" s="22">
        <v>1</v>
      </c>
      <c r="B13" s="29"/>
      <c r="C13" s="29"/>
      <c r="D13" s="29"/>
      <c r="E13" s="30"/>
      <c r="F13" s="29"/>
      <c r="G13" s="31"/>
      <c r="H13" s="32"/>
      <c r="I13" s="31"/>
      <c r="J13" s="29"/>
      <c r="K13" s="33">
        <v>9</v>
      </c>
      <c r="L13" s="32"/>
      <c r="M13" s="32"/>
      <c r="N13" s="32"/>
      <c r="O13" s="31"/>
      <c r="P13" s="34"/>
    </row>
    <row r="14" spans="1:20" ht="11.1" customHeight="1">
      <c r="A14" s="22">
        <v>2</v>
      </c>
      <c r="B14" s="35">
        <v>1</v>
      </c>
      <c r="C14" s="35">
        <v>2</v>
      </c>
      <c r="D14" s="35" t="s">
        <v>32</v>
      </c>
      <c r="E14" s="25" t="s">
        <v>106</v>
      </c>
      <c r="F14" s="36" t="s">
        <v>106</v>
      </c>
      <c r="G14" s="25" t="s">
        <v>53</v>
      </c>
      <c r="H14" s="37">
        <v>300000</v>
      </c>
      <c r="I14" s="38" t="s">
        <v>33</v>
      </c>
      <c r="J14" s="27" t="s">
        <v>105</v>
      </c>
      <c r="K14" s="39">
        <v>0.14000000000000001</v>
      </c>
      <c r="L14" s="40">
        <v>270000</v>
      </c>
      <c r="M14" s="37">
        <f>ROUNDDOWN(L14/3,-3)</f>
        <v>90000</v>
      </c>
      <c r="N14" s="37">
        <f>ROUNDDOWN(L14/2,-3)</f>
        <v>135000</v>
      </c>
      <c r="O14" s="41" t="s">
        <v>84</v>
      </c>
      <c r="P14" s="42"/>
      <c r="R14" s="22"/>
    </row>
    <row r="15" spans="1:20" ht="11.1" customHeight="1">
      <c r="A15" s="22">
        <v>1</v>
      </c>
      <c r="B15" s="29"/>
      <c r="C15" s="29"/>
      <c r="D15" s="29"/>
      <c r="E15" s="30"/>
      <c r="F15" s="29"/>
      <c r="G15" s="31"/>
      <c r="H15" s="32"/>
      <c r="I15" s="31"/>
      <c r="J15" s="29"/>
      <c r="K15" s="33"/>
      <c r="L15" s="32"/>
      <c r="M15" s="32"/>
      <c r="N15" s="32"/>
      <c r="O15" s="31"/>
      <c r="P15" s="34"/>
      <c r="R15" s="22"/>
    </row>
    <row r="16" spans="1:20" ht="11.1" customHeight="1">
      <c r="A16" s="22">
        <v>2</v>
      </c>
      <c r="B16" s="35">
        <v>1</v>
      </c>
      <c r="C16" s="35">
        <v>3</v>
      </c>
      <c r="D16" s="35" t="s">
        <v>32</v>
      </c>
      <c r="E16" s="25" t="s">
        <v>106</v>
      </c>
      <c r="F16" s="36" t="s">
        <v>106</v>
      </c>
      <c r="G16" s="25" t="s">
        <v>53</v>
      </c>
      <c r="H16" s="37">
        <v>200000</v>
      </c>
      <c r="I16" s="38" t="s">
        <v>33</v>
      </c>
      <c r="J16" s="27" t="s">
        <v>105</v>
      </c>
      <c r="K16" s="39">
        <v>0.1</v>
      </c>
      <c r="L16" s="40">
        <v>180000</v>
      </c>
      <c r="M16" s="37">
        <f>ROUNDDOWN(L16/3,-3)</f>
        <v>60000</v>
      </c>
      <c r="N16" s="37">
        <f>ROUNDDOWN(L16/2,-3)</f>
        <v>90000</v>
      </c>
      <c r="O16" s="41" t="s">
        <v>84</v>
      </c>
      <c r="P16" s="42"/>
      <c r="R16" s="22"/>
    </row>
    <row r="17" spans="1:20" s="15" customFormat="1" ht="11.1" customHeight="1">
      <c r="A17" s="22">
        <v>1</v>
      </c>
      <c r="B17" s="29"/>
      <c r="C17" s="29"/>
      <c r="D17" s="29"/>
      <c r="E17" s="30"/>
      <c r="F17" s="29"/>
      <c r="G17" s="31"/>
      <c r="H17" s="32"/>
      <c r="I17" s="31"/>
      <c r="J17" s="29"/>
      <c r="K17" s="33">
        <v>15</v>
      </c>
      <c r="L17" s="32"/>
      <c r="M17" s="32"/>
      <c r="N17" s="32"/>
      <c r="O17" s="31"/>
      <c r="P17" s="34"/>
      <c r="Q17" s="13"/>
      <c r="R17" s="14"/>
      <c r="T17" s="16"/>
    </row>
    <row r="18" spans="1:20" s="15" customFormat="1" ht="11.1" customHeight="1">
      <c r="A18" s="22">
        <v>2</v>
      </c>
      <c r="B18" s="35">
        <v>3</v>
      </c>
      <c r="C18" s="35">
        <v>1</v>
      </c>
      <c r="D18" s="35" t="s">
        <v>32</v>
      </c>
      <c r="E18" s="25" t="s">
        <v>106</v>
      </c>
      <c r="F18" s="36" t="s">
        <v>106</v>
      </c>
      <c r="G18" s="25" t="s">
        <v>53</v>
      </c>
      <c r="H18" s="37">
        <v>350000</v>
      </c>
      <c r="I18" s="38" t="s">
        <v>33</v>
      </c>
      <c r="J18" s="27" t="s">
        <v>105</v>
      </c>
      <c r="K18" s="39">
        <v>0.2</v>
      </c>
      <c r="L18" s="40">
        <v>300000</v>
      </c>
      <c r="M18" s="37">
        <f>ROUNDDOWN(L18/3,-3)</f>
        <v>100000</v>
      </c>
      <c r="N18" s="37">
        <f>ROUNDDOWN(L18/2,-3)</f>
        <v>150000</v>
      </c>
      <c r="O18" s="41"/>
      <c r="P18" s="42"/>
      <c r="Q18" s="13"/>
      <c r="R18" s="14"/>
      <c r="T18" s="16"/>
    </row>
    <row r="19" spans="1:20" s="15" customFormat="1" ht="11.1" customHeight="1">
      <c r="A19" s="22">
        <v>1</v>
      </c>
      <c r="B19" s="29"/>
      <c r="C19" s="29"/>
      <c r="D19" s="29"/>
      <c r="E19" s="30"/>
      <c r="F19" s="29"/>
      <c r="G19" s="31"/>
      <c r="H19" s="32"/>
      <c r="I19" s="31"/>
      <c r="J19" s="29"/>
      <c r="K19" s="33"/>
      <c r="L19" s="32"/>
      <c r="M19" s="32"/>
      <c r="N19" s="32"/>
      <c r="O19" s="31"/>
      <c r="P19" s="34"/>
      <c r="Q19" s="13"/>
      <c r="R19" s="14"/>
      <c r="T19" s="16"/>
    </row>
    <row r="20" spans="1:20" s="15" customFormat="1" ht="11.1" customHeight="1">
      <c r="A20" s="22">
        <v>2</v>
      </c>
      <c r="B20" s="35">
        <v>4</v>
      </c>
      <c r="C20" s="35">
        <v>1</v>
      </c>
      <c r="D20" s="35" t="s">
        <v>32</v>
      </c>
      <c r="E20" s="25" t="s">
        <v>106</v>
      </c>
      <c r="F20" s="36" t="s">
        <v>106</v>
      </c>
      <c r="G20" s="25" t="s">
        <v>53</v>
      </c>
      <c r="H20" s="37">
        <v>300000</v>
      </c>
      <c r="I20" s="38" t="s">
        <v>33</v>
      </c>
      <c r="J20" s="27" t="s">
        <v>105</v>
      </c>
      <c r="K20" s="39">
        <v>0.2</v>
      </c>
      <c r="L20" s="40">
        <v>270000</v>
      </c>
      <c r="M20" s="37">
        <f>ROUNDDOWN(L20/3,-3)</f>
        <v>90000</v>
      </c>
      <c r="N20" s="37">
        <f>ROUNDDOWN(L20/2,-3)</f>
        <v>135000</v>
      </c>
      <c r="O20" s="41"/>
      <c r="P20" s="42"/>
      <c r="Q20" s="13"/>
      <c r="R20" s="14"/>
      <c r="T20" s="16"/>
    </row>
    <row r="21" spans="1:20" s="15" customFormat="1" ht="11.1" customHeight="1">
      <c r="A21" s="22"/>
      <c r="B21" s="29"/>
      <c r="C21" s="29"/>
      <c r="D21" s="29"/>
      <c r="E21" s="30"/>
      <c r="F21" s="43"/>
      <c r="G21" s="31"/>
      <c r="H21" s="32"/>
      <c r="I21" s="31"/>
      <c r="J21" s="29"/>
      <c r="K21" s="44">
        <f>SUM(K11,K13,K15,K17,K19)</f>
        <v>34</v>
      </c>
      <c r="L21" s="32"/>
      <c r="M21" s="32"/>
      <c r="N21" s="32"/>
      <c r="O21" s="31"/>
      <c r="P21" s="34"/>
      <c r="Q21" s="13"/>
      <c r="R21" s="14"/>
      <c r="T21" s="16"/>
    </row>
    <row r="22" spans="1:20" s="15" customFormat="1" ht="11.1" customHeight="1">
      <c r="A22" s="22"/>
      <c r="B22" s="170" t="s">
        <v>58</v>
      </c>
      <c r="C22" s="171"/>
      <c r="D22" s="45" t="s">
        <v>50</v>
      </c>
      <c r="E22" s="46"/>
      <c r="F22" s="47">
        <f>COUNTA(F11:F20)</f>
        <v>5</v>
      </c>
      <c r="G22" s="46"/>
      <c r="H22" s="48">
        <f>SUM(H11:H20)</f>
        <v>1450000</v>
      </c>
      <c r="I22" s="73"/>
      <c r="J22" s="27"/>
      <c r="K22" s="49">
        <f>SUM(K12,K14,K16,K18,K20)</f>
        <v>0.96</v>
      </c>
      <c r="L22" s="48">
        <f>SUM(L11:L20)</f>
        <v>1300000</v>
      </c>
      <c r="M22" s="48">
        <f>SUM(M11:M20)</f>
        <v>433000</v>
      </c>
      <c r="N22" s="48">
        <f>SUM(N11:N20)</f>
        <v>650000</v>
      </c>
      <c r="O22" s="50" t="s">
        <v>84</v>
      </c>
      <c r="P22" s="51"/>
      <c r="Q22" s="13"/>
      <c r="R22" s="14"/>
      <c r="T22" s="16"/>
    </row>
    <row r="23" spans="1:20" ht="11.1" customHeight="1">
      <c r="B23" s="53"/>
      <c r="C23" s="53"/>
      <c r="D23" s="53"/>
      <c r="E23" s="53"/>
      <c r="F23" s="53"/>
      <c r="G23" s="53"/>
      <c r="H23" s="58"/>
      <c r="I23" s="24"/>
      <c r="J23" s="53"/>
      <c r="K23" s="59"/>
      <c r="L23" s="58"/>
      <c r="M23" s="58"/>
      <c r="N23" s="58"/>
      <c r="O23" s="54"/>
      <c r="P23" s="55"/>
    </row>
    <row r="24" spans="1:20" ht="11.1" customHeight="1">
      <c r="B24" s="27"/>
      <c r="C24" s="27"/>
      <c r="D24" s="27"/>
      <c r="E24" s="27"/>
      <c r="F24" s="27"/>
      <c r="G24" s="27"/>
      <c r="H24" s="52"/>
      <c r="I24" s="28"/>
      <c r="J24" s="27"/>
      <c r="K24" s="57"/>
      <c r="L24" s="52"/>
      <c r="M24" s="52"/>
      <c r="N24" s="52"/>
      <c r="O24" s="56"/>
      <c r="P24" s="51"/>
      <c r="Q24" s="14"/>
      <c r="R24" s="13"/>
    </row>
    <row r="25" spans="1:20" s="61" customFormat="1" ht="10.5" customHeight="1">
      <c r="A25" s="61">
        <v>1</v>
      </c>
      <c r="B25" s="29"/>
      <c r="C25" s="29"/>
      <c r="D25" s="29"/>
      <c r="E25" s="30"/>
      <c r="F25" s="29"/>
      <c r="G25" s="31"/>
      <c r="H25" s="32"/>
      <c r="I25" s="31"/>
      <c r="J25" s="29"/>
      <c r="K25" s="62"/>
      <c r="L25" s="32"/>
      <c r="M25" s="32"/>
      <c r="N25" s="32"/>
      <c r="O25" s="31"/>
      <c r="P25" s="63"/>
      <c r="Q25" s="64"/>
      <c r="R25" s="65"/>
      <c r="S25" s="66"/>
      <c r="T25" s="67"/>
    </row>
    <row r="26" spans="1:20" s="61" customFormat="1" ht="10.5" customHeight="1">
      <c r="A26" s="61">
        <v>2</v>
      </c>
      <c r="B26" s="35">
        <v>5</v>
      </c>
      <c r="C26" s="35">
        <v>1</v>
      </c>
      <c r="D26" s="35" t="s">
        <v>32</v>
      </c>
      <c r="E26" s="25" t="s">
        <v>107</v>
      </c>
      <c r="F26" s="36" t="s">
        <v>107</v>
      </c>
      <c r="G26" s="38" t="s">
        <v>53</v>
      </c>
      <c r="H26" s="89">
        <v>300000</v>
      </c>
      <c r="I26" s="38" t="s">
        <v>35</v>
      </c>
      <c r="J26" s="27" t="s">
        <v>108</v>
      </c>
      <c r="K26" s="69">
        <v>10</v>
      </c>
      <c r="L26" s="70">
        <v>260000</v>
      </c>
      <c r="M26" s="37">
        <f>ROUNDDOWN(L26/3,-3)</f>
        <v>86000</v>
      </c>
      <c r="N26" s="37">
        <f>ROUNDDOWN(L26/2,-3)</f>
        <v>130000</v>
      </c>
      <c r="O26" s="41"/>
      <c r="P26" s="71"/>
      <c r="Q26" s="64"/>
      <c r="S26" s="66"/>
      <c r="T26" s="67"/>
    </row>
    <row r="27" spans="1:20" s="61" customFormat="1" ht="10.5" customHeight="1">
      <c r="A27" s="61">
        <v>1</v>
      </c>
      <c r="B27" s="29"/>
      <c r="C27" s="29"/>
      <c r="D27" s="29"/>
      <c r="E27" s="30"/>
      <c r="F27" s="29"/>
      <c r="G27" s="31"/>
      <c r="H27" s="32"/>
      <c r="I27" s="31"/>
      <c r="J27" s="29"/>
      <c r="K27" s="62"/>
      <c r="L27" s="32"/>
      <c r="M27" s="32"/>
      <c r="N27" s="32"/>
      <c r="O27" s="31"/>
      <c r="P27" s="63"/>
      <c r="Q27" s="64"/>
      <c r="S27" s="66"/>
      <c r="T27" s="67"/>
    </row>
    <row r="28" spans="1:20" s="61" customFormat="1" ht="10.5" customHeight="1">
      <c r="A28" s="61">
        <v>2</v>
      </c>
      <c r="B28" s="35">
        <v>5</v>
      </c>
      <c r="C28" s="35">
        <v>2</v>
      </c>
      <c r="D28" s="35" t="s">
        <v>32</v>
      </c>
      <c r="E28" s="25" t="s">
        <v>109</v>
      </c>
      <c r="F28" s="36" t="s">
        <v>109</v>
      </c>
      <c r="G28" s="38" t="s">
        <v>53</v>
      </c>
      <c r="H28" s="90">
        <v>300000</v>
      </c>
      <c r="I28" s="38" t="s">
        <v>35</v>
      </c>
      <c r="J28" s="27" t="s">
        <v>108</v>
      </c>
      <c r="K28" s="69">
        <v>15</v>
      </c>
      <c r="L28" s="61">
        <v>270000</v>
      </c>
      <c r="M28" s="37">
        <f>ROUNDDOWN(L28/3,-3)</f>
        <v>90000</v>
      </c>
      <c r="N28" s="37">
        <f>ROUNDDOWN(L28/2,-3)</f>
        <v>135000</v>
      </c>
      <c r="O28" s="41"/>
      <c r="P28" s="71"/>
      <c r="Q28" s="64"/>
      <c r="S28" s="66"/>
      <c r="T28" s="67"/>
    </row>
    <row r="29" spans="1:20" s="61" customFormat="1" ht="10.5" customHeight="1">
      <c r="A29" s="61">
        <v>1</v>
      </c>
      <c r="B29" s="29"/>
      <c r="C29" s="29"/>
      <c r="D29" s="29"/>
      <c r="E29" s="30"/>
      <c r="F29" s="29"/>
      <c r="G29" s="31"/>
      <c r="H29" s="32"/>
      <c r="I29" s="31"/>
      <c r="J29" s="29"/>
      <c r="K29" s="62"/>
      <c r="L29" s="32"/>
      <c r="M29" s="32"/>
      <c r="N29" s="32"/>
      <c r="O29" s="31"/>
      <c r="P29" s="63"/>
      <c r="Q29" s="64"/>
      <c r="S29" s="66"/>
      <c r="T29" s="67"/>
    </row>
    <row r="30" spans="1:20" s="61" customFormat="1" ht="10.5" customHeight="1">
      <c r="A30" s="61">
        <v>2</v>
      </c>
      <c r="B30" s="35">
        <v>5</v>
      </c>
      <c r="C30" s="35">
        <v>3</v>
      </c>
      <c r="D30" s="35" t="s">
        <v>32</v>
      </c>
      <c r="E30" s="25" t="s">
        <v>109</v>
      </c>
      <c r="F30" s="36" t="s">
        <v>109</v>
      </c>
      <c r="G30" s="38" t="s">
        <v>53</v>
      </c>
      <c r="H30" s="90">
        <v>200000</v>
      </c>
      <c r="I30" s="38" t="s">
        <v>35</v>
      </c>
      <c r="J30" s="27" t="s">
        <v>108</v>
      </c>
      <c r="K30" s="69">
        <v>10</v>
      </c>
      <c r="L30" s="61">
        <v>190000</v>
      </c>
      <c r="M30" s="37">
        <f>ROUNDDOWN(L30/3,-3)</f>
        <v>63000</v>
      </c>
      <c r="N30" s="37">
        <f>ROUNDDOWN(L30/2,-3)</f>
        <v>95000</v>
      </c>
      <c r="O30" s="41" t="s">
        <v>84</v>
      </c>
      <c r="P30" s="71"/>
      <c r="Q30" s="64"/>
      <c r="S30" s="66"/>
      <c r="T30" s="67"/>
    </row>
    <row r="31" spans="1:20" s="61" customFormat="1" ht="10.5" customHeight="1">
      <c r="A31" s="61">
        <v>1</v>
      </c>
      <c r="B31" s="29"/>
      <c r="C31" s="29"/>
      <c r="D31" s="29"/>
      <c r="E31" s="30"/>
      <c r="F31" s="29"/>
      <c r="G31" s="31"/>
      <c r="H31" s="32"/>
      <c r="I31" s="31"/>
      <c r="J31" s="29"/>
      <c r="K31" s="62"/>
      <c r="L31" s="32"/>
      <c r="M31" s="32"/>
      <c r="N31" s="32"/>
      <c r="O31" s="31"/>
      <c r="P31" s="63"/>
      <c r="Q31" s="64"/>
      <c r="S31" s="66"/>
      <c r="T31" s="67"/>
    </row>
    <row r="32" spans="1:20" s="61" customFormat="1" ht="10.5" customHeight="1">
      <c r="A32" s="61">
        <v>2</v>
      </c>
      <c r="B32" s="35">
        <v>5</v>
      </c>
      <c r="C32" s="35">
        <v>4</v>
      </c>
      <c r="D32" s="35" t="s">
        <v>32</v>
      </c>
      <c r="E32" s="25" t="s">
        <v>109</v>
      </c>
      <c r="F32" s="36" t="s">
        <v>109</v>
      </c>
      <c r="G32" s="38" t="s">
        <v>53</v>
      </c>
      <c r="H32" s="90">
        <v>300000</v>
      </c>
      <c r="I32" s="38" t="s">
        <v>35</v>
      </c>
      <c r="J32" s="27" t="s">
        <v>108</v>
      </c>
      <c r="K32" s="69">
        <v>15</v>
      </c>
      <c r="L32" s="61">
        <v>210000</v>
      </c>
      <c r="M32" s="37">
        <f>ROUNDDOWN(L32/3,-3)</f>
        <v>70000</v>
      </c>
      <c r="N32" s="37">
        <f>ROUNDDOWN(L32/2,-3)</f>
        <v>105000</v>
      </c>
      <c r="O32" s="41" t="s">
        <v>84</v>
      </c>
      <c r="P32" s="71"/>
      <c r="Q32" s="64"/>
      <c r="S32" s="66"/>
      <c r="T32" s="67"/>
    </row>
    <row r="33" spans="1:20" s="61" customFormat="1" ht="10.5" customHeight="1">
      <c r="A33" s="61">
        <v>1</v>
      </c>
      <c r="B33" s="29"/>
      <c r="C33" s="29"/>
      <c r="D33" s="29"/>
      <c r="E33" s="30"/>
      <c r="F33" s="29"/>
      <c r="G33" s="31"/>
      <c r="H33" s="32"/>
      <c r="I33" s="31"/>
      <c r="J33" s="29"/>
      <c r="K33" s="62"/>
      <c r="L33" s="32"/>
      <c r="M33" s="32"/>
      <c r="N33" s="32"/>
      <c r="O33" s="31"/>
      <c r="P33" s="63"/>
      <c r="Q33" s="64"/>
      <c r="S33" s="66"/>
      <c r="T33" s="67"/>
    </row>
    <row r="34" spans="1:20" s="61" customFormat="1" ht="10.5" customHeight="1">
      <c r="A34" s="61">
        <v>2</v>
      </c>
      <c r="B34" s="35">
        <v>5</v>
      </c>
      <c r="C34" s="35">
        <v>5</v>
      </c>
      <c r="D34" s="35" t="s">
        <v>32</v>
      </c>
      <c r="E34" s="25" t="s">
        <v>109</v>
      </c>
      <c r="F34" s="36" t="s">
        <v>109</v>
      </c>
      <c r="G34" s="38" t="s">
        <v>53</v>
      </c>
      <c r="H34" s="90">
        <v>200000</v>
      </c>
      <c r="I34" s="38" t="s">
        <v>35</v>
      </c>
      <c r="J34" s="27" t="s">
        <v>108</v>
      </c>
      <c r="K34" s="69">
        <v>10</v>
      </c>
      <c r="L34" s="61">
        <v>0</v>
      </c>
      <c r="M34" s="37">
        <v>0</v>
      </c>
      <c r="N34" s="37">
        <v>0</v>
      </c>
      <c r="O34" s="41" t="s">
        <v>84</v>
      </c>
      <c r="P34" s="71"/>
      <c r="Q34" s="64"/>
      <c r="S34" s="66"/>
      <c r="T34" s="67"/>
    </row>
    <row r="35" spans="1:20" s="61" customFormat="1" ht="10.5" customHeight="1">
      <c r="A35" s="61">
        <v>1</v>
      </c>
      <c r="B35" s="29"/>
      <c r="C35" s="29"/>
      <c r="D35" s="29"/>
      <c r="E35" s="30"/>
      <c r="F35" s="29"/>
      <c r="G35" s="31"/>
      <c r="H35" s="32"/>
      <c r="I35" s="31"/>
      <c r="J35" s="29"/>
      <c r="K35" s="62"/>
      <c r="L35" s="32"/>
      <c r="M35" s="32"/>
      <c r="N35" s="32"/>
      <c r="O35" s="31"/>
      <c r="P35" s="63"/>
      <c r="Q35" s="64"/>
      <c r="S35" s="66"/>
      <c r="T35" s="67"/>
    </row>
    <row r="36" spans="1:20" s="61" customFormat="1" ht="10.5" customHeight="1">
      <c r="A36" s="61">
        <v>2</v>
      </c>
      <c r="B36" s="35">
        <v>5</v>
      </c>
      <c r="C36" s="35">
        <v>6</v>
      </c>
      <c r="D36" s="35" t="s">
        <v>32</v>
      </c>
      <c r="E36" s="25" t="s">
        <v>109</v>
      </c>
      <c r="F36" s="36" t="s">
        <v>109</v>
      </c>
      <c r="G36" s="38" t="s">
        <v>53</v>
      </c>
      <c r="H36" s="90">
        <v>300000</v>
      </c>
      <c r="I36" s="38" t="s">
        <v>56</v>
      </c>
      <c r="J36" s="27" t="s">
        <v>108</v>
      </c>
      <c r="K36" s="69" t="s">
        <v>36</v>
      </c>
      <c r="L36" s="61">
        <v>260000</v>
      </c>
      <c r="M36" s="37">
        <f>ROUNDDOWN(L36/3,-3)</f>
        <v>86000</v>
      </c>
      <c r="N36" s="37">
        <f>ROUNDDOWN(L36/2,-3)</f>
        <v>130000</v>
      </c>
      <c r="O36" s="41"/>
      <c r="P36" s="71"/>
      <c r="Q36" s="64"/>
      <c r="S36" s="66"/>
      <c r="T36" s="67"/>
    </row>
    <row r="37" spans="1:20" s="61" customFormat="1" ht="10.5" customHeight="1">
      <c r="A37" s="61">
        <v>1</v>
      </c>
      <c r="B37" s="29"/>
      <c r="C37" s="29"/>
      <c r="D37" s="29"/>
      <c r="E37" s="30"/>
      <c r="F37" s="29"/>
      <c r="G37" s="31"/>
      <c r="H37" s="32"/>
      <c r="I37" s="31"/>
      <c r="J37" s="29"/>
      <c r="K37" s="62"/>
      <c r="L37" s="32"/>
      <c r="M37" s="32"/>
      <c r="N37" s="32"/>
      <c r="O37" s="31"/>
      <c r="P37" s="63"/>
      <c r="Q37" s="64"/>
      <c r="S37" s="66"/>
      <c r="T37" s="67"/>
    </row>
    <row r="38" spans="1:20" s="61" customFormat="1" ht="10.5" customHeight="1">
      <c r="A38" s="61">
        <v>2</v>
      </c>
      <c r="B38" s="35">
        <v>5</v>
      </c>
      <c r="C38" s="35">
        <v>7</v>
      </c>
      <c r="D38" s="35" t="s">
        <v>32</v>
      </c>
      <c r="E38" s="25" t="s">
        <v>109</v>
      </c>
      <c r="F38" s="36" t="s">
        <v>109</v>
      </c>
      <c r="G38" s="38" t="s">
        <v>53</v>
      </c>
      <c r="H38" s="90">
        <v>150000</v>
      </c>
      <c r="I38" s="38" t="s">
        <v>37</v>
      </c>
      <c r="J38" s="27" t="s">
        <v>110</v>
      </c>
      <c r="K38" s="69">
        <v>30</v>
      </c>
      <c r="L38" s="61">
        <v>120000</v>
      </c>
      <c r="M38" s="37">
        <f>ROUNDDOWN(L38/3,-3)</f>
        <v>40000</v>
      </c>
      <c r="N38" s="37">
        <f>ROUNDDOWN(L38/2,-3)</f>
        <v>60000</v>
      </c>
      <c r="O38" s="41"/>
      <c r="P38" s="71"/>
      <c r="Q38" s="64"/>
      <c r="S38" s="66"/>
      <c r="T38" s="67"/>
    </row>
    <row r="39" spans="1:20" s="61" customFormat="1" ht="10.5" customHeight="1">
      <c r="A39" s="61">
        <v>1</v>
      </c>
      <c r="B39" s="29"/>
      <c r="C39" s="29"/>
      <c r="D39" s="29"/>
      <c r="E39" s="30"/>
      <c r="F39" s="29"/>
      <c r="G39" s="31"/>
      <c r="H39" s="32"/>
      <c r="I39" s="31"/>
      <c r="J39" s="29"/>
      <c r="K39" s="62"/>
      <c r="L39" s="32"/>
      <c r="M39" s="32"/>
      <c r="N39" s="32"/>
      <c r="O39" s="31"/>
      <c r="P39" s="63"/>
      <c r="Q39" s="64"/>
      <c r="R39" s="65"/>
      <c r="S39" s="66"/>
      <c r="T39" s="67"/>
    </row>
    <row r="40" spans="1:20" s="61" customFormat="1" ht="10.5" customHeight="1">
      <c r="A40" s="61">
        <v>2</v>
      </c>
      <c r="B40" s="35">
        <v>6</v>
      </c>
      <c r="C40" s="35">
        <v>1</v>
      </c>
      <c r="D40" s="35" t="s">
        <v>32</v>
      </c>
      <c r="E40" s="25" t="s">
        <v>111</v>
      </c>
      <c r="F40" s="36" t="s">
        <v>111</v>
      </c>
      <c r="G40" s="38" t="s">
        <v>53</v>
      </c>
      <c r="H40" s="72">
        <v>200000</v>
      </c>
      <c r="I40" s="38" t="s">
        <v>37</v>
      </c>
      <c r="J40" s="27" t="s">
        <v>110</v>
      </c>
      <c r="K40" s="69">
        <v>50</v>
      </c>
      <c r="L40" s="61">
        <v>200000</v>
      </c>
      <c r="M40" s="37">
        <f>ROUNDDOWN(L40/3,-3)</f>
        <v>66000</v>
      </c>
      <c r="N40" s="37">
        <f>ROUNDDOWN(L40/2,-3)</f>
        <v>100000</v>
      </c>
      <c r="O40" s="41"/>
      <c r="P40" s="71"/>
      <c r="Q40" s="64"/>
      <c r="R40" s="65"/>
      <c r="S40" s="66"/>
      <c r="T40" s="67"/>
    </row>
    <row r="41" spans="1:20" s="61" customFormat="1" ht="10.5" customHeight="1">
      <c r="A41" s="61">
        <v>1</v>
      </c>
      <c r="B41" s="29"/>
      <c r="C41" s="29"/>
      <c r="D41" s="29"/>
      <c r="E41" s="30"/>
      <c r="F41" s="29"/>
      <c r="G41" s="31"/>
      <c r="H41" s="32"/>
      <c r="I41" s="31"/>
      <c r="J41" s="29"/>
      <c r="K41" s="62"/>
      <c r="L41" s="32"/>
      <c r="M41" s="32"/>
      <c r="N41" s="32"/>
      <c r="O41" s="31"/>
      <c r="P41" s="63"/>
      <c r="Q41" s="64"/>
      <c r="R41" s="65"/>
      <c r="S41" s="66"/>
      <c r="T41" s="67"/>
    </row>
    <row r="42" spans="1:20" s="61" customFormat="1" ht="10.5" customHeight="1">
      <c r="A42" s="61">
        <v>2</v>
      </c>
      <c r="B42" s="35">
        <v>7</v>
      </c>
      <c r="C42" s="35">
        <v>1</v>
      </c>
      <c r="D42" s="35" t="s">
        <v>32</v>
      </c>
      <c r="E42" s="25" t="s">
        <v>111</v>
      </c>
      <c r="F42" s="36" t="s">
        <v>111</v>
      </c>
      <c r="G42" s="38" t="s">
        <v>53</v>
      </c>
      <c r="H42" s="72">
        <v>200000</v>
      </c>
      <c r="I42" s="38" t="s">
        <v>37</v>
      </c>
      <c r="J42" s="27" t="s">
        <v>110</v>
      </c>
      <c r="K42" s="69">
        <v>40</v>
      </c>
      <c r="L42" s="61">
        <v>190000</v>
      </c>
      <c r="M42" s="37">
        <f>ROUNDDOWN(L42/3,-3)</f>
        <v>63000</v>
      </c>
      <c r="N42" s="37">
        <f>ROUNDDOWN(L42/2,-3)</f>
        <v>95000</v>
      </c>
      <c r="O42" s="41"/>
      <c r="P42" s="71"/>
      <c r="Q42" s="64"/>
      <c r="R42" s="65"/>
      <c r="S42" s="66"/>
      <c r="T42" s="67"/>
    </row>
    <row r="43" spans="1:20" s="15" customFormat="1" ht="11.1" customHeight="1">
      <c r="A43" s="22"/>
      <c r="B43" s="29"/>
      <c r="C43" s="29"/>
      <c r="D43" s="29"/>
      <c r="E43" s="30"/>
      <c r="F43" s="43"/>
      <c r="G43" s="31"/>
      <c r="H43" s="32"/>
      <c r="I43" s="31"/>
      <c r="J43" s="32"/>
      <c r="K43" s="32"/>
      <c r="L43" s="32"/>
      <c r="M43" s="32"/>
      <c r="N43" s="32"/>
      <c r="O43" s="31"/>
      <c r="P43" s="34"/>
      <c r="Q43" s="13"/>
      <c r="R43" s="14"/>
      <c r="T43" s="16"/>
    </row>
    <row r="44" spans="1:20" s="15" customFormat="1" ht="11.1" customHeight="1">
      <c r="A44" s="22"/>
      <c r="B44" s="170" t="s">
        <v>13</v>
      </c>
      <c r="C44" s="171"/>
      <c r="D44" s="45" t="s">
        <v>50</v>
      </c>
      <c r="E44" s="46"/>
      <c r="F44" s="47">
        <f>COUNTA(F25:F42)</f>
        <v>9</v>
      </c>
      <c r="G44" s="46"/>
      <c r="H44" s="48">
        <f>SUM(H25:H42)</f>
        <v>2150000</v>
      </c>
      <c r="I44" s="73"/>
      <c r="J44" s="27"/>
      <c r="K44" s="80">
        <f>SUM(K26,K32,K34,K36,K38,K40,K42)</f>
        <v>155</v>
      </c>
      <c r="L44" s="48">
        <f>SUM(L25:L42)</f>
        <v>1700000</v>
      </c>
      <c r="M44" s="48">
        <f>SUM(M25:M42)</f>
        <v>564000</v>
      </c>
      <c r="N44" s="48">
        <f>SUM(N25:N42)</f>
        <v>850000</v>
      </c>
      <c r="O44" s="50" t="s">
        <v>84</v>
      </c>
      <c r="P44" s="51"/>
      <c r="Q44" s="13"/>
      <c r="R44" s="14"/>
      <c r="T44" s="16"/>
    </row>
    <row r="45" spans="1:20" ht="11.1" customHeight="1">
      <c r="B45" s="53"/>
      <c r="C45" s="53"/>
      <c r="D45" s="53"/>
      <c r="E45" s="53"/>
      <c r="F45" s="53"/>
      <c r="G45" s="53"/>
      <c r="H45" s="58"/>
      <c r="I45" s="24"/>
      <c r="J45" s="53"/>
      <c r="K45" s="59"/>
      <c r="L45" s="58"/>
      <c r="M45" s="58"/>
      <c r="N45" s="58"/>
      <c r="O45" s="54"/>
      <c r="P45" s="55"/>
    </row>
    <row r="46" spans="1:20" ht="11.1" customHeight="1">
      <c r="B46" s="27"/>
      <c r="C46" s="27"/>
      <c r="D46" s="27"/>
      <c r="E46" s="27"/>
      <c r="F46" s="27"/>
      <c r="G46" s="27"/>
      <c r="H46" s="52"/>
      <c r="I46" s="28"/>
      <c r="J46" s="27"/>
      <c r="K46" s="57"/>
      <c r="L46" s="52"/>
      <c r="M46" s="52"/>
      <c r="N46" s="52"/>
      <c r="O46" s="56"/>
      <c r="P46" s="51"/>
      <c r="Q46" s="14"/>
      <c r="R46" s="13"/>
    </row>
    <row r="47" spans="1:20" s="15" customFormat="1" ht="11.1" customHeight="1">
      <c r="A47" s="22"/>
      <c r="B47" s="29"/>
      <c r="C47" s="29"/>
      <c r="D47" s="53"/>
      <c r="E47" s="30"/>
      <c r="F47" s="43"/>
      <c r="G47" s="31"/>
      <c r="H47" s="32"/>
      <c r="I47" s="31"/>
      <c r="J47" s="29"/>
      <c r="K47" s="59"/>
      <c r="L47" s="32"/>
      <c r="M47" s="32"/>
      <c r="N47" s="32"/>
      <c r="O47" s="31"/>
      <c r="P47" s="34"/>
      <c r="Q47" s="13"/>
      <c r="R47" s="14"/>
      <c r="T47" s="16"/>
    </row>
    <row r="48" spans="1:20" s="15" customFormat="1" ht="11.1" customHeight="1">
      <c r="A48" s="22"/>
      <c r="B48" s="170" t="s">
        <v>38</v>
      </c>
      <c r="C48" s="171"/>
      <c r="D48" s="27"/>
      <c r="E48" s="46"/>
      <c r="F48" s="47">
        <f>SUM(F22,F44)</f>
        <v>14</v>
      </c>
      <c r="G48" s="46"/>
      <c r="H48" s="48">
        <f>SUM(H22,H44)</f>
        <v>3600000</v>
      </c>
      <c r="I48" s="73"/>
      <c r="J48" s="27"/>
      <c r="K48" s="57"/>
      <c r="L48" s="48">
        <f>SUM(L22,L44)</f>
        <v>3000000</v>
      </c>
      <c r="M48" s="48">
        <f>SUM(M22,M44)</f>
        <v>997000</v>
      </c>
      <c r="N48" s="48">
        <f>SUM(N22,N44)</f>
        <v>1500000</v>
      </c>
      <c r="O48" s="50" t="s">
        <v>84</v>
      </c>
      <c r="P48" s="51"/>
      <c r="Q48" s="13"/>
      <c r="R48" s="14"/>
      <c r="T48" s="16"/>
    </row>
    <row r="49" spans="1:20" s="15" customFormat="1" ht="11.1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13"/>
      <c r="R49" s="14"/>
      <c r="T49" s="16"/>
    </row>
    <row r="50" spans="1:20" s="15" customFormat="1" ht="11.1" customHeight="1">
      <c r="A50" s="22"/>
      <c r="B50" s="22" t="s">
        <v>85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13"/>
      <c r="R50" s="14"/>
      <c r="T50" s="16"/>
    </row>
    <row r="51" spans="1:20" s="15" customFormat="1" ht="11.1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13"/>
      <c r="R51" s="14"/>
      <c r="T51" s="16"/>
    </row>
    <row r="52" spans="1:20" s="15" customFormat="1" ht="11.1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13"/>
      <c r="R52" s="14"/>
      <c r="T52" s="16"/>
    </row>
    <row r="53" spans="1:20" s="15" customFormat="1" ht="11.1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13"/>
      <c r="R53" s="14"/>
      <c r="T53" s="16"/>
    </row>
    <row r="54" spans="1:20" s="15" customFormat="1" ht="11.1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13"/>
      <c r="R54" s="14"/>
      <c r="T54" s="16"/>
    </row>
    <row r="55" spans="1:20" s="15" customFormat="1" ht="11.1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13"/>
      <c r="R55" s="14"/>
      <c r="T55" s="16"/>
    </row>
    <row r="56" spans="1:20" s="15" customFormat="1" ht="11.1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13"/>
      <c r="R56" s="14"/>
      <c r="T56" s="16"/>
    </row>
    <row r="57" spans="1:20" s="15" customFormat="1" ht="11.1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13"/>
      <c r="R57" s="14"/>
      <c r="T57" s="16"/>
    </row>
    <row r="58" spans="1:20" s="15" customFormat="1" ht="11.1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13"/>
      <c r="R58" s="14"/>
      <c r="T58" s="16"/>
    </row>
    <row r="59" spans="1:20" s="15" customFormat="1" ht="11.1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13"/>
      <c r="R59" s="14"/>
      <c r="T59" s="16"/>
    </row>
    <row r="60" spans="1:20" s="15" customFormat="1" ht="11.1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13"/>
      <c r="R60" s="14"/>
      <c r="T60" s="16"/>
    </row>
    <row r="61" spans="1:20" ht="11.1" customHeight="1"/>
    <row r="62" spans="1:20" ht="11.1" customHeight="1"/>
    <row r="63" spans="1:20" ht="11.1" customHeight="1"/>
    <row r="64" spans="1:20" ht="11.1" customHeight="1"/>
    <row r="65" ht="11.1" customHeight="1"/>
    <row r="66" ht="11.1" customHeight="1"/>
    <row r="67" ht="11.1" customHeight="1"/>
  </sheetData>
  <autoFilter ref="A10:T42">
    <filterColumn colId="14" showButton="0"/>
  </autoFilter>
  <mergeCells count="18">
    <mergeCell ref="O5:P10"/>
    <mergeCell ref="D7:D10"/>
    <mergeCell ref="E7:E10"/>
    <mergeCell ref="F7:F10"/>
    <mergeCell ref="I7:I10"/>
    <mergeCell ref="J7:J10"/>
    <mergeCell ref="K7:K9"/>
    <mergeCell ref="L7:L9"/>
    <mergeCell ref="M7:N7"/>
    <mergeCell ref="D5:F6"/>
    <mergeCell ref="G5:G10"/>
    <mergeCell ref="H5:H9"/>
    <mergeCell ref="I5:N6"/>
    <mergeCell ref="B22:C22"/>
    <mergeCell ref="B44:C44"/>
    <mergeCell ref="B48:C48"/>
    <mergeCell ref="B5:B10"/>
    <mergeCell ref="C5:C10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fitToHeight="0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opLeftCell="A10" workbookViewId="0">
      <selection activeCell="I5" sqref="I5:N6"/>
    </sheetView>
  </sheetViews>
  <sheetFormatPr defaultColWidth="3.625" defaultRowHeight="14.25"/>
  <cols>
    <col min="1" max="1" width="1.625" style="3" customWidth="1"/>
    <col min="2" max="3" width="2.125" style="3" customWidth="1"/>
    <col min="4" max="5" width="5.625" style="3" customWidth="1"/>
    <col min="6" max="9" width="3.125" style="3" customWidth="1"/>
    <col min="10" max="11" width="6.625" style="3" customWidth="1"/>
    <col min="12" max="13" width="3.125" style="3" customWidth="1"/>
    <col min="14" max="15" width="6.625" style="3" customWidth="1"/>
    <col min="16" max="17" width="3.125" style="3" customWidth="1"/>
    <col min="18" max="19" width="6.625" style="3" customWidth="1"/>
    <col min="20" max="22" width="3.125" style="3" customWidth="1"/>
    <col min="23" max="23" width="1.25" style="3" customWidth="1"/>
    <col min="24" max="16384" width="3.625" style="3"/>
  </cols>
  <sheetData>
    <row r="1" spans="1:23" s="2" customFormat="1" ht="18" customHeight="1">
      <c r="A1" s="2" t="s">
        <v>95</v>
      </c>
    </row>
    <row r="2" spans="1:23" s="2" customFormat="1" ht="18" customHeight="1">
      <c r="R2" s="3" t="s">
        <v>8</v>
      </c>
    </row>
    <row r="3" spans="1:23" ht="18" customHeight="1">
      <c r="R3" s="3" t="s">
        <v>9</v>
      </c>
    </row>
    <row r="4" spans="1:23" ht="18" customHeight="1">
      <c r="C4" s="3" t="s">
        <v>121</v>
      </c>
    </row>
    <row r="5" spans="1:23" s="4" customFormat="1" ht="18" customHeight="1">
      <c r="D5" s="130" t="s">
        <v>166</v>
      </c>
    </row>
    <row r="6" spans="1:23" s="4" customFormat="1" ht="18" customHeight="1">
      <c r="D6" s="130" t="s">
        <v>167</v>
      </c>
    </row>
    <row r="7" spans="1:23" ht="18" customHeight="1">
      <c r="R7" s="5" t="s">
        <v>165</v>
      </c>
    </row>
    <row r="8" spans="1:23" ht="18" customHeight="1">
      <c r="V8" s="6"/>
    </row>
    <row r="9" spans="1:23" ht="18" customHeight="1">
      <c r="V9" s="6"/>
    </row>
    <row r="10" spans="1:23" ht="18" customHeight="1">
      <c r="A10" s="156" t="s">
        <v>86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</row>
    <row r="11" spans="1:23" ht="18" customHeight="1">
      <c r="A11" s="156" t="s">
        <v>87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</row>
    <row r="12" spans="1:23" ht="18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 ht="18" customHeight="1"/>
    <row r="14" spans="1:23" ht="18" customHeight="1">
      <c r="B14" s="76" t="s">
        <v>96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3" ht="18" customHeight="1"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3" ht="18" customHeight="1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</row>
    <row r="17" spans="1:23" ht="18" customHeight="1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3" ht="18" customHeight="1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3" ht="18" customHeight="1">
      <c r="A19" s="161" t="s">
        <v>43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</row>
    <row r="20" spans="1:23" ht="18" customHeight="1"/>
    <row r="21" spans="1:23" ht="18" customHeight="1"/>
    <row r="22" spans="1:23" s="7" customFormat="1" ht="18" customHeight="1">
      <c r="B22" s="157" t="s">
        <v>10</v>
      </c>
      <c r="C22" s="145"/>
      <c r="D22" s="145"/>
      <c r="E22" s="146"/>
      <c r="F22" s="199" t="s">
        <v>134</v>
      </c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1"/>
      <c r="T22" s="157" t="s">
        <v>11</v>
      </c>
      <c r="U22" s="145"/>
      <c r="V22" s="146"/>
    </row>
    <row r="23" spans="1:23" s="7" customFormat="1" ht="18" customHeight="1">
      <c r="B23" s="147"/>
      <c r="C23" s="148"/>
      <c r="D23" s="148"/>
      <c r="E23" s="149"/>
      <c r="F23" s="159" t="s">
        <v>12</v>
      </c>
      <c r="G23" s="159"/>
      <c r="H23" s="159"/>
      <c r="I23" s="159"/>
      <c r="J23" s="159"/>
      <c r="K23" s="159"/>
      <c r="L23" s="159" t="s">
        <v>13</v>
      </c>
      <c r="M23" s="159"/>
      <c r="N23" s="159"/>
      <c r="O23" s="159"/>
      <c r="P23" s="159" t="s">
        <v>1</v>
      </c>
      <c r="Q23" s="159"/>
      <c r="R23" s="159"/>
      <c r="S23" s="159"/>
      <c r="T23" s="147"/>
      <c r="U23" s="148"/>
      <c r="V23" s="149"/>
    </row>
    <row r="24" spans="1:23" s="7" customFormat="1" ht="18" customHeight="1">
      <c r="B24" s="147"/>
      <c r="C24" s="148"/>
      <c r="D24" s="148"/>
      <c r="E24" s="149"/>
      <c r="F24" s="157" t="s">
        <v>14</v>
      </c>
      <c r="G24" s="146"/>
      <c r="H24" s="157" t="s">
        <v>15</v>
      </c>
      <c r="I24" s="146"/>
      <c r="J24" s="144" t="s">
        <v>39</v>
      </c>
      <c r="K24" s="158"/>
      <c r="L24" s="157" t="s">
        <v>15</v>
      </c>
      <c r="M24" s="146"/>
      <c r="N24" s="144" t="s">
        <v>39</v>
      </c>
      <c r="O24" s="158"/>
      <c r="P24" s="157" t="s">
        <v>15</v>
      </c>
      <c r="Q24" s="146"/>
      <c r="R24" s="144" t="s">
        <v>39</v>
      </c>
      <c r="S24" s="158"/>
      <c r="T24" s="147"/>
      <c r="U24" s="148"/>
      <c r="V24" s="149"/>
    </row>
    <row r="25" spans="1:23" s="7" customFormat="1" ht="18" customHeight="1">
      <c r="B25" s="135"/>
      <c r="C25" s="136"/>
      <c r="D25" s="136"/>
      <c r="E25" s="137"/>
      <c r="F25" s="164" t="s">
        <v>16</v>
      </c>
      <c r="G25" s="164"/>
      <c r="H25" s="165"/>
      <c r="I25" s="165"/>
      <c r="J25" s="202" t="s">
        <v>71</v>
      </c>
      <c r="K25" s="202"/>
      <c r="L25" s="202"/>
      <c r="M25" s="202"/>
      <c r="N25" s="202" t="s">
        <v>71</v>
      </c>
      <c r="O25" s="202"/>
      <c r="P25" s="202"/>
      <c r="Q25" s="202"/>
      <c r="R25" s="202" t="s">
        <v>71</v>
      </c>
      <c r="S25" s="202"/>
      <c r="T25" s="135"/>
      <c r="U25" s="136"/>
      <c r="V25" s="137"/>
    </row>
    <row r="26" spans="1:23" s="7" customFormat="1" ht="18" customHeight="1">
      <c r="B26" s="157" t="s">
        <v>62</v>
      </c>
      <c r="C26" s="145"/>
      <c r="D26" s="145"/>
      <c r="E26" s="146"/>
      <c r="F26" s="94"/>
      <c r="G26" s="95"/>
      <c r="H26" s="96"/>
      <c r="I26" s="97"/>
      <c r="J26" s="96"/>
      <c r="K26" s="97"/>
      <c r="L26" s="96"/>
      <c r="M26" s="97"/>
      <c r="N26" s="96"/>
      <c r="O26" s="97"/>
      <c r="P26" s="96"/>
      <c r="Q26" s="97"/>
      <c r="R26" s="96"/>
      <c r="S26" s="97"/>
      <c r="T26" s="98"/>
      <c r="U26" s="99"/>
      <c r="V26" s="100"/>
    </row>
    <row r="27" spans="1:23" s="7" customFormat="1" ht="18" customHeight="1">
      <c r="B27" s="147"/>
      <c r="C27" s="148"/>
      <c r="D27" s="148"/>
      <c r="E27" s="149"/>
      <c r="F27" s="138">
        <v>1.36</v>
      </c>
      <c r="G27" s="139"/>
      <c r="H27" s="140">
        <v>7</v>
      </c>
      <c r="I27" s="141"/>
      <c r="J27" s="142">
        <v>1800000</v>
      </c>
      <c r="K27" s="143"/>
      <c r="L27" s="140">
        <v>11</v>
      </c>
      <c r="M27" s="141"/>
      <c r="N27" s="131">
        <v>2450000</v>
      </c>
      <c r="O27" s="132"/>
      <c r="P27" s="140">
        <f>SUM(H27,L27)</f>
        <v>18</v>
      </c>
      <c r="Q27" s="141"/>
      <c r="R27" s="131">
        <f>SUM(J27,N27)</f>
        <v>4250000</v>
      </c>
      <c r="S27" s="132"/>
      <c r="T27" s="115" t="s">
        <v>123</v>
      </c>
      <c r="U27" s="116"/>
      <c r="V27" s="103"/>
    </row>
    <row r="28" spans="1:23" s="7" customFormat="1" ht="18" customHeight="1">
      <c r="B28" s="184" t="s">
        <v>154</v>
      </c>
      <c r="C28" s="185"/>
      <c r="D28" s="185"/>
      <c r="E28" s="186"/>
      <c r="F28" s="190"/>
      <c r="G28" s="191"/>
      <c r="H28" s="182"/>
      <c r="I28" s="183"/>
      <c r="J28" s="180">
        <v>429000</v>
      </c>
      <c r="K28" s="181"/>
      <c r="L28" s="182"/>
      <c r="M28" s="183"/>
      <c r="N28" s="180">
        <v>630000</v>
      </c>
      <c r="O28" s="181"/>
      <c r="P28" s="182"/>
      <c r="Q28" s="183"/>
      <c r="R28" s="180">
        <f>SUM(J28,N28)</f>
        <v>1059000</v>
      </c>
      <c r="S28" s="181"/>
      <c r="T28" s="107"/>
      <c r="U28" s="108"/>
      <c r="V28" s="100"/>
    </row>
    <row r="29" spans="1:23" s="7" customFormat="1" ht="18" customHeight="1">
      <c r="B29" s="187"/>
      <c r="C29" s="188"/>
      <c r="D29" s="188"/>
      <c r="E29" s="189"/>
      <c r="F29" s="138">
        <v>0.96</v>
      </c>
      <c r="G29" s="139"/>
      <c r="H29" s="140">
        <v>5</v>
      </c>
      <c r="I29" s="141"/>
      <c r="J29" s="142">
        <v>1450000</v>
      </c>
      <c r="K29" s="143"/>
      <c r="L29" s="140">
        <v>9</v>
      </c>
      <c r="M29" s="141"/>
      <c r="N29" s="131">
        <v>2150000</v>
      </c>
      <c r="O29" s="132"/>
      <c r="P29" s="140">
        <f>SUM(H29,L29)</f>
        <v>14</v>
      </c>
      <c r="Q29" s="141"/>
      <c r="R29" s="131">
        <f>SUM(J29,N29)</f>
        <v>3600000</v>
      </c>
      <c r="S29" s="132"/>
      <c r="T29" s="113" t="s">
        <v>124</v>
      </c>
      <c r="U29" s="118"/>
      <c r="V29" s="106"/>
    </row>
    <row r="30" spans="1:23" s="7" customFormat="1" ht="18" customHeight="1">
      <c r="B30" s="184" t="s">
        <v>153</v>
      </c>
      <c r="C30" s="185"/>
      <c r="D30" s="185"/>
      <c r="E30" s="186"/>
      <c r="F30" s="190"/>
      <c r="G30" s="191"/>
      <c r="H30" s="182"/>
      <c r="I30" s="183"/>
      <c r="J30" s="180">
        <v>433000</v>
      </c>
      <c r="K30" s="181"/>
      <c r="L30" s="182"/>
      <c r="M30" s="183"/>
      <c r="N30" s="180">
        <v>564000</v>
      </c>
      <c r="O30" s="181"/>
      <c r="P30" s="182"/>
      <c r="Q30" s="183"/>
      <c r="R30" s="180">
        <f>SUM(J30,N30)</f>
        <v>997000</v>
      </c>
      <c r="S30" s="181"/>
      <c r="T30" s="98"/>
      <c r="U30" s="99"/>
      <c r="V30" s="100"/>
    </row>
    <row r="31" spans="1:23" s="7" customFormat="1" ht="18" customHeight="1">
      <c r="B31" s="187"/>
      <c r="C31" s="188"/>
      <c r="D31" s="188"/>
      <c r="E31" s="189"/>
      <c r="F31" s="138">
        <v>0.96</v>
      </c>
      <c r="G31" s="139"/>
      <c r="H31" s="140">
        <v>5</v>
      </c>
      <c r="I31" s="141"/>
      <c r="J31" s="142">
        <v>1300000</v>
      </c>
      <c r="K31" s="143"/>
      <c r="L31" s="140">
        <v>9</v>
      </c>
      <c r="M31" s="141"/>
      <c r="N31" s="131">
        <v>1700000</v>
      </c>
      <c r="O31" s="132"/>
      <c r="P31" s="140">
        <f>SUM(H31,L31)</f>
        <v>14</v>
      </c>
      <c r="Q31" s="141"/>
      <c r="R31" s="131">
        <f>SUM(J31,N31)</f>
        <v>3000000</v>
      </c>
      <c r="S31" s="132"/>
      <c r="T31" s="113" t="s">
        <v>152</v>
      </c>
      <c r="U31" s="105"/>
      <c r="V31" s="106"/>
    </row>
    <row r="32" spans="1:23" ht="18" customHeight="1"/>
    <row r="33" spans="2:22" s="7" customFormat="1" ht="18" customHeight="1">
      <c r="B33" s="77" t="s">
        <v>98</v>
      </c>
      <c r="C33" s="8"/>
      <c r="D33" s="8"/>
      <c r="E33" s="8"/>
      <c r="F33" s="81"/>
      <c r="G33" s="81"/>
      <c r="H33" s="82"/>
      <c r="I33" s="82"/>
      <c r="J33" s="83"/>
      <c r="K33" s="83"/>
      <c r="L33" s="82"/>
      <c r="M33" s="82"/>
      <c r="N33" s="84"/>
      <c r="O33" s="84"/>
      <c r="P33" s="82"/>
      <c r="Q33" s="82"/>
      <c r="R33" s="84"/>
      <c r="S33" s="84"/>
      <c r="T33" s="8"/>
      <c r="U33" s="8"/>
      <c r="V33" s="8"/>
    </row>
    <row r="34" spans="2:22" ht="18" customHeight="1">
      <c r="B34" s="77" t="s">
        <v>74</v>
      </c>
    </row>
    <row r="35" spans="2:22" ht="18" customHeight="1">
      <c r="B35" s="77" t="s">
        <v>170</v>
      </c>
    </row>
    <row r="36" spans="2:22" ht="18" customHeight="1">
      <c r="B36" s="77"/>
    </row>
    <row r="37" spans="2:22" ht="18" customHeight="1">
      <c r="B37" s="77"/>
    </row>
    <row r="38" spans="2:22" ht="18" customHeight="1"/>
  </sheetData>
  <mergeCells count="61">
    <mergeCell ref="B26:E27"/>
    <mergeCell ref="F27:G27"/>
    <mergeCell ref="H27:I27"/>
    <mergeCell ref="J27:K27"/>
    <mergeCell ref="L27:M27"/>
    <mergeCell ref="N28:O28"/>
    <mergeCell ref="P28:Q28"/>
    <mergeCell ref="R28:S28"/>
    <mergeCell ref="F29:G29"/>
    <mergeCell ref="H29:I29"/>
    <mergeCell ref="J29:K29"/>
    <mergeCell ref="L29:M29"/>
    <mergeCell ref="N29:O29"/>
    <mergeCell ref="T22:V25"/>
    <mergeCell ref="F23:K23"/>
    <mergeCell ref="L23:O23"/>
    <mergeCell ref="P23:S23"/>
    <mergeCell ref="F24:G24"/>
    <mergeCell ref="H24:I24"/>
    <mergeCell ref="J24:K24"/>
    <mergeCell ref="L24:M24"/>
    <mergeCell ref="N24:O24"/>
    <mergeCell ref="P24:Q24"/>
    <mergeCell ref="R24:S24"/>
    <mergeCell ref="F25:G25"/>
    <mergeCell ref="H25:I25"/>
    <mergeCell ref="J25:K25"/>
    <mergeCell ref="L25:M25"/>
    <mergeCell ref="N25:O25"/>
    <mergeCell ref="J31:K31"/>
    <mergeCell ref="L31:M31"/>
    <mergeCell ref="N31:O31"/>
    <mergeCell ref="P31:Q31"/>
    <mergeCell ref="B22:E25"/>
    <mergeCell ref="F22:S22"/>
    <mergeCell ref="P25:Q25"/>
    <mergeCell ref="R25:S25"/>
    <mergeCell ref="N27:O27"/>
    <mergeCell ref="P27:Q27"/>
    <mergeCell ref="R27:S27"/>
    <mergeCell ref="B28:E29"/>
    <mergeCell ref="F28:G28"/>
    <mergeCell ref="H28:I28"/>
    <mergeCell ref="J28:K28"/>
    <mergeCell ref="L28:M28"/>
    <mergeCell ref="R31:S31"/>
    <mergeCell ref="A11:W11"/>
    <mergeCell ref="A10:W10"/>
    <mergeCell ref="A19:W19"/>
    <mergeCell ref="P29:Q29"/>
    <mergeCell ref="R29:S29"/>
    <mergeCell ref="B30:E31"/>
    <mergeCell ref="F30:G30"/>
    <mergeCell ref="H30:I30"/>
    <mergeCell ref="J30:K30"/>
    <mergeCell ref="L30:M30"/>
    <mergeCell ref="N30:O30"/>
    <mergeCell ref="P30:Q30"/>
    <mergeCell ref="R30:S30"/>
    <mergeCell ref="F31:G31"/>
    <mergeCell ref="H31:I31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workbookViewId="0">
      <selection activeCell="I5" sqref="I5:N6"/>
    </sheetView>
  </sheetViews>
  <sheetFormatPr defaultColWidth="3.625" defaultRowHeight="14.25"/>
  <cols>
    <col min="1" max="1" width="1.625" style="3" customWidth="1"/>
    <col min="2" max="3" width="2.125" style="3" customWidth="1"/>
    <col min="4" max="5" width="5.625" style="3" customWidth="1"/>
    <col min="6" max="9" width="3.125" style="3" customWidth="1"/>
    <col min="10" max="11" width="6.625" style="3" customWidth="1"/>
    <col min="12" max="13" width="3.125" style="3" customWidth="1"/>
    <col min="14" max="15" width="6.625" style="3" customWidth="1"/>
    <col min="16" max="17" width="3.125" style="3" customWidth="1"/>
    <col min="18" max="19" width="6.625" style="3" customWidth="1"/>
    <col min="20" max="22" width="3.125" style="3" customWidth="1"/>
    <col min="23" max="23" width="1.25" style="3" customWidth="1"/>
    <col min="24" max="16384" width="3.625" style="3"/>
  </cols>
  <sheetData>
    <row r="1" spans="1:23" s="2" customFormat="1" ht="18" customHeight="1">
      <c r="A1" s="2" t="s">
        <v>116</v>
      </c>
    </row>
    <row r="2" spans="1:23" s="2" customFormat="1" ht="18" customHeight="1">
      <c r="R2" s="3" t="s">
        <v>8</v>
      </c>
    </row>
    <row r="3" spans="1:23" ht="18" customHeight="1">
      <c r="R3" s="3" t="s">
        <v>9</v>
      </c>
    </row>
    <row r="4" spans="1:23" ht="18" customHeight="1"/>
    <row r="5" spans="1:23" s="4" customFormat="1" ht="18" customHeight="1">
      <c r="D5" s="3" t="s">
        <v>7</v>
      </c>
    </row>
    <row r="6" spans="1:23" s="4" customFormat="1" ht="18" customHeight="1"/>
    <row r="7" spans="1:23" ht="18" customHeight="1">
      <c r="R7" s="5" t="s">
        <v>165</v>
      </c>
    </row>
    <row r="8" spans="1:23" ht="18" customHeight="1">
      <c r="V8" s="6"/>
    </row>
    <row r="9" spans="1:23" ht="18" customHeight="1">
      <c r="V9" s="6"/>
    </row>
    <row r="10" spans="1:23" ht="18" customHeight="1">
      <c r="A10" s="156" t="s">
        <v>86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</row>
    <row r="11" spans="1:23" ht="18" customHeight="1">
      <c r="A11" s="156" t="s">
        <v>113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</row>
    <row r="12" spans="1:23" ht="18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 ht="18" customHeight="1"/>
    <row r="14" spans="1:23" ht="18" customHeight="1">
      <c r="B14" s="76" t="s">
        <v>114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3" ht="18" customHeight="1">
      <c r="B15" s="76" t="s">
        <v>115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3" ht="18" customHeight="1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</row>
    <row r="17" spans="1:23" ht="18" customHeight="1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3" ht="18" customHeight="1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3" ht="18" customHeight="1">
      <c r="A19" s="161" t="s">
        <v>43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</row>
    <row r="20" spans="1:23" ht="18" customHeight="1"/>
    <row r="21" spans="1:23" ht="18" customHeight="1"/>
    <row r="22" spans="1:23" s="7" customFormat="1" ht="18" customHeight="1">
      <c r="B22" s="203" t="s">
        <v>22</v>
      </c>
      <c r="C22" s="185"/>
      <c r="D22" s="185"/>
      <c r="E22" s="186"/>
      <c r="F22" s="199" t="s">
        <v>134</v>
      </c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1"/>
      <c r="T22" s="157" t="s">
        <v>11</v>
      </c>
      <c r="U22" s="145"/>
      <c r="V22" s="146"/>
    </row>
    <row r="23" spans="1:23" s="7" customFormat="1" ht="18" customHeight="1">
      <c r="B23" s="204"/>
      <c r="C23" s="205"/>
      <c r="D23" s="205"/>
      <c r="E23" s="206"/>
      <c r="F23" s="159" t="s">
        <v>12</v>
      </c>
      <c r="G23" s="159"/>
      <c r="H23" s="159"/>
      <c r="I23" s="159"/>
      <c r="J23" s="159"/>
      <c r="K23" s="159"/>
      <c r="L23" s="159" t="s">
        <v>13</v>
      </c>
      <c r="M23" s="159"/>
      <c r="N23" s="159"/>
      <c r="O23" s="159"/>
      <c r="P23" s="159" t="s">
        <v>1</v>
      </c>
      <c r="Q23" s="159"/>
      <c r="R23" s="159"/>
      <c r="S23" s="159"/>
      <c r="T23" s="147"/>
      <c r="U23" s="148"/>
      <c r="V23" s="149"/>
    </row>
    <row r="24" spans="1:23" s="7" customFormat="1" ht="18" customHeight="1">
      <c r="B24" s="204"/>
      <c r="C24" s="205"/>
      <c r="D24" s="205"/>
      <c r="E24" s="206"/>
      <c r="F24" s="157" t="s">
        <v>14</v>
      </c>
      <c r="G24" s="146"/>
      <c r="H24" s="157" t="s">
        <v>15</v>
      </c>
      <c r="I24" s="146"/>
      <c r="J24" s="144" t="s">
        <v>39</v>
      </c>
      <c r="K24" s="158"/>
      <c r="L24" s="157" t="s">
        <v>15</v>
      </c>
      <c r="M24" s="146"/>
      <c r="N24" s="144" t="s">
        <v>39</v>
      </c>
      <c r="O24" s="158"/>
      <c r="P24" s="157" t="s">
        <v>15</v>
      </c>
      <c r="Q24" s="146"/>
      <c r="R24" s="144" t="s">
        <v>39</v>
      </c>
      <c r="S24" s="158"/>
      <c r="T24" s="147"/>
      <c r="U24" s="148"/>
      <c r="V24" s="149"/>
    </row>
    <row r="25" spans="1:23" s="7" customFormat="1" ht="18" customHeight="1">
      <c r="B25" s="187"/>
      <c r="C25" s="188"/>
      <c r="D25" s="188"/>
      <c r="E25" s="189"/>
      <c r="F25" s="164" t="s">
        <v>16</v>
      </c>
      <c r="G25" s="164"/>
      <c r="H25" s="165"/>
      <c r="I25" s="165"/>
      <c r="J25" s="202" t="s">
        <v>71</v>
      </c>
      <c r="K25" s="202"/>
      <c r="L25" s="202"/>
      <c r="M25" s="202"/>
      <c r="N25" s="202" t="s">
        <v>71</v>
      </c>
      <c r="O25" s="202"/>
      <c r="P25" s="202"/>
      <c r="Q25" s="202"/>
      <c r="R25" s="202" t="s">
        <v>71</v>
      </c>
      <c r="S25" s="202"/>
      <c r="T25" s="135"/>
      <c r="U25" s="136"/>
      <c r="V25" s="137"/>
    </row>
    <row r="26" spans="1:23" s="7" customFormat="1" ht="18" customHeight="1">
      <c r="B26" s="157" t="s">
        <v>32</v>
      </c>
      <c r="C26" s="145"/>
      <c r="D26" s="145"/>
      <c r="E26" s="146"/>
      <c r="F26" s="190"/>
      <c r="G26" s="191"/>
      <c r="H26" s="182"/>
      <c r="I26" s="183"/>
      <c r="J26" s="180">
        <v>433000</v>
      </c>
      <c r="K26" s="181"/>
      <c r="L26" s="182"/>
      <c r="M26" s="183"/>
      <c r="N26" s="180">
        <v>564000</v>
      </c>
      <c r="O26" s="181"/>
      <c r="P26" s="182"/>
      <c r="Q26" s="183"/>
      <c r="R26" s="180">
        <f>SUM(J26,N26)</f>
        <v>997000</v>
      </c>
      <c r="S26" s="181"/>
      <c r="T26" s="98"/>
      <c r="U26" s="99"/>
      <c r="V26" s="100"/>
    </row>
    <row r="27" spans="1:23" s="7" customFormat="1" ht="18" customHeight="1">
      <c r="B27" s="147"/>
      <c r="C27" s="148"/>
      <c r="D27" s="148"/>
      <c r="E27" s="149"/>
      <c r="F27" s="138">
        <v>0.96</v>
      </c>
      <c r="G27" s="139"/>
      <c r="H27" s="140">
        <v>5</v>
      </c>
      <c r="I27" s="141"/>
      <c r="J27" s="142">
        <v>1300000</v>
      </c>
      <c r="K27" s="143"/>
      <c r="L27" s="140">
        <v>9</v>
      </c>
      <c r="M27" s="141"/>
      <c r="N27" s="131">
        <v>1700000</v>
      </c>
      <c r="O27" s="132"/>
      <c r="P27" s="140">
        <f>SUM(H27,L27)</f>
        <v>14</v>
      </c>
      <c r="Q27" s="141"/>
      <c r="R27" s="131">
        <f>SUM(J27,N27)</f>
        <v>3000000</v>
      </c>
      <c r="S27" s="132"/>
      <c r="T27" s="101"/>
      <c r="U27" s="102"/>
      <c r="V27" s="103"/>
    </row>
    <row r="28" spans="1:23" s="7" customFormat="1" ht="18" customHeight="1">
      <c r="B28" s="157" t="s">
        <v>31</v>
      </c>
      <c r="C28" s="145"/>
      <c r="D28" s="145"/>
      <c r="E28" s="146"/>
      <c r="F28" s="190"/>
      <c r="G28" s="191"/>
      <c r="H28" s="182"/>
      <c r="I28" s="183"/>
      <c r="J28" s="180"/>
      <c r="K28" s="181"/>
      <c r="L28" s="182"/>
      <c r="M28" s="183"/>
      <c r="N28" s="180"/>
      <c r="O28" s="181"/>
      <c r="P28" s="182"/>
      <c r="Q28" s="183"/>
      <c r="R28" s="180"/>
      <c r="S28" s="181"/>
      <c r="T28" s="98"/>
      <c r="U28" s="99"/>
      <c r="V28" s="100"/>
    </row>
    <row r="29" spans="1:23" s="7" customFormat="1" ht="18" customHeight="1">
      <c r="B29" s="135"/>
      <c r="C29" s="136"/>
      <c r="D29" s="136"/>
      <c r="E29" s="137"/>
      <c r="F29" s="138"/>
      <c r="G29" s="139"/>
      <c r="H29" s="140"/>
      <c r="I29" s="141"/>
      <c r="J29" s="142"/>
      <c r="K29" s="143"/>
      <c r="L29" s="140"/>
      <c r="M29" s="141"/>
      <c r="N29" s="131"/>
      <c r="O29" s="132"/>
      <c r="P29" s="140"/>
      <c r="Q29" s="141"/>
      <c r="R29" s="131"/>
      <c r="S29" s="132"/>
      <c r="T29" s="104"/>
      <c r="U29" s="105"/>
      <c r="V29" s="106"/>
    </row>
    <row r="30" spans="1:23" s="7" customFormat="1" ht="18" customHeight="1">
      <c r="B30" s="157" t="s">
        <v>31</v>
      </c>
      <c r="C30" s="145"/>
      <c r="D30" s="145"/>
      <c r="E30" s="146"/>
      <c r="F30" s="190"/>
      <c r="G30" s="191"/>
      <c r="H30" s="182"/>
      <c r="I30" s="183"/>
      <c r="J30" s="180"/>
      <c r="K30" s="181"/>
      <c r="L30" s="182"/>
      <c r="M30" s="183"/>
      <c r="N30" s="180"/>
      <c r="O30" s="181"/>
      <c r="P30" s="182"/>
      <c r="Q30" s="183"/>
      <c r="R30" s="180"/>
      <c r="S30" s="181"/>
      <c r="T30" s="98"/>
      <c r="U30" s="99"/>
      <c r="V30" s="100"/>
    </row>
    <row r="31" spans="1:23" s="7" customFormat="1" ht="18" customHeight="1">
      <c r="B31" s="135"/>
      <c r="C31" s="136"/>
      <c r="D31" s="136"/>
      <c r="E31" s="137"/>
      <c r="F31" s="138"/>
      <c r="G31" s="139"/>
      <c r="H31" s="140"/>
      <c r="I31" s="141"/>
      <c r="J31" s="142"/>
      <c r="K31" s="143"/>
      <c r="L31" s="140"/>
      <c r="M31" s="141"/>
      <c r="N31" s="131"/>
      <c r="O31" s="132"/>
      <c r="P31" s="140"/>
      <c r="Q31" s="141"/>
      <c r="R31" s="131"/>
      <c r="S31" s="132"/>
      <c r="T31" s="104"/>
      <c r="U31" s="105"/>
      <c r="V31" s="106"/>
    </row>
    <row r="32" spans="1:23" s="7" customFormat="1" ht="18" customHeight="1">
      <c r="B32" s="144" t="s">
        <v>34</v>
      </c>
      <c r="C32" s="145"/>
      <c r="D32" s="145"/>
      <c r="E32" s="146"/>
      <c r="F32" s="190"/>
      <c r="G32" s="191"/>
      <c r="H32" s="182"/>
      <c r="I32" s="183"/>
      <c r="J32" s="180"/>
      <c r="K32" s="181"/>
      <c r="L32" s="182"/>
      <c r="M32" s="183"/>
      <c r="N32" s="180"/>
      <c r="O32" s="181"/>
      <c r="P32" s="182"/>
      <c r="Q32" s="183"/>
      <c r="R32" s="180"/>
      <c r="S32" s="181"/>
      <c r="T32" s="98"/>
      <c r="U32" s="99"/>
      <c r="V32" s="100"/>
    </row>
    <row r="33" spans="2:22" s="7" customFormat="1" ht="18" customHeight="1">
      <c r="B33" s="135"/>
      <c r="C33" s="136"/>
      <c r="D33" s="136"/>
      <c r="E33" s="137"/>
      <c r="F33" s="138"/>
      <c r="G33" s="139"/>
      <c r="H33" s="140"/>
      <c r="I33" s="141"/>
      <c r="J33" s="142"/>
      <c r="K33" s="143"/>
      <c r="L33" s="140"/>
      <c r="M33" s="141"/>
      <c r="N33" s="131"/>
      <c r="O33" s="132"/>
      <c r="P33" s="140"/>
      <c r="Q33" s="141"/>
      <c r="R33" s="131"/>
      <c r="S33" s="132"/>
      <c r="T33" s="104"/>
      <c r="U33" s="105"/>
      <c r="V33" s="106"/>
    </row>
    <row r="34" spans="2:22" s="7" customFormat="1" ht="18" customHeight="1">
      <c r="B34" s="144" t="s">
        <v>34</v>
      </c>
      <c r="C34" s="145"/>
      <c r="D34" s="145"/>
      <c r="E34" s="146"/>
      <c r="F34" s="190"/>
      <c r="G34" s="191"/>
      <c r="H34" s="182"/>
      <c r="I34" s="183"/>
      <c r="J34" s="180"/>
      <c r="K34" s="181"/>
      <c r="L34" s="182"/>
      <c r="M34" s="183"/>
      <c r="N34" s="180"/>
      <c r="O34" s="181"/>
      <c r="P34" s="182"/>
      <c r="Q34" s="183"/>
      <c r="R34" s="180"/>
      <c r="S34" s="181"/>
      <c r="T34" s="98"/>
      <c r="U34" s="99"/>
      <c r="V34" s="100"/>
    </row>
    <row r="35" spans="2:22" s="7" customFormat="1" ht="18" customHeight="1">
      <c r="B35" s="135"/>
      <c r="C35" s="136"/>
      <c r="D35" s="136"/>
      <c r="E35" s="137"/>
      <c r="F35" s="138"/>
      <c r="G35" s="139"/>
      <c r="H35" s="140"/>
      <c r="I35" s="141"/>
      <c r="J35" s="142"/>
      <c r="K35" s="143"/>
      <c r="L35" s="140"/>
      <c r="M35" s="141"/>
      <c r="N35" s="131"/>
      <c r="O35" s="132"/>
      <c r="P35" s="140"/>
      <c r="Q35" s="141"/>
      <c r="R35" s="131"/>
      <c r="S35" s="132"/>
      <c r="T35" s="104"/>
      <c r="U35" s="105"/>
      <c r="V35" s="106"/>
    </row>
    <row r="36" spans="2:22" s="7" customFormat="1" ht="18" customHeight="1">
      <c r="B36" s="144" t="s">
        <v>34</v>
      </c>
      <c r="C36" s="145"/>
      <c r="D36" s="145"/>
      <c r="E36" s="146"/>
      <c r="F36" s="190"/>
      <c r="G36" s="191"/>
      <c r="H36" s="182"/>
      <c r="I36" s="183"/>
      <c r="J36" s="180"/>
      <c r="K36" s="181"/>
      <c r="L36" s="182"/>
      <c r="M36" s="183"/>
      <c r="N36" s="180"/>
      <c r="O36" s="181"/>
      <c r="P36" s="182"/>
      <c r="Q36" s="183"/>
      <c r="R36" s="180"/>
      <c r="S36" s="181"/>
      <c r="T36" s="98"/>
      <c r="U36" s="99"/>
      <c r="V36" s="100"/>
    </row>
    <row r="37" spans="2:22" s="7" customFormat="1" ht="18" customHeight="1">
      <c r="B37" s="135"/>
      <c r="C37" s="136"/>
      <c r="D37" s="136"/>
      <c r="E37" s="137"/>
      <c r="F37" s="138"/>
      <c r="G37" s="139"/>
      <c r="H37" s="140"/>
      <c r="I37" s="141"/>
      <c r="J37" s="142"/>
      <c r="K37" s="143"/>
      <c r="L37" s="140"/>
      <c r="M37" s="141"/>
      <c r="N37" s="131"/>
      <c r="O37" s="132"/>
      <c r="P37" s="140"/>
      <c r="Q37" s="141"/>
      <c r="R37" s="131"/>
      <c r="S37" s="132"/>
      <c r="T37" s="104"/>
      <c r="U37" s="105"/>
      <c r="V37" s="106"/>
    </row>
    <row r="38" spans="2:22" s="7" customFormat="1" ht="18" customHeight="1">
      <c r="B38" s="157"/>
      <c r="C38" s="145"/>
      <c r="D38" s="145"/>
      <c r="E38" s="146"/>
      <c r="F38" s="94"/>
      <c r="G38" s="95"/>
      <c r="H38" s="96"/>
      <c r="I38" s="97"/>
      <c r="J38" s="96"/>
      <c r="K38" s="97"/>
      <c r="L38" s="96"/>
      <c r="M38" s="97"/>
      <c r="N38" s="96"/>
      <c r="O38" s="97"/>
      <c r="P38" s="96"/>
      <c r="Q38" s="97"/>
      <c r="R38" s="96"/>
      <c r="S38" s="97"/>
      <c r="T38" s="98"/>
      <c r="U38" s="99"/>
      <c r="V38" s="100"/>
    </row>
    <row r="39" spans="2:22" s="7" customFormat="1" ht="18" customHeight="1">
      <c r="B39" s="147"/>
      <c r="C39" s="148"/>
      <c r="D39" s="148"/>
      <c r="E39" s="149"/>
      <c r="F39" s="150"/>
      <c r="G39" s="151"/>
      <c r="H39" s="152"/>
      <c r="I39" s="153"/>
      <c r="J39" s="154"/>
      <c r="K39" s="155"/>
      <c r="L39" s="152"/>
      <c r="M39" s="153"/>
      <c r="N39" s="133"/>
      <c r="O39" s="134"/>
      <c r="P39" s="152"/>
      <c r="Q39" s="153"/>
      <c r="R39" s="133"/>
      <c r="S39" s="134"/>
      <c r="T39" s="101"/>
      <c r="U39" s="102"/>
      <c r="V39" s="103"/>
    </row>
    <row r="40" spans="2:22" s="7" customFormat="1" ht="18" customHeight="1">
      <c r="B40" s="157"/>
      <c r="C40" s="145"/>
      <c r="D40" s="145"/>
      <c r="E40" s="146"/>
      <c r="F40" s="94"/>
      <c r="G40" s="95"/>
      <c r="H40" s="96"/>
      <c r="I40" s="97"/>
      <c r="J40" s="96"/>
      <c r="K40" s="97"/>
      <c r="L40" s="96"/>
      <c r="M40" s="97"/>
      <c r="N40" s="96"/>
      <c r="O40" s="97"/>
      <c r="P40" s="96"/>
      <c r="Q40" s="97"/>
      <c r="R40" s="96"/>
      <c r="S40" s="97"/>
      <c r="T40" s="98"/>
      <c r="U40" s="99"/>
      <c r="V40" s="100"/>
    </row>
    <row r="41" spans="2:22" s="7" customFormat="1" ht="18" customHeight="1">
      <c r="B41" s="135"/>
      <c r="C41" s="136"/>
      <c r="D41" s="136"/>
      <c r="E41" s="137"/>
      <c r="F41" s="138"/>
      <c r="G41" s="139"/>
      <c r="H41" s="140"/>
      <c r="I41" s="141"/>
      <c r="J41" s="142"/>
      <c r="K41" s="143"/>
      <c r="L41" s="140"/>
      <c r="M41" s="141"/>
      <c r="N41" s="131"/>
      <c r="O41" s="132"/>
      <c r="P41" s="140"/>
      <c r="Q41" s="141"/>
      <c r="R41" s="131"/>
      <c r="S41" s="132"/>
      <c r="T41" s="104"/>
      <c r="U41" s="105"/>
      <c r="V41" s="106"/>
    </row>
    <row r="42" spans="2:22" s="7" customFormat="1" ht="18" customHeight="1">
      <c r="B42" s="8"/>
      <c r="C42" s="8"/>
      <c r="D42" s="8"/>
      <c r="E42" s="8"/>
      <c r="F42" s="81"/>
      <c r="G42" s="81"/>
      <c r="H42" s="82"/>
      <c r="I42" s="82"/>
      <c r="J42" s="83"/>
      <c r="K42" s="83"/>
      <c r="L42" s="82"/>
      <c r="M42" s="82"/>
      <c r="N42" s="84"/>
      <c r="O42" s="84"/>
      <c r="P42" s="82"/>
      <c r="Q42" s="82"/>
      <c r="R42" s="84"/>
      <c r="S42" s="84"/>
      <c r="T42" s="8"/>
      <c r="U42" s="8"/>
      <c r="V42" s="8"/>
    </row>
    <row r="43" spans="2:22" s="7" customFormat="1" ht="18" customHeight="1">
      <c r="B43" s="77" t="s">
        <v>98</v>
      </c>
      <c r="C43" s="8"/>
      <c r="D43" s="8"/>
      <c r="E43" s="8"/>
      <c r="F43" s="81"/>
      <c r="G43" s="81"/>
      <c r="H43" s="82"/>
      <c r="I43" s="82"/>
      <c r="J43" s="83"/>
      <c r="K43" s="83"/>
      <c r="L43" s="82"/>
      <c r="M43" s="82"/>
      <c r="N43" s="84"/>
      <c r="O43" s="84"/>
      <c r="P43" s="82"/>
      <c r="Q43" s="82"/>
      <c r="R43" s="84"/>
      <c r="S43" s="84"/>
      <c r="T43" s="8"/>
      <c r="U43" s="8"/>
      <c r="V43" s="8"/>
    </row>
    <row r="44" spans="2:22" ht="18" customHeight="1">
      <c r="B44" s="77" t="s">
        <v>156</v>
      </c>
    </row>
    <row r="45" spans="2:22" ht="18" customHeight="1">
      <c r="B45" s="77" t="s">
        <v>99</v>
      </c>
    </row>
    <row r="46" spans="2:22" ht="18" customHeight="1"/>
  </sheetData>
  <mergeCells count="129">
    <mergeCell ref="A19:W19"/>
    <mergeCell ref="B22:E25"/>
    <mergeCell ref="F22:S22"/>
    <mergeCell ref="T22:V25"/>
    <mergeCell ref="F23:K23"/>
    <mergeCell ref="L23:O23"/>
    <mergeCell ref="P23:S23"/>
    <mergeCell ref="F24:G24"/>
    <mergeCell ref="H24:I24"/>
    <mergeCell ref="J24:K24"/>
    <mergeCell ref="R25:S25"/>
    <mergeCell ref="L24:M24"/>
    <mergeCell ref="N24:O24"/>
    <mergeCell ref="P24:Q24"/>
    <mergeCell ref="R24:S24"/>
    <mergeCell ref="F25:G25"/>
    <mergeCell ref="H25:I25"/>
    <mergeCell ref="J25:K25"/>
    <mergeCell ref="L25:M25"/>
    <mergeCell ref="N25:O25"/>
    <mergeCell ref="P25:Q25"/>
    <mergeCell ref="B26:E27"/>
    <mergeCell ref="B28:E29"/>
    <mergeCell ref="B30:E31"/>
    <mergeCell ref="B32:E33"/>
    <mergeCell ref="L34:M34"/>
    <mergeCell ref="N34:O34"/>
    <mergeCell ref="F26:G26"/>
    <mergeCell ref="H26:I26"/>
    <mergeCell ref="J26:K26"/>
    <mergeCell ref="L26:M26"/>
    <mergeCell ref="N26:O26"/>
    <mergeCell ref="F28:G28"/>
    <mergeCell ref="H28:I28"/>
    <mergeCell ref="J28:K28"/>
    <mergeCell ref="L28:M28"/>
    <mergeCell ref="N28:O28"/>
    <mergeCell ref="F30:G30"/>
    <mergeCell ref="H30:I30"/>
    <mergeCell ref="J30:K30"/>
    <mergeCell ref="L30:M30"/>
    <mergeCell ref="N30:O30"/>
    <mergeCell ref="F32:G32"/>
    <mergeCell ref="H32:I32"/>
    <mergeCell ref="J32:K32"/>
    <mergeCell ref="P34:Q34"/>
    <mergeCell ref="R34:S34"/>
    <mergeCell ref="B36:E37"/>
    <mergeCell ref="H36:I36"/>
    <mergeCell ref="J36:K36"/>
    <mergeCell ref="L36:M36"/>
    <mergeCell ref="N36:O36"/>
    <mergeCell ref="P36:Q36"/>
    <mergeCell ref="R36:S36"/>
    <mergeCell ref="B34:E35"/>
    <mergeCell ref="F34:G34"/>
    <mergeCell ref="H34:I34"/>
    <mergeCell ref="J34:K34"/>
    <mergeCell ref="F35:G35"/>
    <mergeCell ref="H35:I35"/>
    <mergeCell ref="J35:K35"/>
    <mergeCell ref="L35:M35"/>
    <mergeCell ref="N35:O35"/>
    <mergeCell ref="P35:Q35"/>
    <mergeCell ref="R35:S35"/>
    <mergeCell ref="F36:G36"/>
    <mergeCell ref="F37:G37"/>
    <mergeCell ref="H37:I37"/>
    <mergeCell ref="J37:K37"/>
    <mergeCell ref="B38:E39"/>
    <mergeCell ref="F39:G39"/>
    <mergeCell ref="H39:I39"/>
    <mergeCell ref="J39:K39"/>
    <mergeCell ref="L39:M39"/>
    <mergeCell ref="N39:O39"/>
    <mergeCell ref="P39:Q39"/>
    <mergeCell ref="R39:S39"/>
    <mergeCell ref="B40:E41"/>
    <mergeCell ref="F41:G41"/>
    <mergeCell ref="H41:I41"/>
    <mergeCell ref="J41:K41"/>
    <mergeCell ref="L41:M41"/>
    <mergeCell ref="N41:O41"/>
    <mergeCell ref="P41:Q41"/>
    <mergeCell ref="R41:S41"/>
    <mergeCell ref="P26:Q26"/>
    <mergeCell ref="R26:S26"/>
    <mergeCell ref="F27:G27"/>
    <mergeCell ref="H27:I27"/>
    <mergeCell ref="J27:K27"/>
    <mergeCell ref="L27:M27"/>
    <mergeCell ref="N27:O27"/>
    <mergeCell ref="P27:Q27"/>
    <mergeCell ref="R27:S27"/>
    <mergeCell ref="P31:Q31"/>
    <mergeCell ref="R31:S31"/>
    <mergeCell ref="P28:Q28"/>
    <mergeCell ref="R28:S28"/>
    <mergeCell ref="F29:G29"/>
    <mergeCell ref="H29:I29"/>
    <mergeCell ref="J29:K29"/>
    <mergeCell ref="L29:M29"/>
    <mergeCell ref="N29:O29"/>
    <mergeCell ref="P29:Q29"/>
    <mergeCell ref="R29:S29"/>
    <mergeCell ref="L37:M37"/>
    <mergeCell ref="N37:O37"/>
    <mergeCell ref="P37:Q37"/>
    <mergeCell ref="R37:S37"/>
    <mergeCell ref="A10:W10"/>
    <mergeCell ref="A11:W11"/>
    <mergeCell ref="L32:M32"/>
    <mergeCell ref="N32:O32"/>
    <mergeCell ref="P32:Q32"/>
    <mergeCell ref="R32:S32"/>
    <mergeCell ref="F33:G33"/>
    <mergeCell ref="H33:I33"/>
    <mergeCell ref="J33:K33"/>
    <mergeCell ref="L33:M33"/>
    <mergeCell ref="N33:O33"/>
    <mergeCell ref="P33:Q33"/>
    <mergeCell ref="R33:S33"/>
    <mergeCell ref="P30:Q30"/>
    <mergeCell ref="R30:S30"/>
    <mergeCell ref="F31:G31"/>
    <mergeCell ref="H31:I31"/>
    <mergeCell ref="J31:K31"/>
    <mergeCell ref="L31:M31"/>
    <mergeCell ref="N31:O31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workbookViewId="0">
      <selection activeCell="I5" sqref="I5:N6"/>
    </sheetView>
  </sheetViews>
  <sheetFormatPr defaultColWidth="3.625" defaultRowHeight="14.25"/>
  <cols>
    <col min="1" max="1" width="1.625" style="3" customWidth="1"/>
    <col min="2" max="3" width="2.125" style="3" customWidth="1"/>
    <col min="4" max="5" width="5.625" style="3" customWidth="1"/>
    <col min="6" max="9" width="3.125" style="3" customWidth="1"/>
    <col min="10" max="11" width="6.625" style="3" customWidth="1"/>
    <col min="12" max="13" width="3.125" style="3" customWidth="1"/>
    <col min="14" max="15" width="6.625" style="3" customWidth="1"/>
    <col min="16" max="17" width="3.125" style="3" customWidth="1"/>
    <col min="18" max="19" width="6.625" style="3" customWidth="1"/>
    <col min="20" max="22" width="3.125" style="3" customWidth="1"/>
    <col min="23" max="23" width="1.25" style="3" customWidth="1"/>
    <col min="24" max="16384" width="3.625" style="3"/>
  </cols>
  <sheetData>
    <row r="1" spans="1:23" s="2" customFormat="1" ht="18" customHeight="1">
      <c r="A1" s="2" t="s">
        <v>119</v>
      </c>
    </row>
    <row r="2" spans="1:23" s="2" customFormat="1" ht="18" customHeight="1">
      <c r="R2" s="3" t="s">
        <v>8</v>
      </c>
    </row>
    <row r="3" spans="1:23" ht="18" customHeight="1">
      <c r="R3" s="3" t="s">
        <v>9</v>
      </c>
    </row>
    <row r="4" spans="1:23" ht="18" customHeight="1"/>
    <row r="5" spans="1:23" s="4" customFormat="1" ht="18" customHeight="1">
      <c r="D5" s="3" t="s">
        <v>161</v>
      </c>
    </row>
    <row r="6" spans="1:23" s="4" customFormat="1" ht="18" customHeight="1">
      <c r="Q6" s="3" t="s">
        <v>120</v>
      </c>
    </row>
    <row r="7" spans="1:23" ht="18" customHeight="1">
      <c r="R7" s="128" t="s">
        <v>164</v>
      </c>
    </row>
    <row r="8" spans="1:23" ht="18" customHeight="1">
      <c r="R8" s="130" t="s">
        <v>146</v>
      </c>
      <c r="V8" s="6"/>
    </row>
    <row r="9" spans="1:23" ht="18" customHeight="1">
      <c r="V9" s="6"/>
    </row>
    <row r="10" spans="1:23" ht="18" customHeight="1">
      <c r="A10" s="156" t="s">
        <v>117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</row>
    <row r="11" spans="1:23" ht="18" customHeight="1"/>
    <row r="12" spans="1:23" ht="18" customHeight="1"/>
    <row r="13" spans="1:23" ht="18" customHeight="1">
      <c r="B13" s="76" t="s">
        <v>158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</row>
    <row r="14" spans="1:23" ht="18" customHeight="1">
      <c r="B14" s="76" t="s">
        <v>157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3" ht="18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3" ht="18" customHeight="1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3" ht="18" customHeight="1">
      <c r="A17" s="161" t="s">
        <v>43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</row>
    <row r="18" spans="1:23" ht="18" customHeight="1"/>
    <row r="19" spans="1:23" s="7" customFormat="1" ht="18" customHeight="1">
      <c r="B19" s="157" t="s">
        <v>10</v>
      </c>
      <c r="C19" s="145"/>
      <c r="D19" s="145"/>
      <c r="E19" s="146"/>
      <c r="F19" s="166" t="s">
        <v>137</v>
      </c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57" t="s">
        <v>11</v>
      </c>
      <c r="U19" s="145"/>
      <c r="V19" s="146"/>
    </row>
    <row r="20" spans="1:23" s="7" customFormat="1" ht="18" customHeight="1">
      <c r="B20" s="147"/>
      <c r="C20" s="148"/>
      <c r="D20" s="148"/>
      <c r="E20" s="149"/>
      <c r="F20" s="159" t="s">
        <v>12</v>
      </c>
      <c r="G20" s="159"/>
      <c r="H20" s="159"/>
      <c r="I20" s="159"/>
      <c r="J20" s="159"/>
      <c r="K20" s="159"/>
      <c r="L20" s="159" t="s">
        <v>13</v>
      </c>
      <c r="M20" s="159"/>
      <c r="N20" s="159"/>
      <c r="O20" s="159"/>
      <c r="P20" s="159" t="s">
        <v>1</v>
      </c>
      <c r="Q20" s="159"/>
      <c r="R20" s="159"/>
      <c r="S20" s="159"/>
      <c r="T20" s="147"/>
      <c r="U20" s="148"/>
      <c r="V20" s="149"/>
    </row>
    <row r="21" spans="1:23" s="7" customFormat="1" ht="18" customHeight="1">
      <c r="B21" s="147"/>
      <c r="C21" s="148"/>
      <c r="D21" s="148"/>
      <c r="E21" s="149"/>
      <c r="F21" s="157" t="s">
        <v>14</v>
      </c>
      <c r="G21" s="146"/>
      <c r="H21" s="157" t="s">
        <v>15</v>
      </c>
      <c r="I21" s="146"/>
      <c r="J21" s="144" t="s">
        <v>39</v>
      </c>
      <c r="K21" s="158"/>
      <c r="L21" s="157" t="s">
        <v>15</v>
      </c>
      <c r="M21" s="146"/>
      <c r="N21" s="144" t="s">
        <v>39</v>
      </c>
      <c r="O21" s="158"/>
      <c r="P21" s="157" t="s">
        <v>15</v>
      </c>
      <c r="Q21" s="146"/>
      <c r="R21" s="144" t="s">
        <v>39</v>
      </c>
      <c r="S21" s="158"/>
      <c r="T21" s="147"/>
      <c r="U21" s="148"/>
      <c r="V21" s="149"/>
    </row>
    <row r="22" spans="1:23" s="7" customFormat="1" ht="18" customHeight="1">
      <c r="B22" s="135"/>
      <c r="C22" s="136"/>
      <c r="D22" s="136"/>
      <c r="E22" s="137"/>
      <c r="F22" s="164" t="s">
        <v>16</v>
      </c>
      <c r="G22" s="164"/>
      <c r="H22" s="165"/>
      <c r="I22" s="165"/>
      <c r="J22" s="165" t="s">
        <v>71</v>
      </c>
      <c r="K22" s="165"/>
      <c r="L22" s="165"/>
      <c r="M22" s="165"/>
      <c r="N22" s="165" t="s">
        <v>71</v>
      </c>
      <c r="O22" s="165"/>
      <c r="P22" s="165"/>
      <c r="Q22" s="165"/>
      <c r="R22" s="165" t="s">
        <v>71</v>
      </c>
      <c r="S22" s="165"/>
      <c r="T22" s="135"/>
      <c r="U22" s="136"/>
      <c r="V22" s="137"/>
    </row>
    <row r="23" spans="1:23" s="7" customFormat="1" ht="18" customHeight="1">
      <c r="B23" s="144" t="s">
        <v>83</v>
      </c>
      <c r="C23" s="145"/>
      <c r="D23" s="145"/>
      <c r="E23" s="146"/>
      <c r="F23" s="190"/>
      <c r="G23" s="191"/>
      <c r="H23" s="182"/>
      <c r="I23" s="183"/>
      <c r="J23" s="180">
        <v>433000</v>
      </c>
      <c r="K23" s="181"/>
      <c r="L23" s="182"/>
      <c r="M23" s="183"/>
      <c r="N23" s="180">
        <v>564000</v>
      </c>
      <c r="O23" s="181"/>
      <c r="P23" s="182"/>
      <c r="Q23" s="183"/>
      <c r="R23" s="180">
        <f>SUM(J23,N23)</f>
        <v>997000</v>
      </c>
      <c r="S23" s="181"/>
      <c r="T23" s="98"/>
      <c r="U23" s="99"/>
      <c r="V23" s="100"/>
    </row>
    <row r="24" spans="1:23" s="7" customFormat="1" ht="18" customHeight="1">
      <c r="B24" s="135"/>
      <c r="C24" s="136"/>
      <c r="D24" s="136"/>
      <c r="E24" s="137"/>
      <c r="F24" s="138">
        <v>0.96</v>
      </c>
      <c r="G24" s="139"/>
      <c r="H24" s="140">
        <v>5</v>
      </c>
      <c r="I24" s="141"/>
      <c r="J24" s="142">
        <v>1300000</v>
      </c>
      <c r="K24" s="143"/>
      <c r="L24" s="140">
        <v>9</v>
      </c>
      <c r="M24" s="141"/>
      <c r="N24" s="131">
        <v>1700000</v>
      </c>
      <c r="O24" s="132"/>
      <c r="P24" s="140">
        <f>SUM(H24,L24)</f>
        <v>14</v>
      </c>
      <c r="Q24" s="141"/>
      <c r="R24" s="131">
        <f>SUM(J24,N24)</f>
        <v>3000000</v>
      </c>
      <c r="S24" s="132"/>
      <c r="T24" s="113" t="s">
        <v>122</v>
      </c>
      <c r="U24" s="105"/>
      <c r="V24" s="106"/>
    </row>
    <row r="25" spans="1:23" s="7" customFormat="1" ht="18" customHeight="1">
      <c r="B25" s="144" t="s">
        <v>118</v>
      </c>
      <c r="C25" s="145"/>
      <c r="D25" s="145"/>
      <c r="E25" s="146"/>
      <c r="F25" s="190"/>
      <c r="G25" s="191"/>
      <c r="H25" s="182"/>
      <c r="I25" s="183"/>
      <c r="J25" s="180">
        <v>433000</v>
      </c>
      <c r="K25" s="181"/>
      <c r="L25" s="182"/>
      <c r="M25" s="183"/>
      <c r="N25" s="180">
        <v>564000</v>
      </c>
      <c r="O25" s="181"/>
      <c r="P25" s="182"/>
      <c r="Q25" s="183"/>
      <c r="R25" s="180">
        <f>SUM(J25,N25)</f>
        <v>997000</v>
      </c>
      <c r="S25" s="181"/>
      <c r="T25" s="98"/>
      <c r="U25" s="99"/>
      <c r="V25" s="100"/>
    </row>
    <row r="26" spans="1:23" s="7" customFormat="1" ht="18" customHeight="1">
      <c r="B26" s="135"/>
      <c r="C26" s="136"/>
      <c r="D26" s="136"/>
      <c r="E26" s="137"/>
      <c r="F26" s="138">
        <v>0.96</v>
      </c>
      <c r="G26" s="139"/>
      <c r="H26" s="140">
        <v>5</v>
      </c>
      <c r="I26" s="141"/>
      <c r="J26" s="142">
        <v>1300000</v>
      </c>
      <c r="K26" s="143"/>
      <c r="L26" s="140">
        <v>9</v>
      </c>
      <c r="M26" s="141"/>
      <c r="N26" s="131">
        <v>1700000</v>
      </c>
      <c r="O26" s="132"/>
      <c r="P26" s="140">
        <f>SUM(H26,L26)</f>
        <v>14</v>
      </c>
      <c r="Q26" s="141"/>
      <c r="R26" s="131">
        <f>SUM(J26,N26)</f>
        <v>3000000</v>
      </c>
      <c r="S26" s="132"/>
      <c r="T26" s="104"/>
      <c r="U26" s="105"/>
      <c r="V26" s="106"/>
    </row>
    <row r="27" spans="1:23" s="7" customFormat="1" ht="18" customHeight="1">
      <c r="B27" s="88"/>
      <c r="C27" s="88"/>
      <c r="D27" s="88"/>
      <c r="E27" s="88"/>
      <c r="F27" s="109"/>
      <c r="G27" s="109"/>
      <c r="H27" s="110"/>
      <c r="I27" s="110"/>
      <c r="J27" s="111"/>
      <c r="K27" s="111"/>
      <c r="L27" s="110"/>
      <c r="M27" s="110"/>
      <c r="N27" s="112"/>
      <c r="O27" s="112"/>
      <c r="P27" s="110"/>
      <c r="Q27" s="110"/>
      <c r="R27" s="112"/>
      <c r="S27" s="112"/>
      <c r="T27" s="102"/>
      <c r="U27" s="102"/>
      <c r="V27" s="102"/>
    </row>
    <row r="28" spans="1:23" s="7" customFormat="1" ht="18" customHeight="1">
      <c r="B28" s="77" t="s">
        <v>98</v>
      </c>
      <c r="C28" s="8"/>
      <c r="D28" s="8"/>
      <c r="E28" s="8"/>
      <c r="F28" s="81"/>
      <c r="G28" s="81"/>
      <c r="H28" s="82"/>
      <c r="I28" s="82"/>
      <c r="J28" s="83"/>
      <c r="K28" s="83"/>
      <c r="L28" s="82"/>
      <c r="M28" s="82"/>
      <c r="N28" s="84"/>
      <c r="O28" s="84"/>
      <c r="P28" s="82"/>
      <c r="Q28" s="82"/>
      <c r="R28" s="84"/>
      <c r="S28" s="84"/>
      <c r="T28" s="8"/>
      <c r="U28" s="8"/>
      <c r="V28" s="8"/>
    </row>
    <row r="29" spans="1:23" ht="18" customHeight="1">
      <c r="B29" s="77" t="s">
        <v>139</v>
      </c>
    </row>
    <row r="30" spans="1:23" ht="24.75" customHeight="1">
      <c r="B30" s="77"/>
    </row>
    <row r="31" spans="1:23" ht="18" customHeight="1"/>
    <row r="32" spans="1:23" ht="18" customHeight="1"/>
  </sheetData>
  <mergeCells count="52">
    <mergeCell ref="B25:E26"/>
    <mergeCell ref="F25:G25"/>
    <mergeCell ref="J23:K23"/>
    <mergeCell ref="L23:M23"/>
    <mergeCell ref="N23:O23"/>
    <mergeCell ref="H25:I25"/>
    <mergeCell ref="J25:K25"/>
    <mergeCell ref="L25:M25"/>
    <mergeCell ref="N25:O25"/>
    <mergeCell ref="F26:G26"/>
    <mergeCell ref="B23:E24"/>
    <mergeCell ref="F23:G23"/>
    <mergeCell ref="H23:I23"/>
    <mergeCell ref="F24:G24"/>
    <mergeCell ref="H24:I24"/>
    <mergeCell ref="P23:Q23"/>
    <mergeCell ref="R23:S23"/>
    <mergeCell ref="J24:K24"/>
    <mergeCell ref="L24:M24"/>
    <mergeCell ref="N24:O24"/>
    <mergeCell ref="P24:Q24"/>
    <mergeCell ref="R24:S24"/>
    <mergeCell ref="P25:Q25"/>
    <mergeCell ref="R25:S25"/>
    <mergeCell ref="H26:I26"/>
    <mergeCell ref="J26:K26"/>
    <mergeCell ref="L26:M26"/>
    <mergeCell ref="N26:O26"/>
    <mergeCell ref="P26:Q26"/>
    <mergeCell ref="R26:S26"/>
    <mergeCell ref="P21:Q21"/>
    <mergeCell ref="R21:S21"/>
    <mergeCell ref="A10:W10"/>
    <mergeCell ref="A17:W17"/>
    <mergeCell ref="B19:E22"/>
    <mergeCell ref="F19:S19"/>
    <mergeCell ref="T19:V22"/>
    <mergeCell ref="P22:Q22"/>
    <mergeCell ref="R22:S22"/>
    <mergeCell ref="J21:K21"/>
    <mergeCell ref="L21:M21"/>
    <mergeCell ref="N21:O21"/>
    <mergeCell ref="F20:K20"/>
    <mergeCell ref="L20:O20"/>
    <mergeCell ref="P20:S20"/>
    <mergeCell ref="F21:G21"/>
    <mergeCell ref="N22:O22"/>
    <mergeCell ref="H21:I21"/>
    <mergeCell ref="F22:G22"/>
    <mergeCell ref="H22:I22"/>
    <mergeCell ref="J22:K22"/>
    <mergeCell ref="L22:M22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zoomScale="115" zoomScaleNormal="115" workbookViewId="0">
      <selection activeCell="I5" sqref="I5:N6"/>
    </sheetView>
  </sheetViews>
  <sheetFormatPr defaultRowHeight="12"/>
  <cols>
    <col min="1" max="1" width="2" style="22" customWidth="1"/>
    <col min="2" max="3" width="4.125" style="22" customWidth="1"/>
    <col min="4" max="4" width="7.125" style="22" customWidth="1"/>
    <col min="5" max="6" width="8.125" style="22" customWidth="1"/>
    <col min="7" max="7" width="8.125" style="22" hidden="1" customWidth="1"/>
    <col min="8" max="8" width="9.125" style="22" customWidth="1"/>
    <col min="9" max="9" width="6.625" style="22" customWidth="1"/>
    <col min="10" max="10" width="3.625" style="22" customWidth="1"/>
    <col min="11" max="11" width="7.125" style="22" customWidth="1"/>
    <col min="12" max="14" width="9.125" style="22" customWidth="1"/>
    <col min="15" max="15" width="3.5" style="22" customWidth="1"/>
    <col min="16" max="16" width="5.5" style="22" customWidth="1"/>
    <col min="17" max="17" width="5.625" style="13" customWidth="1"/>
    <col min="18" max="18" width="8.125" style="14" customWidth="1"/>
    <col min="19" max="19" width="5.625" style="15" customWidth="1"/>
    <col min="20" max="20" width="8.125" style="16" customWidth="1"/>
    <col min="21" max="16384" width="9" style="22"/>
  </cols>
  <sheetData>
    <row r="1" spans="1:20" s="10" customFormat="1" ht="15" customHeight="1">
      <c r="B1" s="126" t="s">
        <v>140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  <c r="P1" s="14"/>
      <c r="Q1" s="15"/>
      <c r="R1" s="16"/>
    </row>
    <row r="2" spans="1:20" s="10" customFormat="1" ht="15" customHeight="1">
      <c r="B2" s="121" t="s">
        <v>141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3"/>
      <c r="R2" s="14"/>
      <c r="S2" s="15"/>
      <c r="T2" s="16"/>
    </row>
    <row r="3" spans="1:20" s="10" customFormat="1" ht="1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3"/>
      <c r="R3" s="14"/>
      <c r="S3" s="15"/>
      <c r="T3" s="16"/>
    </row>
    <row r="4" spans="1:20" s="17" customFormat="1" ht="15" customHeight="1">
      <c r="B4" s="75" t="s">
        <v>65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9"/>
      <c r="P4" s="20" t="s">
        <v>51</v>
      </c>
      <c r="Q4" s="13"/>
      <c r="R4" s="21" t="s">
        <v>18</v>
      </c>
      <c r="S4" s="15"/>
      <c r="T4" s="16"/>
    </row>
    <row r="5" spans="1:20" ht="10.5" customHeight="1">
      <c r="B5" s="178" t="s">
        <v>19</v>
      </c>
      <c r="C5" s="178" t="s">
        <v>20</v>
      </c>
      <c r="D5" s="169" t="s">
        <v>21</v>
      </c>
      <c r="E5" s="169"/>
      <c r="F5" s="169"/>
      <c r="G5" s="179" t="s">
        <v>22</v>
      </c>
      <c r="H5" s="167" t="s">
        <v>46</v>
      </c>
      <c r="I5" s="172" t="s">
        <v>67</v>
      </c>
      <c r="J5" s="193"/>
      <c r="K5" s="193"/>
      <c r="L5" s="193"/>
      <c r="M5" s="193"/>
      <c r="N5" s="173"/>
      <c r="O5" s="172" t="s">
        <v>23</v>
      </c>
      <c r="P5" s="173"/>
      <c r="Q5" s="14"/>
      <c r="R5" s="13"/>
    </row>
    <row r="6" spans="1:20">
      <c r="B6" s="178"/>
      <c r="C6" s="178"/>
      <c r="D6" s="169"/>
      <c r="E6" s="169"/>
      <c r="F6" s="169"/>
      <c r="G6" s="179"/>
      <c r="H6" s="168"/>
      <c r="I6" s="176"/>
      <c r="J6" s="194"/>
      <c r="K6" s="194"/>
      <c r="L6" s="194"/>
      <c r="M6" s="194"/>
      <c r="N6" s="177"/>
      <c r="O6" s="174"/>
      <c r="P6" s="175"/>
      <c r="Q6" s="25" t="s">
        <v>24</v>
      </c>
      <c r="R6" s="13"/>
      <c r="S6" s="15" t="s">
        <v>25</v>
      </c>
    </row>
    <row r="7" spans="1:20" ht="10.5" customHeight="1">
      <c r="B7" s="178"/>
      <c r="C7" s="178"/>
      <c r="D7" s="169" t="s">
        <v>26</v>
      </c>
      <c r="E7" s="169" t="s">
        <v>27</v>
      </c>
      <c r="F7" s="169" t="s">
        <v>28</v>
      </c>
      <c r="G7" s="179"/>
      <c r="H7" s="168"/>
      <c r="I7" s="192" t="s">
        <v>29</v>
      </c>
      <c r="J7" s="192" t="s">
        <v>45</v>
      </c>
      <c r="K7" s="168" t="s">
        <v>47</v>
      </c>
      <c r="L7" s="168" t="s">
        <v>39</v>
      </c>
      <c r="M7" s="197" t="s">
        <v>142</v>
      </c>
      <c r="N7" s="198"/>
      <c r="O7" s="174"/>
      <c r="P7" s="175"/>
      <c r="Q7" s="14"/>
      <c r="R7" s="13"/>
      <c r="S7" s="15" t="s">
        <v>30</v>
      </c>
    </row>
    <row r="8" spans="1:20">
      <c r="A8" s="26"/>
      <c r="B8" s="178"/>
      <c r="C8" s="178"/>
      <c r="D8" s="169"/>
      <c r="E8" s="169"/>
      <c r="F8" s="169"/>
      <c r="G8" s="179"/>
      <c r="H8" s="168"/>
      <c r="I8" s="178"/>
      <c r="J8" s="178"/>
      <c r="K8" s="168"/>
      <c r="L8" s="168"/>
      <c r="M8" s="23" t="s">
        <v>66</v>
      </c>
      <c r="N8" s="23" t="s">
        <v>68</v>
      </c>
      <c r="O8" s="174"/>
      <c r="P8" s="175"/>
      <c r="Q8" s="14"/>
      <c r="R8" s="13"/>
    </row>
    <row r="9" spans="1:20">
      <c r="A9" s="26"/>
      <c r="B9" s="178"/>
      <c r="C9" s="178"/>
      <c r="D9" s="169"/>
      <c r="E9" s="169"/>
      <c r="F9" s="169"/>
      <c r="G9" s="179"/>
      <c r="H9" s="168"/>
      <c r="I9" s="178"/>
      <c r="J9" s="178"/>
      <c r="K9" s="168"/>
      <c r="L9" s="168"/>
      <c r="M9" s="79" t="s">
        <v>70</v>
      </c>
      <c r="N9" s="79"/>
      <c r="O9" s="174"/>
      <c r="P9" s="175"/>
      <c r="Q9" s="14"/>
      <c r="R9" s="13"/>
    </row>
    <row r="10" spans="1:20">
      <c r="B10" s="178"/>
      <c r="C10" s="178"/>
      <c r="D10" s="169"/>
      <c r="E10" s="169"/>
      <c r="F10" s="169"/>
      <c r="G10" s="179"/>
      <c r="H10" s="27" t="s">
        <v>71</v>
      </c>
      <c r="I10" s="178"/>
      <c r="J10" s="178"/>
      <c r="K10" s="27" t="s">
        <v>48</v>
      </c>
      <c r="L10" s="27" t="s">
        <v>71</v>
      </c>
      <c r="M10" s="27" t="s">
        <v>71</v>
      </c>
      <c r="N10" s="27" t="s">
        <v>17</v>
      </c>
      <c r="O10" s="176"/>
      <c r="P10" s="177"/>
    </row>
    <row r="11" spans="1:20" ht="11.1" customHeight="1">
      <c r="A11" s="22">
        <v>1</v>
      </c>
      <c r="B11" s="29"/>
      <c r="C11" s="29"/>
      <c r="D11" s="29"/>
      <c r="E11" s="30"/>
      <c r="F11" s="29"/>
      <c r="G11" s="31"/>
      <c r="H11" s="32"/>
      <c r="I11" s="31"/>
      <c r="J11" s="29"/>
      <c r="K11" s="33">
        <v>10</v>
      </c>
      <c r="L11" s="32"/>
      <c r="M11" s="32"/>
      <c r="N11" s="32"/>
      <c r="O11" s="31"/>
      <c r="P11" s="34"/>
    </row>
    <row r="12" spans="1:20" ht="11.1" customHeight="1">
      <c r="A12" s="22">
        <v>2</v>
      </c>
      <c r="B12" s="35">
        <v>1</v>
      </c>
      <c r="C12" s="35">
        <v>1</v>
      </c>
      <c r="D12" s="35" t="s">
        <v>32</v>
      </c>
      <c r="E12" s="25" t="s">
        <v>59</v>
      </c>
      <c r="F12" s="36" t="s">
        <v>59</v>
      </c>
      <c r="G12" s="25" t="s">
        <v>53</v>
      </c>
      <c r="H12" s="37">
        <v>300000</v>
      </c>
      <c r="I12" s="38" t="s">
        <v>33</v>
      </c>
      <c r="J12" s="27" t="s">
        <v>44</v>
      </c>
      <c r="K12" s="39">
        <v>0.32</v>
      </c>
      <c r="L12" s="40">
        <v>280000</v>
      </c>
      <c r="M12" s="37">
        <f>ROUNDDOWN(L12/3,-3)</f>
        <v>93000</v>
      </c>
      <c r="N12" s="37">
        <f>ROUNDDOWN(L12/2,-3)</f>
        <v>140000</v>
      </c>
      <c r="O12" s="41"/>
      <c r="P12" s="42"/>
    </row>
    <row r="13" spans="1:20" ht="11.1" customHeight="1">
      <c r="A13" s="22">
        <v>1</v>
      </c>
      <c r="B13" s="29"/>
      <c r="C13" s="29"/>
      <c r="D13" s="29"/>
      <c r="E13" s="30"/>
      <c r="F13" s="29"/>
      <c r="G13" s="31"/>
      <c r="H13" s="32"/>
      <c r="I13" s="31"/>
      <c r="J13" s="29"/>
      <c r="K13" s="33">
        <v>9</v>
      </c>
      <c r="L13" s="32"/>
      <c r="M13" s="32"/>
      <c r="N13" s="32"/>
      <c r="O13" s="31"/>
      <c r="P13" s="34"/>
    </row>
    <row r="14" spans="1:20" ht="11.1" customHeight="1">
      <c r="A14" s="22">
        <v>2</v>
      </c>
      <c r="B14" s="35">
        <v>1</v>
      </c>
      <c r="C14" s="35">
        <v>2</v>
      </c>
      <c r="D14" s="35" t="s">
        <v>32</v>
      </c>
      <c r="E14" s="25" t="s">
        <v>59</v>
      </c>
      <c r="F14" s="36" t="s">
        <v>59</v>
      </c>
      <c r="G14" s="25" t="s">
        <v>53</v>
      </c>
      <c r="H14" s="37">
        <v>300000</v>
      </c>
      <c r="I14" s="38" t="s">
        <v>33</v>
      </c>
      <c r="J14" s="27" t="s">
        <v>44</v>
      </c>
      <c r="K14" s="39">
        <v>0.14000000000000001</v>
      </c>
      <c r="L14" s="40">
        <v>270000</v>
      </c>
      <c r="M14" s="37">
        <f>ROUNDDOWN(L14/3,-3)</f>
        <v>90000</v>
      </c>
      <c r="N14" s="37">
        <f>ROUNDDOWN(L14/2,-3)</f>
        <v>135000</v>
      </c>
      <c r="O14" s="41" t="s">
        <v>84</v>
      </c>
      <c r="P14" s="42"/>
      <c r="R14" s="22"/>
    </row>
    <row r="15" spans="1:20" ht="11.1" customHeight="1">
      <c r="A15" s="22">
        <v>1</v>
      </c>
      <c r="B15" s="29"/>
      <c r="C15" s="29"/>
      <c r="D15" s="29"/>
      <c r="E15" s="30"/>
      <c r="F15" s="29"/>
      <c r="G15" s="31"/>
      <c r="H15" s="32"/>
      <c r="I15" s="31"/>
      <c r="J15" s="29"/>
      <c r="K15" s="33"/>
      <c r="L15" s="32"/>
      <c r="M15" s="32"/>
      <c r="N15" s="32"/>
      <c r="O15" s="31"/>
      <c r="P15" s="34"/>
      <c r="R15" s="22"/>
    </row>
    <row r="16" spans="1:20" ht="11.1" customHeight="1">
      <c r="A16" s="22">
        <v>2</v>
      </c>
      <c r="B16" s="35">
        <v>1</v>
      </c>
      <c r="C16" s="35">
        <v>3</v>
      </c>
      <c r="D16" s="35" t="s">
        <v>32</v>
      </c>
      <c r="E16" s="25" t="s">
        <v>59</v>
      </c>
      <c r="F16" s="36" t="s">
        <v>59</v>
      </c>
      <c r="G16" s="25" t="s">
        <v>53</v>
      </c>
      <c r="H16" s="37">
        <v>200000</v>
      </c>
      <c r="I16" s="38" t="s">
        <v>33</v>
      </c>
      <c r="J16" s="27" t="s">
        <v>44</v>
      </c>
      <c r="K16" s="39">
        <v>0.1</v>
      </c>
      <c r="L16" s="40">
        <v>180000</v>
      </c>
      <c r="M16" s="37">
        <f>ROUNDDOWN(L16/3,-3)</f>
        <v>60000</v>
      </c>
      <c r="N16" s="37">
        <f>ROUNDDOWN(L16/2,-3)</f>
        <v>90000</v>
      </c>
      <c r="O16" s="41" t="s">
        <v>84</v>
      </c>
      <c r="P16" s="42"/>
      <c r="R16" s="22"/>
    </row>
    <row r="17" spans="1:20" s="15" customFormat="1" ht="11.1" customHeight="1">
      <c r="A17" s="22">
        <v>1</v>
      </c>
      <c r="B17" s="29"/>
      <c r="C17" s="29"/>
      <c r="D17" s="29"/>
      <c r="E17" s="30"/>
      <c r="F17" s="29"/>
      <c r="G17" s="31"/>
      <c r="H17" s="32"/>
      <c r="I17" s="31"/>
      <c r="J17" s="29"/>
      <c r="K17" s="33">
        <v>15</v>
      </c>
      <c r="L17" s="32"/>
      <c r="M17" s="32"/>
      <c r="N17" s="32"/>
      <c r="O17" s="31"/>
      <c r="P17" s="34"/>
      <c r="Q17" s="13"/>
      <c r="R17" s="14"/>
      <c r="T17" s="16"/>
    </row>
    <row r="18" spans="1:20" s="15" customFormat="1" ht="11.1" customHeight="1">
      <c r="A18" s="22">
        <v>2</v>
      </c>
      <c r="B18" s="35">
        <v>3</v>
      </c>
      <c r="C18" s="35">
        <v>1</v>
      </c>
      <c r="D18" s="35" t="s">
        <v>32</v>
      </c>
      <c r="E18" s="25" t="s">
        <v>59</v>
      </c>
      <c r="F18" s="36" t="s">
        <v>59</v>
      </c>
      <c r="G18" s="25" t="s">
        <v>53</v>
      </c>
      <c r="H18" s="37">
        <v>350000</v>
      </c>
      <c r="I18" s="38" t="s">
        <v>33</v>
      </c>
      <c r="J18" s="27" t="s">
        <v>44</v>
      </c>
      <c r="K18" s="39">
        <v>0.2</v>
      </c>
      <c r="L18" s="40">
        <v>300000</v>
      </c>
      <c r="M18" s="37">
        <f>ROUNDDOWN(L18/3,-3)</f>
        <v>100000</v>
      </c>
      <c r="N18" s="37">
        <f>ROUNDDOWN(L18/2,-3)</f>
        <v>150000</v>
      </c>
      <c r="O18" s="41"/>
      <c r="P18" s="42"/>
      <c r="Q18" s="13"/>
      <c r="R18" s="14"/>
      <c r="T18" s="16"/>
    </row>
    <row r="19" spans="1:20" s="15" customFormat="1" ht="11.1" customHeight="1">
      <c r="A19" s="22">
        <v>1</v>
      </c>
      <c r="B19" s="29"/>
      <c r="C19" s="29"/>
      <c r="D19" s="29"/>
      <c r="E19" s="30"/>
      <c r="F19" s="29"/>
      <c r="G19" s="31"/>
      <c r="H19" s="32"/>
      <c r="I19" s="31"/>
      <c r="J19" s="29"/>
      <c r="K19" s="33"/>
      <c r="L19" s="32"/>
      <c r="M19" s="32"/>
      <c r="N19" s="32"/>
      <c r="O19" s="31"/>
      <c r="P19" s="34"/>
      <c r="Q19" s="13"/>
      <c r="R19" s="14"/>
      <c r="T19" s="16"/>
    </row>
    <row r="20" spans="1:20" s="15" customFormat="1" ht="11.1" customHeight="1">
      <c r="A20" s="22">
        <v>2</v>
      </c>
      <c r="B20" s="35">
        <v>4</v>
      </c>
      <c r="C20" s="35">
        <v>1</v>
      </c>
      <c r="D20" s="35" t="s">
        <v>32</v>
      </c>
      <c r="E20" s="25" t="s">
        <v>59</v>
      </c>
      <c r="F20" s="36" t="s">
        <v>59</v>
      </c>
      <c r="G20" s="25" t="s">
        <v>53</v>
      </c>
      <c r="H20" s="37">
        <v>300000</v>
      </c>
      <c r="I20" s="38" t="s">
        <v>33</v>
      </c>
      <c r="J20" s="27" t="s">
        <v>44</v>
      </c>
      <c r="K20" s="39">
        <v>0.2</v>
      </c>
      <c r="L20" s="40">
        <v>270000</v>
      </c>
      <c r="M20" s="37">
        <f>ROUNDDOWN(L20/3,-3)</f>
        <v>90000</v>
      </c>
      <c r="N20" s="37">
        <f>ROUNDDOWN(L20/2,-3)</f>
        <v>135000</v>
      </c>
      <c r="O20" s="41"/>
      <c r="P20" s="42"/>
      <c r="Q20" s="13"/>
      <c r="R20" s="14"/>
      <c r="T20" s="16"/>
    </row>
    <row r="21" spans="1:20" s="15" customFormat="1" ht="11.1" customHeight="1">
      <c r="A21" s="22"/>
      <c r="B21" s="29"/>
      <c r="C21" s="29"/>
      <c r="D21" s="29"/>
      <c r="E21" s="30"/>
      <c r="F21" s="43"/>
      <c r="G21" s="31"/>
      <c r="H21" s="32"/>
      <c r="I21" s="31"/>
      <c r="J21" s="29"/>
      <c r="K21" s="44">
        <f>SUM(K11,K13,K15,K17,K19)</f>
        <v>34</v>
      </c>
      <c r="L21" s="32"/>
      <c r="M21" s="32"/>
      <c r="N21" s="32"/>
      <c r="O21" s="31"/>
      <c r="P21" s="34"/>
      <c r="Q21" s="13"/>
      <c r="R21" s="14"/>
      <c r="T21" s="16"/>
    </row>
    <row r="22" spans="1:20" s="15" customFormat="1" ht="11.1" customHeight="1">
      <c r="A22" s="22"/>
      <c r="B22" s="170" t="s">
        <v>58</v>
      </c>
      <c r="C22" s="171"/>
      <c r="D22" s="45" t="s">
        <v>50</v>
      </c>
      <c r="E22" s="46"/>
      <c r="F22" s="47">
        <f>COUNTA(F11:F20)</f>
        <v>5</v>
      </c>
      <c r="G22" s="46"/>
      <c r="H22" s="48">
        <f>SUM(H11:H20)</f>
        <v>1450000</v>
      </c>
      <c r="I22" s="73"/>
      <c r="J22" s="27"/>
      <c r="K22" s="49">
        <f>SUM(K12,K14,K16,K18,K20)</f>
        <v>0.96</v>
      </c>
      <c r="L22" s="48">
        <f>SUM(L11:L20)</f>
        <v>1300000</v>
      </c>
      <c r="M22" s="48">
        <f>SUM(M11:M20)</f>
        <v>433000</v>
      </c>
      <c r="N22" s="48">
        <f>SUM(N11:N20)</f>
        <v>650000</v>
      </c>
      <c r="O22" s="50" t="s">
        <v>84</v>
      </c>
      <c r="P22" s="51"/>
      <c r="Q22" s="13"/>
      <c r="R22" s="14"/>
      <c r="T22" s="16"/>
    </row>
    <row r="23" spans="1:20" ht="11.1" customHeight="1">
      <c r="B23" s="53"/>
      <c r="C23" s="53"/>
      <c r="D23" s="53"/>
      <c r="E23" s="53"/>
      <c r="F23" s="53"/>
      <c r="G23" s="53"/>
      <c r="H23" s="58"/>
      <c r="I23" s="24"/>
      <c r="J23" s="53"/>
      <c r="K23" s="59"/>
      <c r="L23" s="58"/>
      <c r="M23" s="58"/>
      <c r="N23" s="58"/>
      <c r="O23" s="54"/>
      <c r="P23" s="55"/>
    </row>
    <row r="24" spans="1:20" ht="11.1" customHeight="1">
      <c r="B24" s="27"/>
      <c r="C24" s="27"/>
      <c r="D24" s="27"/>
      <c r="E24" s="27"/>
      <c r="F24" s="27"/>
      <c r="G24" s="27"/>
      <c r="H24" s="52"/>
      <c r="I24" s="28"/>
      <c r="J24" s="27"/>
      <c r="K24" s="57"/>
      <c r="L24" s="52"/>
      <c r="M24" s="52"/>
      <c r="N24" s="52"/>
      <c r="O24" s="56"/>
      <c r="P24" s="51"/>
      <c r="Q24" s="14"/>
      <c r="R24" s="13"/>
    </row>
    <row r="25" spans="1:20" s="61" customFormat="1" ht="10.5" customHeight="1">
      <c r="A25" s="61">
        <v>1</v>
      </c>
      <c r="B25" s="29"/>
      <c r="C25" s="29"/>
      <c r="D25" s="29"/>
      <c r="E25" s="30"/>
      <c r="F25" s="29"/>
      <c r="G25" s="31"/>
      <c r="H25" s="32"/>
      <c r="I25" s="31"/>
      <c r="J25" s="29"/>
      <c r="K25" s="62"/>
      <c r="L25" s="32"/>
      <c r="M25" s="32"/>
      <c r="N25" s="32"/>
      <c r="O25" s="31"/>
      <c r="P25" s="63"/>
      <c r="Q25" s="64"/>
      <c r="R25" s="65"/>
      <c r="S25" s="66"/>
      <c r="T25" s="67"/>
    </row>
    <row r="26" spans="1:20" s="61" customFormat="1" ht="10.5" customHeight="1">
      <c r="A26" s="61">
        <v>2</v>
      </c>
      <c r="B26" s="35">
        <v>5</v>
      </c>
      <c r="C26" s="35">
        <v>1</v>
      </c>
      <c r="D26" s="35" t="s">
        <v>32</v>
      </c>
      <c r="E26" s="25" t="s">
        <v>59</v>
      </c>
      <c r="F26" s="36" t="s">
        <v>59</v>
      </c>
      <c r="G26" s="38" t="s">
        <v>53</v>
      </c>
      <c r="H26" s="89">
        <v>300000</v>
      </c>
      <c r="I26" s="38" t="s">
        <v>35</v>
      </c>
      <c r="J26" s="27" t="s">
        <v>44</v>
      </c>
      <c r="K26" s="69">
        <v>10</v>
      </c>
      <c r="L26" s="70">
        <v>260000</v>
      </c>
      <c r="M26" s="37">
        <f>ROUNDDOWN(L26/3,-3)</f>
        <v>86000</v>
      </c>
      <c r="N26" s="37">
        <f>ROUNDDOWN(L26/2,-3)</f>
        <v>130000</v>
      </c>
      <c r="O26" s="41"/>
      <c r="P26" s="71"/>
      <c r="Q26" s="64"/>
      <c r="S26" s="66"/>
      <c r="T26" s="67"/>
    </row>
    <row r="27" spans="1:20" s="61" customFormat="1" ht="10.5" customHeight="1">
      <c r="A27" s="61">
        <v>1</v>
      </c>
      <c r="B27" s="29"/>
      <c r="C27" s="29"/>
      <c r="D27" s="29"/>
      <c r="E27" s="30"/>
      <c r="F27" s="29"/>
      <c r="G27" s="31"/>
      <c r="H27" s="32"/>
      <c r="I27" s="31"/>
      <c r="J27" s="29"/>
      <c r="K27" s="62"/>
      <c r="L27" s="32"/>
      <c r="M27" s="32"/>
      <c r="N27" s="32"/>
      <c r="O27" s="31"/>
      <c r="P27" s="63"/>
      <c r="Q27" s="64"/>
      <c r="S27" s="66"/>
      <c r="T27" s="67"/>
    </row>
    <row r="28" spans="1:20" s="61" customFormat="1" ht="10.5" customHeight="1">
      <c r="A28" s="61">
        <v>2</v>
      </c>
      <c r="B28" s="35">
        <v>5</v>
      </c>
      <c r="C28" s="35">
        <v>2</v>
      </c>
      <c r="D28" s="35" t="s">
        <v>32</v>
      </c>
      <c r="E28" s="25" t="s">
        <v>59</v>
      </c>
      <c r="F28" s="36" t="s">
        <v>59</v>
      </c>
      <c r="G28" s="38" t="s">
        <v>53</v>
      </c>
      <c r="H28" s="90">
        <v>300000</v>
      </c>
      <c r="I28" s="38" t="s">
        <v>35</v>
      </c>
      <c r="J28" s="27" t="s">
        <v>44</v>
      </c>
      <c r="K28" s="69">
        <v>15</v>
      </c>
      <c r="L28" s="61">
        <v>270000</v>
      </c>
      <c r="M28" s="37">
        <f>ROUNDDOWN(L28/3,-3)</f>
        <v>90000</v>
      </c>
      <c r="N28" s="37">
        <f>ROUNDDOWN(L28/2,-3)</f>
        <v>135000</v>
      </c>
      <c r="O28" s="41"/>
      <c r="P28" s="71"/>
      <c r="Q28" s="64"/>
      <c r="S28" s="66"/>
      <c r="T28" s="67"/>
    </row>
    <row r="29" spans="1:20" s="61" customFormat="1" ht="10.5" customHeight="1">
      <c r="A29" s="61">
        <v>1</v>
      </c>
      <c r="B29" s="29"/>
      <c r="C29" s="29"/>
      <c r="D29" s="29"/>
      <c r="E29" s="30"/>
      <c r="F29" s="29"/>
      <c r="G29" s="31"/>
      <c r="H29" s="32"/>
      <c r="I29" s="31"/>
      <c r="J29" s="29"/>
      <c r="K29" s="62"/>
      <c r="L29" s="32"/>
      <c r="M29" s="32"/>
      <c r="N29" s="32"/>
      <c r="O29" s="31"/>
      <c r="P29" s="63"/>
      <c r="Q29" s="64"/>
      <c r="S29" s="66"/>
      <c r="T29" s="67"/>
    </row>
    <row r="30" spans="1:20" s="61" customFormat="1" ht="10.5" customHeight="1">
      <c r="A30" s="61">
        <v>2</v>
      </c>
      <c r="B30" s="35">
        <v>5</v>
      </c>
      <c r="C30" s="35">
        <v>3</v>
      </c>
      <c r="D30" s="35" t="s">
        <v>32</v>
      </c>
      <c r="E30" s="25" t="s">
        <v>59</v>
      </c>
      <c r="F30" s="36" t="s">
        <v>59</v>
      </c>
      <c r="G30" s="38" t="s">
        <v>53</v>
      </c>
      <c r="H30" s="90">
        <v>200000</v>
      </c>
      <c r="I30" s="38" t="s">
        <v>35</v>
      </c>
      <c r="J30" s="27" t="s">
        <v>44</v>
      </c>
      <c r="K30" s="69">
        <v>10</v>
      </c>
      <c r="L30" s="61">
        <v>190000</v>
      </c>
      <c r="M30" s="37">
        <f>ROUNDDOWN(L30/3,-3)</f>
        <v>63000</v>
      </c>
      <c r="N30" s="37">
        <f>ROUNDDOWN(L30/2,-3)</f>
        <v>95000</v>
      </c>
      <c r="O30" s="41" t="s">
        <v>84</v>
      </c>
      <c r="P30" s="71"/>
      <c r="Q30" s="64"/>
      <c r="S30" s="66"/>
      <c r="T30" s="67"/>
    </row>
    <row r="31" spans="1:20" s="61" customFormat="1" ht="10.5" customHeight="1">
      <c r="A31" s="61">
        <v>1</v>
      </c>
      <c r="B31" s="29"/>
      <c r="C31" s="29"/>
      <c r="D31" s="29"/>
      <c r="E31" s="30"/>
      <c r="F31" s="29"/>
      <c r="G31" s="31"/>
      <c r="H31" s="32"/>
      <c r="I31" s="31"/>
      <c r="J31" s="29"/>
      <c r="K31" s="62"/>
      <c r="L31" s="32"/>
      <c r="M31" s="32"/>
      <c r="N31" s="32"/>
      <c r="O31" s="31"/>
      <c r="P31" s="63"/>
      <c r="Q31" s="64"/>
      <c r="S31" s="66"/>
      <c r="T31" s="67"/>
    </row>
    <row r="32" spans="1:20" s="61" customFormat="1" ht="10.5" customHeight="1">
      <c r="A32" s="61">
        <v>2</v>
      </c>
      <c r="B32" s="35">
        <v>5</v>
      </c>
      <c r="C32" s="35">
        <v>4</v>
      </c>
      <c r="D32" s="35" t="s">
        <v>32</v>
      </c>
      <c r="E32" s="25" t="s">
        <v>59</v>
      </c>
      <c r="F32" s="36" t="s">
        <v>59</v>
      </c>
      <c r="G32" s="38" t="s">
        <v>53</v>
      </c>
      <c r="H32" s="90">
        <v>300000</v>
      </c>
      <c r="I32" s="38" t="s">
        <v>35</v>
      </c>
      <c r="J32" s="27" t="s">
        <v>44</v>
      </c>
      <c r="K32" s="69">
        <v>15</v>
      </c>
      <c r="L32" s="61">
        <v>210000</v>
      </c>
      <c r="M32" s="37">
        <f>ROUNDDOWN(L32/3,-3)</f>
        <v>70000</v>
      </c>
      <c r="N32" s="37">
        <f>ROUNDDOWN(L32/2,-3)</f>
        <v>105000</v>
      </c>
      <c r="O32" s="41" t="s">
        <v>84</v>
      </c>
      <c r="P32" s="71"/>
      <c r="Q32" s="64"/>
      <c r="S32" s="66"/>
      <c r="T32" s="67"/>
    </row>
    <row r="33" spans="1:20" s="61" customFormat="1" ht="10.5" customHeight="1">
      <c r="A33" s="61">
        <v>1</v>
      </c>
      <c r="B33" s="29"/>
      <c r="C33" s="29"/>
      <c r="D33" s="29"/>
      <c r="E33" s="30"/>
      <c r="F33" s="29"/>
      <c r="G33" s="31"/>
      <c r="H33" s="32"/>
      <c r="I33" s="31"/>
      <c r="J33" s="29"/>
      <c r="K33" s="62"/>
      <c r="L33" s="32"/>
      <c r="M33" s="32"/>
      <c r="N33" s="32"/>
      <c r="O33" s="31"/>
      <c r="P33" s="63"/>
      <c r="Q33" s="64"/>
      <c r="S33" s="66"/>
      <c r="T33" s="67"/>
    </row>
    <row r="34" spans="1:20" s="61" customFormat="1" ht="10.5" customHeight="1">
      <c r="A34" s="61">
        <v>2</v>
      </c>
      <c r="B34" s="35">
        <v>5</v>
      </c>
      <c r="C34" s="35">
        <v>5</v>
      </c>
      <c r="D34" s="35" t="s">
        <v>32</v>
      </c>
      <c r="E34" s="25" t="s">
        <v>59</v>
      </c>
      <c r="F34" s="36" t="s">
        <v>59</v>
      </c>
      <c r="G34" s="38" t="s">
        <v>53</v>
      </c>
      <c r="H34" s="90">
        <v>200000</v>
      </c>
      <c r="I34" s="38" t="s">
        <v>35</v>
      </c>
      <c r="J34" s="27" t="s">
        <v>44</v>
      </c>
      <c r="K34" s="69">
        <v>10</v>
      </c>
      <c r="L34" s="61">
        <v>0</v>
      </c>
      <c r="M34" s="37">
        <v>0</v>
      </c>
      <c r="N34" s="37">
        <v>0</v>
      </c>
      <c r="O34" s="41" t="s">
        <v>84</v>
      </c>
      <c r="P34" s="71"/>
      <c r="Q34" s="64"/>
      <c r="S34" s="66"/>
      <c r="T34" s="67"/>
    </row>
    <row r="35" spans="1:20" s="61" customFormat="1" ht="10.5" customHeight="1">
      <c r="A35" s="61">
        <v>1</v>
      </c>
      <c r="B35" s="29"/>
      <c r="C35" s="29"/>
      <c r="D35" s="29"/>
      <c r="E35" s="30"/>
      <c r="F35" s="29"/>
      <c r="G35" s="31"/>
      <c r="H35" s="32"/>
      <c r="I35" s="31"/>
      <c r="J35" s="29"/>
      <c r="K35" s="62"/>
      <c r="L35" s="32"/>
      <c r="M35" s="32"/>
      <c r="N35" s="32"/>
      <c r="O35" s="31"/>
      <c r="P35" s="63"/>
      <c r="Q35" s="64"/>
      <c r="S35" s="66"/>
      <c r="T35" s="67"/>
    </row>
    <row r="36" spans="1:20" s="61" customFormat="1" ht="10.5" customHeight="1">
      <c r="A36" s="61">
        <v>2</v>
      </c>
      <c r="B36" s="35">
        <v>5</v>
      </c>
      <c r="C36" s="35">
        <v>6</v>
      </c>
      <c r="D36" s="35" t="s">
        <v>32</v>
      </c>
      <c r="E36" s="25" t="s">
        <v>59</v>
      </c>
      <c r="F36" s="36" t="s">
        <v>59</v>
      </c>
      <c r="G36" s="38" t="s">
        <v>53</v>
      </c>
      <c r="H36" s="90">
        <v>300000</v>
      </c>
      <c r="I36" s="38" t="s">
        <v>56</v>
      </c>
      <c r="J36" s="27" t="s">
        <v>44</v>
      </c>
      <c r="K36" s="69" t="s">
        <v>36</v>
      </c>
      <c r="L36" s="61">
        <v>260000</v>
      </c>
      <c r="M36" s="37">
        <f>ROUNDDOWN(L36/3,-3)</f>
        <v>86000</v>
      </c>
      <c r="N36" s="37">
        <f>ROUNDDOWN(L36/2,-3)</f>
        <v>130000</v>
      </c>
      <c r="O36" s="41"/>
      <c r="P36" s="71"/>
      <c r="Q36" s="64"/>
      <c r="S36" s="66"/>
      <c r="T36" s="67"/>
    </row>
    <row r="37" spans="1:20" s="61" customFormat="1" ht="10.5" customHeight="1">
      <c r="A37" s="61">
        <v>1</v>
      </c>
      <c r="B37" s="29"/>
      <c r="C37" s="29"/>
      <c r="D37" s="29"/>
      <c r="E37" s="30"/>
      <c r="F37" s="29"/>
      <c r="G37" s="31"/>
      <c r="H37" s="32"/>
      <c r="I37" s="31"/>
      <c r="J37" s="29"/>
      <c r="K37" s="62"/>
      <c r="L37" s="32"/>
      <c r="M37" s="32"/>
      <c r="N37" s="32"/>
      <c r="O37" s="31"/>
      <c r="P37" s="63"/>
      <c r="Q37" s="64"/>
      <c r="S37" s="66"/>
      <c r="T37" s="67"/>
    </row>
    <row r="38" spans="1:20" s="61" customFormat="1" ht="10.5" customHeight="1">
      <c r="A38" s="61">
        <v>2</v>
      </c>
      <c r="B38" s="35">
        <v>5</v>
      </c>
      <c r="C38" s="35">
        <v>7</v>
      </c>
      <c r="D38" s="35" t="s">
        <v>32</v>
      </c>
      <c r="E38" s="25" t="s">
        <v>59</v>
      </c>
      <c r="F38" s="36" t="s">
        <v>59</v>
      </c>
      <c r="G38" s="38" t="s">
        <v>53</v>
      </c>
      <c r="H38" s="90">
        <v>150000</v>
      </c>
      <c r="I38" s="38" t="s">
        <v>37</v>
      </c>
      <c r="J38" s="27" t="s">
        <v>44</v>
      </c>
      <c r="K38" s="69">
        <v>30</v>
      </c>
      <c r="L38" s="61">
        <v>120000</v>
      </c>
      <c r="M38" s="37">
        <f>ROUNDDOWN(L38/3,-3)</f>
        <v>40000</v>
      </c>
      <c r="N38" s="37">
        <f>ROUNDDOWN(L38/2,-3)</f>
        <v>60000</v>
      </c>
      <c r="O38" s="41"/>
      <c r="P38" s="71"/>
      <c r="Q38" s="64"/>
      <c r="S38" s="66"/>
      <c r="T38" s="67"/>
    </row>
    <row r="39" spans="1:20" s="61" customFormat="1" ht="10.5" customHeight="1">
      <c r="A39" s="61">
        <v>1</v>
      </c>
      <c r="B39" s="29"/>
      <c r="C39" s="29"/>
      <c r="D39" s="29"/>
      <c r="E39" s="30"/>
      <c r="F39" s="29"/>
      <c r="G39" s="31"/>
      <c r="H39" s="32"/>
      <c r="I39" s="31"/>
      <c r="J39" s="29"/>
      <c r="K39" s="62"/>
      <c r="L39" s="32"/>
      <c r="M39" s="32"/>
      <c r="N39" s="32"/>
      <c r="O39" s="31"/>
      <c r="P39" s="63"/>
      <c r="Q39" s="64"/>
      <c r="R39" s="65"/>
      <c r="S39" s="66"/>
      <c r="T39" s="67"/>
    </row>
    <row r="40" spans="1:20" s="61" customFormat="1" ht="10.5" customHeight="1">
      <c r="A40" s="61">
        <v>2</v>
      </c>
      <c r="B40" s="35">
        <v>6</v>
      </c>
      <c r="C40" s="35">
        <v>1</v>
      </c>
      <c r="D40" s="35" t="s">
        <v>32</v>
      </c>
      <c r="E40" s="25" t="s">
        <v>59</v>
      </c>
      <c r="F40" s="36" t="s">
        <v>59</v>
      </c>
      <c r="G40" s="38" t="s">
        <v>53</v>
      </c>
      <c r="H40" s="72">
        <v>200000</v>
      </c>
      <c r="I40" s="38" t="s">
        <v>37</v>
      </c>
      <c r="J40" s="27" t="s">
        <v>44</v>
      </c>
      <c r="K40" s="69">
        <v>50</v>
      </c>
      <c r="L40" s="61">
        <v>200000</v>
      </c>
      <c r="M40" s="37">
        <f>ROUNDDOWN(L40/3,-3)</f>
        <v>66000</v>
      </c>
      <c r="N40" s="37">
        <f>ROUNDDOWN(L40/2,-3)</f>
        <v>100000</v>
      </c>
      <c r="O40" s="41"/>
      <c r="P40" s="71"/>
      <c r="Q40" s="64"/>
      <c r="R40" s="65"/>
      <c r="S40" s="66"/>
      <c r="T40" s="67"/>
    </row>
    <row r="41" spans="1:20" s="61" customFormat="1" ht="10.5" customHeight="1">
      <c r="A41" s="61">
        <v>1</v>
      </c>
      <c r="B41" s="29"/>
      <c r="C41" s="29"/>
      <c r="D41" s="29"/>
      <c r="E41" s="30"/>
      <c r="F41" s="29"/>
      <c r="G41" s="31"/>
      <c r="H41" s="32"/>
      <c r="I41" s="31"/>
      <c r="J41" s="29"/>
      <c r="K41" s="62"/>
      <c r="L41" s="32"/>
      <c r="M41" s="32"/>
      <c r="N41" s="32"/>
      <c r="O41" s="31"/>
      <c r="P41" s="63"/>
      <c r="Q41" s="64"/>
      <c r="R41" s="65"/>
      <c r="S41" s="66"/>
      <c r="T41" s="67"/>
    </row>
    <row r="42" spans="1:20" s="61" customFormat="1" ht="10.5" customHeight="1">
      <c r="A42" s="61">
        <v>2</v>
      </c>
      <c r="B42" s="35">
        <v>7</v>
      </c>
      <c r="C42" s="35">
        <v>1</v>
      </c>
      <c r="D42" s="35" t="s">
        <v>32</v>
      </c>
      <c r="E42" s="25" t="s">
        <v>59</v>
      </c>
      <c r="F42" s="36" t="s">
        <v>59</v>
      </c>
      <c r="G42" s="38" t="s">
        <v>53</v>
      </c>
      <c r="H42" s="72">
        <v>200000</v>
      </c>
      <c r="I42" s="38" t="s">
        <v>37</v>
      </c>
      <c r="J42" s="27" t="s">
        <v>44</v>
      </c>
      <c r="K42" s="69">
        <v>40</v>
      </c>
      <c r="L42" s="61">
        <v>190000</v>
      </c>
      <c r="M42" s="37">
        <f>ROUNDDOWN(L42/3,-3)</f>
        <v>63000</v>
      </c>
      <c r="N42" s="37">
        <f>ROUNDDOWN(L42/2,-3)</f>
        <v>95000</v>
      </c>
      <c r="O42" s="41"/>
      <c r="P42" s="71"/>
      <c r="Q42" s="64"/>
      <c r="R42" s="65"/>
      <c r="S42" s="66"/>
      <c r="T42" s="67"/>
    </row>
    <row r="43" spans="1:20" s="15" customFormat="1" ht="11.1" customHeight="1">
      <c r="A43" s="22"/>
      <c r="B43" s="29"/>
      <c r="C43" s="29"/>
      <c r="D43" s="29"/>
      <c r="E43" s="30"/>
      <c r="F43" s="43"/>
      <c r="G43" s="31"/>
      <c r="H43" s="32"/>
      <c r="I43" s="31"/>
      <c r="J43" s="32"/>
      <c r="K43" s="32"/>
      <c r="L43" s="32"/>
      <c r="M43" s="32"/>
      <c r="N43" s="32"/>
      <c r="O43" s="31"/>
      <c r="P43" s="34"/>
      <c r="Q43" s="13"/>
      <c r="R43" s="14"/>
      <c r="T43" s="16"/>
    </row>
    <row r="44" spans="1:20" s="15" customFormat="1" ht="11.1" customHeight="1">
      <c r="A44" s="22"/>
      <c r="B44" s="170" t="s">
        <v>13</v>
      </c>
      <c r="C44" s="171"/>
      <c r="D44" s="45" t="s">
        <v>50</v>
      </c>
      <c r="E44" s="46"/>
      <c r="F44" s="47">
        <f>COUNTA(F25:F42)</f>
        <v>9</v>
      </c>
      <c r="G44" s="46"/>
      <c r="H44" s="48">
        <f>SUM(H25:H42)</f>
        <v>2150000</v>
      </c>
      <c r="I44" s="73"/>
      <c r="J44" s="27"/>
      <c r="K44" s="80">
        <f>SUM(K26,K32,K34,K36,K38,K40,K42)</f>
        <v>155</v>
      </c>
      <c r="L44" s="48">
        <f>SUM(L25:L42)</f>
        <v>1700000</v>
      </c>
      <c r="M44" s="48">
        <f>SUM(M25:M42)</f>
        <v>564000</v>
      </c>
      <c r="N44" s="48">
        <f>SUM(N25:N42)</f>
        <v>850000</v>
      </c>
      <c r="O44" s="50" t="s">
        <v>84</v>
      </c>
      <c r="P44" s="51"/>
      <c r="Q44" s="13"/>
      <c r="R44" s="14"/>
      <c r="T44" s="16"/>
    </row>
    <row r="45" spans="1:20" ht="11.1" customHeight="1">
      <c r="B45" s="53"/>
      <c r="C45" s="53"/>
      <c r="D45" s="53"/>
      <c r="E45" s="53"/>
      <c r="F45" s="53"/>
      <c r="G45" s="53"/>
      <c r="H45" s="58"/>
      <c r="I45" s="24"/>
      <c r="J45" s="53"/>
      <c r="K45" s="59"/>
      <c r="L45" s="58"/>
      <c r="M45" s="58"/>
      <c r="N45" s="58"/>
      <c r="O45" s="54"/>
      <c r="P45" s="55"/>
    </row>
    <row r="46" spans="1:20" ht="11.1" customHeight="1">
      <c r="B46" s="27"/>
      <c r="C46" s="27"/>
      <c r="D46" s="27"/>
      <c r="E46" s="27"/>
      <c r="F46" s="27"/>
      <c r="G46" s="27"/>
      <c r="H46" s="52"/>
      <c r="I46" s="28"/>
      <c r="J46" s="27"/>
      <c r="K46" s="57"/>
      <c r="L46" s="52"/>
      <c r="M46" s="52"/>
      <c r="N46" s="52"/>
      <c r="O46" s="56"/>
      <c r="P46" s="51"/>
      <c r="Q46" s="14"/>
      <c r="R46" s="13"/>
    </row>
    <row r="47" spans="1:20" s="15" customFormat="1" ht="11.1" customHeight="1">
      <c r="A47" s="22"/>
      <c r="B47" s="29"/>
      <c r="C47" s="29"/>
      <c r="D47" s="53"/>
      <c r="E47" s="30"/>
      <c r="F47" s="43"/>
      <c r="G47" s="31"/>
      <c r="H47" s="32"/>
      <c r="I47" s="31"/>
      <c r="J47" s="29"/>
      <c r="K47" s="59"/>
      <c r="L47" s="32"/>
      <c r="M47" s="32"/>
      <c r="N47" s="32"/>
      <c r="O47" s="31"/>
      <c r="P47" s="34"/>
      <c r="Q47" s="13"/>
      <c r="R47" s="14"/>
      <c r="T47" s="16"/>
    </row>
    <row r="48" spans="1:20" s="15" customFormat="1" ht="11.1" customHeight="1">
      <c r="A48" s="22"/>
      <c r="B48" s="170" t="s">
        <v>38</v>
      </c>
      <c r="C48" s="171"/>
      <c r="D48" s="27"/>
      <c r="E48" s="46"/>
      <c r="F48" s="47">
        <f>SUM(F22,F44)</f>
        <v>14</v>
      </c>
      <c r="G48" s="46"/>
      <c r="H48" s="48">
        <f>SUM(H22,H44)</f>
        <v>3600000</v>
      </c>
      <c r="I48" s="73"/>
      <c r="J48" s="27"/>
      <c r="K48" s="57"/>
      <c r="L48" s="48">
        <f>SUM(L22,L44)</f>
        <v>3000000</v>
      </c>
      <c r="M48" s="48">
        <f>SUM(M22,M44)</f>
        <v>997000</v>
      </c>
      <c r="N48" s="48">
        <f>SUM(N22,N44)</f>
        <v>1500000</v>
      </c>
      <c r="O48" s="50" t="s">
        <v>84</v>
      </c>
      <c r="P48" s="51"/>
      <c r="Q48" s="13"/>
      <c r="R48" s="14"/>
      <c r="T48" s="16"/>
    </row>
    <row r="49" spans="1:20" s="15" customFormat="1" ht="11.1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13"/>
      <c r="R49" s="14"/>
      <c r="T49" s="16"/>
    </row>
    <row r="50" spans="1:20" s="15" customFormat="1" ht="11.1" customHeight="1">
      <c r="A50" s="22"/>
      <c r="B50" s="22" t="s">
        <v>85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13"/>
      <c r="R50" s="14"/>
      <c r="T50" s="16"/>
    </row>
    <row r="51" spans="1:20" s="15" customFormat="1" ht="11.1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13"/>
      <c r="R51" s="14"/>
      <c r="T51" s="16"/>
    </row>
    <row r="52" spans="1:20" s="15" customFormat="1" ht="11.1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13"/>
      <c r="R52" s="14"/>
      <c r="T52" s="16"/>
    </row>
    <row r="53" spans="1:20" s="15" customFormat="1" ht="11.1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13"/>
      <c r="R53" s="14"/>
      <c r="T53" s="16"/>
    </row>
    <row r="54" spans="1:20" s="15" customFormat="1" ht="11.1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13"/>
      <c r="R54" s="14"/>
      <c r="T54" s="16"/>
    </row>
    <row r="55" spans="1:20" s="15" customFormat="1" ht="11.1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13"/>
      <c r="R55" s="14"/>
      <c r="T55" s="16"/>
    </row>
    <row r="56" spans="1:20" s="15" customFormat="1" ht="11.1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13"/>
      <c r="R56" s="14"/>
      <c r="T56" s="16"/>
    </row>
    <row r="57" spans="1:20" s="15" customFormat="1" ht="11.1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13"/>
      <c r="R57" s="14"/>
      <c r="T57" s="16"/>
    </row>
    <row r="58" spans="1:20" s="15" customFormat="1" ht="11.1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13"/>
      <c r="R58" s="14"/>
      <c r="T58" s="16"/>
    </row>
    <row r="59" spans="1:20" s="15" customFormat="1" ht="11.1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13"/>
      <c r="R59" s="14"/>
      <c r="T59" s="16"/>
    </row>
    <row r="60" spans="1:20" s="15" customFormat="1" ht="11.1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13"/>
      <c r="R60" s="14"/>
      <c r="T60" s="16"/>
    </row>
    <row r="61" spans="1:20" ht="11.1" customHeight="1"/>
    <row r="62" spans="1:20" ht="11.1" customHeight="1"/>
    <row r="63" spans="1:20" ht="11.1" customHeight="1"/>
    <row r="64" spans="1:20" ht="11.1" customHeight="1"/>
    <row r="65" ht="11.1" customHeight="1"/>
    <row r="66" ht="11.1" customHeight="1"/>
    <row r="67" ht="11.1" customHeight="1"/>
  </sheetData>
  <autoFilter ref="A10:T42">
    <filterColumn colId="14" showButton="0"/>
  </autoFilter>
  <mergeCells count="18">
    <mergeCell ref="O5:P10"/>
    <mergeCell ref="D7:D10"/>
    <mergeCell ref="E7:E10"/>
    <mergeCell ref="F7:F10"/>
    <mergeCell ref="I7:I10"/>
    <mergeCell ref="J7:J10"/>
    <mergeCell ref="K7:K9"/>
    <mergeCell ref="L7:L9"/>
    <mergeCell ref="M7:N7"/>
    <mergeCell ref="D5:F6"/>
    <mergeCell ref="G5:G10"/>
    <mergeCell ref="H5:H9"/>
    <mergeCell ref="I5:N6"/>
    <mergeCell ref="B22:C22"/>
    <mergeCell ref="B44:C44"/>
    <mergeCell ref="B48:C48"/>
    <mergeCell ref="B5:B10"/>
    <mergeCell ref="C5:C10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fitToHeight="0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selection activeCell="I5" sqref="I5:N6"/>
    </sheetView>
  </sheetViews>
  <sheetFormatPr defaultColWidth="3.625" defaultRowHeight="14.25"/>
  <cols>
    <col min="1" max="1" width="1.625" style="3" customWidth="1"/>
    <col min="2" max="3" width="2.125" style="3" customWidth="1"/>
    <col min="4" max="5" width="5.625" style="3" customWidth="1"/>
    <col min="6" max="9" width="3.125" style="3" customWidth="1"/>
    <col min="10" max="11" width="6.625" style="3" customWidth="1"/>
    <col min="12" max="13" width="3.125" style="3" customWidth="1"/>
    <col min="14" max="15" width="6.625" style="3" customWidth="1"/>
    <col min="16" max="17" width="3.125" style="3" customWidth="1"/>
    <col min="18" max="19" width="6.625" style="3" customWidth="1"/>
    <col min="20" max="22" width="3.125" style="3" customWidth="1"/>
    <col min="23" max="23" width="1.25" style="3" customWidth="1"/>
    <col min="24" max="16384" width="3.625" style="3"/>
  </cols>
  <sheetData>
    <row r="1" spans="1:23" s="2" customFormat="1" ht="18" customHeight="1">
      <c r="A1" s="2" t="s">
        <v>183</v>
      </c>
    </row>
    <row r="2" spans="1:23" s="2" customFormat="1" ht="18" customHeight="1">
      <c r="R2" s="3" t="s">
        <v>182</v>
      </c>
    </row>
    <row r="3" spans="1:23" ht="18" customHeight="1">
      <c r="R3" s="3" t="s">
        <v>9</v>
      </c>
    </row>
    <row r="4" spans="1:23" ht="18" customHeight="1"/>
    <row r="5" spans="1:23" s="4" customFormat="1" ht="18" customHeight="1">
      <c r="D5" s="3" t="s">
        <v>181</v>
      </c>
    </row>
    <row r="6" spans="1:23" s="4" customFormat="1" ht="18" customHeight="1">
      <c r="Q6" s="3" t="s">
        <v>120</v>
      </c>
    </row>
    <row r="7" spans="1:23" ht="18" customHeight="1">
      <c r="R7" s="5" t="s">
        <v>180</v>
      </c>
    </row>
    <row r="8" spans="1:23" ht="18" customHeight="1">
      <c r="V8" s="6"/>
    </row>
    <row r="9" spans="1:23" ht="18" customHeight="1">
      <c r="V9" s="6"/>
    </row>
    <row r="10" spans="1:23" ht="18" customHeight="1">
      <c r="A10" s="156" t="s">
        <v>179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</row>
    <row r="11" spans="1:23" ht="18" customHeight="1"/>
    <row r="12" spans="1:23" ht="18" customHeight="1"/>
    <row r="13" spans="1:23" ht="18" customHeight="1">
      <c r="B13" s="76" t="s">
        <v>178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</row>
    <row r="14" spans="1:23" ht="18" customHeight="1">
      <c r="B14" s="76" t="s">
        <v>177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3" ht="18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3" ht="18" customHeight="1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3" ht="18" customHeight="1">
      <c r="A17" s="161" t="s">
        <v>43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</row>
    <row r="18" spans="1:23" ht="18" customHeight="1"/>
    <row r="19" spans="1:23" ht="18" customHeight="1">
      <c r="B19" s="144" t="s">
        <v>93</v>
      </c>
      <c r="C19" s="145"/>
      <c r="D19" s="145"/>
      <c r="E19" s="146"/>
      <c r="F19" s="159" t="s">
        <v>67</v>
      </c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7" t="s">
        <v>11</v>
      </c>
      <c r="U19" s="145"/>
      <c r="V19" s="146"/>
    </row>
    <row r="20" spans="1:23" ht="18" customHeight="1">
      <c r="B20" s="147"/>
      <c r="C20" s="148"/>
      <c r="D20" s="148"/>
      <c r="E20" s="149"/>
      <c r="F20" s="159" t="s">
        <v>12</v>
      </c>
      <c r="G20" s="159"/>
      <c r="H20" s="159"/>
      <c r="I20" s="159"/>
      <c r="J20" s="159"/>
      <c r="K20" s="159"/>
      <c r="L20" s="159" t="s">
        <v>13</v>
      </c>
      <c r="M20" s="159"/>
      <c r="N20" s="159"/>
      <c r="O20" s="159"/>
      <c r="P20" s="159" t="s">
        <v>1</v>
      </c>
      <c r="Q20" s="159"/>
      <c r="R20" s="159"/>
      <c r="S20" s="159"/>
      <c r="T20" s="147"/>
      <c r="U20" s="148"/>
      <c r="V20" s="149"/>
    </row>
    <row r="21" spans="1:23" ht="18" customHeight="1">
      <c r="B21" s="147"/>
      <c r="C21" s="148"/>
      <c r="D21" s="148"/>
      <c r="E21" s="149"/>
      <c r="F21" s="157" t="s">
        <v>14</v>
      </c>
      <c r="G21" s="146"/>
      <c r="H21" s="157" t="s">
        <v>15</v>
      </c>
      <c r="I21" s="146"/>
      <c r="J21" s="144" t="s">
        <v>39</v>
      </c>
      <c r="K21" s="158"/>
      <c r="L21" s="157" t="s">
        <v>15</v>
      </c>
      <c r="M21" s="146"/>
      <c r="N21" s="144" t="s">
        <v>39</v>
      </c>
      <c r="O21" s="158"/>
      <c r="P21" s="157" t="s">
        <v>15</v>
      </c>
      <c r="Q21" s="146"/>
      <c r="R21" s="144" t="s">
        <v>39</v>
      </c>
      <c r="S21" s="158"/>
      <c r="T21" s="147"/>
      <c r="U21" s="148"/>
      <c r="V21" s="149"/>
    </row>
    <row r="22" spans="1:23" s="7" customFormat="1" ht="18" customHeight="1">
      <c r="B22" s="135"/>
      <c r="C22" s="136"/>
      <c r="D22" s="136"/>
      <c r="E22" s="137"/>
      <c r="F22" s="208" t="s">
        <v>176</v>
      </c>
      <c r="G22" s="208"/>
      <c r="H22" s="207"/>
      <c r="I22" s="207"/>
      <c r="J22" s="207" t="s">
        <v>71</v>
      </c>
      <c r="K22" s="207"/>
      <c r="L22" s="207"/>
      <c r="M22" s="207"/>
      <c r="N22" s="207" t="s">
        <v>71</v>
      </c>
      <c r="O22" s="207"/>
      <c r="P22" s="207"/>
      <c r="Q22" s="207"/>
      <c r="R22" s="207" t="s">
        <v>71</v>
      </c>
      <c r="S22" s="207"/>
      <c r="T22" s="135"/>
      <c r="U22" s="136"/>
      <c r="V22" s="137"/>
    </row>
    <row r="23" spans="1:23" s="7" customFormat="1" ht="18" customHeight="1">
      <c r="B23" s="144" t="s">
        <v>175</v>
      </c>
      <c r="C23" s="145"/>
      <c r="D23" s="145"/>
      <c r="E23" s="146"/>
      <c r="F23" s="190"/>
      <c r="G23" s="191"/>
      <c r="H23" s="182"/>
      <c r="I23" s="183"/>
      <c r="J23" s="180">
        <v>645000</v>
      </c>
      <c r="K23" s="181"/>
      <c r="L23" s="182"/>
      <c r="M23" s="183"/>
      <c r="N23" s="180">
        <v>950000</v>
      </c>
      <c r="O23" s="181"/>
      <c r="P23" s="182"/>
      <c r="Q23" s="183"/>
      <c r="R23" s="180">
        <f>SUM(J23,N23)</f>
        <v>1595000</v>
      </c>
      <c r="S23" s="181"/>
      <c r="T23" s="98"/>
      <c r="U23" s="99"/>
      <c r="V23" s="100"/>
    </row>
    <row r="24" spans="1:23" s="7" customFormat="1" ht="18" customHeight="1">
      <c r="B24" s="135"/>
      <c r="C24" s="136"/>
      <c r="D24" s="136"/>
      <c r="E24" s="137"/>
      <c r="F24" s="138">
        <v>0.96</v>
      </c>
      <c r="G24" s="139"/>
      <c r="H24" s="140">
        <v>5</v>
      </c>
      <c r="I24" s="141"/>
      <c r="J24" s="142">
        <v>1450000</v>
      </c>
      <c r="K24" s="143"/>
      <c r="L24" s="140">
        <v>9</v>
      </c>
      <c r="M24" s="141"/>
      <c r="N24" s="131">
        <v>2150000</v>
      </c>
      <c r="O24" s="132"/>
      <c r="P24" s="140">
        <f>SUM(H24,L24)</f>
        <v>14</v>
      </c>
      <c r="Q24" s="141"/>
      <c r="R24" s="131">
        <f>SUM(J24,N24)</f>
        <v>3600000</v>
      </c>
      <c r="S24" s="132"/>
      <c r="T24" s="101"/>
      <c r="U24" s="102"/>
      <c r="V24" s="103"/>
    </row>
    <row r="25" spans="1:23" s="7" customFormat="1" ht="18" customHeight="1">
      <c r="B25" s="144" t="s">
        <v>34</v>
      </c>
      <c r="C25" s="145"/>
      <c r="D25" s="145"/>
      <c r="E25" s="146"/>
      <c r="F25" s="190"/>
      <c r="G25" s="191"/>
      <c r="H25" s="182"/>
      <c r="I25" s="183"/>
      <c r="J25" s="180">
        <v>735000</v>
      </c>
      <c r="K25" s="181"/>
      <c r="L25" s="182"/>
      <c r="M25" s="183"/>
      <c r="N25" s="180">
        <v>945000</v>
      </c>
      <c r="O25" s="181"/>
      <c r="P25" s="182"/>
      <c r="Q25" s="183"/>
      <c r="R25" s="180">
        <f>SUM(J25,N25)</f>
        <v>1680000</v>
      </c>
      <c r="S25" s="181"/>
      <c r="T25" s="98"/>
      <c r="U25" s="99"/>
      <c r="V25" s="100"/>
    </row>
    <row r="26" spans="1:23" s="7" customFormat="1" ht="18" customHeight="1">
      <c r="B26" s="135"/>
      <c r="C26" s="136"/>
      <c r="D26" s="136"/>
      <c r="E26" s="137"/>
      <c r="F26" s="138">
        <v>1.96</v>
      </c>
      <c r="G26" s="139"/>
      <c r="H26" s="140">
        <v>10</v>
      </c>
      <c r="I26" s="141"/>
      <c r="J26" s="142">
        <v>2450000</v>
      </c>
      <c r="K26" s="143"/>
      <c r="L26" s="140">
        <v>11</v>
      </c>
      <c r="M26" s="141"/>
      <c r="N26" s="131">
        <v>3150000</v>
      </c>
      <c r="O26" s="132"/>
      <c r="P26" s="140">
        <f>SUM(H26,L26)</f>
        <v>21</v>
      </c>
      <c r="Q26" s="141"/>
      <c r="R26" s="131">
        <f>SUM(J26,N26)</f>
        <v>5600000</v>
      </c>
      <c r="S26" s="132"/>
      <c r="T26" s="104"/>
      <c r="U26" s="105"/>
      <c r="V26" s="106"/>
    </row>
    <row r="27" spans="1:23" s="7" customFormat="1" ht="18" customHeight="1">
      <c r="B27" s="144"/>
      <c r="C27" s="145"/>
      <c r="D27" s="145"/>
      <c r="E27" s="146"/>
      <c r="F27" s="190"/>
      <c r="G27" s="191"/>
      <c r="H27" s="182"/>
      <c r="I27" s="183"/>
      <c r="J27" s="180"/>
      <c r="K27" s="181"/>
      <c r="L27" s="182"/>
      <c r="M27" s="183"/>
      <c r="N27" s="180"/>
      <c r="O27" s="181"/>
      <c r="P27" s="182"/>
      <c r="Q27" s="183"/>
      <c r="R27" s="180"/>
      <c r="S27" s="181"/>
      <c r="T27" s="98"/>
      <c r="U27" s="99"/>
      <c r="V27" s="100"/>
    </row>
    <row r="28" spans="1:23" s="7" customFormat="1" ht="18" customHeight="1">
      <c r="B28" s="135"/>
      <c r="C28" s="136"/>
      <c r="D28" s="136"/>
      <c r="E28" s="137"/>
      <c r="F28" s="138"/>
      <c r="G28" s="139"/>
      <c r="H28" s="140"/>
      <c r="I28" s="141"/>
      <c r="J28" s="142"/>
      <c r="K28" s="143"/>
      <c r="L28" s="140"/>
      <c r="M28" s="141"/>
      <c r="N28" s="131"/>
      <c r="O28" s="132"/>
      <c r="P28" s="140"/>
      <c r="Q28" s="141"/>
      <c r="R28" s="131"/>
      <c r="S28" s="132"/>
      <c r="T28" s="104"/>
      <c r="U28" s="105"/>
      <c r="V28" s="106"/>
    </row>
    <row r="29" spans="1:23" s="7" customFormat="1" ht="18" customHeight="1">
      <c r="B29" s="144"/>
      <c r="C29" s="145"/>
      <c r="D29" s="145"/>
      <c r="E29" s="146"/>
      <c r="F29" s="190"/>
      <c r="G29" s="191"/>
      <c r="H29" s="182"/>
      <c r="I29" s="183"/>
      <c r="J29" s="180"/>
      <c r="K29" s="181"/>
      <c r="L29" s="182"/>
      <c r="M29" s="183"/>
      <c r="N29" s="180"/>
      <c r="O29" s="181"/>
      <c r="P29" s="182"/>
      <c r="Q29" s="183"/>
      <c r="R29" s="180"/>
      <c r="S29" s="181"/>
      <c r="T29" s="98"/>
      <c r="U29" s="99"/>
      <c r="V29" s="100"/>
    </row>
    <row r="30" spans="1:23" s="7" customFormat="1" ht="18" customHeight="1">
      <c r="B30" s="135"/>
      <c r="C30" s="136"/>
      <c r="D30" s="136"/>
      <c r="E30" s="137"/>
      <c r="F30" s="138"/>
      <c r="G30" s="139"/>
      <c r="H30" s="140"/>
      <c r="I30" s="141"/>
      <c r="J30" s="142"/>
      <c r="K30" s="143"/>
      <c r="L30" s="140"/>
      <c r="M30" s="141"/>
      <c r="N30" s="131"/>
      <c r="O30" s="132"/>
      <c r="P30" s="140"/>
      <c r="Q30" s="141"/>
      <c r="R30" s="131"/>
      <c r="S30" s="132"/>
      <c r="T30" s="104"/>
      <c r="U30" s="105"/>
      <c r="V30" s="106"/>
    </row>
    <row r="31" spans="1:23" s="7" customFormat="1" ht="18" customHeight="1">
      <c r="B31" s="157"/>
      <c r="C31" s="145"/>
      <c r="D31" s="145"/>
      <c r="E31" s="146"/>
      <c r="F31" s="190"/>
      <c r="G31" s="191"/>
      <c r="H31" s="182"/>
      <c r="I31" s="183"/>
      <c r="J31" s="180"/>
      <c r="K31" s="181"/>
      <c r="L31" s="182"/>
      <c r="M31" s="183"/>
      <c r="N31" s="180"/>
      <c r="O31" s="181"/>
      <c r="P31" s="182"/>
      <c r="Q31" s="183"/>
      <c r="R31" s="180"/>
      <c r="S31" s="181"/>
      <c r="T31" s="98"/>
      <c r="U31" s="99"/>
      <c r="V31" s="100"/>
    </row>
    <row r="32" spans="1:23" s="7" customFormat="1" ht="18" customHeight="1">
      <c r="B32" s="135"/>
      <c r="C32" s="136"/>
      <c r="D32" s="136"/>
      <c r="E32" s="137"/>
      <c r="F32" s="138"/>
      <c r="G32" s="139"/>
      <c r="H32" s="140"/>
      <c r="I32" s="141"/>
      <c r="J32" s="142"/>
      <c r="K32" s="143"/>
      <c r="L32" s="140"/>
      <c r="M32" s="141"/>
      <c r="N32" s="131"/>
      <c r="O32" s="132"/>
      <c r="P32" s="140"/>
      <c r="Q32" s="141"/>
      <c r="R32" s="131"/>
      <c r="S32" s="132"/>
      <c r="T32" s="104"/>
      <c r="U32" s="105"/>
      <c r="V32" s="106"/>
    </row>
    <row r="33" spans="2:22" s="7" customFormat="1" ht="18" customHeight="1">
      <c r="B33" s="157"/>
      <c r="C33" s="145"/>
      <c r="D33" s="145"/>
      <c r="E33" s="146"/>
      <c r="F33" s="190"/>
      <c r="G33" s="191"/>
      <c r="H33" s="182"/>
      <c r="I33" s="183"/>
      <c r="J33" s="180"/>
      <c r="K33" s="181"/>
      <c r="L33" s="182"/>
      <c r="M33" s="183"/>
      <c r="N33" s="180"/>
      <c r="O33" s="181"/>
      <c r="P33" s="182"/>
      <c r="Q33" s="183"/>
      <c r="R33" s="180"/>
      <c r="S33" s="181"/>
      <c r="T33" s="98"/>
      <c r="U33" s="99"/>
      <c r="V33" s="100"/>
    </row>
    <row r="34" spans="2:22" s="7" customFormat="1" ht="18" customHeight="1">
      <c r="B34" s="135"/>
      <c r="C34" s="136"/>
      <c r="D34" s="136"/>
      <c r="E34" s="137"/>
      <c r="F34" s="138"/>
      <c r="G34" s="139"/>
      <c r="H34" s="140"/>
      <c r="I34" s="141"/>
      <c r="J34" s="142"/>
      <c r="K34" s="143"/>
      <c r="L34" s="140"/>
      <c r="M34" s="141"/>
      <c r="N34" s="131"/>
      <c r="O34" s="132"/>
      <c r="P34" s="140"/>
      <c r="Q34" s="141"/>
      <c r="R34" s="131"/>
      <c r="S34" s="132"/>
      <c r="T34" s="104"/>
      <c r="U34" s="105"/>
      <c r="V34" s="106"/>
    </row>
    <row r="35" spans="2:22" s="7" customFormat="1" ht="18" customHeight="1">
      <c r="B35" s="157"/>
      <c r="C35" s="145"/>
      <c r="D35" s="145"/>
      <c r="E35" s="146"/>
      <c r="F35" s="190"/>
      <c r="G35" s="191"/>
      <c r="H35" s="182"/>
      <c r="I35" s="183"/>
      <c r="J35" s="180"/>
      <c r="K35" s="181"/>
      <c r="L35" s="182"/>
      <c r="M35" s="183"/>
      <c r="N35" s="180"/>
      <c r="O35" s="181"/>
      <c r="P35" s="182"/>
      <c r="Q35" s="183"/>
      <c r="R35" s="180"/>
      <c r="S35" s="181"/>
      <c r="T35" s="98"/>
      <c r="U35" s="99"/>
      <c r="V35" s="100"/>
    </row>
    <row r="36" spans="2:22" s="7" customFormat="1" ht="18" customHeight="1">
      <c r="B36" s="147"/>
      <c r="C36" s="148"/>
      <c r="D36" s="148"/>
      <c r="E36" s="149"/>
      <c r="F36" s="138"/>
      <c r="G36" s="139"/>
      <c r="H36" s="140"/>
      <c r="I36" s="141"/>
      <c r="J36" s="142"/>
      <c r="K36" s="143"/>
      <c r="L36" s="140"/>
      <c r="M36" s="141"/>
      <c r="N36" s="131"/>
      <c r="O36" s="132"/>
      <c r="P36" s="140"/>
      <c r="Q36" s="141"/>
      <c r="R36" s="131"/>
      <c r="S36" s="132"/>
      <c r="T36" s="101"/>
      <c r="U36" s="102"/>
      <c r="V36" s="103"/>
    </row>
    <row r="37" spans="2:22" s="7" customFormat="1" ht="18" customHeight="1">
      <c r="B37" s="157"/>
      <c r="C37" s="145"/>
      <c r="D37" s="145"/>
      <c r="E37" s="146"/>
      <c r="F37" s="190"/>
      <c r="G37" s="191"/>
      <c r="H37" s="182"/>
      <c r="I37" s="183"/>
      <c r="J37" s="180"/>
      <c r="K37" s="181"/>
      <c r="L37" s="182"/>
      <c r="M37" s="183"/>
      <c r="N37" s="180"/>
      <c r="O37" s="181"/>
      <c r="P37" s="182"/>
      <c r="Q37" s="183"/>
      <c r="R37" s="180"/>
      <c r="S37" s="181"/>
      <c r="T37" s="98"/>
      <c r="U37" s="99"/>
      <c r="V37" s="100"/>
    </row>
    <row r="38" spans="2:22" s="7" customFormat="1" ht="18" customHeight="1">
      <c r="B38" s="135"/>
      <c r="C38" s="136"/>
      <c r="D38" s="136"/>
      <c r="E38" s="137"/>
      <c r="F38" s="138"/>
      <c r="G38" s="139"/>
      <c r="H38" s="140"/>
      <c r="I38" s="141"/>
      <c r="J38" s="142"/>
      <c r="K38" s="143"/>
      <c r="L38" s="140"/>
      <c r="M38" s="141"/>
      <c r="N38" s="131"/>
      <c r="O38" s="132"/>
      <c r="P38" s="140"/>
      <c r="Q38" s="141"/>
      <c r="R38" s="131"/>
      <c r="S38" s="132"/>
      <c r="T38" s="104"/>
      <c r="U38" s="105"/>
      <c r="V38" s="106"/>
    </row>
    <row r="39" spans="2:22" s="7" customFormat="1" ht="18" customHeight="1">
      <c r="B39" s="157"/>
      <c r="C39" s="145"/>
      <c r="D39" s="145"/>
      <c r="E39" s="146"/>
      <c r="F39" s="190"/>
      <c r="G39" s="191"/>
      <c r="H39" s="182"/>
      <c r="I39" s="183"/>
      <c r="J39" s="180"/>
      <c r="K39" s="181"/>
      <c r="L39" s="182"/>
      <c r="M39" s="183"/>
      <c r="N39" s="180"/>
      <c r="O39" s="181"/>
      <c r="P39" s="182"/>
      <c r="Q39" s="183"/>
      <c r="R39" s="180"/>
      <c r="S39" s="181"/>
      <c r="T39" s="98"/>
      <c r="U39" s="99"/>
      <c r="V39" s="100"/>
    </row>
    <row r="40" spans="2:22" s="7" customFormat="1" ht="18" customHeight="1">
      <c r="B40" s="147"/>
      <c r="C40" s="148"/>
      <c r="D40" s="148"/>
      <c r="E40" s="149"/>
      <c r="F40" s="138"/>
      <c r="G40" s="139"/>
      <c r="H40" s="140"/>
      <c r="I40" s="141"/>
      <c r="J40" s="142"/>
      <c r="K40" s="143"/>
      <c r="L40" s="140"/>
      <c r="M40" s="141"/>
      <c r="N40" s="131"/>
      <c r="O40" s="132"/>
      <c r="P40" s="140"/>
      <c r="Q40" s="141"/>
      <c r="R40" s="131"/>
      <c r="S40" s="132"/>
      <c r="T40" s="101"/>
      <c r="U40" s="102"/>
      <c r="V40" s="103"/>
    </row>
    <row r="41" spans="2:22" s="7" customFormat="1" ht="18" customHeight="1">
      <c r="B41" s="157" t="s">
        <v>1</v>
      </c>
      <c r="C41" s="145"/>
      <c r="D41" s="145"/>
      <c r="E41" s="146"/>
      <c r="F41" s="190"/>
      <c r="G41" s="191"/>
      <c r="H41" s="182"/>
      <c r="I41" s="183"/>
      <c r="J41" s="180">
        <f>SUM(J23,J31,J33,J25,J27,J29,J35,J37,J39)</f>
        <v>1380000</v>
      </c>
      <c r="K41" s="181"/>
      <c r="L41" s="182"/>
      <c r="M41" s="183"/>
      <c r="N41" s="180">
        <f>SUM(N23,N31,N33,N25,N27,N29,N35,N37,N39)</f>
        <v>1895000</v>
      </c>
      <c r="O41" s="181"/>
      <c r="P41" s="182"/>
      <c r="Q41" s="183"/>
      <c r="R41" s="180">
        <f>SUM(R23,R31,R33,R25,R27,R29,R35,R37,R39)</f>
        <v>3275000</v>
      </c>
      <c r="S41" s="181"/>
      <c r="T41" s="98"/>
      <c r="U41" s="99"/>
      <c r="V41" s="100"/>
    </row>
    <row r="42" spans="2:22" s="7" customFormat="1" ht="18" customHeight="1">
      <c r="B42" s="135"/>
      <c r="C42" s="136"/>
      <c r="D42" s="136"/>
      <c r="E42" s="137"/>
      <c r="F42" s="138">
        <f>SUM(F24,F32,F34,F26,F28,F30,F36,F38,F40)</f>
        <v>2.92</v>
      </c>
      <c r="G42" s="139"/>
      <c r="H42" s="140">
        <f>SUM(H24,H32,H34,H26,H28,H30,H36,H38,H40)</f>
        <v>15</v>
      </c>
      <c r="I42" s="141"/>
      <c r="J42" s="142">
        <f>SUM(J24,J32,J34,J26,J28,J30,J36,J38,J40)</f>
        <v>3900000</v>
      </c>
      <c r="K42" s="143"/>
      <c r="L42" s="140">
        <f>SUM(L24,L32,L34,L26,L28,L30,L36,L38,L40)</f>
        <v>20</v>
      </c>
      <c r="M42" s="141"/>
      <c r="N42" s="131">
        <f>SUM(N24,N32,N34,N26,N28,N30,N36,N38,N40)</f>
        <v>5300000</v>
      </c>
      <c r="O42" s="132"/>
      <c r="P42" s="140">
        <f>SUM(P24,P32,P34,P26,P28,P30,P36,P38,P40)</f>
        <v>35</v>
      </c>
      <c r="Q42" s="141"/>
      <c r="R42" s="131">
        <f>SUM(R24,R32,R34,R26,R28,R30,R36,R38,R40)</f>
        <v>9200000</v>
      </c>
      <c r="S42" s="132"/>
      <c r="T42" s="104"/>
      <c r="U42" s="105"/>
      <c r="V42" s="106"/>
    </row>
    <row r="43" spans="2:22" s="7" customFormat="1" ht="18" customHeight="1">
      <c r="B43" s="8"/>
      <c r="C43" s="8"/>
      <c r="D43" s="8"/>
      <c r="E43" s="8"/>
      <c r="F43" s="81"/>
      <c r="G43" s="81"/>
      <c r="H43" s="82"/>
      <c r="I43" s="82"/>
      <c r="J43" s="83"/>
      <c r="K43" s="83"/>
      <c r="L43" s="82"/>
      <c r="M43" s="82"/>
      <c r="N43" s="84"/>
      <c r="O43" s="84"/>
      <c r="P43" s="82"/>
      <c r="Q43" s="82"/>
      <c r="R43" s="84"/>
      <c r="S43" s="84"/>
      <c r="T43" s="8"/>
      <c r="U43" s="8"/>
      <c r="V43" s="8"/>
    </row>
    <row r="44" spans="2:22" ht="18" customHeight="1">
      <c r="B44" s="77" t="s">
        <v>174</v>
      </c>
    </row>
    <row r="45" spans="2:22" s="7" customFormat="1" ht="18" customHeight="1">
      <c r="B45" s="77" t="s">
        <v>173</v>
      </c>
      <c r="C45" s="8"/>
      <c r="D45" s="8"/>
      <c r="E45" s="8"/>
      <c r="F45" s="81"/>
      <c r="G45" s="81"/>
      <c r="H45" s="82"/>
      <c r="I45" s="82"/>
      <c r="J45" s="83"/>
      <c r="K45" s="83"/>
      <c r="L45" s="82"/>
      <c r="M45" s="82"/>
      <c r="N45" s="84"/>
      <c r="O45" s="84"/>
      <c r="P45" s="82"/>
      <c r="Q45" s="82"/>
      <c r="R45" s="84"/>
      <c r="S45" s="84"/>
      <c r="T45" s="8"/>
      <c r="U45" s="8"/>
      <c r="V45" s="8"/>
    </row>
    <row r="46" spans="2:22" ht="18" customHeight="1">
      <c r="B46" s="77" t="s">
        <v>172</v>
      </c>
    </row>
    <row r="47" spans="2:22" ht="18" customHeight="1">
      <c r="B47" s="77" t="s">
        <v>171</v>
      </c>
    </row>
  </sheetData>
  <mergeCells count="172">
    <mergeCell ref="R37:S37"/>
    <mergeCell ref="N35:O35"/>
    <mergeCell ref="P35:Q35"/>
    <mergeCell ref="F32:G32"/>
    <mergeCell ref="R31:S31"/>
    <mergeCell ref="P31:Q31"/>
    <mergeCell ref="J31:K31"/>
    <mergeCell ref="B31:E32"/>
    <mergeCell ref="P32:Q32"/>
    <mergeCell ref="N32:O32"/>
    <mergeCell ref="L32:M32"/>
    <mergeCell ref="J32:K32"/>
    <mergeCell ref="H32:I32"/>
    <mergeCell ref="N37:O37"/>
    <mergeCell ref="P37:Q37"/>
    <mergeCell ref="F35:G35"/>
    <mergeCell ref="H35:I35"/>
    <mergeCell ref="J35:K35"/>
    <mergeCell ref="L35:M35"/>
    <mergeCell ref="R41:S41"/>
    <mergeCell ref="N40:O40"/>
    <mergeCell ref="F39:G39"/>
    <mergeCell ref="H39:I39"/>
    <mergeCell ref="J39:K39"/>
    <mergeCell ref="L39:M39"/>
    <mergeCell ref="N39:O39"/>
    <mergeCell ref="P39:Q39"/>
    <mergeCell ref="P40:Q40"/>
    <mergeCell ref="R40:S40"/>
    <mergeCell ref="F41:G41"/>
    <mergeCell ref="H41:I41"/>
    <mergeCell ref="J41:K41"/>
    <mergeCell ref="L41:M41"/>
    <mergeCell ref="N41:O41"/>
    <mergeCell ref="P41:Q41"/>
    <mergeCell ref="R39:S39"/>
    <mergeCell ref="R35:S35"/>
    <mergeCell ref="A10:W10"/>
    <mergeCell ref="A17:W17"/>
    <mergeCell ref="B19:E22"/>
    <mergeCell ref="F19:S19"/>
    <mergeCell ref="T19:V22"/>
    <mergeCell ref="F20:K20"/>
    <mergeCell ref="L20:O20"/>
    <mergeCell ref="R33:S33"/>
    <mergeCell ref="F31:G31"/>
    <mergeCell ref="R25:S25"/>
    <mergeCell ref="F27:G27"/>
    <mergeCell ref="H27:I27"/>
    <mergeCell ref="J27:K27"/>
    <mergeCell ref="L27:M27"/>
    <mergeCell ref="N27:O27"/>
    <mergeCell ref="L26:M26"/>
    <mergeCell ref="R26:S26"/>
    <mergeCell ref="P28:Q28"/>
    <mergeCell ref="P26:Q26"/>
    <mergeCell ref="F29:G29"/>
    <mergeCell ref="H29:I29"/>
    <mergeCell ref="N33:O33"/>
    <mergeCell ref="L33:M33"/>
    <mergeCell ref="J33:K33"/>
    <mergeCell ref="P20:S20"/>
    <mergeCell ref="F21:G21"/>
    <mergeCell ref="H21:I21"/>
    <mergeCell ref="J21:K21"/>
    <mergeCell ref="L21:M21"/>
    <mergeCell ref="N21:O21"/>
    <mergeCell ref="P21:Q21"/>
    <mergeCell ref="R21:S21"/>
    <mergeCell ref="R23:S23"/>
    <mergeCell ref="L23:M23"/>
    <mergeCell ref="P23:Q23"/>
    <mergeCell ref="R22:S22"/>
    <mergeCell ref="B35:E36"/>
    <mergeCell ref="F36:G36"/>
    <mergeCell ref="H36:I36"/>
    <mergeCell ref="J36:K36"/>
    <mergeCell ref="L36:M36"/>
    <mergeCell ref="N36:O36"/>
    <mergeCell ref="P36:Q36"/>
    <mergeCell ref="R36:S36"/>
    <mergeCell ref="H31:I31"/>
    <mergeCell ref="F22:G22"/>
    <mergeCell ref="H22:I22"/>
    <mergeCell ref="J22:K22"/>
    <mergeCell ref="L22:M22"/>
    <mergeCell ref="N22:O22"/>
    <mergeCell ref="P22:Q22"/>
    <mergeCell ref="H33:I33"/>
    <mergeCell ref="F33:G33"/>
    <mergeCell ref="H40:I40"/>
    <mergeCell ref="J40:K40"/>
    <mergeCell ref="B37:E38"/>
    <mergeCell ref="F38:G38"/>
    <mergeCell ref="H38:I38"/>
    <mergeCell ref="J38:K38"/>
    <mergeCell ref="L38:M38"/>
    <mergeCell ref="B25:E26"/>
    <mergeCell ref="F26:G26"/>
    <mergeCell ref="H26:I26"/>
    <mergeCell ref="J26:K26"/>
    <mergeCell ref="B33:E34"/>
    <mergeCell ref="J29:K29"/>
    <mergeCell ref="L29:M29"/>
    <mergeCell ref="J25:K25"/>
    <mergeCell ref="L25:M25"/>
    <mergeCell ref="J37:K37"/>
    <mergeCell ref="L37:M37"/>
    <mergeCell ref="P42:Q42"/>
    <mergeCell ref="R42:S42"/>
    <mergeCell ref="N38:O38"/>
    <mergeCell ref="P38:Q38"/>
    <mergeCell ref="R38:S38"/>
    <mergeCell ref="L40:M40"/>
    <mergeCell ref="B23:E24"/>
    <mergeCell ref="F24:G24"/>
    <mergeCell ref="H24:I24"/>
    <mergeCell ref="J24:K24"/>
    <mergeCell ref="L24:M24"/>
    <mergeCell ref="N24:O24"/>
    <mergeCell ref="F23:G23"/>
    <mergeCell ref="H23:I23"/>
    <mergeCell ref="B41:E42"/>
    <mergeCell ref="F42:G42"/>
    <mergeCell ref="H42:I42"/>
    <mergeCell ref="J42:K42"/>
    <mergeCell ref="L42:M42"/>
    <mergeCell ref="N42:O42"/>
    <mergeCell ref="F37:G37"/>
    <mergeCell ref="H37:I37"/>
    <mergeCell ref="B39:E40"/>
    <mergeCell ref="F40:G40"/>
    <mergeCell ref="J23:K23"/>
    <mergeCell ref="N23:O23"/>
    <mergeCell ref="P24:Q24"/>
    <mergeCell ref="P33:Q33"/>
    <mergeCell ref="N29:O29"/>
    <mergeCell ref="P29:Q29"/>
    <mergeCell ref="R24:S24"/>
    <mergeCell ref="R32:S32"/>
    <mergeCell ref="L31:M31"/>
    <mergeCell ref="N31:O31"/>
    <mergeCell ref="R34:S34"/>
    <mergeCell ref="B29:E30"/>
    <mergeCell ref="F30:G30"/>
    <mergeCell ref="H30:I30"/>
    <mergeCell ref="J30:K30"/>
    <mergeCell ref="L30:M30"/>
    <mergeCell ref="N30:O30"/>
    <mergeCell ref="P30:Q30"/>
    <mergeCell ref="F34:G34"/>
    <mergeCell ref="H34:I34"/>
    <mergeCell ref="J34:K34"/>
    <mergeCell ref="L34:M34"/>
    <mergeCell ref="N34:O34"/>
    <mergeCell ref="P34:Q34"/>
    <mergeCell ref="B27:E28"/>
    <mergeCell ref="F28:G28"/>
    <mergeCell ref="H28:I28"/>
    <mergeCell ref="J28:K28"/>
    <mergeCell ref="L28:M28"/>
    <mergeCell ref="N26:O26"/>
    <mergeCell ref="F25:G25"/>
    <mergeCell ref="R30:S30"/>
    <mergeCell ref="R28:S28"/>
    <mergeCell ref="P27:Q27"/>
    <mergeCell ref="R27:S27"/>
    <mergeCell ref="H25:I25"/>
    <mergeCell ref="R29:S29"/>
    <mergeCell ref="N25:O25"/>
    <mergeCell ref="P25:Q25"/>
    <mergeCell ref="N28:O28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7" sqref="B47"/>
    </sheetView>
  </sheetViews>
  <sheetFormatPr defaultRowHeight="13.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workbookViewId="0">
      <selection activeCell="I5" sqref="I5:N6"/>
    </sheetView>
  </sheetViews>
  <sheetFormatPr defaultRowHeight="12"/>
  <cols>
    <col min="1" max="1" width="2" style="22" customWidth="1"/>
    <col min="2" max="3" width="4.125" style="22" customWidth="1"/>
    <col min="4" max="4" width="7.125" style="22" customWidth="1"/>
    <col min="5" max="7" width="8.125" style="22" customWidth="1"/>
    <col min="8" max="8" width="7.125" style="22" customWidth="1"/>
    <col min="9" max="9" width="6.625" style="22" customWidth="1"/>
    <col min="10" max="10" width="3.625" style="22" customWidth="1"/>
    <col min="11" max="12" width="7.125" style="22" customWidth="1"/>
    <col min="13" max="13" width="3.5" style="22" customWidth="1"/>
    <col min="14" max="14" width="10.625" style="22" customWidth="1"/>
    <col min="15" max="15" width="5.625" style="13" customWidth="1"/>
    <col min="16" max="16" width="8.125" style="14" customWidth="1"/>
    <col min="17" max="17" width="5.625" style="15" customWidth="1"/>
    <col min="18" max="18" width="8.125" style="16" customWidth="1"/>
    <col min="19" max="16384" width="9" style="22"/>
  </cols>
  <sheetData>
    <row r="1" spans="1:18" s="10" customFormat="1" ht="15" customHeight="1">
      <c r="B1" s="10" t="s">
        <v>125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  <c r="P1" s="14"/>
      <c r="Q1" s="15"/>
      <c r="R1" s="16"/>
    </row>
    <row r="2" spans="1:18" s="10" customFormat="1" ht="15" customHeight="1">
      <c r="B2" s="121" t="s">
        <v>133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5"/>
      <c r="R2" s="16"/>
    </row>
    <row r="3" spans="1:18" s="10" customFormat="1" ht="1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3"/>
      <c r="P3" s="14"/>
      <c r="Q3" s="15"/>
      <c r="R3" s="16"/>
    </row>
    <row r="4" spans="1:18" s="17" customFormat="1" ht="15" customHeight="1">
      <c r="B4" s="75" t="s">
        <v>52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9"/>
      <c r="N4" s="20" t="s">
        <v>51</v>
      </c>
      <c r="O4" s="13"/>
      <c r="P4" s="21" t="s">
        <v>18</v>
      </c>
      <c r="Q4" s="15"/>
      <c r="R4" s="16"/>
    </row>
    <row r="5" spans="1:18" ht="10.5" customHeight="1">
      <c r="B5" s="178" t="s">
        <v>19</v>
      </c>
      <c r="C5" s="178" t="s">
        <v>20</v>
      </c>
      <c r="D5" s="169" t="s">
        <v>21</v>
      </c>
      <c r="E5" s="169"/>
      <c r="F5" s="169"/>
      <c r="G5" s="179" t="s">
        <v>22</v>
      </c>
      <c r="H5" s="167" t="s">
        <v>40</v>
      </c>
      <c r="I5" s="169" t="s">
        <v>46</v>
      </c>
      <c r="J5" s="169"/>
      <c r="K5" s="169"/>
      <c r="L5" s="169"/>
      <c r="M5" s="172" t="s">
        <v>23</v>
      </c>
      <c r="N5" s="173"/>
      <c r="O5" s="14"/>
      <c r="P5" s="13"/>
    </row>
    <row r="6" spans="1:18">
      <c r="B6" s="178"/>
      <c r="C6" s="178"/>
      <c r="D6" s="169"/>
      <c r="E6" s="169"/>
      <c r="F6" s="169"/>
      <c r="G6" s="179"/>
      <c r="H6" s="168"/>
      <c r="I6" s="169"/>
      <c r="J6" s="169"/>
      <c r="K6" s="169"/>
      <c r="L6" s="169"/>
      <c r="M6" s="174"/>
      <c r="N6" s="175"/>
      <c r="O6" s="25" t="s">
        <v>24</v>
      </c>
      <c r="P6" s="13"/>
      <c r="Q6" s="15" t="s">
        <v>25</v>
      </c>
    </row>
    <row r="7" spans="1:18" ht="10.5" customHeight="1">
      <c r="B7" s="178"/>
      <c r="C7" s="178"/>
      <c r="D7" s="169" t="s">
        <v>26</v>
      </c>
      <c r="E7" s="169" t="s">
        <v>27</v>
      </c>
      <c r="F7" s="169" t="s">
        <v>28</v>
      </c>
      <c r="G7" s="179"/>
      <c r="H7" s="168"/>
      <c r="I7" s="178" t="s">
        <v>29</v>
      </c>
      <c r="J7" s="178" t="s">
        <v>45</v>
      </c>
      <c r="K7" s="167" t="s">
        <v>47</v>
      </c>
      <c r="L7" s="167" t="s">
        <v>39</v>
      </c>
      <c r="M7" s="174"/>
      <c r="N7" s="175"/>
      <c r="O7" s="14"/>
      <c r="P7" s="13"/>
      <c r="Q7" s="15" t="s">
        <v>30</v>
      </c>
    </row>
    <row r="8" spans="1:18">
      <c r="A8" s="26"/>
      <c r="B8" s="178"/>
      <c r="C8" s="178"/>
      <c r="D8" s="169"/>
      <c r="E8" s="169"/>
      <c r="F8" s="169"/>
      <c r="G8" s="179"/>
      <c r="H8" s="168"/>
      <c r="I8" s="178"/>
      <c r="J8" s="178"/>
      <c r="K8" s="168"/>
      <c r="L8" s="168"/>
      <c r="M8" s="174"/>
      <c r="N8" s="175"/>
      <c r="O8" s="14"/>
      <c r="P8" s="13"/>
    </row>
    <row r="9" spans="1:18">
      <c r="A9" s="26"/>
      <c r="B9" s="178"/>
      <c r="C9" s="178"/>
      <c r="D9" s="169"/>
      <c r="E9" s="169"/>
      <c r="F9" s="169"/>
      <c r="G9" s="179"/>
      <c r="H9" s="168"/>
      <c r="I9" s="178"/>
      <c r="J9" s="178"/>
      <c r="K9" s="168"/>
      <c r="L9" s="168"/>
      <c r="M9" s="174"/>
      <c r="N9" s="175"/>
      <c r="O9" s="14"/>
      <c r="P9" s="13"/>
    </row>
    <row r="10" spans="1:18">
      <c r="B10" s="178"/>
      <c r="C10" s="178"/>
      <c r="D10" s="169"/>
      <c r="E10" s="169"/>
      <c r="F10" s="169"/>
      <c r="G10" s="179"/>
      <c r="H10" s="27" t="s">
        <v>17</v>
      </c>
      <c r="I10" s="178"/>
      <c r="J10" s="178"/>
      <c r="K10" s="27" t="s">
        <v>48</v>
      </c>
      <c r="L10" s="27" t="s">
        <v>17</v>
      </c>
      <c r="M10" s="176"/>
      <c r="N10" s="177"/>
    </row>
    <row r="11" spans="1:18" ht="11.1" customHeight="1">
      <c r="A11" s="22">
        <v>1</v>
      </c>
      <c r="B11" s="29"/>
      <c r="C11" s="29"/>
      <c r="D11" s="29"/>
      <c r="E11" s="30"/>
      <c r="F11" s="29"/>
      <c r="G11" s="31"/>
      <c r="H11" s="32"/>
      <c r="I11" s="31"/>
      <c r="J11" s="29"/>
      <c r="K11" s="33">
        <v>10</v>
      </c>
      <c r="L11" s="32"/>
      <c r="M11" s="31"/>
      <c r="N11" s="34"/>
    </row>
    <row r="12" spans="1:18" ht="11.1" customHeight="1">
      <c r="A12" s="22">
        <v>2</v>
      </c>
      <c r="B12" s="35">
        <v>1</v>
      </c>
      <c r="C12" s="35">
        <v>1</v>
      </c>
      <c r="D12" s="35" t="s">
        <v>32</v>
      </c>
      <c r="E12" s="25" t="s">
        <v>59</v>
      </c>
      <c r="F12" s="36" t="s">
        <v>59</v>
      </c>
      <c r="G12" s="25" t="s">
        <v>53</v>
      </c>
      <c r="H12" s="37">
        <v>300</v>
      </c>
      <c r="I12" s="38" t="s">
        <v>33</v>
      </c>
      <c r="J12" s="27" t="s">
        <v>49</v>
      </c>
      <c r="K12" s="39">
        <v>0.32</v>
      </c>
      <c r="L12" s="40">
        <v>300</v>
      </c>
      <c r="M12" s="41" t="s">
        <v>41</v>
      </c>
      <c r="N12" s="42"/>
    </row>
    <row r="13" spans="1:18" ht="11.1" customHeight="1">
      <c r="A13" s="22">
        <v>1</v>
      </c>
      <c r="B13" s="29"/>
      <c r="C13" s="29"/>
      <c r="D13" s="29"/>
      <c r="E13" s="30"/>
      <c r="F13" s="29"/>
      <c r="G13" s="31"/>
      <c r="H13" s="32"/>
      <c r="I13" s="31"/>
      <c r="J13" s="29"/>
      <c r="K13" s="33">
        <v>10</v>
      </c>
      <c r="L13" s="32"/>
      <c r="M13" s="31"/>
      <c r="N13" s="34"/>
    </row>
    <row r="14" spans="1:18" ht="11.1" customHeight="1">
      <c r="A14" s="22">
        <v>2</v>
      </c>
      <c r="B14" s="35">
        <v>1</v>
      </c>
      <c r="C14" s="35">
        <v>2</v>
      </c>
      <c r="D14" s="35" t="s">
        <v>32</v>
      </c>
      <c r="E14" s="25" t="s">
        <v>59</v>
      </c>
      <c r="F14" s="36" t="s">
        <v>59</v>
      </c>
      <c r="G14" s="25" t="s">
        <v>53</v>
      </c>
      <c r="H14" s="37">
        <v>300</v>
      </c>
      <c r="I14" s="38" t="s">
        <v>33</v>
      </c>
      <c r="J14" s="27" t="s">
        <v>49</v>
      </c>
      <c r="K14" s="39">
        <v>0.14000000000000001</v>
      </c>
      <c r="L14" s="40">
        <v>300</v>
      </c>
      <c r="M14" s="41" t="s">
        <v>41</v>
      </c>
      <c r="N14" s="42"/>
      <c r="P14" s="22"/>
    </row>
    <row r="15" spans="1:18" ht="11.1" customHeight="1">
      <c r="A15" s="22">
        <v>1</v>
      </c>
      <c r="B15" s="29"/>
      <c r="C15" s="29"/>
      <c r="D15" s="29"/>
      <c r="E15" s="30"/>
      <c r="F15" s="29"/>
      <c r="G15" s="31"/>
      <c r="H15" s="32"/>
      <c r="I15" s="31"/>
      <c r="J15" s="29"/>
      <c r="K15" s="33"/>
      <c r="L15" s="32"/>
      <c r="M15" s="31"/>
      <c r="N15" s="34"/>
      <c r="P15" s="22"/>
    </row>
    <row r="16" spans="1:18" ht="11.1" customHeight="1">
      <c r="A16" s="22">
        <v>2</v>
      </c>
      <c r="B16" s="35">
        <v>1</v>
      </c>
      <c r="C16" s="35">
        <v>3</v>
      </c>
      <c r="D16" s="35" t="s">
        <v>32</v>
      </c>
      <c r="E16" s="25" t="s">
        <v>59</v>
      </c>
      <c r="F16" s="36" t="s">
        <v>59</v>
      </c>
      <c r="G16" s="25" t="s">
        <v>53</v>
      </c>
      <c r="H16" s="37">
        <v>300</v>
      </c>
      <c r="I16" s="38" t="s">
        <v>33</v>
      </c>
      <c r="J16" s="27" t="s">
        <v>49</v>
      </c>
      <c r="K16" s="39">
        <v>0.1</v>
      </c>
      <c r="L16" s="40">
        <v>200</v>
      </c>
      <c r="M16" s="41" t="s">
        <v>41</v>
      </c>
      <c r="N16" s="42"/>
      <c r="P16" s="22"/>
    </row>
    <row r="17" spans="1:18" ht="11.1" customHeight="1">
      <c r="A17" s="22">
        <v>1</v>
      </c>
      <c r="B17" s="29"/>
      <c r="C17" s="29"/>
      <c r="D17" s="29"/>
      <c r="E17" s="30"/>
      <c r="F17" s="29"/>
      <c r="G17" s="31"/>
      <c r="H17" s="32"/>
      <c r="I17" s="31"/>
      <c r="J17" s="29"/>
      <c r="K17" s="33">
        <v>5</v>
      </c>
      <c r="L17" s="32"/>
      <c r="M17" s="31"/>
      <c r="N17" s="34"/>
      <c r="P17" s="22"/>
    </row>
    <row r="18" spans="1:18" ht="11.1" customHeight="1">
      <c r="A18" s="22">
        <v>2</v>
      </c>
      <c r="B18" s="35">
        <v>2</v>
      </c>
      <c r="C18" s="35">
        <v>1</v>
      </c>
      <c r="D18" s="35" t="s">
        <v>32</v>
      </c>
      <c r="E18" s="25" t="s">
        <v>59</v>
      </c>
      <c r="F18" s="36" t="s">
        <v>59</v>
      </c>
      <c r="G18" s="25" t="s">
        <v>53</v>
      </c>
      <c r="H18" s="37">
        <v>300</v>
      </c>
      <c r="I18" s="38" t="s">
        <v>33</v>
      </c>
      <c r="J18" s="27" t="s">
        <v>54</v>
      </c>
      <c r="K18" s="39">
        <v>0.2</v>
      </c>
      <c r="L18" s="40">
        <v>150</v>
      </c>
      <c r="M18" s="41" t="s">
        <v>42</v>
      </c>
      <c r="N18" s="42"/>
      <c r="P18" s="22"/>
    </row>
    <row r="19" spans="1:18" s="15" customFormat="1" ht="11.1" customHeight="1">
      <c r="A19" s="22">
        <v>1</v>
      </c>
      <c r="B19" s="29"/>
      <c r="C19" s="29"/>
      <c r="D19" s="29"/>
      <c r="E19" s="30"/>
      <c r="F19" s="29"/>
      <c r="G19" s="31"/>
      <c r="H19" s="32"/>
      <c r="I19" s="31"/>
      <c r="J19" s="29"/>
      <c r="K19" s="33">
        <v>8</v>
      </c>
      <c r="L19" s="32"/>
      <c r="M19" s="31"/>
      <c r="N19" s="34"/>
      <c r="O19" s="13"/>
      <c r="P19" s="22"/>
      <c r="R19" s="16"/>
    </row>
    <row r="20" spans="1:18" s="15" customFormat="1" ht="11.1" customHeight="1">
      <c r="A20" s="22">
        <v>2</v>
      </c>
      <c r="B20" s="35">
        <v>2</v>
      </c>
      <c r="C20" s="35">
        <v>2</v>
      </c>
      <c r="D20" s="35" t="s">
        <v>32</v>
      </c>
      <c r="E20" s="25" t="s">
        <v>59</v>
      </c>
      <c r="F20" s="36" t="s">
        <v>59</v>
      </c>
      <c r="G20" s="25" t="s">
        <v>53</v>
      </c>
      <c r="H20" s="37">
        <v>300</v>
      </c>
      <c r="I20" s="38" t="s">
        <v>33</v>
      </c>
      <c r="J20" s="27" t="s">
        <v>54</v>
      </c>
      <c r="K20" s="39">
        <v>0.2</v>
      </c>
      <c r="L20" s="40">
        <v>200</v>
      </c>
      <c r="M20" s="41" t="s">
        <v>42</v>
      </c>
      <c r="N20" s="42"/>
      <c r="O20" s="13"/>
      <c r="P20" s="22"/>
      <c r="R20" s="16"/>
    </row>
    <row r="21" spans="1:18" s="15" customFormat="1" ht="11.1" customHeight="1">
      <c r="A21" s="22">
        <v>1</v>
      </c>
      <c r="B21" s="29"/>
      <c r="C21" s="29"/>
      <c r="D21" s="29"/>
      <c r="E21" s="30"/>
      <c r="F21" s="29"/>
      <c r="G21" s="31"/>
      <c r="H21" s="32"/>
      <c r="I21" s="31"/>
      <c r="J21" s="29"/>
      <c r="K21" s="33">
        <v>15</v>
      </c>
      <c r="L21" s="32"/>
      <c r="M21" s="31"/>
      <c r="N21" s="34"/>
      <c r="O21" s="13"/>
      <c r="P21" s="14"/>
      <c r="R21" s="16"/>
    </row>
    <row r="22" spans="1:18" s="15" customFormat="1" ht="11.1" customHeight="1">
      <c r="A22" s="22">
        <v>2</v>
      </c>
      <c r="B22" s="35">
        <v>3</v>
      </c>
      <c r="C22" s="35">
        <v>1</v>
      </c>
      <c r="D22" s="35" t="s">
        <v>32</v>
      </c>
      <c r="E22" s="25" t="s">
        <v>59</v>
      </c>
      <c r="F22" s="36" t="s">
        <v>59</v>
      </c>
      <c r="G22" s="25" t="s">
        <v>53</v>
      </c>
      <c r="H22" s="37">
        <v>350</v>
      </c>
      <c r="I22" s="38" t="s">
        <v>33</v>
      </c>
      <c r="J22" s="27" t="s">
        <v>49</v>
      </c>
      <c r="K22" s="39">
        <v>0.2</v>
      </c>
      <c r="L22" s="40">
        <v>350</v>
      </c>
      <c r="M22" s="41" t="s">
        <v>41</v>
      </c>
      <c r="N22" s="42"/>
      <c r="O22" s="13"/>
      <c r="P22" s="14"/>
      <c r="R22" s="16"/>
    </row>
    <row r="23" spans="1:18" s="15" customFormat="1" ht="11.1" customHeight="1">
      <c r="A23" s="22">
        <v>1</v>
      </c>
      <c r="B23" s="29"/>
      <c r="C23" s="29"/>
      <c r="D23" s="29"/>
      <c r="E23" s="30"/>
      <c r="F23" s="29"/>
      <c r="G23" s="31"/>
      <c r="H23" s="32"/>
      <c r="I23" s="31"/>
      <c r="J23" s="29"/>
      <c r="K23" s="33"/>
      <c r="L23" s="32"/>
      <c r="M23" s="31"/>
      <c r="N23" s="34"/>
      <c r="O23" s="13"/>
      <c r="P23" s="14"/>
      <c r="R23" s="16"/>
    </row>
    <row r="24" spans="1:18" s="15" customFormat="1" ht="11.1" customHeight="1">
      <c r="A24" s="22">
        <v>2</v>
      </c>
      <c r="B24" s="35">
        <v>4</v>
      </c>
      <c r="C24" s="35">
        <v>1</v>
      </c>
      <c r="D24" s="35" t="s">
        <v>32</v>
      </c>
      <c r="E24" s="25" t="s">
        <v>59</v>
      </c>
      <c r="F24" s="36" t="s">
        <v>59</v>
      </c>
      <c r="G24" s="25" t="s">
        <v>53</v>
      </c>
      <c r="H24" s="37">
        <v>300</v>
      </c>
      <c r="I24" s="38" t="s">
        <v>33</v>
      </c>
      <c r="J24" s="27" t="s">
        <v>49</v>
      </c>
      <c r="K24" s="39">
        <v>0.2</v>
      </c>
      <c r="L24" s="40">
        <v>300</v>
      </c>
      <c r="M24" s="41" t="s">
        <v>41</v>
      </c>
      <c r="N24" s="42"/>
      <c r="O24" s="13"/>
      <c r="P24" s="14"/>
      <c r="R24" s="16"/>
    </row>
    <row r="25" spans="1:18" s="15" customFormat="1" ht="11.1" customHeight="1">
      <c r="A25" s="22"/>
      <c r="B25" s="29"/>
      <c r="C25" s="29"/>
      <c r="D25" s="29"/>
      <c r="E25" s="30"/>
      <c r="F25" s="43"/>
      <c r="G25" s="31"/>
      <c r="H25" s="32"/>
      <c r="I25" s="31"/>
      <c r="J25" s="29"/>
      <c r="K25" s="44">
        <f>SUM(K11,K13,K15,K17,K19,K21,K23)</f>
        <v>48</v>
      </c>
      <c r="L25" s="32"/>
      <c r="M25" s="31"/>
      <c r="N25" s="34"/>
      <c r="O25" s="13"/>
      <c r="P25" s="14"/>
      <c r="R25" s="16"/>
    </row>
    <row r="26" spans="1:18" s="15" customFormat="1" ht="11.1" customHeight="1">
      <c r="A26" s="22"/>
      <c r="B26" s="170" t="s">
        <v>58</v>
      </c>
      <c r="C26" s="171"/>
      <c r="D26" s="45" t="s">
        <v>50</v>
      </c>
      <c r="E26" s="46"/>
      <c r="F26" s="47">
        <f>COUNTA(F11:F24)</f>
        <v>7</v>
      </c>
      <c r="G26" s="46"/>
      <c r="H26" s="48">
        <f>SUM(H11:H24)</f>
        <v>2150</v>
      </c>
      <c r="I26" s="73"/>
      <c r="J26" s="27"/>
      <c r="K26" s="49">
        <f>SUM(K12,K14,K16,K18,K20,K22,K24)</f>
        <v>1.3599999999999999</v>
      </c>
      <c r="L26" s="48">
        <f>SUM(L11:L24)</f>
        <v>1800</v>
      </c>
      <c r="M26" s="50"/>
      <c r="N26" s="51"/>
      <c r="O26" s="13"/>
      <c r="P26" s="14"/>
      <c r="R26" s="16"/>
    </row>
    <row r="27" spans="1:18" ht="11.1" customHeight="1">
      <c r="B27" s="53"/>
      <c r="C27" s="53"/>
      <c r="D27" s="53"/>
      <c r="E27" s="29"/>
      <c r="F27" s="43"/>
      <c r="G27" s="53"/>
      <c r="H27" s="32"/>
      <c r="I27" s="53"/>
      <c r="J27" s="53"/>
      <c r="K27" s="58"/>
      <c r="L27" s="32"/>
      <c r="M27" s="31"/>
      <c r="N27" s="34"/>
    </row>
    <row r="28" spans="1:18" ht="11.1" customHeight="1">
      <c r="B28" s="27"/>
      <c r="C28" s="27"/>
      <c r="D28" s="27"/>
      <c r="E28" s="45" t="s">
        <v>41</v>
      </c>
      <c r="F28" s="47">
        <f>COUNTIF(J11:J24,J28)</f>
        <v>5</v>
      </c>
      <c r="G28" s="27"/>
      <c r="H28" s="48">
        <f>SUMIF(J11:J24,J28,H11:H24)</f>
        <v>1550</v>
      </c>
      <c r="I28" s="27"/>
      <c r="J28" s="27" t="s">
        <v>44</v>
      </c>
      <c r="K28" s="49">
        <f>SUMIF(J11:J24,J28,K11:K24)</f>
        <v>0.96</v>
      </c>
      <c r="L28" s="48">
        <f>SUMIF(J11:J24,J28,L11:L24)</f>
        <v>1450</v>
      </c>
      <c r="M28" s="50"/>
      <c r="N28" s="51"/>
      <c r="O28" s="14"/>
      <c r="P28" s="13"/>
    </row>
    <row r="29" spans="1:18" ht="11.1" customHeight="1">
      <c r="B29" s="53"/>
      <c r="C29" s="53"/>
      <c r="D29" s="53"/>
      <c r="E29" s="29"/>
      <c r="F29" s="43"/>
      <c r="G29" s="53"/>
      <c r="H29" s="32"/>
      <c r="I29" s="53"/>
      <c r="J29" s="53"/>
      <c r="K29" s="58"/>
      <c r="L29" s="32"/>
      <c r="M29" s="31"/>
      <c r="N29" s="34"/>
    </row>
    <row r="30" spans="1:18" ht="11.1" customHeight="1">
      <c r="B30" s="27"/>
      <c r="C30" s="27"/>
      <c r="D30" s="27"/>
      <c r="E30" s="45" t="s">
        <v>42</v>
      </c>
      <c r="F30" s="47">
        <f>COUNTIF(J11:J24,J30)</f>
        <v>2</v>
      </c>
      <c r="G30" s="27"/>
      <c r="H30" s="48">
        <f>SUMIF(J11:J24,J30,H11:H24)</f>
        <v>600</v>
      </c>
      <c r="I30" s="27"/>
      <c r="J30" s="27" t="s">
        <v>54</v>
      </c>
      <c r="K30" s="49">
        <f>SUMIF(J11:J24,J30,K11:K24)</f>
        <v>0.4</v>
      </c>
      <c r="L30" s="48">
        <f>SUMIF(J11:J24,J30,L11:L24)</f>
        <v>350</v>
      </c>
      <c r="M30" s="50"/>
      <c r="N30" s="51"/>
      <c r="O30" s="14"/>
      <c r="P30" s="13"/>
    </row>
    <row r="31" spans="1:18" ht="11.1" customHeight="1">
      <c r="B31" s="53"/>
      <c r="C31" s="53"/>
      <c r="D31" s="53"/>
      <c r="E31" s="53"/>
      <c r="F31" s="53"/>
      <c r="G31" s="53"/>
      <c r="H31" s="58"/>
      <c r="I31" s="53"/>
      <c r="J31" s="53"/>
      <c r="K31" s="59"/>
      <c r="L31" s="58"/>
      <c r="M31" s="54"/>
      <c r="N31" s="55"/>
    </row>
    <row r="32" spans="1:18" ht="11.1" customHeight="1">
      <c r="B32" s="27"/>
      <c r="C32" s="27"/>
      <c r="D32" s="27"/>
      <c r="E32" s="27"/>
      <c r="F32" s="27"/>
      <c r="G32" s="27"/>
      <c r="H32" s="52"/>
      <c r="I32" s="27"/>
      <c r="J32" s="27"/>
      <c r="K32" s="57"/>
      <c r="L32" s="52"/>
      <c r="M32" s="56"/>
      <c r="N32" s="51"/>
      <c r="O32" s="14"/>
      <c r="P32" s="13"/>
    </row>
    <row r="33" spans="1:18" s="61" customFormat="1" ht="10.5" customHeight="1">
      <c r="A33" s="61">
        <v>1</v>
      </c>
      <c r="B33" s="29"/>
      <c r="C33" s="29"/>
      <c r="D33" s="29"/>
      <c r="E33" s="30"/>
      <c r="F33" s="29"/>
      <c r="G33" s="31"/>
      <c r="H33" s="32"/>
      <c r="I33" s="31"/>
      <c r="J33" s="29"/>
      <c r="K33" s="62"/>
      <c r="L33" s="32"/>
      <c r="M33" s="31"/>
      <c r="N33" s="63"/>
      <c r="O33" s="64"/>
      <c r="P33" s="65"/>
      <c r="Q33" s="66"/>
      <c r="R33" s="67"/>
    </row>
    <row r="34" spans="1:18" s="61" customFormat="1" ht="10.5" customHeight="1">
      <c r="A34" s="61">
        <v>2</v>
      </c>
      <c r="B34" s="35">
        <v>5</v>
      </c>
      <c r="C34" s="35">
        <v>1</v>
      </c>
      <c r="D34" s="35" t="s">
        <v>32</v>
      </c>
      <c r="E34" s="25" t="s">
        <v>59</v>
      </c>
      <c r="F34" s="36" t="s">
        <v>59</v>
      </c>
      <c r="G34" s="38" t="s">
        <v>53</v>
      </c>
      <c r="H34" s="68">
        <v>300</v>
      </c>
      <c r="I34" s="38" t="s">
        <v>35</v>
      </c>
      <c r="J34" s="27" t="s">
        <v>55</v>
      </c>
      <c r="K34" s="69">
        <v>10</v>
      </c>
      <c r="L34" s="70">
        <v>300</v>
      </c>
      <c r="M34" s="41" t="s">
        <v>41</v>
      </c>
      <c r="N34" s="71"/>
      <c r="O34" s="64"/>
      <c r="Q34" s="66"/>
      <c r="R34" s="67"/>
    </row>
    <row r="35" spans="1:18" s="61" customFormat="1" ht="10.5" customHeight="1">
      <c r="A35" s="61">
        <v>1</v>
      </c>
      <c r="B35" s="29"/>
      <c r="C35" s="29"/>
      <c r="D35" s="29"/>
      <c r="E35" s="30"/>
      <c r="F35" s="29"/>
      <c r="G35" s="31"/>
      <c r="H35" s="32"/>
      <c r="I35" s="31"/>
      <c r="J35" s="29"/>
      <c r="K35" s="62"/>
      <c r="L35" s="32"/>
      <c r="M35" s="31"/>
      <c r="N35" s="63"/>
      <c r="O35" s="64"/>
      <c r="Q35" s="66"/>
      <c r="R35" s="67"/>
    </row>
    <row r="36" spans="1:18" s="61" customFormat="1" ht="10.5" customHeight="1">
      <c r="A36" s="61">
        <v>2</v>
      </c>
      <c r="B36" s="35">
        <v>5</v>
      </c>
      <c r="C36" s="35">
        <v>2</v>
      </c>
      <c r="D36" s="35" t="s">
        <v>32</v>
      </c>
      <c r="E36" s="25" t="s">
        <v>59</v>
      </c>
      <c r="F36" s="36" t="s">
        <v>59</v>
      </c>
      <c r="G36" s="38" t="s">
        <v>53</v>
      </c>
      <c r="H36" s="72">
        <v>300</v>
      </c>
      <c r="I36" s="38" t="s">
        <v>35</v>
      </c>
      <c r="J36" s="27" t="s">
        <v>55</v>
      </c>
      <c r="K36" s="69">
        <v>15</v>
      </c>
      <c r="L36" s="61">
        <v>300</v>
      </c>
      <c r="M36" s="41" t="s">
        <v>41</v>
      </c>
      <c r="N36" s="71"/>
      <c r="O36" s="64"/>
      <c r="Q36" s="66"/>
      <c r="R36" s="67"/>
    </row>
    <row r="37" spans="1:18" s="61" customFormat="1" ht="10.5" customHeight="1">
      <c r="A37" s="61">
        <v>1</v>
      </c>
      <c r="B37" s="29"/>
      <c r="C37" s="29"/>
      <c r="D37" s="29"/>
      <c r="E37" s="30"/>
      <c r="F37" s="29"/>
      <c r="G37" s="31"/>
      <c r="H37" s="32"/>
      <c r="I37" s="31"/>
      <c r="J37" s="29"/>
      <c r="K37" s="62"/>
      <c r="L37" s="32"/>
      <c r="M37" s="31"/>
      <c r="N37" s="63"/>
      <c r="O37" s="64"/>
      <c r="Q37" s="66"/>
      <c r="R37" s="67"/>
    </row>
    <row r="38" spans="1:18" s="61" customFormat="1" ht="10.5" customHeight="1">
      <c r="A38" s="61">
        <v>2</v>
      </c>
      <c r="B38" s="35">
        <v>5</v>
      </c>
      <c r="C38" s="35">
        <v>3</v>
      </c>
      <c r="D38" s="35" t="s">
        <v>32</v>
      </c>
      <c r="E38" s="25" t="s">
        <v>59</v>
      </c>
      <c r="F38" s="36" t="s">
        <v>59</v>
      </c>
      <c r="G38" s="38" t="s">
        <v>53</v>
      </c>
      <c r="H38" s="72">
        <v>200</v>
      </c>
      <c r="I38" s="38" t="s">
        <v>35</v>
      </c>
      <c r="J38" s="27" t="s">
        <v>55</v>
      </c>
      <c r="K38" s="69">
        <v>10</v>
      </c>
      <c r="L38" s="61">
        <v>200</v>
      </c>
      <c r="M38" s="41" t="s">
        <v>41</v>
      </c>
      <c r="N38" s="71"/>
      <c r="O38" s="64"/>
      <c r="Q38" s="66"/>
      <c r="R38" s="67"/>
    </row>
    <row r="39" spans="1:18" s="61" customFormat="1" ht="10.5" customHeight="1">
      <c r="A39" s="61">
        <v>1</v>
      </c>
      <c r="B39" s="29"/>
      <c r="C39" s="29"/>
      <c r="D39" s="29"/>
      <c r="E39" s="30"/>
      <c r="F39" s="29"/>
      <c r="G39" s="31"/>
      <c r="H39" s="32"/>
      <c r="I39" s="31"/>
      <c r="J39" s="29"/>
      <c r="K39" s="62"/>
      <c r="L39" s="32"/>
      <c r="M39" s="31"/>
      <c r="N39" s="63"/>
      <c r="O39" s="64"/>
      <c r="Q39" s="66"/>
      <c r="R39" s="67"/>
    </row>
    <row r="40" spans="1:18" s="61" customFormat="1" ht="10.5" customHeight="1">
      <c r="A40" s="61">
        <v>2</v>
      </c>
      <c r="B40" s="35">
        <v>5</v>
      </c>
      <c r="C40" s="35">
        <v>4</v>
      </c>
      <c r="D40" s="35" t="s">
        <v>32</v>
      </c>
      <c r="E40" s="25" t="s">
        <v>59</v>
      </c>
      <c r="F40" s="36" t="s">
        <v>59</v>
      </c>
      <c r="G40" s="38" t="s">
        <v>53</v>
      </c>
      <c r="H40" s="72">
        <v>300</v>
      </c>
      <c r="I40" s="38" t="s">
        <v>35</v>
      </c>
      <c r="J40" s="27" t="s">
        <v>55</v>
      </c>
      <c r="K40" s="69">
        <v>15</v>
      </c>
      <c r="L40" s="61">
        <v>300</v>
      </c>
      <c r="M40" s="41" t="s">
        <v>41</v>
      </c>
      <c r="N40" s="71"/>
      <c r="O40" s="64"/>
      <c r="Q40" s="66"/>
      <c r="R40" s="67"/>
    </row>
    <row r="41" spans="1:18" s="61" customFormat="1" ht="10.5" customHeight="1">
      <c r="A41" s="61">
        <v>1</v>
      </c>
      <c r="B41" s="29"/>
      <c r="C41" s="29"/>
      <c r="D41" s="29"/>
      <c r="E41" s="30"/>
      <c r="F41" s="29"/>
      <c r="G41" s="31"/>
      <c r="H41" s="32"/>
      <c r="I41" s="31"/>
      <c r="J41" s="29"/>
      <c r="K41" s="62"/>
      <c r="L41" s="32"/>
      <c r="M41" s="31"/>
      <c r="N41" s="63"/>
      <c r="O41" s="64"/>
      <c r="Q41" s="66"/>
      <c r="R41" s="67"/>
    </row>
    <row r="42" spans="1:18" s="61" customFormat="1" ht="10.5" customHeight="1">
      <c r="A42" s="61">
        <v>2</v>
      </c>
      <c r="B42" s="35">
        <v>5</v>
      </c>
      <c r="C42" s="35">
        <v>5</v>
      </c>
      <c r="D42" s="35" t="s">
        <v>32</v>
      </c>
      <c r="E42" s="25" t="s">
        <v>59</v>
      </c>
      <c r="F42" s="36" t="s">
        <v>59</v>
      </c>
      <c r="G42" s="38" t="s">
        <v>53</v>
      </c>
      <c r="H42" s="72">
        <v>300</v>
      </c>
      <c r="I42" s="38" t="s">
        <v>35</v>
      </c>
      <c r="J42" s="27" t="s">
        <v>55</v>
      </c>
      <c r="K42" s="69">
        <v>10</v>
      </c>
      <c r="L42" s="61">
        <v>200</v>
      </c>
      <c r="M42" s="41" t="s">
        <v>41</v>
      </c>
      <c r="N42" s="71"/>
      <c r="O42" s="64"/>
      <c r="Q42" s="66"/>
      <c r="R42" s="67"/>
    </row>
    <row r="43" spans="1:18" s="61" customFormat="1" ht="10.5" customHeight="1">
      <c r="A43" s="61">
        <v>1</v>
      </c>
      <c r="B43" s="29"/>
      <c r="C43" s="29"/>
      <c r="D43" s="29"/>
      <c r="E43" s="30"/>
      <c r="F43" s="29"/>
      <c r="G43" s="31"/>
      <c r="H43" s="32"/>
      <c r="I43" s="31"/>
      <c r="J43" s="29"/>
      <c r="K43" s="62"/>
      <c r="L43" s="32"/>
      <c r="M43" s="31"/>
      <c r="N43" s="63"/>
      <c r="O43" s="64"/>
      <c r="Q43" s="66"/>
      <c r="R43" s="67"/>
    </row>
    <row r="44" spans="1:18" s="61" customFormat="1" ht="10.5" customHeight="1">
      <c r="A44" s="61">
        <v>2</v>
      </c>
      <c r="B44" s="35">
        <v>5</v>
      </c>
      <c r="C44" s="35">
        <v>6</v>
      </c>
      <c r="D44" s="35" t="s">
        <v>32</v>
      </c>
      <c r="E44" s="25" t="s">
        <v>59</v>
      </c>
      <c r="F44" s="36" t="s">
        <v>59</v>
      </c>
      <c r="G44" s="38" t="s">
        <v>53</v>
      </c>
      <c r="H44" s="72">
        <v>300</v>
      </c>
      <c r="I44" s="38" t="s">
        <v>56</v>
      </c>
      <c r="J44" s="27" t="s">
        <v>55</v>
      </c>
      <c r="K44" s="69" t="s">
        <v>36</v>
      </c>
      <c r="L44" s="61">
        <v>300</v>
      </c>
      <c r="M44" s="41" t="s">
        <v>41</v>
      </c>
      <c r="N44" s="71"/>
      <c r="O44" s="64"/>
      <c r="Q44" s="66"/>
      <c r="R44" s="67"/>
    </row>
    <row r="45" spans="1:18" s="61" customFormat="1" ht="10.5" customHeight="1">
      <c r="A45" s="61">
        <v>1</v>
      </c>
      <c r="B45" s="29"/>
      <c r="C45" s="29"/>
      <c r="D45" s="29"/>
      <c r="E45" s="30"/>
      <c r="F45" s="29"/>
      <c r="G45" s="31"/>
      <c r="H45" s="32"/>
      <c r="I45" s="31"/>
      <c r="J45" s="29"/>
      <c r="K45" s="62"/>
      <c r="L45" s="32"/>
      <c r="M45" s="31"/>
      <c r="N45" s="63"/>
      <c r="O45" s="64"/>
      <c r="Q45" s="66"/>
      <c r="R45" s="67"/>
    </row>
    <row r="46" spans="1:18" s="61" customFormat="1" ht="10.5" customHeight="1">
      <c r="A46" s="61">
        <v>2</v>
      </c>
      <c r="B46" s="35">
        <v>5</v>
      </c>
      <c r="C46" s="35">
        <v>7</v>
      </c>
      <c r="D46" s="35" t="s">
        <v>32</v>
      </c>
      <c r="E46" s="25" t="s">
        <v>59</v>
      </c>
      <c r="F46" s="36" t="s">
        <v>59</v>
      </c>
      <c r="G46" s="38" t="s">
        <v>53</v>
      </c>
      <c r="H46" s="72">
        <v>300</v>
      </c>
      <c r="I46" s="38" t="s">
        <v>37</v>
      </c>
      <c r="J46" s="27" t="s">
        <v>57</v>
      </c>
      <c r="K46" s="69">
        <v>30</v>
      </c>
      <c r="L46" s="61">
        <v>150</v>
      </c>
      <c r="M46" s="41" t="s">
        <v>41</v>
      </c>
      <c r="N46" s="71"/>
      <c r="O46" s="64"/>
      <c r="Q46" s="66"/>
      <c r="R46" s="67"/>
    </row>
    <row r="47" spans="1:18" s="61" customFormat="1" ht="10.5" customHeight="1">
      <c r="A47" s="61">
        <v>1</v>
      </c>
      <c r="B47" s="29"/>
      <c r="C47" s="29"/>
      <c r="D47" s="29"/>
      <c r="E47" s="30"/>
      <c r="F47" s="29"/>
      <c r="G47" s="31"/>
      <c r="H47" s="32"/>
      <c r="I47" s="31"/>
      <c r="J47" s="29"/>
      <c r="K47" s="62"/>
      <c r="L47" s="32"/>
      <c r="M47" s="31"/>
      <c r="N47" s="63"/>
      <c r="O47" s="64"/>
      <c r="P47" s="65"/>
      <c r="Q47" s="66"/>
      <c r="R47" s="67"/>
    </row>
    <row r="48" spans="1:18" s="61" customFormat="1" ht="10.5" customHeight="1">
      <c r="A48" s="61">
        <v>2</v>
      </c>
      <c r="B48" s="35">
        <v>6</v>
      </c>
      <c r="C48" s="35">
        <v>1</v>
      </c>
      <c r="D48" s="35" t="s">
        <v>32</v>
      </c>
      <c r="E48" s="25" t="s">
        <v>59</v>
      </c>
      <c r="F48" s="36" t="s">
        <v>59</v>
      </c>
      <c r="G48" s="38" t="s">
        <v>53</v>
      </c>
      <c r="H48" s="72">
        <v>200</v>
      </c>
      <c r="I48" s="38" t="s">
        <v>37</v>
      </c>
      <c r="J48" s="27" t="s">
        <v>57</v>
      </c>
      <c r="K48" s="69">
        <v>50</v>
      </c>
      <c r="L48" s="61">
        <v>200</v>
      </c>
      <c r="M48" s="41" t="s">
        <v>41</v>
      </c>
      <c r="N48" s="71"/>
      <c r="O48" s="64"/>
      <c r="P48" s="65"/>
      <c r="Q48" s="66"/>
      <c r="R48" s="67"/>
    </row>
    <row r="49" spans="1:18" s="61" customFormat="1" ht="10.5" customHeight="1">
      <c r="A49" s="61">
        <v>1</v>
      </c>
      <c r="B49" s="29"/>
      <c r="C49" s="29"/>
      <c r="D49" s="29"/>
      <c r="E49" s="30"/>
      <c r="F49" s="29"/>
      <c r="G49" s="31"/>
      <c r="H49" s="32"/>
      <c r="I49" s="31"/>
      <c r="J49" s="29"/>
      <c r="K49" s="62"/>
      <c r="L49" s="32"/>
      <c r="M49" s="31"/>
      <c r="N49" s="63"/>
      <c r="O49" s="64"/>
      <c r="P49" s="65"/>
      <c r="Q49" s="66"/>
      <c r="R49" s="67"/>
    </row>
    <row r="50" spans="1:18" s="61" customFormat="1" ht="10.5" customHeight="1">
      <c r="A50" s="61">
        <v>2</v>
      </c>
      <c r="B50" s="35">
        <v>6</v>
      </c>
      <c r="C50" s="35">
        <v>2</v>
      </c>
      <c r="D50" s="35" t="s">
        <v>32</v>
      </c>
      <c r="E50" s="25" t="s">
        <v>59</v>
      </c>
      <c r="F50" s="36" t="s">
        <v>59</v>
      </c>
      <c r="G50" s="38" t="s">
        <v>53</v>
      </c>
      <c r="H50" s="72">
        <v>300</v>
      </c>
      <c r="I50" s="38" t="s">
        <v>37</v>
      </c>
      <c r="J50" s="27" t="s">
        <v>54</v>
      </c>
      <c r="K50" s="69">
        <v>50</v>
      </c>
      <c r="L50" s="61">
        <v>200</v>
      </c>
      <c r="M50" s="41" t="s">
        <v>42</v>
      </c>
      <c r="N50" s="71"/>
      <c r="O50" s="64"/>
      <c r="P50" s="65"/>
      <c r="Q50" s="66"/>
      <c r="R50" s="67"/>
    </row>
    <row r="51" spans="1:18" s="61" customFormat="1" ht="10.5" customHeight="1">
      <c r="A51" s="61">
        <v>1</v>
      </c>
      <c r="B51" s="29"/>
      <c r="C51" s="29"/>
      <c r="D51" s="29"/>
      <c r="E51" s="30"/>
      <c r="F51" s="29"/>
      <c r="G51" s="31"/>
      <c r="H51" s="32"/>
      <c r="I51" s="31"/>
      <c r="J51" s="29"/>
      <c r="K51" s="62"/>
      <c r="L51" s="32"/>
      <c r="M51" s="31"/>
      <c r="N51" s="63"/>
      <c r="O51" s="64"/>
      <c r="P51" s="65"/>
      <c r="Q51" s="66"/>
      <c r="R51" s="67"/>
    </row>
    <row r="52" spans="1:18" s="61" customFormat="1" ht="10.5" customHeight="1">
      <c r="A52" s="61">
        <v>2</v>
      </c>
      <c r="B52" s="35">
        <v>7</v>
      </c>
      <c r="C52" s="35">
        <v>1</v>
      </c>
      <c r="D52" s="35" t="s">
        <v>32</v>
      </c>
      <c r="E52" s="25" t="s">
        <v>59</v>
      </c>
      <c r="F52" s="36" t="s">
        <v>59</v>
      </c>
      <c r="G52" s="38" t="s">
        <v>53</v>
      </c>
      <c r="H52" s="72">
        <v>200</v>
      </c>
      <c r="I52" s="38" t="s">
        <v>37</v>
      </c>
      <c r="J52" s="27" t="s">
        <v>57</v>
      </c>
      <c r="K52" s="69">
        <v>40</v>
      </c>
      <c r="L52" s="61">
        <v>200</v>
      </c>
      <c r="M52" s="41" t="s">
        <v>41</v>
      </c>
      <c r="N52" s="71"/>
      <c r="O52" s="64"/>
      <c r="P52" s="65"/>
      <c r="Q52" s="66"/>
      <c r="R52" s="67"/>
    </row>
    <row r="53" spans="1:18" s="61" customFormat="1" ht="10.5" customHeight="1">
      <c r="A53" s="61">
        <v>1</v>
      </c>
      <c r="B53" s="29"/>
      <c r="C53" s="29"/>
      <c r="D53" s="29"/>
      <c r="E53" s="30"/>
      <c r="F53" s="29"/>
      <c r="G53" s="31"/>
      <c r="H53" s="32"/>
      <c r="I53" s="31"/>
      <c r="J53" s="29"/>
      <c r="K53" s="62"/>
      <c r="L53" s="32"/>
      <c r="M53" s="31"/>
      <c r="N53" s="63"/>
      <c r="O53" s="64"/>
      <c r="P53" s="65"/>
      <c r="Q53" s="66"/>
      <c r="R53" s="67"/>
    </row>
    <row r="54" spans="1:18" s="61" customFormat="1" ht="10.5" customHeight="1">
      <c r="A54" s="61">
        <v>2</v>
      </c>
      <c r="B54" s="35">
        <v>7</v>
      </c>
      <c r="C54" s="35">
        <v>2</v>
      </c>
      <c r="D54" s="35" t="s">
        <v>32</v>
      </c>
      <c r="E54" s="25" t="s">
        <v>59</v>
      </c>
      <c r="F54" s="36" t="s">
        <v>59</v>
      </c>
      <c r="G54" s="38" t="s">
        <v>53</v>
      </c>
      <c r="H54" s="72">
        <v>200</v>
      </c>
      <c r="I54" s="38" t="s">
        <v>37</v>
      </c>
      <c r="J54" s="27" t="s">
        <v>54</v>
      </c>
      <c r="K54" s="69">
        <v>15</v>
      </c>
      <c r="L54" s="61">
        <v>100</v>
      </c>
      <c r="M54" s="41" t="s">
        <v>42</v>
      </c>
      <c r="N54" s="71"/>
      <c r="O54" s="64"/>
      <c r="P54" s="65"/>
      <c r="Q54" s="66"/>
      <c r="R54" s="67"/>
    </row>
    <row r="55" spans="1:18" s="15" customFormat="1" ht="11.1" customHeight="1">
      <c r="A55" s="22"/>
      <c r="B55" s="29"/>
      <c r="C55" s="29"/>
      <c r="D55" s="29"/>
      <c r="E55" s="30"/>
      <c r="F55" s="43"/>
      <c r="G55" s="31"/>
      <c r="H55" s="32"/>
      <c r="I55" s="31"/>
      <c r="J55" s="29"/>
      <c r="K55" s="44">
        <f>K33+K39+K41+K43+K45+K51+K53</f>
        <v>0</v>
      </c>
      <c r="L55" s="32"/>
      <c r="M55" s="31"/>
      <c r="N55" s="34"/>
      <c r="O55" s="13"/>
      <c r="P55" s="14"/>
      <c r="R55" s="16"/>
    </row>
    <row r="56" spans="1:18" s="15" customFormat="1" ht="11.1" customHeight="1">
      <c r="A56" s="22"/>
      <c r="B56" s="170" t="s">
        <v>13</v>
      </c>
      <c r="C56" s="171"/>
      <c r="D56" s="45" t="s">
        <v>50</v>
      </c>
      <c r="E56" s="46"/>
      <c r="F56" s="47">
        <f>COUNTA(F33:F54)</f>
        <v>11</v>
      </c>
      <c r="G56" s="46"/>
      <c r="H56" s="48">
        <f>SUM(H33:H54)</f>
        <v>2900</v>
      </c>
      <c r="I56" s="73"/>
      <c r="J56" s="27"/>
      <c r="K56" s="49">
        <f>SUM(K34,K40,K42,K44,K46,K48,K50,K52,K54)</f>
        <v>220</v>
      </c>
      <c r="L56" s="48">
        <f>SUM(L33:L54)</f>
        <v>2450</v>
      </c>
      <c r="M56" s="50"/>
      <c r="N56" s="51"/>
      <c r="O56" s="13"/>
      <c r="P56" s="14"/>
      <c r="R56" s="16"/>
    </row>
    <row r="57" spans="1:18" ht="11.1" customHeight="1">
      <c r="B57" s="53"/>
      <c r="C57" s="53"/>
      <c r="D57" s="53"/>
      <c r="E57" s="29"/>
      <c r="F57" s="43"/>
      <c r="G57" s="53"/>
      <c r="H57" s="32"/>
      <c r="I57" s="53"/>
      <c r="J57" s="53"/>
      <c r="K57" s="58"/>
      <c r="L57" s="32"/>
      <c r="M57" s="31"/>
      <c r="N57" s="34"/>
    </row>
    <row r="58" spans="1:18" ht="11.1" customHeight="1">
      <c r="B58" s="27"/>
      <c r="C58" s="27"/>
      <c r="D58" s="27"/>
      <c r="E58" s="45" t="s">
        <v>41</v>
      </c>
      <c r="F58" s="47">
        <f>COUNTIF(J33:J54,J58)</f>
        <v>9</v>
      </c>
      <c r="G58" s="27"/>
      <c r="H58" s="48">
        <f>SUMIF(J33:J54,J58,H33:H54)</f>
        <v>2400</v>
      </c>
      <c r="I58" s="27"/>
      <c r="J58" s="27" t="s">
        <v>44</v>
      </c>
      <c r="K58" s="49">
        <f>SUMIF(J33:J54,J58,K33:K54)</f>
        <v>180</v>
      </c>
      <c r="L58" s="48">
        <f>SUMIF(J33:J54,J58,L33:L54)</f>
        <v>2150</v>
      </c>
      <c r="M58" s="50"/>
      <c r="N58" s="51"/>
      <c r="O58" s="14"/>
      <c r="P58" s="13"/>
    </row>
    <row r="59" spans="1:18" ht="11.1" customHeight="1">
      <c r="B59" s="53"/>
      <c r="C59" s="53"/>
      <c r="D59" s="53"/>
      <c r="E59" s="29"/>
      <c r="F59" s="43"/>
      <c r="G59" s="53"/>
      <c r="H59" s="32"/>
      <c r="I59" s="53"/>
      <c r="J59" s="53"/>
      <c r="K59" s="58"/>
      <c r="L59" s="32"/>
      <c r="M59" s="31"/>
      <c r="N59" s="34"/>
    </row>
    <row r="60" spans="1:18" ht="11.1" customHeight="1">
      <c r="B60" s="27"/>
      <c r="C60" s="27"/>
      <c r="D60" s="27"/>
      <c r="E60" s="45" t="s">
        <v>42</v>
      </c>
      <c r="F60" s="47">
        <f>COUNTIF(J33:J54,J60)</f>
        <v>2</v>
      </c>
      <c r="G60" s="27"/>
      <c r="H60" s="48">
        <f>SUMIF(J33:J54,J60,H33:H54)</f>
        <v>500</v>
      </c>
      <c r="I60" s="27"/>
      <c r="J60" s="27" t="s">
        <v>54</v>
      </c>
      <c r="K60" s="49">
        <f>SUMIF(J33:J54,J60,K33:K54)</f>
        <v>65</v>
      </c>
      <c r="L60" s="48">
        <f>SUMIF(J33:J54,J60,L33:L54)</f>
        <v>300</v>
      </c>
      <c r="M60" s="50"/>
      <c r="N60" s="51"/>
      <c r="O60" s="14"/>
      <c r="P60" s="13"/>
    </row>
    <row r="61" spans="1:18" ht="11.1" customHeight="1">
      <c r="B61" s="53"/>
      <c r="C61" s="53"/>
      <c r="D61" s="53"/>
      <c r="E61" s="53"/>
      <c r="F61" s="53"/>
      <c r="G61" s="53"/>
      <c r="H61" s="58"/>
      <c r="I61" s="53"/>
      <c r="J61" s="53"/>
      <c r="K61" s="59"/>
      <c r="L61" s="58"/>
      <c r="M61" s="54"/>
      <c r="N61" s="55"/>
    </row>
    <row r="62" spans="1:18" ht="11.1" customHeight="1">
      <c r="B62" s="27"/>
      <c r="C62" s="27"/>
      <c r="D62" s="27"/>
      <c r="E62" s="27"/>
      <c r="F62" s="27"/>
      <c r="G62" s="27"/>
      <c r="H62" s="52"/>
      <c r="I62" s="27"/>
      <c r="J62" s="27"/>
      <c r="K62" s="57"/>
      <c r="L62" s="52"/>
      <c r="M62" s="56"/>
      <c r="N62" s="51"/>
      <c r="O62" s="14"/>
      <c r="P62" s="13"/>
    </row>
    <row r="63" spans="1:18" s="15" customFormat="1" ht="11.1" customHeight="1">
      <c r="A63" s="22"/>
      <c r="B63" s="29"/>
      <c r="C63" s="29"/>
      <c r="D63" s="53"/>
      <c r="E63" s="30"/>
      <c r="F63" s="43"/>
      <c r="G63" s="31"/>
      <c r="H63" s="32"/>
      <c r="I63" s="31"/>
      <c r="J63" s="29"/>
      <c r="K63" s="59"/>
      <c r="L63" s="32"/>
      <c r="M63" s="31"/>
      <c r="N63" s="34"/>
      <c r="O63" s="13"/>
      <c r="P63" s="14"/>
      <c r="R63" s="16"/>
    </row>
    <row r="64" spans="1:18" s="15" customFormat="1" ht="11.1" customHeight="1">
      <c r="A64" s="22"/>
      <c r="B64" s="170" t="s">
        <v>38</v>
      </c>
      <c r="C64" s="171"/>
      <c r="D64" s="27"/>
      <c r="E64" s="46"/>
      <c r="F64" s="47">
        <f>SUM(F26,F56)</f>
        <v>18</v>
      </c>
      <c r="G64" s="46"/>
      <c r="H64" s="48">
        <f>SUM(H26,H56)</f>
        <v>5050</v>
      </c>
      <c r="I64" s="73"/>
      <c r="J64" s="27"/>
      <c r="K64" s="57"/>
      <c r="L64" s="48">
        <f>SUM(L26,L56)</f>
        <v>4250</v>
      </c>
      <c r="M64" s="50"/>
      <c r="N64" s="51"/>
      <c r="O64" s="13"/>
      <c r="P64" s="14"/>
      <c r="R64" s="16"/>
    </row>
    <row r="65" spans="2:16" ht="11.1" customHeight="1">
      <c r="B65" s="53"/>
      <c r="C65" s="53"/>
      <c r="D65" s="53"/>
      <c r="E65" s="29"/>
      <c r="F65" s="43"/>
      <c r="G65" s="53"/>
      <c r="H65" s="32"/>
      <c r="I65" s="53"/>
      <c r="J65" s="53"/>
      <c r="K65" s="59"/>
      <c r="L65" s="32"/>
      <c r="M65" s="31"/>
      <c r="N65" s="34"/>
    </row>
    <row r="66" spans="2:16" ht="11.1" customHeight="1">
      <c r="B66" s="27"/>
      <c r="C66" s="27"/>
      <c r="D66" s="27"/>
      <c r="E66" s="45" t="s">
        <v>41</v>
      </c>
      <c r="F66" s="47">
        <f>SUM(F28,F58)</f>
        <v>14</v>
      </c>
      <c r="G66" s="27"/>
      <c r="H66" s="48">
        <f>SUM(H28,H58)</f>
        <v>3950</v>
      </c>
      <c r="I66" s="27"/>
      <c r="J66" s="27" t="s">
        <v>44</v>
      </c>
      <c r="K66" s="57"/>
      <c r="L66" s="48">
        <f>SUM(L28,L58)</f>
        <v>3600</v>
      </c>
      <c r="M66" s="50"/>
      <c r="N66" s="51"/>
      <c r="O66" s="14"/>
      <c r="P66" s="13"/>
    </row>
    <row r="67" spans="2:16" ht="11.1" customHeight="1">
      <c r="B67" s="53"/>
      <c r="C67" s="53"/>
      <c r="D67" s="53"/>
      <c r="E67" s="29"/>
      <c r="F67" s="43"/>
      <c r="G67" s="53"/>
      <c r="H67" s="32"/>
      <c r="I67" s="53"/>
      <c r="J67" s="53"/>
      <c r="K67" s="59"/>
      <c r="L67" s="32"/>
      <c r="M67" s="31"/>
      <c r="N67" s="34"/>
    </row>
    <row r="68" spans="2:16" ht="11.1" customHeight="1">
      <c r="B68" s="27"/>
      <c r="C68" s="27"/>
      <c r="D68" s="27"/>
      <c r="E68" s="45" t="s">
        <v>42</v>
      </c>
      <c r="F68" s="47">
        <f>SUM(F30,F60)</f>
        <v>4</v>
      </c>
      <c r="G68" s="27"/>
      <c r="H68" s="48">
        <f>SUM(H30,H60)</f>
        <v>1100</v>
      </c>
      <c r="I68" s="27"/>
      <c r="J68" s="27" t="s">
        <v>54</v>
      </c>
      <c r="K68" s="57"/>
      <c r="L68" s="48">
        <f>SUM(L30,L60)</f>
        <v>650</v>
      </c>
      <c r="M68" s="50"/>
      <c r="N68" s="51"/>
      <c r="O68" s="14"/>
      <c r="P68" s="13"/>
    </row>
    <row r="69" spans="2:16" ht="11.1" customHeight="1">
      <c r="B69" s="60" t="s">
        <v>60</v>
      </c>
    </row>
    <row r="70" spans="2:16" ht="11.1" customHeight="1"/>
    <row r="71" spans="2:16" ht="11.1" customHeight="1"/>
    <row r="72" spans="2:16" ht="11.1" customHeight="1"/>
    <row r="73" spans="2:16" ht="11.1" customHeight="1"/>
    <row r="74" spans="2:16" ht="11.1" customHeight="1"/>
    <row r="75" spans="2:16" ht="11.1" customHeight="1"/>
    <row r="76" spans="2:16" ht="11.1" customHeight="1"/>
    <row r="77" spans="2:16" ht="11.1" customHeight="1"/>
    <row r="78" spans="2:16" ht="11.1" customHeight="1"/>
    <row r="79" spans="2:16" ht="11.1" customHeight="1"/>
    <row r="80" spans="2:16" ht="11.1" customHeight="1"/>
    <row r="81" ht="11.1" customHeight="1"/>
    <row r="82" ht="11.1" customHeight="1"/>
    <row r="83" ht="11.1" customHeight="1"/>
    <row r="84" ht="11.1" customHeight="1"/>
    <row r="85" ht="11.1" customHeight="1"/>
    <row r="86" ht="11.1" customHeight="1"/>
    <row r="87" ht="11.1" customHeight="1"/>
    <row r="88" ht="11.1" customHeight="1"/>
  </sheetData>
  <autoFilter ref="A10:R54">
    <filterColumn colId="12" showButton="0"/>
  </autoFilter>
  <mergeCells count="17">
    <mergeCell ref="M5:N10"/>
    <mergeCell ref="D7:D10"/>
    <mergeCell ref="E7:E10"/>
    <mergeCell ref="F7:F10"/>
    <mergeCell ref="I7:I10"/>
    <mergeCell ref="J7:J10"/>
    <mergeCell ref="K7:K9"/>
    <mergeCell ref="L7:L9"/>
    <mergeCell ref="D5:F6"/>
    <mergeCell ref="G5:G10"/>
    <mergeCell ref="H5:H9"/>
    <mergeCell ref="I5:L6"/>
    <mergeCell ref="B56:C56"/>
    <mergeCell ref="B26:C26"/>
    <mergeCell ref="B64:C64"/>
    <mergeCell ref="B5:B10"/>
    <mergeCell ref="C5:C10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opLeftCell="A5" workbookViewId="0">
      <selection activeCell="I5" sqref="I5:N6"/>
    </sheetView>
  </sheetViews>
  <sheetFormatPr defaultColWidth="3.625" defaultRowHeight="14.25"/>
  <cols>
    <col min="1" max="1" width="1.625" style="3" customWidth="1"/>
    <col min="2" max="3" width="2.125" style="3" customWidth="1"/>
    <col min="4" max="5" width="5.625" style="3" customWidth="1"/>
    <col min="6" max="9" width="3.125" style="3" customWidth="1"/>
    <col min="10" max="11" width="6.625" style="3" customWidth="1"/>
    <col min="12" max="13" width="3.125" style="3" customWidth="1"/>
    <col min="14" max="15" width="6.625" style="3" customWidth="1"/>
    <col min="16" max="17" width="3.125" style="3" customWidth="1"/>
    <col min="18" max="19" width="6.625" style="3" customWidth="1"/>
    <col min="20" max="22" width="3.125" style="3" customWidth="1"/>
    <col min="23" max="23" width="1.25" style="3" customWidth="1"/>
    <col min="24" max="16384" width="3.625" style="3"/>
  </cols>
  <sheetData>
    <row r="1" spans="1:23" s="2" customFormat="1" ht="18" customHeight="1">
      <c r="A1" s="2" t="s">
        <v>3</v>
      </c>
    </row>
    <row r="2" spans="1:23" s="2" customFormat="1" ht="18" customHeight="1">
      <c r="R2" s="3" t="s">
        <v>8</v>
      </c>
    </row>
    <row r="3" spans="1:23" ht="18" customHeight="1">
      <c r="R3" s="3" t="s">
        <v>9</v>
      </c>
    </row>
    <row r="4" spans="1:23" ht="18" customHeight="1"/>
    <row r="5" spans="1:23" s="4" customFormat="1" ht="18" customHeight="1">
      <c r="D5" s="3" t="s">
        <v>161</v>
      </c>
    </row>
    <row r="6" spans="1:23" s="4" customFormat="1" ht="18" customHeight="1">
      <c r="Q6" s="3" t="s">
        <v>120</v>
      </c>
    </row>
    <row r="7" spans="1:23" ht="18" customHeight="1">
      <c r="R7" s="128" t="s">
        <v>159</v>
      </c>
    </row>
    <row r="8" spans="1:23" ht="18" customHeight="1">
      <c r="R8" s="130" t="s">
        <v>146</v>
      </c>
      <c r="V8" s="6"/>
    </row>
    <row r="9" spans="1:23" ht="18" customHeight="1">
      <c r="V9" s="6"/>
    </row>
    <row r="10" spans="1:23" ht="18" customHeight="1">
      <c r="A10" s="156" t="s">
        <v>64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</row>
    <row r="11" spans="1:23" ht="18" customHeight="1"/>
    <row r="12" spans="1:23" ht="18" customHeight="1"/>
    <row r="13" spans="1:23" ht="18" customHeight="1">
      <c r="B13" s="76" t="s">
        <v>90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</row>
    <row r="14" spans="1:23" ht="18" customHeight="1">
      <c r="B14" s="76" t="s">
        <v>91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3" ht="18" customHeight="1"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3" ht="18" customHeight="1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3" ht="18" customHeight="1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3" ht="18" customHeight="1">
      <c r="A18" s="161" t="s">
        <v>43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</row>
    <row r="19" spans="1:23" ht="18" customHeight="1">
      <c r="A19" s="120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</row>
    <row r="20" spans="1:23" ht="18" customHeight="1"/>
    <row r="21" spans="1:23" s="7" customFormat="1" ht="18" customHeight="1">
      <c r="B21" s="157" t="s">
        <v>10</v>
      </c>
      <c r="C21" s="145"/>
      <c r="D21" s="145"/>
      <c r="E21" s="146"/>
      <c r="F21" s="166" t="s">
        <v>130</v>
      </c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57" t="s">
        <v>11</v>
      </c>
      <c r="U21" s="145"/>
      <c r="V21" s="146"/>
    </row>
    <row r="22" spans="1:23" s="7" customFormat="1" ht="18" customHeight="1">
      <c r="B22" s="147"/>
      <c r="C22" s="148"/>
      <c r="D22" s="148"/>
      <c r="E22" s="149"/>
      <c r="F22" s="159" t="s">
        <v>12</v>
      </c>
      <c r="G22" s="159"/>
      <c r="H22" s="159"/>
      <c r="I22" s="159"/>
      <c r="J22" s="159"/>
      <c r="K22" s="159"/>
      <c r="L22" s="159" t="s">
        <v>13</v>
      </c>
      <c r="M22" s="159"/>
      <c r="N22" s="159"/>
      <c r="O22" s="159"/>
      <c r="P22" s="159" t="s">
        <v>1</v>
      </c>
      <c r="Q22" s="159"/>
      <c r="R22" s="159"/>
      <c r="S22" s="159"/>
      <c r="T22" s="147"/>
      <c r="U22" s="148"/>
      <c r="V22" s="149"/>
    </row>
    <row r="23" spans="1:23" s="7" customFormat="1" ht="18" customHeight="1">
      <c r="B23" s="147"/>
      <c r="C23" s="148"/>
      <c r="D23" s="148"/>
      <c r="E23" s="149"/>
      <c r="F23" s="157" t="s">
        <v>14</v>
      </c>
      <c r="G23" s="146"/>
      <c r="H23" s="157" t="s">
        <v>15</v>
      </c>
      <c r="I23" s="146"/>
      <c r="J23" s="144" t="s">
        <v>39</v>
      </c>
      <c r="K23" s="158"/>
      <c r="L23" s="157" t="s">
        <v>15</v>
      </c>
      <c r="M23" s="146"/>
      <c r="N23" s="144" t="s">
        <v>39</v>
      </c>
      <c r="O23" s="158"/>
      <c r="P23" s="157" t="s">
        <v>15</v>
      </c>
      <c r="Q23" s="146"/>
      <c r="R23" s="144" t="s">
        <v>39</v>
      </c>
      <c r="S23" s="158"/>
      <c r="T23" s="147"/>
      <c r="U23" s="148"/>
      <c r="V23" s="149"/>
    </row>
    <row r="24" spans="1:23" s="7" customFormat="1" ht="18" customHeight="1">
      <c r="B24" s="135"/>
      <c r="C24" s="136"/>
      <c r="D24" s="136"/>
      <c r="E24" s="137"/>
      <c r="F24" s="164" t="s">
        <v>16</v>
      </c>
      <c r="G24" s="164"/>
      <c r="H24" s="165"/>
      <c r="I24" s="165"/>
      <c r="J24" s="165" t="s">
        <v>71</v>
      </c>
      <c r="K24" s="165"/>
      <c r="L24" s="165"/>
      <c r="M24" s="165"/>
      <c r="N24" s="165" t="s">
        <v>71</v>
      </c>
      <c r="O24" s="165"/>
      <c r="P24" s="165"/>
      <c r="Q24" s="165"/>
      <c r="R24" s="165" t="s">
        <v>71</v>
      </c>
      <c r="S24" s="165"/>
      <c r="T24" s="135"/>
      <c r="U24" s="136"/>
      <c r="V24" s="137"/>
    </row>
    <row r="25" spans="1:23" s="7" customFormat="1" ht="18" customHeight="1">
      <c r="B25" s="184" t="s">
        <v>148</v>
      </c>
      <c r="C25" s="185"/>
      <c r="D25" s="185"/>
      <c r="E25" s="186"/>
      <c r="F25" s="94"/>
      <c r="G25" s="95"/>
      <c r="H25" s="96"/>
      <c r="I25" s="97"/>
      <c r="J25" s="96"/>
      <c r="K25" s="97"/>
      <c r="L25" s="96"/>
      <c r="M25" s="97"/>
      <c r="N25" s="96"/>
      <c r="O25" s="97"/>
      <c r="P25" s="96"/>
      <c r="Q25" s="97"/>
      <c r="R25" s="96"/>
      <c r="S25" s="97"/>
      <c r="T25" s="107"/>
      <c r="U25" s="108"/>
      <c r="V25" s="114"/>
    </row>
    <row r="26" spans="1:23" s="7" customFormat="1" ht="18" customHeight="1">
      <c r="B26" s="187"/>
      <c r="C26" s="188"/>
      <c r="D26" s="188"/>
      <c r="E26" s="189"/>
      <c r="F26" s="138">
        <v>1.36</v>
      </c>
      <c r="G26" s="139"/>
      <c r="H26" s="140">
        <v>7</v>
      </c>
      <c r="I26" s="141"/>
      <c r="J26" s="142">
        <v>1800000</v>
      </c>
      <c r="K26" s="143"/>
      <c r="L26" s="140">
        <v>11</v>
      </c>
      <c r="M26" s="141"/>
      <c r="N26" s="131">
        <v>2450000</v>
      </c>
      <c r="O26" s="132"/>
      <c r="P26" s="140">
        <f>SUM(H26,L26)</f>
        <v>18</v>
      </c>
      <c r="Q26" s="141"/>
      <c r="R26" s="131">
        <f>SUM(J26,N26)</f>
        <v>4250000</v>
      </c>
      <c r="S26" s="132"/>
      <c r="T26" s="115"/>
      <c r="U26" s="116"/>
      <c r="V26" s="117"/>
    </row>
    <row r="27" spans="1:23" s="7" customFormat="1" ht="18" customHeight="1">
      <c r="B27" s="184" t="s">
        <v>149</v>
      </c>
      <c r="C27" s="185"/>
      <c r="D27" s="185"/>
      <c r="E27" s="186"/>
      <c r="F27" s="190"/>
      <c r="G27" s="191"/>
      <c r="H27" s="182"/>
      <c r="I27" s="183"/>
      <c r="J27" s="180">
        <v>429000</v>
      </c>
      <c r="K27" s="181"/>
      <c r="L27" s="182"/>
      <c r="M27" s="183"/>
      <c r="N27" s="180">
        <v>630000</v>
      </c>
      <c r="O27" s="181"/>
      <c r="P27" s="182"/>
      <c r="Q27" s="183"/>
      <c r="R27" s="180">
        <f>SUM(J27,N27)</f>
        <v>1059000</v>
      </c>
      <c r="S27" s="181"/>
      <c r="T27" s="107"/>
      <c r="U27" s="108"/>
      <c r="V27" s="114"/>
    </row>
    <row r="28" spans="1:23" s="7" customFormat="1" ht="18" customHeight="1">
      <c r="B28" s="187"/>
      <c r="C28" s="188"/>
      <c r="D28" s="188"/>
      <c r="E28" s="189"/>
      <c r="F28" s="138">
        <v>0.96</v>
      </c>
      <c r="G28" s="139"/>
      <c r="H28" s="140">
        <v>5</v>
      </c>
      <c r="I28" s="141"/>
      <c r="J28" s="142">
        <v>1450000</v>
      </c>
      <c r="K28" s="143"/>
      <c r="L28" s="140">
        <v>9</v>
      </c>
      <c r="M28" s="141"/>
      <c r="N28" s="131">
        <v>2150000</v>
      </c>
      <c r="O28" s="132"/>
      <c r="P28" s="140">
        <f>SUM(H28,L28)</f>
        <v>14</v>
      </c>
      <c r="Q28" s="141"/>
      <c r="R28" s="131">
        <f>SUM(J28,N28)</f>
        <v>3600000</v>
      </c>
      <c r="S28" s="132"/>
      <c r="T28" s="113"/>
      <c r="U28" s="118"/>
      <c r="V28" s="119"/>
    </row>
    <row r="29" spans="1:23" s="7" customFormat="1" ht="18" customHeight="1">
      <c r="B29" s="88"/>
      <c r="C29" s="88"/>
      <c r="D29" s="88"/>
      <c r="E29" s="88"/>
      <c r="F29" s="109"/>
      <c r="G29" s="109"/>
      <c r="H29" s="110"/>
      <c r="I29" s="110"/>
      <c r="J29" s="111"/>
      <c r="K29" s="111"/>
      <c r="L29" s="110"/>
      <c r="M29" s="110"/>
      <c r="N29" s="112"/>
      <c r="O29" s="112"/>
      <c r="P29" s="110"/>
      <c r="Q29" s="110"/>
      <c r="R29" s="112"/>
      <c r="S29" s="112"/>
      <c r="T29" s="102"/>
      <c r="U29" s="102"/>
      <c r="V29" s="102"/>
    </row>
    <row r="30" spans="1:23" ht="18" customHeight="1">
      <c r="B30" s="77" t="s">
        <v>63</v>
      </c>
    </row>
    <row r="31" spans="1:23" ht="18" customHeight="1">
      <c r="B31" s="77" t="s">
        <v>131</v>
      </c>
    </row>
    <row r="32" spans="1:23" s="7" customFormat="1" ht="18" customHeight="1">
      <c r="B32" s="77" t="s">
        <v>150</v>
      </c>
      <c r="C32" s="8"/>
      <c r="D32" s="8"/>
      <c r="E32" s="8"/>
      <c r="F32" s="81"/>
      <c r="G32" s="81"/>
      <c r="H32" s="82"/>
      <c r="I32" s="82"/>
      <c r="J32" s="83"/>
      <c r="K32" s="83"/>
      <c r="L32" s="82"/>
      <c r="M32" s="82"/>
      <c r="N32" s="84"/>
      <c r="O32" s="84"/>
      <c r="P32" s="82"/>
      <c r="Q32" s="82"/>
      <c r="R32" s="84"/>
      <c r="S32" s="84"/>
      <c r="T32" s="8"/>
      <c r="U32" s="8"/>
      <c r="V32" s="8"/>
    </row>
    <row r="33" spans="2:2" ht="18" customHeight="1">
      <c r="B33" s="77" t="s">
        <v>147</v>
      </c>
    </row>
    <row r="34" spans="2:2" ht="18" customHeight="1"/>
  </sheetData>
  <mergeCells count="45">
    <mergeCell ref="B25:E26"/>
    <mergeCell ref="F26:G26"/>
    <mergeCell ref="H26:I26"/>
    <mergeCell ref="B27:E28"/>
    <mergeCell ref="F27:G27"/>
    <mergeCell ref="H27:I27"/>
    <mergeCell ref="F28:G28"/>
    <mergeCell ref="H28:I28"/>
    <mergeCell ref="R24:S24"/>
    <mergeCell ref="J28:K28"/>
    <mergeCell ref="L28:M28"/>
    <mergeCell ref="N28:O28"/>
    <mergeCell ref="P28:Q28"/>
    <mergeCell ref="R28:S28"/>
    <mergeCell ref="J27:K27"/>
    <mergeCell ref="L27:M27"/>
    <mergeCell ref="N27:O27"/>
    <mergeCell ref="P27:Q27"/>
    <mergeCell ref="R27:S27"/>
    <mergeCell ref="J26:K26"/>
    <mergeCell ref="L26:M26"/>
    <mergeCell ref="N26:O26"/>
    <mergeCell ref="P26:Q26"/>
    <mergeCell ref="R26:S26"/>
    <mergeCell ref="H24:I24"/>
    <mergeCell ref="J24:K24"/>
    <mergeCell ref="L24:M24"/>
    <mergeCell ref="N24:O24"/>
    <mergeCell ref="P24:Q24"/>
    <mergeCell ref="A10:W10"/>
    <mergeCell ref="A18:W18"/>
    <mergeCell ref="B21:E24"/>
    <mergeCell ref="F21:S21"/>
    <mergeCell ref="T21:V24"/>
    <mergeCell ref="F22:K22"/>
    <mergeCell ref="L22:O22"/>
    <mergeCell ref="P22:S22"/>
    <mergeCell ref="F23:G23"/>
    <mergeCell ref="H23:I23"/>
    <mergeCell ref="J23:K23"/>
    <mergeCell ref="L23:M23"/>
    <mergeCell ref="N23:O23"/>
    <mergeCell ref="P23:Q23"/>
    <mergeCell ref="R23:S23"/>
    <mergeCell ref="F24:G24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workbookViewId="0">
      <selection activeCell="I5" sqref="I5:N6"/>
    </sheetView>
  </sheetViews>
  <sheetFormatPr defaultRowHeight="12"/>
  <cols>
    <col min="1" max="1" width="2" style="22" customWidth="1"/>
    <col min="2" max="3" width="4.125" style="22" customWidth="1"/>
    <col min="4" max="4" width="7.125" style="22" customWidth="1"/>
    <col min="5" max="6" width="8.125" style="22" customWidth="1"/>
    <col min="7" max="7" width="8.125" style="22" hidden="1" customWidth="1"/>
    <col min="8" max="8" width="9.125" style="22" customWidth="1"/>
    <col min="9" max="9" width="6.625" style="22" customWidth="1"/>
    <col min="10" max="10" width="3.625" style="22" customWidth="1"/>
    <col min="11" max="11" width="7.125" style="22" customWidth="1"/>
    <col min="12" max="14" width="9.125" style="22" customWidth="1"/>
    <col min="15" max="15" width="3.5" style="22" customWidth="1"/>
    <col min="16" max="16" width="6" style="22" customWidth="1"/>
    <col min="17" max="17" width="3.125" style="13" customWidth="1"/>
    <col min="18" max="18" width="8.125" style="14" customWidth="1"/>
    <col min="19" max="19" width="5.625" style="15" customWidth="1"/>
    <col min="20" max="20" width="8.125" style="16" customWidth="1"/>
    <col min="21" max="16384" width="9" style="22"/>
  </cols>
  <sheetData>
    <row r="1" spans="1:20" s="10" customFormat="1" ht="15" customHeight="1">
      <c r="B1" s="10" t="s">
        <v>126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  <c r="P1" s="14"/>
      <c r="Q1" s="15"/>
      <c r="R1" s="16"/>
    </row>
    <row r="2" spans="1:20" s="10" customFormat="1" ht="15" customHeight="1">
      <c r="B2" s="121" t="s">
        <v>132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5"/>
      <c r="R2" s="16"/>
    </row>
    <row r="3" spans="1:20" s="10" customFormat="1" ht="1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3"/>
      <c r="R3" s="14"/>
      <c r="S3" s="15"/>
      <c r="T3" s="16"/>
    </row>
    <row r="4" spans="1:20" s="17" customFormat="1" ht="15" customHeight="1">
      <c r="B4" s="75" t="s">
        <v>65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9"/>
      <c r="P4" s="20" t="s">
        <v>51</v>
      </c>
      <c r="Q4" s="13"/>
      <c r="R4" s="21" t="s">
        <v>18</v>
      </c>
      <c r="S4" s="15"/>
      <c r="T4" s="16"/>
    </row>
    <row r="5" spans="1:20" ht="10.5" customHeight="1">
      <c r="B5" s="178" t="s">
        <v>19</v>
      </c>
      <c r="C5" s="178" t="s">
        <v>20</v>
      </c>
      <c r="D5" s="169" t="s">
        <v>21</v>
      </c>
      <c r="E5" s="169"/>
      <c r="F5" s="169"/>
      <c r="G5" s="179" t="s">
        <v>22</v>
      </c>
      <c r="H5" s="167" t="s">
        <v>46</v>
      </c>
      <c r="I5" s="172" t="s">
        <v>67</v>
      </c>
      <c r="J5" s="193"/>
      <c r="K5" s="193"/>
      <c r="L5" s="193"/>
      <c r="M5" s="193"/>
      <c r="N5" s="173"/>
      <c r="O5" s="172" t="s">
        <v>23</v>
      </c>
      <c r="P5" s="173"/>
      <c r="Q5" s="14"/>
      <c r="R5" s="13"/>
    </row>
    <row r="6" spans="1:20">
      <c r="B6" s="178"/>
      <c r="C6" s="178"/>
      <c r="D6" s="169"/>
      <c r="E6" s="169"/>
      <c r="F6" s="169"/>
      <c r="G6" s="179"/>
      <c r="H6" s="168"/>
      <c r="I6" s="176"/>
      <c r="J6" s="194"/>
      <c r="K6" s="194"/>
      <c r="L6" s="194"/>
      <c r="M6" s="194"/>
      <c r="N6" s="177"/>
      <c r="O6" s="174"/>
      <c r="P6" s="175"/>
      <c r="Q6" s="25" t="s">
        <v>24</v>
      </c>
      <c r="R6" s="13"/>
      <c r="S6" s="15" t="s">
        <v>25</v>
      </c>
    </row>
    <row r="7" spans="1:20" ht="10.5" customHeight="1">
      <c r="B7" s="178"/>
      <c r="C7" s="178"/>
      <c r="D7" s="169" t="s">
        <v>26</v>
      </c>
      <c r="E7" s="169" t="s">
        <v>27</v>
      </c>
      <c r="F7" s="169" t="s">
        <v>28</v>
      </c>
      <c r="G7" s="179"/>
      <c r="H7" s="168"/>
      <c r="I7" s="192" t="s">
        <v>29</v>
      </c>
      <c r="J7" s="192" t="s">
        <v>45</v>
      </c>
      <c r="K7" s="168" t="s">
        <v>47</v>
      </c>
      <c r="L7" s="168" t="s">
        <v>39</v>
      </c>
      <c r="M7" s="195" t="s">
        <v>69</v>
      </c>
      <c r="N7" s="196"/>
      <c r="O7" s="174"/>
      <c r="P7" s="175"/>
      <c r="Q7" s="14"/>
      <c r="R7" s="13"/>
      <c r="S7" s="15" t="s">
        <v>30</v>
      </c>
    </row>
    <row r="8" spans="1:20">
      <c r="A8" s="26"/>
      <c r="B8" s="178"/>
      <c r="C8" s="178"/>
      <c r="D8" s="169"/>
      <c r="E8" s="169"/>
      <c r="F8" s="169"/>
      <c r="G8" s="179"/>
      <c r="H8" s="168"/>
      <c r="I8" s="178"/>
      <c r="J8" s="178"/>
      <c r="K8" s="168"/>
      <c r="L8" s="168"/>
      <c r="M8" s="78" t="s">
        <v>66</v>
      </c>
      <c r="N8" s="74" t="s">
        <v>68</v>
      </c>
      <c r="O8" s="174"/>
      <c r="P8" s="175"/>
      <c r="Q8" s="14"/>
      <c r="R8" s="13"/>
    </row>
    <row r="9" spans="1:20">
      <c r="A9" s="26"/>
      <c r="B9" s="178"/>
      <c r="C9" s="178"/>
      <c r="D9" s="169"/>
      <c r="E9" s="169"/>
      <c r="F9" s="169"/>
      <c r="G9" s="179"/>
      <c r="H9" s="168"/>
      <c r="I9" s="178"/>
      <c r="J9" s="178"/>
      <c r="K9" s="168"/>
      <c r="L9" s="168"/>
      <c r="M9" s="79" t="s">
        <v>70</v>
      </c>
      <c r="N9" s="74"/>
      <c r="O9" s="174"/>
      <c r="P9" s="175"/>
      <c r="Q9" s="14"/>
      <c r="R9" s="13"/>
    </row>
    <row r="10" spans="1:20">
      <c r="B10" s="178"/>
      <c r="C10" s="178"/>
      <c r="D10" s="169"/>
      <c r="E10" s="169"/>
      <c r="F10" s="169"/>
      <c r="G10" s="179"/>
      <c r="H10" s="27" t="s">
        <v>71</v>
      </c>
      <c r="I10" s="178"/>
      <c r="J10" s="178"/>
      <c r="K10" s="27" t="s">
        <v>48</v>
      </c>
      <c r="L10" s="27" t="s">
        <v>71</v>
      </c>
      <c r="M10" s="27" t="s">
        <v>71</v>
      </c>
      <c r="N10" s="27" t="s">
        <v>17</v>
      </c>
      <c r="O10" s="176"/>
      <c r="P10" s="177"/>
    </row>
    <row r="11" spans="1:20" ht="11.1" customHeight="1">
      <c r="A11" s="22">
        <v>1</v>
      </c>
      <c r="B11" s="29"/>
      <c r="C11" s="29"/>
      <c r="D11" s="29"/>
      <c r="E11" s="30"/>
      <c r="F11" s="29"/>
      <c r="G11" s="31"/>
      <c r="H11" s="32"/>
      <c r="I11" s="31"/>
      <c r="J11" s="29"/>
      <c r="K11" s="33">
        <v>10</v>
      </c>
      <c r="L11" s="32"/>
      <c r="M11" s="32"/>
      <c r="N11" s="32"/>
      <c r="O11" s="31"/>
      <c r="P11" s="34"/>
    </row>
    <row r="12" spans="1:20" ht="11.1" customHeight="1">
      <c r="A12" s="22">
        <v>2</v>
      </c>
      <c r="B12" s="35">
        <v>1</v>
      </c>
      <c r="C12" s="35">
        <v>1</v>
      </c>
      <c r="D12" s="35" t="s">
        <v>32</v>
      </c>
      <c r="E12" s="25" t="s">
        <v>59</v>
      </c>
      <c r="F12" s="36" t="s">
        <v>59</v>
      </c>
      <c r="G12" s="25" t="s">
        <v>53</v>
      </c>
      <c r="H12" s="37">
        <v>300000</v>
      </c>
      <c r="I12" s="38" t="s">
        <v>33</v>
      </c>
      <c r="J12" s="27" t="s">
        <v>49</v>
      </c>
      <c r="K12" s="39">
        <v>0.32</v>
      </c>
      <c r="L12" s="40">
        <v>280000</v>
      </c>
      <c r="M12" s="37">
        <f>ROUNDDOWN(L12/3,-3)</f>
        <v>93000</v>
      </c>
      <c r="N12" s="37">
        <f>ROUNDDOWN(L12/2,-3)</f>
        <v>140000</v>
      </c>
      <c r="O12" s="41"/>
      <c r="P12" s="42"/>
    </row>
    <row r="13" spans="1:20" ht="11.1" customHeight="1">
      <c r="A13" s="22">
        <v>1</v>
      </c>
      <c r="B13" s="29"/>
      <c r="C13" s="29"/>
      <c r="D13" s="29"/>
      <c r="E13" s="30"/>
      <c r="F13" s="29"/>
      <c r="G13" s="31"/>
      <c r="H13" s="32"/>
      <c r="I13" s="31"/>
      <c r="J13" s="29"/>
      <c r="K13" s="33">
        <v>10</v>
      </c>
      <c r="L13" s="32"/>
      <c r="M13" s="32"/>
      <c r="N13" s="32"/>
      <c r="O13" s="31"/>
      <c r="P13" s="34"/>
    </row>
    <row r="14" spans="1:20" ht="11.1" customHeight="1">
      <c r="A14" s="22">
        <v>2</v>
      </c>
      <c r="B14" s="35">
        <v>1</v>
      </c>
      <c r="C14" s="35">
        <v>2</v>
      </c>
      <c r="D14" s="35" t="s">
        <v>32</v>
      </c>
      <c r="E14" s="25" t="s">
        <v>59</v>
      </c>
      <c r="F14" s="36" t="s">
        <v>59</v>
      </c>
      <c r="G14" s="25" t="s">
        <v>53</v>
      </c>
      <c r="H14" s="37">
        <v>300000</v>
      </c>
      <c r="I14" s="38" t="s">
        <v>33</v>
      </c>
      <c r="J14" s="27" t="s">
        <v>49</v>
      </c>
      <c r="K14" s="39">
        <v>0.14000000000000001</v>
      </c>
      <c r="L14" s="40">
        <v>260000</v>
      </c>
      <c r="M14" s="37">
        <f>ROUNDDOWN(L14/3,-3)</f>
        <v>86000</v>
      </c>
      <c r="N14" s="37">
        <f>ROUNDDOWN(L14/2,-3)</f>
        <v>130000</v>
      </c>
      <c r="O14" s="41"/>
      <c r="P14" s="42"/>
      <c r="R14" s="22"/>
    </row>
    <row r="15" spans="1:20" ht="11.1" customHeight="1">
      <c r="A15" s="22">
        <v>1</v>
      </c>
      <c r="B15" s="29"/>
      <c r="C15" s="29"/>
      <c r="D15" s="29"/>
      <c r="E15" s="30"/>
      <c r="F15" s="29"/>
      <c r="G15" s="31"/>
      <c r="H15" s="32"/>
      <c r="I15" s="31"/>
      <c r="J15" s="29"/>
      <c r="K15" s="33"/>
      <c r="L15" s="32"/>
      <c r="M15" s="32"/>
      <c r="N15" s="32"/>
      <c r="O15" s="31"/>
      <c r="P15" s="34"/>
      <c r="R15" s="22"/>
    </row>
    <row r="16" spans="1:20" ht="11.1" customHeight="1">
      <c r="A16" s="22">
        <v>2</v>
      </c>
      <c r="B16" s="35">
        <v>1</v>
      </c>
      <c r="C16" s="35">
        <v>3</v>
      </c>
      <c r="D16" s="35" t="s">
        <v>32</v>
      </c>
      <c r="E16" s="25" t="s">
        <v>59</v>
      </c>
      <c r="F16" s="36" t="s">
        <v>59</v>
      </c>
      <c r="G16" s="25" t="s">
        <v>53</v>
      </c>
      <c r="H16" s="37">
        <v>200000</v>
      </c>
      <c r="I16" s="38" t="s">
        <v>33</v>
      </c>
      <c r="J16" s="27" t="s">
        <v>49</v>
      </c>
      <c r="K16" s="39">
        <v>0.1</v>
      </c>
      <c r="L16" s="40">
        <v>180000</v>
      </c>
      <c r="M16" s="37">
        <f>ROUNDDOWN(L16/3,-3)</f>
        <v>60000</v>
      </c>
      <c r="N16" s="37">
        <f>ROUNDDOWN(L16/2,-3)</f>
        <v>90000</v>
      </c>
      <c r="O16" s="41"/>
      <c r="P16" s="42"/>
      <c r="R16" s="22"/>
    </row>
    <row r="17" spans="1:20" s="15" customFormat="1" ht="11.1" customHeight="1">
      <c r="A17" s="22">
        <v>1</v>
      </c>
      <c r="B17" s="29"/>
      <c r="C17" s="29"/>
      <c r="D17" s="29"/>
      <c r="E17" s="30"/>
      <c r="F17" s="29"/>
      <c r="G17" s="31"/>
      <c r="H17" s="32"/>
      <c r="I17" s="31"/>
      <c r="J17" s="29"/>
      <c r="K17" s="33">
        <v>15</v>
      </c>
      <c r="L17" s="32"/>
      <c r="M17" s="32"/>
      <c r="N17" s="32"/>
      <c r="O17" s="31"/>
      <c r="P17" s="34"/>
      <c r="Q17" s="13"/>
      <c r="R17" s="14"/>
      <c r="T17" s="16"/>
    </row>
    <row r="18" spans="1:20" s="15" customFormat="1" ht="11.1" customHeight="1">
      <c r="A18" s="22">
        <v>2</v>
      </c>
      <c r="B18" s="35">
        <v>3</v>
      </c>
      <c r="C18" s="35">
        <v>1</v>
      </c>
      <c r="D18" s="35" t="s">
        <v>32</v>
      </c>
      <c r="E18" s="25" t="s">
        <v>59</v>
      </c>
      <c r="F18" s="36" t="s">
        <v>59</v>
      </c>
      <c r="G18" s="25" t="s">
        <v>53</v>
      </c>
      <c r="H18" s="37">
        <v>350000</v>
      </c>
      <c r="I18" s="38" t="s">
        <v>33</v>
      </c>
      <c r="J18" s="27" t="s">
        <v>49</v>
      </c>
      <c r="K18" s="39">
        <v>0.2</v>
      </c>
      <c r="L18" s="40">
        <v>300000</v>
      </c>
      <c r="M18" s="37">
        <f>ROUNDDOWN(L18/3,-3)</f>
        <v>100000</v>
      </c>
      <c r="N18" s="37">
        <f>ROUNDDOWN(L18/2,-3)</f>
        <v>150000</v>
      </c>
      <c r="O18" s="41"/>
      <c r="P18" s="42"/>
      <c r="Q18" s="13"/>
      <c r="R18" s="14"/>
      <c r="T18" s="16"/>
    </row>
    <row r="19" spans="1:20" s="15" customFormat="1" ht="11.1" customHeight="1">
      <c r="A19" s="22">
        <v>1</v>
      </c>
      <c r="B19" s="29"/>
      <c r="C19" s="29"/>
      <c r="D19" s="29"/>
      <c r="E19" s="30"/>
      <c r="F19" s="29"/>
      <c r="G19" s="31"/>
      <c r="H19" s="32"/>
      <c r="I19" s="31"/>
      <c r="J19" s="29"/>
      <c r="K19" s="33"/>
      <c r="L19" s="32"/>
      <c r="M19" s="32"/>
      <c r="N19" s="32"/>
      <c r="O19" s="31"/>
      <c r="P19" s="34"/>
      <c r="Q19" s="13"/>
      <c r="R19" s="14"/>
      <c r="T19" s="16"/>
    </row>
    <row r="20" spans="1:20" s="15" customFormat="1" ht="11.1" customHeight="1">
      <c r="A20" s="22">
        <v>2</v>
      </c>
      <c r="B20" s="35">
        <v>4</v>
      </c>
      <c r="C20" s="35">
        <v>1</v>
      </c>
      <c r="D20" s="35" t="s">
        <v>32</v>
      </c>
      <c r="E20" s="25" t="s">
        <v>59</v>
      </c>
      <c r="F20" s="36" t="s">
        <v>59</v>
      </c>
      <c r="G20" s="25" t="s">
        <v>53</v>
      </c>
      <c r="H20" s="37">
        <v>300000</v>
      </c>
      <c r="I20" s="38" t="s">
        <v>33</v>
      </c>
      <c r="J20" s="27" t="s">
        <v>49</v>
      </c>
      <c r="K20" s="39">
        <v>0.2</v>
      </c>
      <c r="L20" s="40">
        <v>270000</v>
      </c>
      <c r="M20" s="37">
        <f>ROUNDDOWN(L20/3,-3)</f>
        <v>90000</v>
      </c>
      <c r="N20" s="37">
        <f>ROUNDDOWN(L20/2,-3)</f>
        <v>135000</v>
      </c>
      <c r="O20" s="41"/>
      <c r="P20" s="42"/>
      <c r="Q20" s="13"/>
      <c r="R20" s="14"/>
      <c r="T20" s="16"/>
    </row>
    <row r="21" spans="1:20" s="15" customFormat="1" ht="11.1" customHeight="1">
      <c r="A21" s="22"/>
      <c r="B21" s="29"/>
      <c r="C21" s="29"/>
      <c r="D21" s="29"/>
      <c r="E21" s="30"/>
      <c r="F21" s="43"/>
      <c r="G21" s="31"/>
      <c r="H21" s="32"/>
      <c r="I21" s="31"/>
      <c r="J21" s="29"/>
      <c r="K21" s="44">
        <f>SUM(K11,K13,K15,K17,K19)</f>
        <v>35</v>
      </c>
      <c r="L21" s="32"/>
      <c r="M21" s="32"/>
      <c r="N21" s="32"/>
      <c r="O21" s="31"/>
      <c r="P21" s="34"/>
      <c r="Q21" s="13"/>
      <c r="R21" s="14"/>
      <c r="T21" s="16"/>
    </row>
    <row r="22" spans="1:20" s="15" customFormat="1" ht="11.1" customHeight="1">
      <c r="A22" s="22"/>
      <c r="B22" s="170" t="s">
        <v>58</v>
      </c>
      <c r="C22" s="171"/>
      <c r="D22" s="45" t="s">
        <v>50</v>
      </c>
      <c r="E22" s="46"/>
      <c r="F22" s="47">
        <f>COUNTA(F11:F20)</f>
        <v>5</v>
      </c>
      <c r="G22" s="46"/>
      <c r="H22" s="48">
        <f>SUM(H11:H20)</f>
        <v>1450000</v>
      </c>
      <c r="I22" s="73"/>
      <c r="J22" s="27"/>
      <c r="K22" s="49">
        <f>SUM(K12,K14,K16,K18,K20)</f>
        <v>0.96</v>
      </c>
      <c r="L22" s="48">
        <f>SUM(L11:L20)</f>
        <v>1290000</v>
      </c>
      <c r="M22" s="48">
        <f>SUM(M11:M20)</f>
        <v>429000</v>
      </c>
      <c r="N22" s="48">
        <f>SUM(N11:N20)</f>
        <v>645000</v>
      </c>
      <c r="O22" s="50"/>
      <c r="P22" s="51"/>
      <c r="Q22" s="13"/>
      <c r="R22" s="14"/>
      <c r="T22" s="16"/>
    </row>
    <row r="23" spans="1:20" ht="11.1" customHeight="1">
      <c r="B23" s="53"/>
      <c r="C23" s="53"/>
      <c r="D23" s="53"/>
      <c r="E23" s="53"/>
      <c r="F23" s="53"/>
      <c r="G23" s="53"/>
      <c r="H23" s="58"/>
      <c r="I23" s="53"/>
      <c r="J23" s="53"/>
      <c r="K23" s="59"/>
      <c r="L23" s="58"/>
      <c r="M23" s="58"/>
      <c r="N23" s="58"/>
      <c r="O23" s="54"/>
      <c r="P23" s="55"/>
    </row>
    <row r="24" spans="1:20" ht="11.1" customHeight="1">
      <c r="B24" s="27"/>
      <c r="C24" s="27"/>
      <c r="D24" s="27"/>
      <c r="E24" s="27"/>
      <c r="F24" s="27"/>
      <c r="G24" s="27"/>
      <c r="H24" s="52"/>
      <c r="I24" s="28"/>
      <c r="J24" s="27"/>
      <c r="K24" s="57"/>
      <c r="L24" s="52"/>
      <c r="M24" s="52"/>
      <c r="N24" s="52"/>
      <c r="O24" s="56"/>
      <c r="P24" s="51"/>
      <c r="Q24" s="14"/>
      <c r="R24" s="13"/>
    </row>
    <row r="25" spans="1:20" s="61" customFormat="1" ht="10.5" customHeight="1">
      <c r="A25" s="61">
        <v>1</v>
      </c>
      <c r="B25" s="29"/>
      <c r="C25" s="29"/>
      <c r="D25" s="29"/>
      <c r="E25" s="30"/>
      <c r="F25" s="29"/>
      <c r="G25" s="31"/>
      <c r="H25" s="32"/>
      <c r="I25" s="31"/>
      <c r="J25" s="29"/>
      <c r="K25" s="62"/>
      <c r="L25" s="32"/>
      <c r="M25" s="32"/>
      <c r="N25" s="32"/>
      <c r="O25" s="31"/>
      <c r="P25" s="63"/>
      <c r="Q25" s="64"/>
      <c r="R25" s="65"/>
      <c r="S25" s="66"/>
      <c r="T25" s="67"/>
    </row>
    <row r="26" spans="1:20" s="61" customFormat="1" ht="10.5" customHeight="1">
      <c r="A26" s="61">
        <v>2</v>
      </c>
      <c r="B26" s="35">
        <v>5</v>
      </c>
      <c r="C26" s="35">
        <v>1</v>
      </c>
      <c r="D26" s="35" t="s">
        <v>32</v>
      </c>
      <c r="E26" s="25" t="s">
        <v>59</v>
      </c>
      <c r="F26" s="36" t="s">
        <v>59</v>
      </c>
      <c r="G26" s="38" t="s">
        <v>53</v>
      </c>
      <c r="H26" s="89">
        <v>300000</v>
      </c>
      <c r="I26" s="38" t="s">
        <v>35</v>
      </c>
      <c r="J26" s="27" t="s">
        <v>55</v>
      </c>
      <c r="K26" s="69">
        <v>10</v>
      </c>
      <c r="L26" s="70">
        <v>260000</v>
      </c>
      <c r="M26" s="37">
        <f>ROUNDDOWN(L26/3,-3)</f>
        <v>86000</v>
      </c>
      <c r="N26" s="37">
        <f>ROUNDDOWN(L26/2,-3)</f>
        <v>130000</v>
      </c>
      <c r="O26" s="41"/>
      <c r="P26" s="71"/>
      <c r="Q26" s="64"/>
      <c r="S26" s="66"/>
      <c r="T26" s="67"/>
    </row>
    <row r="27" spans="1:20" s="61" customFormat="1" ht="10.5" customHeight="1">
      <c r="A27" s="61">
        <v>1</v>
      </c>
      <c r="B27" s="29"/>
      <c r="C27" s="29"/>
      <c r="D27" s="29"/>
      <c r="E27" s="30"/>
      <c r="F27" s="29"/>
      <c r="G27" s="31"/>
      <c r="H27" s="32"/>
      <c r="I27" s="31"/>
      <c r="J27" s="29"/>
      <c r="K27" s="62"/>
      <c r="L27" s="32"/>
      <c r="M27" s="32"/>
      <c r="N27" s="32"/>
      <c r="O27" s="31"/>
      <c r="P27" s="63"/>
      <c r="Q27" s="64"/>
      <c r="S27" s="66"/>
      <c r="T27" s="67"/>
    </row>
    <row r="28" spans="1:20" s="61" customFormat="1" ht="10.5" customHeight="1">
      <c r="A28" s="61">
        <v>2</v>
      </c>
      <c r="B28" s="35">
        <v>5</v>
      </c>
      <c r="C28" s="35">
        <v>2</v>
      </c>
      <c r="D28" s="35" t="s">
        <v>32</v>
      </c>
      <c r="E28" s="25" t="s">
        <v>59</v>
      </c>
      <c r="F28" s="36" t="s">
        <v>59</v>
      </c>
      <c r="G28" s="38" t="s">
        <v>53</v>
      </c>
      <c r="H28" s="90">
        <v>300000</v>
      </c>
      <c r="I28" s="38" t="s">
        <v>35</v>
      </c>
      <c r="J28" s="27" t="s">
        <v>55</v>
      </c>
      <c r="K28" s="69">
        <v>15</v>
      </c>
      <c r="L28" s="61">
        <v>270000</v>
      </c>
      <c r="M28" s="37">
        <f>ROUNDDOWN(L28/3,-3)</f>
        <v>90000</v>
      </c>
      <c r="N28" s="37">
        <f>ROUNDDOWN(L28/2,-3)</f>
        <v>135000</v>
      </c>
      <c r="O28" s="41"/>
      <c r="P28" s="71"/>
      <c r="Q28" s="64"/>
      <c r="S28" s="66"/>
      <c r="T28" s="67"/>
    </row>
    <row r="29" spans="1:20" s="61" customFormat="1" ht="10.5" customHeight="1">
      <c r="A29" s="61">
        <v>1</v>
      </c>
      <c r="B29" s="29"/>
      <c r="C29" s="29"/>
      <c r="D29" s="29"/>
      <c r="E29" s="30"/>
      <c r="F29" s="29"/>
      <c r="G29" s="31"/>
      <c r="H29" s="32"/>
      <c r="I29" s="31"/>
      <c r="J29" s="29"/>
      <c r="K29" s="62"/>
      <c r="L29" s="32"/>
      <c r="M29" s="32"/>
      <c r="N29" s="32"/>
      <c r="O29" s="31"/>
      <c r="P29" s="63"/>
      <c r="Q29" s="64"/>
      <c r="S29" s="66"/>
      <c r="T29" s="67"/>
    </row>
    <row r="30" spans="1:20" s="61" customFormat="1" ht="10.5" customHeight="1">
      <c r="A30" s="61">
        <v>2</v>
      </c>
      <c r="B30" s="35">
        <v>5</v>
      </c>
      <c r="C30" s="35">
        <v>3</v>
      </c>
      <c r="D30" s="35" t="s">
        <v>32</v>
      </c>
      <c r="E30" s="25" t="s">
        <v>59</v>
      </c>
      <c r="F30" s="36" t="s">
        <v>59</v>
      </c>
      <c r="G30" s="38" t="s">
        <v>53</v>
      </c>
      <c r="H30" s="90">
        <v>200000</v>
      </c>
      <c r="I30" s="38" t="s">
        <v>35</v>
      </c>
      <c r="J30" s="27" t="s">
        <v>55</v>
      </c>
      <c r="K30" s="69">
        <v>10</v>
      </c>
      <c r="L30" s="61">
        <v>180000</v>
      </c>
      <c r="M30" s="37">
        <f>ROUNDDOWN(L30/3,-3)</f>
        <v>60000</v>
      </c>
      <c r="N30" s="37">
        <f>ROUNDDOWN(L30/2,-3)</f>
        <v>90000</v>
      </c>
      <c r="O30" s="41"/>
      <c r="P30" s="71"/>
      <c r="Q30" s="64"/>
      <c r="S30" s="66"/>
      <c r="T30" s="67"/>
    </row>
    <row r="31" spans="1:20" s="61" customFormat="1" ht="10.5" customHeight="1">
      <c r="A31" s="61">
        <v>1</v>
      </c>
      <c r="B31" s="29"/>
      <c r="C31" s="29"/>
      <c r="D31" s="29"/>
      <c r="E31" s="30"/>
      <c r="F31" s="29"/>
      <c r="G31" s="31"/>
      <c r="H31" s="32"/>
      <c r="I31" s="31"/>
      <c r="J31" s="29"/>
      <c r="K31" s="62"/>
      <c r="L31" s="32"/>
      <c r="M31" s="32"/>
      <c r="N31" s="32"/>
      <c r="O31" s="31"/>
      <c r="P31" s="63"/>
      <c r="Q31" s="64"/>
      <c r="S31" s="66"/>
      <c r="T31" s="67"/>
    </row>
    <row r="32" spans="1:20" s="61" customFormat="1" ht="10.5" customHeight="1">
      <c r="A32" s="61">
        <v>2</v>
      </c>
      <c r="B32" s="35">
        <v>5</v>
      </c>
      <c r="C32" s="35">
        <v>4</v>
      </c>
      <c r="D32" s="35" t="s">
        <v>32</v>
      </c>
      <c r="E32" s="25" t="s">
        <v>59</v>
      </c>
      <c r="F32" s="36" t="s">
        <v>59</v>
      </c>
      <c r="G32" s="38" t="s">
        <v>53</v>
      </c>
      <c r="H32" s="90">
        <v>300000</v>
      </c>
      <c r="I32" s="38" t="s">
        <v>35</v>
      </c>
      <c r="J32" s="27" t="s">
        <v>55</v>
      </c>
      <c r="K32" s="69">
        <v>15</v>
      </c>
      <c r="L32" s="61">
        <v>220000</v>
      </c>
      <c r="M32" s="37">
        <f>ROUNDDOWN(L32/3,-3)</f>
        <v>73000</v>
      </c>
      <c r="N32" s="37">
        <f>ROUNDDOWN(L32/2,-3)</f>
        <v>110000</v>
      </c>
      <c r="O32" s="41"/>
      <c r="P32" s="71"/>
      <c r="Q32" s="64"/>
      <c r="S32" s="66"/>
      <c r="T32" s="67"/>
    </row>
    <row r="33" spans="1:20" s="61" customFormat="1" ht="10.5" customHeight="1">
      <c r="A33" s="61">
        <v>1</v>
      </c>
      <c r="B33" s="29"/>
      <c r="C33" s="29"/>
      <c r="D33" s="29"/>
      <c r="E33" s="30"/>
      <c r="F33" s="29"/>
      <c r="G33" s="31"/>
      <c r="H33" s="32"/>
      <c r="I33" s="31"/>
      <c r="J33" s="29"/>
      <c r="K33" s="62"/>
      <c r="L33" s="32"/>
      <c r="M33" s="32"/>
      <c r="N33" s="32"/>
      <c r="O33" s="31"/>
      <c r="P33" s="63"/>
      <c r="Q33" s="64"/>
      <c r="S33" s="66"/>
      <c r="T33" s="67"/>
    </row>
    <row r="34" spans="1:20" s="61" customFormat="1" ht="10.5" customHeight="1">
      <c r="A34" s="61">
        <v>2</v>
      </c>
      <c r="B34" s="35">
        <v>5</v>
      </c>
      <c r="C34" s="35">
        <v>5</v>
      </c>
      <c r="D34" s="35" t="s">
        <v>32</v>
      </c>
      <c r="E34" s="25" t="s">
        <v>59</v>
      </c>
      <c r="F34" s="36" t="s">
        <v>59</v>
      </c>
      <c r="G34" s="38" t="s">
        <v>53</v>
      </c>
      <c r="H34" s="90">
        <v>200000</v>
      </c>
      <c r="I34" s="38" t="s">
        <v>35</v>
      </c>
      <c r="J34" s="27" t="s">
        <v>55</v>
      </c>
      <c r="K34" s="69">
        <v>10</v>
      </c>
      <c r="L34" s="61">
        <v>200000</v>
      </c>
      <c r="M34" s="37">
        <f>ROUNDDOWN(L34/3,-3)</f>
        <v>66000</v>
      </c>
      <c r="N34" s="37">
        <f>ROUNDDOWN(L34/2,-3)</f>
        <v>100000</v>
      </c>
      <c r="O34" s="41"/>
      <c r="P34" s="71"/>
      <c r="Q34" s="64"/>
      <c r="S34" s="66"/>
      <c r="T34" s="67"/>
    </row>
    <row r="35" spans="1:20" s="61" customFormat="1" ht="10.5" customHeight="1">
      <c r="A35" s="61">
        <v>1</v>
      </c>
      <c r="B35" s="29"/>
      <c r="C35" s="29"/>
      <c r="D35" s="29"/>
      <c r="E35" s="30"/>
      <c r="F35" s="29"/>
      <c r="G35" s="31"/>
      <c r="H35" s="32"/>
      <c r="I35" s="31"/>
      <c r="J35" s="29"/>
      <c r="K35" s="62"/>
      <c r="L35" s="32"/>
      <c r="M35" s="32"/>
      <c r="N35" s="32"/>
      <c r="O35" s="31"/>
      <c r="P35" s="63"/>
      <c r="Q35" s="64"/>
      <c r="S35" s="66"/>
      <c r="T35" s="67"/>
    </row>
    <row r="36" spans="1:20" s="61" customFormat="1" ht="10.5" customHeight="1">
      <c r="A36" s="61">
        <v>2</v>
      </c>
      <c r="B36" s="35">
        <v>5</v>
      </c>
      <c r="C36" s="35">
        <v>6</v>
      </c>
      <c r="D36" s="35" t="s">
        <v>32</v>
      </c>
      <c r="E36" s="25" t="s">
        <v>59</v>
      </c>
      <c r="F36" s="36" t="s">
        <v>59</v>
      </c>
      <c r="G36" s="38" t="s">
        <v>53</v>
      </c>
      <c r="H36" s="90">
        <v>300000</v>
      </c>
      <c r="I36" s="38" t="s">
        <v>56</v>
      </c>
      <c r="J36" s="27" t="s">
        <v>55</v>
      </c>
      <c r="K36" s="69" t="s">
        <v>36</v>
      </c>
      <c r="L36" s="61">
        <v>260000</v>
      </c>
      <c r="M36" s="37">
        <f>ROUNDDOWN(L36/3,-3)</f>
        <v>86000</v>
      </c>
      <c r="N36" s="37">
        <f>ROUNDDOWN(L36/2,-3)</f>
        <v>130000</v>
      </c>
      <c r="O36" s="41"/>
      <c r="P36" s="71"/>
      <c r="Q36" s="64"/>
      <c r="S36" s="66"/>
      <c r="T36" s="67"/>
    </row>
    <row r="37" spans="1:20" s="61" customFormat="1" ht="10.5" customHeight="1">
      <c r="A37" s="61">
        <v>1</v>
      </c>
      <c r="B37" s="29"/>
      <c r="C37" s="29"/>
      <c r="D37" s="29"/>
      <c r="E37" s="30"/>
      <c r="F37" s="29"/>
      <c r="G37" s="31"/>
      <c r="H37" s="32"/>
      <c r="I37" s="31"/>
      <c r="J37" s="29"/>
      <c r="K37" s="62"/>
      <c r="L37" s="32"/>
      <c r="M37" s="32"/>
      <c r="N37" s="32"/>
      <c r="O37" s="31"/>
      <c r="P37" s="63"/>
      <c r="Q37" s="64"/>
      <c r="S37" s="66"/>
      <c r="T37" s="67"/>
    </row>
    <row r="38" spans="1:20" s="61" customFormat="1" ht="10.5" customHeight="1">
      <c r="A38" s="61">
        <v>2</v>
      </c>
      <c r="B38" s="35">
        <v>5</v>
      </c>
      <c r="C38" s="35">
        <v>7</v>
      </c>
      <c r="D38" s="35" t="s">
        <v>32</v>
      </c>
      <c r="E38" s="25" t="s">
        <v>59</v>
      </c>
      <c r="F38" s="36" t="s">
        <v>59</v>
      </c>
      <c r="G38" s="38" t="s">
        <v>53</v>
      </c>
      <c r="H38" s="90">
        <v>150000</v>
      </c>
      <c r="I38" s="38" t="s">
        <v>37</v>
      </c>
      <c r="J38" s="27" t="s">
        <v>57</v>
      </c>
      <c r="K38" s="69">
        <v>30</v>
      </c>
      <c r="L38" s="61">
        <v>120000</v>
      </c>
      <c r="M38" s="37">
        <f>ROUNDDOWN(L38/3,-3)</f>
        <v>40000</v>
      </c>
      <c r="N38" s="37">
        <f>ROUNDDOWN(L38/2,-3)</f>
        <v>60000</v>
      </c>
      <c r="O38" s="41"/>
      <c r="P38" s="71"/>
      <c r="Q38" s="64"/>
      <c r="S38" s="66"/>
      <c r="T38" s="67"/>
    </row>
    <row r="39" spans="1:20" s="61" customFormat="1" ht="10.5" customHeight="1">
      <c r="A39" s="61">
        <v>1</v>
      </c>
      <c r="B39" s="29"/>
      <c r="C39" s="29"/>
      <c r="D39" s="29"/>
      <c r="E39" s="30"/>
      <c r="F39" s="29"/>
      <c r="G39" s="31"/>
      <c r="H39" s="32"/>
      <c r="I39" s="31"/>
      <c r="J39" s="29"/>
      <c r="K39" s="62"/>
      <c r="L39" s="32"/>
      <c r="M39" s="32"/>
      <c r="N39" s="32"/>
      <c r="O39" s="31"/>
      <c r="P39" s="63"/>
      <c r="Q39" s="64"/>
      <c r="R39" s="65"/>
      <c r="S39" s="66"/>
      <c r="T39" s="67"/>
    </row>
    <row r="40" spans="1:20" s="61" customFormat="1" ht="10.5" customHeight="1">
      <c r="A40" s="61">
        <v>2</v>
      </c>
      <c r="B40" s="35">
        <v>6</v>
      </c>
      <c r="C40" s="35">
        <v>1</v>
      </c>
      <c r="D40" s="35" t="s">
        <v>32</v>
      </c>
      <c r="E40" s="25" t="s">
        <v>59</v>
      </c>
      <c r="F40" s="36" t="s">
        <v>59</v>
      </c>
      <c r="G40" s="38" t="s">
        <v>53</v>
      </c>
      <c r="H40" s="72">
        <v>200000</v>
      </c>
      <c r="I40" s="38" t="s">
        <v>37</v>
      </c>
      <c r="J40" s="27" t="s">
        <v>57</v>
      </c>
      <c r="K40" s="69">
        <v>50</v>
      </c>
      <c r="L40" s="61">
        <v>200000</v>
      </c>
      <c r="M40" s="37">
        <f>ROUNDDOWN(L40/3,-3)</f>
        <v>66000</v>
      </c>
      <c r="N40" s="37">
        <f>ROUNDDOWN(L40/2,-3)</f>
        <v>100000</v>
      </c>
      <c r="O40" s="41"/>
      <c r="P40" s="71"/>
      <c r="Q40" s="64"/>
      <c r="R40" s="65"/>
      <c r="S40" s="66"/>
      <c r="T40" s="67"/>
    </row>
    <row r="41" spans="1:20" s="61" customFormat="1" ht="10.5" customHeight="1">
      <c r="A41" s="61">
        <v>1</v>
      </c>
      <c r="B41" s="29"/>
      <c r="C41" s="29"/>
      <c r="D41" s="29"/>
      <c r="E41" s="30"/>
      <c r="F41" s="29"/>
      <c r="G41" s="31"/>
      <c r="H41" s="32"/>
      <c r="I41" s="31"/>
      <c r="J41" s="29"/>
      <c r="K41" s="62"/>
      <c r="L41" s="32"/>
      <c r="M41" s="32"/>
      <c r="N41" s="32"/>
      <c r="O41" s="31"/>
      <c r="P41" s="63"/>
      <c r="Q41" s="64"/>
      <c r="R41" s="65"/>
      <c r="S41" s="66"/>
      <c r="T41" s="67"/>
    </row>
    <row r="42" spans="1:20" s="61" customFormat="1" ht="10.5" customHeight="1">
      <c r="A42" s="61">
        <v>2</v>
      </c>
      <c r="B42" s="35">
        <v>7</v>
      </c>
      <c r="C42" s="35">
        <v>1</v>
      </c>
      <c r="D42" s="35" t="s">
        <v>32</v>
      </c>
      <c r="E42" s="25" t="s">
        <v>59</v>
      </c>
      <c r="F42" s="36" t="s">
        <v>59</v>
      </c>
      <c r="G42" s="38" t="s">
        <v>53</v>
      </c>
      <c r="H42" s="72">
        <v>200000</v>
      </c>
      <c r="I42" s="38" t="s">
        <v>37</v>
      </c>
      <c r="J42" s="27" t="s">
        <v>57</v>
      </c>
      <c r="K42" s="69">
        <v>40</v>
      </c>
      <c r="L42" s="61">
        <v>190000</v>
      </c>
      <c r="M42" s="37">
        <f>ROUNDDOWN(L42/3,-3)</f>
        <v>63000</v>
      </c>
      <c r="N42" s="37">
        <f>ROUNDDOWN(L42/2,-3)</f>
        <v>95000</v>
      </c>
      <c r="O42" s="41"/>
      <c r="P42" s="71"/>
      <c r="Q42" s="64"/>
      <c r="R42" s="65"/>
      <c r="S42" s="66"/>
      <c r="T42" s="67"/>
    </row>
    <row r="43" spans="1:20" s="15" customFormat="1" ht="11.1" customHeight="1">
      <c r="A43" s="22"/>
      <c r="B43" s="29"/>
      <c r="C43" s="29"/>
      <c r="D43" s="29"/>
      <c r="E43" s="30"/>
      <c r="F43" s="43"/>
      <c r="G43" s="31"/>
      <c r="H43" s="32"/>
      <c r="I43" s="31"/>
      <c r="J43" s="32"/>
      <c r="K43" s="32"/>
      <c r="L43" s="32"/>
      <c r="M43" s="32"/>
      <c r="N43" s="32"/>
      <c r="O43" s="31"/>
      <c r="P43" s="34"/>
      <c r="Q43" s="13"/>
      <c r="R43" s="14"/>
      <c r="T43" s="16"/>
    </row>
    <row r="44" spans="1:20" s="15" customFormat="1" ht="11.1" customHeight="1">
      <c r="A44" s="22"/>
      <c r="B44" s="170" t="s">
        <v>13</v>
      </c>
      <c r="C44" s="171"/>
      <c r="D44" s="45" t="s">
        <v>50</v>
      </c>
      <c r="E44" s="46"/>
      <c r="F44" s="47">
        <f>COUNTA(F25:F42)</f>
        <v>9</v>
      </c>
      <c r="G44" s="46"/>
      <c r="H44" s="48">
        <f>SUM(H25:H42)</f>
        <v>2150000</v>
      </c>
      <c r="I44" s="73"/>
      <c r="J44" s="27"/>
      <c r="K44" s="80">
        <f>SUM(K26,K32,K34,K36,K38,K40,K42)</f>
        <v>155</v>
      </c>
      <c r="L44" s="48">
        <f>SUM(L25:L42)</f>
        <v>1900000</v>
      </c>
      <c r="M44" s="48">
        <f>SUM(M25:M42)</f>
        <v>630000</v>
      </c>
      <c r="N44" s="48">
        <f>SUM(N25:N42)</f>
        <v>950000</v>
      </c>
      <c r="O44" s="50"/>
      <c r="P44" s="51"/>
      <c r="Q44" s="13"/>
      <c r="R44" s="14"/>
      <c r="T44" s="16"/>
    </row>
    <row r="45" spans="1:20" ht="11.1" customHeight="1">
      <c r="B45" s="53"/>
      <c r="C45" s="53"/>
      <c r="D45" s="53"/>
      <c r="E45" s="53"/>
      <c r="F45" s="53"/>
      <c r="G45" s="53"/>
      <c r="H45" s="58"/>
      <c r="I45" s="24"/>
      <c r="J45" s="53"/>
      <c r="K45" s="59"/>
      <c r="L45" s="58"/>
      <c r="M45" s="58"/>
      <c r="N45" s="58"/>
      <c r="O45" s="54"/>
      <c r="P45" s="55"/>
    </row>
    <row r="46" spans="1:20" ht="11.1" customHeight="1">
      <c r="B46" s="27"/>
      <c r="C46" s="27"/>
      <c r="D46" s="27"/>
      <c r="E46" s="27"/>
      <c r="F46" s="27"/>
      <c r="G46" s="27"/>
      <c r="H46" s="52"/>
      <c r="I46" s="28"/>
      <c r="J46" s="27"/>
      <c r="K46" s="57"/>
      <c r="L46" s="52"/>
      <c r="M46" s="52"/>
      <c r="N46" s="52"/>
      <c r="O46" s="56"/>
      <c r="P46" s="51"/>
      <c r="Q46" s="14"/>
      <c r="R46" s="13"/>
    </row>
    <row r="47" spans="1:20" s="15" customFormat="1" ht="11.1" customHeight="1">
      <c r="A47" s="22"/>
      <c r="B47" s="29"/>
      <c r="C47" s="29"/>
      <c r="D47" s="53"/>
      <c r="E47" s="30"/>
      <c r="F47" s="43"/>
      <c r="G47" s="31"/>
      <c r="H47" s="32"/>
      <c r="I47" s="31"/>
      <c r="J47" s="29"/>
      <c r="K47" s="59"/>
      <c r="L47" s="32"/>
      <c r="M47" s="32"/>
      <c r="N47" s="32"/>
      <c r="O47" s="31"/>
      <c r="P47" s="34"/>
      <c r="Q47" s="13"/>
      <c r="R47" s="14"/>
      <c r="T47" s="16"/>
    </row>
    <row r="48" spans="1:20" s="15" customFormat="1" ht="11.1" customHeight="1">
      <c r="A48" s="22"/>
      <c r="B48" s="170" t="s">
        <v>38</v>
      </c>
      <c r="C48" s="171"/>
      <c r="D48" s="27"/>
      <c r="E48" s="46"/>
      <c r="F48" s="47">
        <f>SUM(F22,F44)</f>
        <v>14</v>
      </c>
      <c r="G48" s="46"/>
      <c r="H48" s="48">
        <f>SUM(H22,H44)</f>
        <v>3600000</v>
      </c>
      <c r="I48" s="73"/>
      <c r="J48" s="27"/>
      <c r="K48" s="57"/>
      <c r="L48" s="48">
        <f>SUM(L22,L44)</f>
        <v>3190000</v>
      </c>
      <c r="M48" s="48">
        <f>SUM(M22,M44)</f>
        <v>1059000</v>
      </c>
      <c r="N48" s="48">
        <f>SUM(N22,N44)</f>
        <v>1595000</v>
      </c>
      <c r="O48" s="50"/>
      <c r="P48" s="51"/>
      <c r="Q48" s="13"/>
      <c r="R48" s="14"/>
      <c r="T48" s="16"/>
    </row>
    <row r="49" spans="1:20" s="15" customFormat="1" ht="11.1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13"/>
      <c r="R49" s="14"/>
      <c r="T49" s="16"/>
    </row>
    <row r="50" spans="1:20" s="15" customFormat="1" ht="11.1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13"/>
      <c r="R50" s="14"/>
      <c r="T50" s="16"/>
    </row>
    <row r="51" spans="1:20" s="15" customFormat="1" ht="11.1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13"/>
      <c r="R51" s="14"/>
      <c r="T51" s="16"/>
    </row>
    <row r="52" spans="1:20" s="15" customFormat="1" ht="11.1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13"/>
      <c r="R52" s="14"/>
      <c r="T52" s="16"/>
    </row>
    <row r="53" spans="1:20" s="15" customFormat="1" ht="11.1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13"/>
      <c r="R53" s="14"/>
      <c r="T53" s="16"/>
    </row>
    <row r="54" spans="1:20" s="15" customFormat="1" ht="11.1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13"/>
      <c r="R54" s="14"/>
      <c r="T54" s="16"/>
    </row>
    <row r="55" spans="1:20" s="15" customFormat="1" ht="11.1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13"/>
      <c r="R55" s="14"/>
      <c r="T55" s="16"/>
    </row>
    <row r="56" spans="1:20" s="15" customFormat="1" ht="11.1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13"/>
      <c r="R56" s="14"/>
      <c r="T56" s="16"/>
    </row>
    <row r="57" spans="1:20" s="15" customFormat="1" ht="11.1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13"/>
      <c r="R57" s="14"/>
      <c r="T57" s="16"/>
    </row>
    <row r="58" spans="1:20" s="15" customFormat="1" ht="11.1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13"/>
      <c r="R58" s="14"/>
      <c r="T58" s="16"/>
    </row>
    <row r="59" spans="1:20" s="15" customFormat="1" ht="11.1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13"/>
      <c r="R59" s="14"/>
      <c r="T59" s="16"/>
    </row>
    <row r="60" spans="1:20" s="15" customFormat="1" ht="11.1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13"/>
      <c r="R60" s="14"/>
      <c r="T60" s="16"/>
    </row>
    <row r="61" spans="1:20" ht="11.1" customHeight="1"/>
    <row r="62" spans="1:20" ht="11.1" customHeight="1"/>
    <row r="63" spans="1:20" ht="11.1" customHeight="1"/>
    <row r="64" spans="1:20" ht="11.1" customHeight="1"/>
    <row r="65" ht="11.1" customHeight="1"/>
    <row r="66" ht="11.1" customHeight="1"/>
    <row r="67" ht="11.1" customHeight="1"/>
  </sheetData>
  <autoFilter ref="A10:T42">
    <filterColumn colId="14" showButton="0"/>
  </autoFilter>
  <mergeCells count="18">
    <mergeCell ref="B22:C22"/>
    <mergeCell ref="B44:C44"/>
    <mergeCell ref="B48:C48"/>
    <mergeCell ref="I5:N6"/>
    <mergeCell ref="M7:N7"/>
    <mergeCell ref="J7:J10"/>
    <mergeCell ref="K7:K9"/>
    <mergeCell ref="L7:L9"/>
    <mergeCell ref="B5:B10"/>
    <mergeCell ref="C5:C10"/>
    <mergeCell ref="D5:F6"/>
    <mergeCell ref="G5:G10"/>
    <mergeCell ref="H5:H9"/>
    <mergeCell ref="O5:P10"/>
    <mergeCell ref="D7:D10"/>
    <mergeCell ref="E7:E10"/>
    <mergeCell ref="F7:F10"/>
    <mergeCell ref="I7:I10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fitToWidth="0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selection activeCell="I5" sqref="I5:N6"/>
    </sheetView>
  </sheetViews>
  <sheetFormatPr defaultColWidth="3.625" defaultRowHeight="14.25"/>
  <cols>
    <col min="1" max="1" width="1.625" style="3" customWidth="1"/>
    <col min="2" max="3" width="2.125" style="3" customWidth="1"/>
    <col min="4" max="5" width="5.625" style="3" customWidth="1"/>
    <col min="6" max="9" width="3.125" style="3" customWidth="1"/>
    <col min="10" max="11" width="6.625" style="3" customWidth="1"/>
    <col min="12" max="13" width="3.125" style="3" customWidth="1"/>
    <col min="14" max="15" width="6.625" style="3" customWidth="1"/>
    <col min="16" max="17" width="3.125" style="3" customWidth="1"/>
    <col min="18" max="19" width="6.625" style="3" customWidth="1"/>
    <col min="20" max="22" width="3.125" style="3" customWidth="1"/>
    <col min="23" max="23" width="1.25" style="3" customWidth="1"/>
    <col min="24" max="16384" width="3.625" style="3"/>
  </cols>
  <sheetData>
    <row r="1" spans="1:23" s="2" customFormat="1" ht="18" customHeight="1">
      <c r="A1" s="2" t="s">
        <v>4</v>
      </c>
    </row>
    <row r="2" spans="1:23" s="2" customFormat="1" ht="18" customHeight="1">
      <c r="R2" s="3" t="s">
        <v>92</v>
      </c>
    </row>
    <row r="3" spans="1:23" ht="18" customHeight="1">
      <c r="R3" s="3" t="s">
        <v>9</v>
      </c>
    </row>
    <row r="4" spans="1:23" ht="18" customHeight="1"/>
    <row r="5" spans="1:23" s="4" customFormat="1" ht="18" customHeight="1">
      <c r="D5" s="5" t="s">
        <v>7</v>
      </c>
    </row>
    <row r="6" spans="1:23" s="4" customFormat="1" ht="18" customHeight="1"/>
    <row r="7" spans="1:23" ht="18" customHeight="1">
      <c r="R7" s="3" t="s">
        <v>162</v>
      </c>
    </row>
    <row r="8" spans="1:23" ht="18" customHeight="1">
      <c r="V8" s="6"/>
    </row>
    <row r="9" spans="1:23" ht="18" customHeight="1">
      <c r="V9" s="6"/>
    </row>
    <row r="10" spans="1:23" ht="18" customHeight="1">
      <c r="A10" s="156" t="s">
        <v>72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</row>
    <row r="11" spans="1:23" ht="18" customHeight="1"/>
    <row r="12" spans="1:23" ht="18" customHeight="1"/>
    <row r="13" spans="1:23" ht="18" customHeight="1">
      <c r="B13" s="76" t="s">
        <v>144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</row>
    <row r="14" spans="1:23" ht="18" customHeight="1"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3" ht="18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3" ht="18" customHeight="1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3" ht="18" customHeight="1">
      <c r="A17" s="161" t="s">
        <v>43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</row>
    <row r="18" spans="1:23" ht="18" customHeight="1">
      <c r="A18" s="120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</row>
    <row r="19" spans="1:23" ht="18" customHeight="1"/>
    <row r="20" spans="1:23" s="7" customFormat="1" ht="18" customHeight="1">
      <c r="B20" s="144" t="s">
        <v>73</v>
      </c>
      <c r="C20" s="145"/>
      <c r="D20" s="145"/>
      <c r="E20" s="146"/>
      <c r="F20" s="166" t="s">
        <v>130</v>
      </c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57" t="s">
        <v>11</v>
      </c>
      <c r="U20" s="145"/>
      <c r="V20" s="146"/>
    </row>
    <row r="21" spans="1:23" s="7" customFormat="1" ht="18" customHeight="1">
      <c r="B21" s="147"/>
      <c r="C21" s="148"/>
      <c r="D21" s="148"/>
      <c r="E21" s="149"/>
      <c r="F21" s="159" t="s">
        <v>12</v>
      </c>
      <c r="G21" s="159"/>
      <c r="H21" s="159"/>
      <c r="I21" s="159"/>
      <c r="J21" s="159"/>
      <c r="K21" s="159"/>
      <c r="L21" s="159" t="s">
        <v>13</v>
      </c>
      <c r="M21" s="159"/>
      <c r="N21" s="159"/>
      <c r="O21" s="159"/>
      <c r="P21" s="159" t="s">
        <v>1</v>
      </c>
      <c r="Q21" s="159"/>
      <c r="R21" s="159"/>
      <c r="S21" s="159"/>
      <c r="T21" s="147"/>
      <c r="U21" s="148"/>
      <c r="V21" s="149"/>
    </row>
    <row r="22" spans="1:23" s="7" customFormat="1" ht="18" customHeight="1">
      <c r="B22" s="147"/>
      <c r="C22" s="148"/>
      <c r="D22" s="148"/>
      <c r="E22" s="149"/>
      <c r="F22" s="157" t="s">
        <v>14</v>
      </c>
      <c r="G22" s="146"/>
      <c r="H22" s="157" t="s">
        <v>15</v>
      </c>
      <c r="I22" s="146"/>
      <c r="J22" s="144" t="s">
        <v>39</v>
      </c>
      <c r="K22" s="158"/>
      <c r="L22" s="157" t="s">
        <v>15</v>
      </c>
      <c r="M22" s="146"/>
      <c r="N22" s="144" t="s">
        <v>39</v>
      </c>
      <c r="O22" s="158"/>
      <c r="P22" s="157" t="s">
        <v>15</v>
      </c>
      <c r="Q22" s="146"/>
      <c r="R22" s="144" t="s">
        <v>39</v>
      </c>
      <c r="S22" s="158"/>
      <c r="T22" s="147"/>
      <c r="U22" s="148"/>
      <c r="V22" s="149"/>
    </row>
    <row r="23" spans="1:23" s="7" customFormat="1" ht="18" customHeight="1">
      <c r="B23" s="135"/>
      <c r="C23" s="136"/>
      <c r="D23" s="136"/>
      <c r="E23" s="137"/>
      <c r="F23" s="164" t="s">
        <v>16</v>
      </c>
      <c r="G23" s="164"/>
      <c r="H23" s="165"/>
      <c r="I23" s="165"/>
      <c r="J23" s="165" t="s">
        <v>71</v>
      </c>
      <c r="K23" s="165"/>
      <c r="L23" s="165"/>
      <c r="M23" s="165"/>
      <c r="N23" s="165" t="s">
        <v>71</v>
      </c>
      <c r="O23" s="165"/>
      <c r="P23" s="165"/>
      <c r="Q23" s="165"/>
      <c r="R23" s="165" t="s">
        <v>71</v>
      </c>
      <c r="S23" s="165"/>
      <c r="T23" s="135"/>
      <c r="U23" s="136"/>
      <c r="V23" s="137"/>
    </row>
    <row r="24" spans="1:23" s="7" customFormat="1" ht="18" customHeight="1">
      <c r="B24" s="157" t="s">
        <v>32</v>
      </c>
      <c r="C24" s="145"/>
      <c r="D24" s="145"/>
      <c r="E24" s="146"/>
      <c r="F24" s="190"/>
      <c r="G24" s="191"/>
      <c r="H24" s="182"/>
      <c r="I24" s="183"/>
      <c r="J24" s="180">
        <v>429000</v>
      </c>
      <c r="K24" s="181"/>
      <c r="L24" s="182"/>
      <c r="M24" s="183"/>
      <c r="N24" s="180">
        <v>630000</v>
      </c>
      <c r="O24" s="181"/>
      <c r="P24" s="182"/>
      <c r="Q24" s="183"/>
      <c r="R24" s="180">
        <f>SUM(J24,N24)</f>
        <v>1059000</v>
      </c>
      <c r="S24" s="181"/>
      <c r="T24" s="98"/>
      <c r="U24" s="99"/>
      <c r="V24" s="100"/>
    </row>
    <row r="25" spans="1:23" s="7" customFormat="1" ht="18" customHeight="1">
      <c r="B25" s="147"/>
      <c r="C25" s="148"/>
      <c r="D25" s="148"/>
      <c r="E25" s="149"/>
      <c r="F25" s="138">
        <v>0.96</v>
      </c>
      <c r="G25" s="139"/>
      <c r="H25" s="140">
        <v>5</v>
      </c>
      <c r="I25" s="141"/>
      <c r="J25" s="142">
        <v>1450000</v>
      </c>
      <c r="K25" s="143"/>
      <c r="L25" s="140">
        <v>9</v>
      </c>
      <c r="M25" s="141"/>
      <c r="N25" s="131">
        <v>2150000</v>
      </c>
      <c r="O25" s="132"/>
      <c r="P25" s="140">
        <f>SUM(H25,L25)</f>
        <v>14</v>
      </c>
      <c r="Q25" s="141"/>
      <c r="R25" s="131">
        <f>SUM(J25,N25)</f>
        <v>3600000</v>
      </c>
      <c r="S25" s="132"/>
      <c r="T25" s="101"/>
      <c r="U25" s="102"/>
      <c r="V25" s="103"/>
    </row>
    <row r="26" spans="1:23" s="7" customFormat="1" ht="18" customHeight="1">
      <c r="B26" s="157" t="s">
        <v>31</v>
      </c>
      <c r="C26" s="145"/>
      <c r="D26" s="145"/>
      <c r="E26" s="146"/>
      <c r="F26" s="190"/>
      <c r="G26" s="191"/>
      <c r="H26" s="182"/>
      <c r="I26" s="183"/>
      <c r="J26" s="180"/>
      <c r="K26" s="181"/>
      <c r="L26" s="182"/>
      <c r="M26" s="183"/>
      <c r="N26" s="180"/>
      <c r="O26" s="181"/>
      <c r="P26" s="182"/>
      <c r="Q26" s="183"/>
      <c r="R26" s="180"/>
      <c r="S26" s="181"/>
      <c r="T26" s="98"/>
      <c r="U26" s="99"/>
      <c r="V26" s="100"/>
    </row>
    <row r="27" spans="1:23" s="7" customFormat="1" ht="18" customHeight="1">
      <c r="B27" s="135"/>
      <c r="C27" s="136"/>
      <c r="D27" s="136"/>
      <c r="E27" s="137"/>
      <c r="F27" s="138"/>
      <c r="G27" s="139"/>
      <c r="H27" s="140"/>
      <c r="I27" s="141"/>
      <c r="J27" s="142"/>
      <c r="K27" s="143"/>
      <c r="L27" s="140"/>
      <c r="M27" s="141"/>
      <c r="N27" s="131"/>
      <c r="O27" s="132"/>
      <c r="P27" s="140"/>
      <c r="Q27" s="141"/>
      <c r="R27" s="131"/>
      <c r="S27" s="132"/>
      <c r="T27" s="104"/>
      <c r="U27" s="105"/>
      <c r="V27" s="106"/>
    </row>
    <row r="28" spans="1:23" s="7" customFormat="1" ht="18" customHeight="1">
      <c r="B28" s="157" t="s">
        <v>31</v>
      </c>
      <c r="C28" s="145"/>
      <c r="D28" s="145"/>
      <c r="E28" s="146"/>
      <c r="F28" s="190"/>
      <c r="G28" s="191"/>
      <c r="H28" s="182"/>
      <c r="I28" s="183"/>
      <c r="J28" s="180"/>
      <c r="K28" s="181"/>
      <c r="L28" s="182"/>
      <c r="M28" s="183"/>
      <c r="N28" s="180"/>
      <c r="O28" s="181"/>
      <c r="P28" s="182"/>
      <c r="Q28" s="183"/>
      <c r="R28" s="180"/>
      <c r="S28" s="181"/>
      <c r="T28" s="98"/>
      <c r="U28" s="99"/>
      <c r="V28" s="100"/>
    </row>
    <row r="29" spans="1:23" s="7" customFormat="1" ht="18" customHeight="1">
      <c r="B29" s="135"/>
      <c r="C29" s="136"/>
      <c r="D29" s="136"/>
      <c r="E29" s="137"/>
      <c r="F29" s="138"/>
      <c r="G29" s="139"/>
      <c r="H29" s="140"/>
      <c r="I29" s="141"/>
      <c r="J29" s="142"/>
      <c r="K29" s="143"/>
      <c r="L29" s="140"/>
      <c r="M29" s="141"/>
      <c r="N29" s="131"/>
      <c r="O29" s="132"/>
      <c r="P29" s="140"/>
      <c r="Q29" s="141"/>
      <c r="R29" s="131"/>
      <c r="S29" s="132"/>
      <c r="T29" s="104"/>
      <c r="U29" s="105"/>
      <c r="V29" s="106"/>
    </row>
    <row r="30" spans="1:23" s="7" customFormat="1" ht="18" customHeight="1">
      <c r="B30" s="144" t="s">
        <v>34</v>
      </c>
      <c r="C30" s="145"/>
      <c r="D30" s="145"/>
      <c r="E30" s="146"/>
      <c r="F30" s="190"/>
      <c r="G30" s="191"/>
      <c r="H30" s="182"/>
      <c r="I30" s="183"/>
      <c r="J30" s="180">
        <v>735000</v>
      </c>
      <c r="K30" s="181"/>
      <c r="L30" s="182"/>
      <c r="M30" s="183"/>
      <c r="N30" s="180">
        <v>945000</v>
      </c>
      <c r="O30" s="181"/>
      <c r="P30" s="182"/>
      <c r="Q30" s="183"/>
      <c r="R30" s="180">
        <f>SUM(J30,N30)</f>
        <v>1680000</v>
      </c>
      <c r="S30" s="181"/>
      <c r="T30" s="98"/>
      <c r="U30" s="99"/>
      <c r="V30" s="100"/>
    </row>
    <row r="31" spans="1:23" s="7" customFormat="1" ht="18" customHeight="1">
      <c r="B31" s="135"/>
      <c r="C31" s="136"/>
      <c r="D31" s="136"/>
      <c r="E31" s="137"/>
      <c r="F31" s="138">
        <v>1.96</v>
      </c>
      <c r="G31" s="139"/>
      <c r="H31" s="140">
        <v>10</v>
      </c>
      <c r="I31" s="141"/>
      <c r="J31" s="142">
        <v>2450000</v>
      </c>
      <c r="K31" s="143"/>
      <c r="L31" s="140">
        <v>11</v>
      </c>
      <c r="M31" s="141"/>
      <c r="N31" s="131">
        <v>3150000</v>
      </c>
      <c r="O31" s="132"/>
      <c r="P31" s="140">
        <f>SUM(H31,L31)</f>
        <v>21</v>
      </c>
      <c r="Q31" s="141"/>
      <c r="R31" s="131">
        <f>SUM(J31,N31)</f>
        <v>5600000</v>
      </c>
      <c r="S31" s="132"/>
      <c r="T31" s="104"/>
      <c r="U31" s="105"/>
      <c r="V31" s="106"/>
    </row>
    <row r="32" spans="1:23" s="7" customFormat="1" ht="18" customHeight="1">
      <c r="B32" s="144" t="s">
        <v>34</v>
      </c>
      <c r="C32" s="145"/>
      <c r="D32" s="145"/>
      <c r="E32" s="146"/>
      <c r="F32" s="190"/>
      <c r="G32" s="191"/>
      <c r="H32" s="182"/>
      <c r="I32" s="183"/>
      <c r="J32" s="180"/>
      <c r="K32" s="181"/>
      <c r="L32" s="182"/>
      <c r="M32" s="183"/>
      <c r="N32" s="180"/>
      <c r="O32" s="181"/>
      <c r="P32" s="182"/>
      <c r="Q32" s="183"/>
      <c r="R32" s="180"/>
      <c r="S32" s="181"/>
      <c r="T32" s="98"/>
      <c r="U32" s="99"/>
      <c r="V32" s="100"/>
    </row>
    <row r="33" spans="2:22" s="7" customFormat="1" ht="18" customHeight="1">
      <c r="B33" s="135"/>
      <c r="C33" s="136"/>
      <c r="D33" s="136"/>
      <c r="E33" s="137"/>
      <c r="F33" s="138"/>
      <c r="G33" s="139"/>
      <c r="H33" s="140"/>
      <c r="I33" s="141"/>
      <c r="J33" s="142"/>
      <c r="K33" s="143"/>
      <c r="L33" s="140"/>
      <c r="M33" s="141"/>
      <c r="N33" s="131"/>
      <c r="O33" s="132"/>
      <c r="P33" s="140"/>
      <c r="Q33" s="141"/>
      <c r="R33" s="131"/>
      <c r="S33" s="132"/>
      <c r="T33" s="104"/>
      <c r="U33" s="105"/>
      <c r="V33" s="106"/>
    </row>
    <row r="34" spans="2:22" s="7" customFormat="1" ht="18" customHeight="1">
      <c r="B34" s="144" t="s">
        <v>34</v>
      </c>
      <c r="C34" s="145"/>
      <c r="D34" s="145"/>
      <c r="E34" s="146"/>
      <c r="F34" s="190"/>
      <c r="G34" s="191"/>
      <c r="H34" s="182"/>
      <c r="I34" s="183"/>
      <c r="J34" s="180"/>
      <c r="K34" s="181"/>
      <c r="L34" s="182"/>
      <c r="M34" s="183"/>
      <c r="N34" s="180"/>
      <c r="O34" s="181"/>
      <c r="P34" s="182"/>
      <c r="Q34" s="183"/>
      <c r="R34" s="180"/>
      <c r="S34" s="181"/>
      <c r="T34" s="98"/>
      <c r="U34" s="99"/>
      <c r="V34" s="100"/>
    </row>
    <row r="35" spans="2:22" s="7" customFormat="1" ht="18" customHeight="1">
      <c r="B35" s="135"/>
      <c r="C35" s="136"/>
      <c r="D35" s="136"/>
      <c r="E35" s="137"/>
      <c r="F35" s="138"/>
      <c r="G35" s="139"/>
      <c r="H35" s="140"/>
      <c r="I35" s="141"/>
      <c r="J35" s="142"/>
      <c r="K35" s="143"/>
      <c r="L35" s="140"/>
      <c r="M35" s="141"/>
      <c r="N35" s="131"/>
      <c r="O35" s="132"/>
      <c r="P35" s="140"/>
      <c r="Q35" s="141"/>
      <c r="R35" s="131"/>
      <c r="S35" s="132"/>
      <c r="T35" s="104"/>
      <c r="U35" s="105"/>
      <c r="V35" s="106"/>
    </row>
    <row r="36" spans="2:22" s="7" customFormat="1" ht="18" customHeight="1">
      <c r="B36" s="157"/>
      <c r="C36" s="145"/>
      <c r="D36" s="145"/>
      <c r="E36" s="146"/>
      <c r="F36" s="190"/>
      <c r="G36" s="191"/>
      <c r="H36" s="182"/>
      <c r="I36" s="183"/>
      <c r="J36" s="180"/>
      <c r="K36" s="181"/>
      <c r="L36" s="182"/>
      <c r="M36" s="183"/>
      <c r="N36" s="180"/>
      <c r="O36" s="181"/>
      <c r="P36" s="182"/>
      <c r="Q36" s="183"/>
      <c r="R36" s="180"/>
      <c r="S36" s="181"/>
      <c r="T36" s="98"/>
      <c r="U36" s="99"/>
      <c r="V36" s="100"/>
    </row>
    <row r="37" spans="2:22" s="7" customFormat="1" ht="18" customHeight="1">
      <c r="B37" s="147"/>
      <c r="C37" s="148"/>
      <c r="D37" s="148"/>
      <c r="E37" s="149"/>
      <c r="F37" s="138"/>
      <c r="G37" s="139"/>
      <c r="H37" s="140"/>
      <c r="I37" s="141"/>
      <c r="J37" s="142"/>
      <c r="K37" s="143"/>
      <c r="L37" s="140"/>
      <c r="M37" s="141"/>
      <c r="N37" s="131"/>
      <c r="O37" s="132"/>
      <c r="P37" s="140"/>
      <c r="Q37" s="141"/>
      <c r="R37" s="131"/>
      <c r="S37" s="132"/>
      <c r="T37" s="101"/>
      <c r="U37" s="102"/>
      <c r="V37" s="103"/>
    </row>
    <row r="38" spans="2:22" s="7" customFormat="1" ht="18" customHeight="1">
      <c r="B38" s="157"/>
      <c r="C38" s="145"/>
      <c r="D38" s="145"/>
      <c r="E38" s="146"/>
      <c r="F38" s="190"/>
      <c r="G38" s="191"/>
      <c r="H38" s="182"/>
      <c r="I38" s="183"/>
      <c r="J38" s="180"/>
      <c r="K38" s="181"/>
      <c r="L38" s="182"/>
      <c r="M38" s="183"/>
      <c r="N38" s="180"/>
      <c r="O38" s="181"/>
      <c r="P38" s="182"/>
      <c r="Q38" s="183"/>
      <c r="R38" s="180"/>
      <c r="S38" s="181"/>
      <c r="T38" s="98"/>
      <c r="U38" s="99"/>
      <c r="V38" s="100"/>
    </row>
    <row r="39" spans="2:22" s="7" customFormat="1" ht="18" customHeight="1">
      <c r="B39" s="135"/>
      <c r="C39" s="136"/>
      <c r="D39" s="136"/>
      <c r="E39" s="137"/>
      <c r="F39" s="138"/>
      <c r="G39" s="139"/>
      <c r="H39" s="140"/>
      <c r="I39" s="141"/>
      <c r="J39" s="142"/>
      <c r="K39" s="143"/>
      <c r="L39" s="140"/>
      <c r="M39" s="141"/>
      <c r="N39" s="131"/>
      <c r="O39" s="132"/>
      <c r="P39" s="140"/>
      <c r="Q39" s="141"/>
      <c r="R39" s="131"/>
      <c r="S39" s="132"/>
      <c r="T39" s="104"/>
      <c r="U39" s="105"/>
      <c r="V39" s="106"/>
    </row>
    <row r="40" spans="2:22" s="7" customFormat="1" ht="18" customHeight="1">
      <c r="B40" s="157"/>
      <c r="C40" s="145"/>
      <c r="D40" s="145"/>
      <c r="E40" s="146"/>
      <c r="F40" s="190"/>
      <c r="G40" s="191"/>
      <c r="H40" s="182"/>
      <c r="I40" s="183"/>
      <c r="J40" s="180"/>
      <c r="K40" s="181"/>
      <c r="L40" s="182"/>
      <c r="M40" s="183"/>
      <c r="N40" s="180"/>
      <c r="O40" s="181"/>
      <c r="P40" s="182"/>
      <c r="Q40" s="183"/>
      <c r="R40" s="180"/>
      <c r="S40" s="181"/>
      <c r="T40" s="98"/>
      <c r="U40" s="99"/>
      <c r="V40" s="100"/>
    </row>
    <row r="41" spans="2:22" s="7" customFormat="1" ht="18" customHeight="1">
      <c r="B41" s="147"/>
      <c r="C41" s="148"/>
      <c r="D41" s="148"/>
      <c r="E41" s="149"/>
      <c r="F41" s="138"/>
      <c r="G41" s="139"/>
      <c r="H41" s="140"/>
      <c r="I41" s="141"/>
      <c r="J41" s="142"/>
      <c r="K41" s="143"/>
      <c r="L41" s="140"/>
      <c r="M41" s="141"/>
      <c r="N41" s="131"/>
      <c r="O41" s="132"/>
      <c r="P41" s="140"/>
      <c r="Q41" s="141"/>
      <c r="R41" s="131"/>
      <c r="S41" s="132"/>
      <c r="T41" s="101"/>
      <c r="U41" s="102"/>
      <c r="V41" s="103"/>
    </row>
    <row r="42" spans="2:22" s="7" customFormat="1" ht="18" customHeight="1">
      <c r="B42" s="157" t="s">
        <v>1</v>
      </c>
      <c r="C42" s="145"/>
      <c r="D42" s="145"/>
      <c r="E42" s="146"/>
      <c r="F42" s="190"/>
      <c r="G42" s="191"/>
      <c r="H42" s="182"/>
      <c r="I42" s="183"/>
      <c r="J42" s="180">
        <f>SUM(J24,J26,J28,J30,J32,J34,J36,J38,J40)</f>
        <v>1164000</v>
      </c>
      <c r="K42" s="181"/>
      <c r="L42" s="182"/>
      <c r="M42" s="183"/>
      <c r="N42" s="180">
        <f>SUM(N24,N26,N28,N30,N32,N34,N36,N38,N40)</f>
        <v>1575000</v>
      </c>
      <c r="O42" s="181"/>
      <c r="P42" s="182"/>
      <c r="Q42" s="183"/>
      <c r="R42" s="180">
        <f>SUM(R24,R26,R28,R30,R32,R34,R36,R38,R40)</f>
        <v>2739000</v>
      </c>
      <c r="S42" s="181"/>
      <c r="T42" s="98"/>
      <c r="U42" s="99"/>
      <c r="V42" s="100"/>
    </row>
    <row r="43" spans="2:22" s="7" customFormat="1" ht="18" customHeight="1">
      <c r="B43" s="135"/>
      <c r="C43" s="136"/>
      <c r="D43" s="136"/>
      <c r="E43" s="137"/>
      <c r="F43" s="138">
        <f>SUM(F25,F27,F29,F31,F33,F35,F37,F39,F41)</f>
        <v>2.92</v>
      </c>
      <c r="G43" s="139"/>
      <c r="H43" s="140">
        <f>SUM(H25,H27,H29,H31,H33,H35,H37,H39,H41)</f>
        <v>15</v>
      </c>
      <c r="I43" s="141"/>
      <c r="J43" s="142">
        <f>SUM(J25,J27,J29,J31,J33,J35,J37,J39,J41)</f>
        <v>3900000</v>
      </c>
      <c r="K43" s="143"/>
      <c r="L43" s="140">
        <f>SUM(L25,L27,L29,L31,L33,L35,L37,L39,L41)</f>
        <v>20</v>
      </c>
      <c r="M43" s="141"/>
      <c r="N43" s="131">
        <f>SUM(N25,N27,N29,N31,N33,N35,N37,N39,N41)</f>
        <v>5300000</v>
      </c>
      <c r="O43" s="132"/>
      <c r="P43" s="140">
        <f>SUM(P25,P27,P29,P31,P33,P35,P37,P39,P41)</f>
        <v>35</v>
      </c>
      <c r="Q43" s="141"/>
      <c r="R43" s="131">
        <f>SUM(R25,R27,R29,R31,R33,R35,R37,R39,R41)</f>
        <v>9200000</v>
      </c>
      <c r="S43" s="132"/>
      <c r="T43" s="104"/>
      <c r="U43" s="105"/>
      <c r="V43" s="106"/>
    </row>
    <row r="44" spans="2:22" s="7" customFormat="1" ht="18" customHeight="1">
      <c r="B44" s="88"/>
      <c r="C44" s="88"/>
      <c r="D44" s="88"/>
      <c r="E44" s="88"/>
      <c r="F44" s="109"/>
      <c r="G44" s="109"/>
      <c r="H44" s="110"/>
      <c r="I44" s="110"/>
      <c r="J44" s="111"/>
      <c r="K44" s="111"/>
      <c r="L44" s="110"/>
      <c r="M44" s="110"/>
      <c r="N44" s="112"/>
      <c r="O44" s="112"/>
      <c r="P44" s="110"/>
      <c r="Q44" s="110"/>
      <c r="R44" s="112"/>
      <c r="S44" s="112"/>
      <c r="T44" s="102"/>
      <c r="U44" s="102"/>
      <c r="V44" s="102"/>
    </row>
    <row r="45" spans="2:22" s="7" customFormat="1" ht="18" customHeight="1">
      <c r="B45" s="77" t="s">
        <v>98</v>
      </c>
      <c r="C45" s="8"/>
      <c r="D45" s="8"/>
      <c r="E45" s="8"/>
      <c r="F45" s="81"/>
      <c r="G45" s="81"/>
      <c r="H45" s="82"/>
      <c r="I45" s="82"/>
      <c r="J45" s="83"/>
      <c r="K45" s="83"/>
      <c r="L45" s="82"/>
      <c r="M45" s="82"/>
      <c r="N45" s="84"/>
      <c r="O45" s="84"/>
      <c r="P45" s="82"/>
      <c r="Q45" s="82"/>
      <c r="R45" s="84"/>
      <c r="S45" s="84"/>
      <c r="T45" s="8"/>
      <c r="U45" s="8"/>
      <c r="V45" s="8"/>
    </row>
    <row r="46" spans="2:22" ht="18" customHeight="1">
      <c r="B46" s="77" t="s">
        <v>145</v>
      </c>
    </row>
    <row r="47" spans="2:22" ht="18" customHeight="1">
      <c r="B47" s="77" t="s">
        <v>99</v>
      </c>
    </row>
  </sheetData>
  <mergeCells count="172">
    <mergeCell ref="B20:E23"/>
    <mergeCell ref="F20:S20"/>
    <mergeCell ref="T20:V23"/>
    <mergeCell ref="F21:K21"/>
    <mergeCell ref="L21:O21"/>
    <mergeCell ref="P21:S21"/>
    <mergeCell ref="F22:G22"/>
    <mergeCell ref="H22:I22"/>
    <mergeCell ref="J22:K22"/>
    <mergeCell ref="L22:M22"/>
    <mergeCell ref="N22:O22"/>
    <mergeCell ref="P22:Q22"/>
    <mergeCell ref="R22:S22"/>
    <mergeCell ref="F23:G23"/>
    <mergeCell ref="H23:I23"/>
    <mergeCell ref="J23:K23"/>
    <mergeCell ref="L23:M23"/>
    <mergeCell ref="N23:O23"/>
    <mergeCell ref="P23:Q23"/>
    <mergeCell ref="R23:S23"/>
    <mergeCell ref="J26:K26"/>
    <mergeCell ref="L26:M26"/>
    <mergeCell ref="N26:O26"/>
    <mergeCell ref="P26:Q26"/>
    <mergeCell ref="R26:S26"/>
    <mergeCell ref="F27:G27"/>
    <mergeCell ref="H27:I27"/>
    <mergeCell ref="J27:K27"/>
    <mergeCell ref="L27:M27"/>
    <mergeCell ref="N27:O27"/>
    <mergeCell ref="P27:Q27"/>
    <mergeCell ref="R27:S27"/>
    <mergeCell ref="P29:Q29"/>
    <mergeCell ref="R29:S29"/>
    <mergeCell ref="B30:E31"/>
    <mergeCell ref="F30:G30"/>
    <mergeCell ref="H30:I30"/>
    <mergeCell ref="J30:K30"/>
    <mergeCell ref="L30:M30"/>
    <mergeCell ref="N30:O30"/>
    <mergeCell ref="P30:Q30"/>
    <mergeCell ref="R30:S30"/>
    <mergeCell ref="F31:G31"/>
    <mergeCell ref="H31:I31"/>
    <mergeCell ref="J31:K31"/>
    <mergeCell ref="L31:M31"/>
    <mergeCell ref="N31:O31"/>
    <mergeCell ref="P31:Q31"/>
    <mergeCell ref="R31:S31"/>
    <mergeCell ref="B28:E29"/>
    <mergeCell ref="F29:G29"/>
    <mergeCell ref="H29:I29"/>
    <mergeCell ref="J29:K29"/>
    <mergeCell ref="L29:M29"/>
    <mergeCell ref="N29:O29"/>
    <mergeCell ref="F28:G28"/>
    <mergeCell ref="P24:Q24"/>
    <mergeCell ref="R24:S24"/>
    <mergeCell ref="N25:O25"/>
    <mergeCell ref="P25:Q25"/>
    <mergeCell ref="R25:S25"/>
    <mergeCell ref="B26:E27"/>
    <mergeCell ref="N28:O28"/>
    <mergeCell ref="P28:Q28"/>
    <mergeCell ref="R28:S28"/>
    <mergeCell ref="B24:E25"/>
    <mergeCell ref="F24:G24"/>
    <mergeCell ref="H24:I24"/>
    <mergeCell ref="J24:K24"/>
    <mergeCell ref="L24:M24"/>
    <mergeCell ref="N24:O24"/>
    <mergeCell ref="F25:G25"/>
    <mergeCell ref="H25:I25"/>
    <mergeCell ref="J25:K25"/>
    <mergeCell ref="L25:M25"/>
    <mergeCell ref="H28:I28"/>
    <mergeCell ref="J28:K28"/>
    <mergeCell ref="L28:M28"/>
    <mergeCell ref="F26:G26"/>
    <mergeCell ref="H26:I26"/>
    <mergeCell ref="P32:Q32"/>
    <mergeCell ref="R32:S32"/>
    <mergeCell ref="F33:G33"/>
    <mergeCell ref="H33:I33"/>
    <mergeCell ref="J33:K33"/>
    <mergeCell ref="L33:M33"/>
    <mergeCell ref="N33:O33"/>
    <mergeCell ref="P33:Q33"/>
    <mergeCell ref="R33:S33"/>
    <mergeCell ref="L34:M34"/>
    <mergeCell ref="N34:O34"/>
    <mergeCell ref="F35:G35"/>
    <mergeCell ref="H35:I35"/>
    <mergeCell ref="J35:K35"/>
    <mergeCell ref="L35:M35"/>
    <mergeCell ref="B32:E33"/>
    <mergeCell ref="F32:G32"/>
    <mergeCell ref="H32:I32"/>
    <mergeCell ref="J32:K32"/>
    <mergeCell ref="L32:M32"/>
    <mergeCell ref="N32:O32"/>
    <mergeCell ref="P34:Q34"/>
    <mergeCell ref="R34:S34"/>
    <mergeCell ref="N35:O35"/>
    <mergeCell ref="P35:Q35"/>
    <mergeCell ref="R35:S35"/>
    <mergeCell ref="B36:E37"/>
    <mergeCell ref="F36:G36"/>
    <mergeCell ref="H36:I36"/>
    <mergeCell ref="J36:K36"/>
    <mergeCell ref="L36:M36"/>
    <mergeCell ref="N36:O36"/>
    <mergeCell ref="P36:Q36"/>
    <mergeCell ref="R36:S36"/>
    <mergeCell ref="F37:G37"/>
    <mergeCell ref="H37:I37"/>
    <mergeCell ref="J37:K37"/>
    <mergeCell ref="L37:M37"/>
    <mergeCell ref="N37:O37"/>
    <mergeCell ref="P37:Q37"/>
    <mergeCell ref="R37:S37"/>
    <mergeCell ref="B34:E35"/>
    <mergeCell ref="F34:G34"/>
    <mergeCell ref="H34:I34"/>
    <mergeCell ref="J34:K34"/>
    <mergeCell ref="B38:E39"/>
    <mergeCell ref="F38:G38"/>
    <mergeCell ref="H38:I38"/>
    <mergeCell ref="J38:K38"/>
    <mergeCell ref="L38:M38"/>
    <mergeCell ref="N38:O38"/>
    <mergeCell ref="F39:G39"/>
    <mergeCell ref="H39:I39"/>
    <mergeCell ref="J39:K39"/>
    <mergeCell ref="L39:M39"/>
    <mergeCell ref="H40:I40"/>
    <mergeCell ref="J40:K40"/>
    <mergeCell ref="L40:M40"/>
    <mergeCell ref="N40:O40"/>
    <mergeCell ref="P40:Q40"/>
    <mergeCell ref="R40:S40"/>
    <mergeCell ref="F41:G41"/>
    <mergeCell ref="H41:I41"/>
    <mergeCell ref="J41:K41"/>
    <mergeCell ref="L41:M41"/>
    <mergeCell ref="N41:O41"/>
    <mergeCell ref="P41:Q41"/>
    <mergeCell ref="R41:S41"/>
    <mergeCell ref="A10:W10"/>
    <mergeCell ref="A17:W17"/>
    <mergeCell ref="P42:Q42"/>
    <mergeCell ref="R42:S42"/>
    <mergeCell ref="N43:O43"/>
    <mergeCell ref="P43:Q43"/>
    <mergeCell ref="R43:S43"/>
    <mergeCell ref="B42:E43"/>
    <mergeCell ref="F42:G42"/>
    <mergeCell ref="H42:I42"/>
    <mergeCell ref="J42:K42"/>
    <mergeCell ref="L42:M42"/>
    <mergeCell ref="N42:O42"/>
    <mergeCell ref="F43:G43"/>
    <mergeCell ref="H43:I43"/>
    <mergeCell ref="J43:K43"/>
    <mergeCell ref="L43:M43"/>
    <mergeCell ref="P38:Q38"/>
    <mergeCell ref="R38:S38"/>
    <mergeCell ref="N39:O39"/>
    <mergeCell ref="P39:Q39"/>
    <mergeCell ref="R39:S39"/>
    <mergeCell ref="B40:E41"/>
    <mergeCell ref="F40:G40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selection activeCell="I5" sqref="I5:N6"/>
    </sheetView>
  </sheetViews>
  <sheetFormatPr defaultColWidth="3.625" defaultRowHeight="14.25"/>
  <cols>
    <col min="1" max="1" width="1.625" style="3" customWidth="1"/>
    <col min="2" max="3" width="2.125" style="3" customWidth="1"/>
    <col min="4" max="5" width="5.625" style="3" customWidth="1"/>
    <col min="6" max="9" width="3.125" style="3" customWidth="1"/>
    <col min="10" max="11" width="6.625" style="3" customWidth="1"/>
    <col min="12" max="13" width="3.125" style="3" customWidth="1"/>
    <col min="14" max="15" width="6.625" style="3" customWidth="1"/>
    <col min="16" max="17" width="3.125" style="3" customWidth="1"/>
    <col min="18" max="19" width="6.625" style="3" customWidth="1"/>
    <col min="20" max="22" width="3.125" style="3" customWidth="1"/>
    <col min="23" max="23" width="1.25" style="3" customWidth="1"/>
    <col min="24" max="16384" width="3.625" style="3"/>
  </cols>
  <sheetData>
    <row r="1" spans="1:23" s="2" customFormat="1" ht="18" customHeight="1">
      <c r="A1" s="2" t="s">
        <v>5</v>
      </c>
    </row>
    <row r="2" spans="1:23" s="2" customFormat="1" ht="18" customHeight="1">
      <c r="R2" s="3" t="s">
        <v>8</v>
      </c>
    </row>
    <row r="3" spans="1:23" ht="18" customHeight="1">
      <c r="R3" s="3" t="s">
        <v>9</v>
      </c>
    </row>
    <row r="4" spans="1:23" ht="18" customHeight="1"/>
    <row r="5" spans="1:23" s="4" customFormat="1" ht="18" customHeight="1">
      <c r="D5" s="3" t="s">
        <v>161</v>
      </c>
    </row>
    <row r="6" spans="1:23" s="4" customFormat="1" ht="18" customHeight="1"/>
    <row r="7" spans="1:23" ht="18" customHeight="1">
      <c r="R7" s="5" t="s">
        <v>78</v>
      </c>
    </row>
    <row r="8" spans="1:23" ht="18" customHeight="1">
      <c r="V8" s="6"/>
    </row>
    <row r="9" spans="1:23" ht="18" customHeight="1">
      <c r="V9" s="6"/>
    </row>
    <row r="10" spans="1:23" ht="18" customHeight="1">
      <c r="A10" s="156" t="s">
        <v>75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</row>
    <row r="11" spans="1:23" ht="18" customHeight="1"/>
    <row r="12" spans="1:23" ht="18" customHeight="1"/>
    <row r="13" spans="1:23" ht="18" customHeight="1">
      <c r="B13" s="76" t="s">
        <v>76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</row>
    <row r="14" spans="1:23" ht="18" customHeight="1">
      <c r="B14" s="76" t="s">
        <v>77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3" ht="18" customHeight="1"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3" ht="18" customHeight="1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3" ht="18" customHeight="1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3" ht="18" customHeight="1">
      <c r="A18" s="161" t="s">
        <v>43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</row>
    <row r="19" spans="1:23" ht="18" customHeight="1">
      <c r="A19" s="120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</row>
    <row r="20" spans="1:23" ht="18" customHeight="1"/>
    <row r="21" spans="1:23" s="7" customFormat="1" ht="18" customHeight="1">
      <c r="B21" s="144" t="s">
        <v>93</v>
      </c>
      <c r="C21" s="145"/>
      <c r="D21" s="145"/>
      <c r="E21" s="146"/>
      <c r="F21" s="166" t="s">
        <v>130</v>
      </c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57" t="s">
        <v>11</v>
      </c>
      <c r="U21" s="145"/>
      <c r="V21" s="146"/>
    </row>
    <row r="22" spans="1:23" s="7" customFormat="1" ht="18" customHeight="1">
      <c r="B22" s="147"/>
      <c r="C22" s="148"/>
      <c r="D22" s="148"/>
      <c r="E22" s="149"/>
      <c r="F22" s="159" t="s">
        <v>12</v>
      </c>
      <c r="G22" s="159"/>
      <c r="H22" s="159"/>
      <c r="I22" s="159"/>
      <c r="J22" s="159"/>
      <c r="K22" s="159"/>
      <c r="L22" s="159" t="s">
        <v>13</v>
      </c>
      <c r="M22" s="159"/>
      <c r="N22" s="159"/>
      <c r="O22" s="159"/>
      <c r="P22" s="159" t="s">
        <v>1</v>
      </c>
      <c r="Q22" s="159"/>
      <c r="R22" s="159"/>
      <c r="S22" s="159"/>
      <c r="T22" s="147"/>
      <c r="U22" s="148"/>
      <c r="V22" s="149"/>
    </row>
    <row r="23" spans="1:23" s="7" customFormat="1" ht="18" customHeight="1">
      <c r="B23" s="147"/>
      <c r="C23" s="148"/>
      <c r="D23" s="148"/>
      <c r="E23" s="149"/>
      <c r="F23" s="157" t="s">
        <v>14</v>
      </c>
      <c r="G23" s="146"/>
      <c r="H23" s="157" t="s">
        <v>15</v>
      </c>
      <c r="I23" s="146"/>
      <c r="J23" s="144" t="s">
        <v>39</v>
      </c>
      <c r="K23" s="158"/>
      <c r="L23" s="157" t="s">
        <v>15</v>
      </c>
      <c r="M23" s="146"/>
      <c r="N23" s="144" t="s">
        <v>39</v>
      </c>
      <c r="O23" s="158"/>
      <c r="P23" s="157" t="s">
        <v>15</v>
      </c>
      <c r="Q23" s="146"/>
      <c r="R23" s="144" t="s">
        <v>39</v>
      </c>
      <c r="S23" s="158"/>
      <c r="T23" s="147"/>
      <c r="U23" s="148"/>
      <c r="V23" s="149"/>
    </row>
    <row r="24" spans="1:23" s="7" customFormat="1" ht="18" customHeight="1">
      <c r="B24" s="135"/>
      <c r="C24" s="136"/>
      <c r="D24" s="136"/>
      <c r="E24" s="137"/>
      <c r="F24" s="164" t="s">
        <v>16</v>
      </c>
      <c r="G24" s="164"/>
      <c r="H24" s="165"/>
      <c r="I24" s="165"/>
      <c r="J24" s="165" t="s">
        <v>71</v>
      </c>
      <c r="K24" s="165"/>
      <c r="L24" s="165"/>
      <c r="M24" s="165"/>
      <c r="N24" s="165" t="s">
        <v>71</v>
      </c>
      <c r="O24" s="165"/>
      <c r="P24" s="165"/>
      <c r="Q24" s="165"/>
      <c r="R24" s="165" t="s">
        <v>71</v>
      </c>
      <c r="S24" s="165"/>
      <c r="T24" s="135"/>
      <c r="U24" s="136"/>
      <c r="V24" s="137"/>
    </row>
    <row r="25" spans="1:23" s="7" customFormat="1" ht="18" customHeight="1">
      <c r="B25" s="157" t="s">
        <v>32</v>
      </c>
      <c r="C25" s="145"/>
      <c r="D25" s="145"/>
      <c r="E25" s="146"/>
      <c r="F25" s="190"/>
      <c r="G25" s="191"/>
      <c r="H25" s="182"/>
      <c r="I25" s="183"/>
      <c r="J25" s="180">
        <v>429000</v>
      </c>
      <c r="K25" s="181"/>
      <c r="L25" s="182"/>
      <c r="M25" s="183"/>
      <c r="N25" s="180">
        <v>630000</v>
      </c>
      <c r="O25" s="181"/>
      <c r="P25" s="182"/>
      <c r="Q25" s="183"/>
      <c r="R25" s="180">
        <f>SUM(J25,N25)</f>
        <v>1059000</v>
      </c>
      <c r="S25" s="181"/>
      <c r="T25" s="98"/>
      <c r="U25" s="99"/>
      <c r="V25" s="100"/>
    </row>
    <row r="26" spans="1:23" s="7" customFormat="1" ht="18" customHeight="1">
      <c r="B26" s="147"/>
      <c r="C26" s="148"/>
      <c r="D26" s="148"/>
      <c r="E26" s="149"/>
      <c r="F26" s="138">
        <v>0.96</v>
      </c>
      <c r="G26" s="139"/>
      <c r="H26" s="140">
        <v>5</v>
      </c>
      <c r="I26" s="141"/>
      <c r="J26" s="142">
        <v>1450000</v>
      </c>
      <c r="K26" s="143"/>
      <c r="L26" s="140">
        <v>9</v>
      </c>
      <c r="M26" s="141"/>
      <c r="N26" s="131">
        <v>2150000</v>
      </c>
      <c r="O26" s="132"/>
      <c r="P26" s="140">
        <f>SUM(H26,L26)</f>
        <v>14</v>
      </c>
      <c r="Q26" s="141"/>
      <c r="R26" s="131">
        <f>SUM(J26,N26)</f>
        <v>3600000</v>
      </c>
      <c r="S26" s="132"/>
      <c r="T26" s="101"/>
      <c r="U26" s="102"/>
      <c r="V26" s="103"/>
    </row>
    <row r="27" spans="1:23" s="7" customFormat="1" ht="18" customHeight="1">
      <c r="B27" s="157" t="s">
        <v>31</v>
      </c>
      <c r="C27" s="145"/>
      <c r="D27" s="145"/>
      <c r="E27" s="146"/>
      <c r="F27" s="190"/>
      <c r="G27" s="191"/>
      <c r="H27" s="182"/>
      <c r="I27" s="183"/>
      <c r="J27" s="180"/>
      <c r="K27" s="181"/>
      <c r="L27" s="182"/>
      <c r="M27" s="183"/>
      <c r="N27" s="180"/>
      <c r="O27" s="181"/>
      <c r="P27" s="182"/>
      <c r="Q27" s="183"/>
      <c r="R27" s="180"/>
      <c r="S27" s="181"/>
      <c r="T27" s="98"/>
      <c r="U27" s="99"/>
      <c r="V27" s="100"/>
    </row>
    <row r="28" spans="1:23" s="7" customFormat="1" ht="18" customHeight="1">
      <c r="B28" s="135"/>
      <c r="C28" s="136"/>
      <c r="D28" s="136"/>
      <c r="E28" s="137"/>
      <c r="F28" s="138"/>
      <c r="G28" s="139"/>
      <c r="H28" s="140"/>
      <c r="I28" s="141"/>
      <c r="J28" s="142"/>
      <c r="K28" s="143"/>
      <c r="L28" s="140"/>
      <c r="M28" s="141"/>
      <c r="N28" s="131"/>
      <c r="O28" s="132"/>
      <c r="P28" s="140"/>
      <c r="Q28" s="141"/>
      <c r="R28" s="131"/>
      <c r="S28" s="132"/>
      <c r="T28" s="104"/>
      <c r="U28" s="105"/>
      <c r="V28" s="106"/>
    </row>
    <row r="29" spans="1:23" s="7" customFormat="1" ht="18" customHeight="1">
      <c r="B29" s="157" t="s">
        <v>31</v>
      </c>
      <c r="C29" s="145"/>
      <c r="D29" s="145"/>
      <c r="E29" s="146"/>
      <c r="F29" s="190"/>
      <c r="G29" s="191"/>
      <c r="H29" s="182"/>
      <c r="I29" s="183"/>
      <c r="J29" s="180"/>
      <c r="K29" s="181"/>
      <c r="L29" s="182"/>
      <c r="M29" s="183"/>
      <c r="N29" s="180"/>
      <c r="O29" s="181"/>
      <c r="P29" s="182"/>
      <c r="Q29" s="183"/>
      <c r="R29" s="180"/>
      <c r="S29" s="181"/>
      <c r="T29" s="98"/>
      <c r="U29" s="99"/>
      <c r="V29" s="100"/>
    </row>
    <row r="30" spans="1:23" s="7" customFormat="1" ht="18" customHeight="1">
      <c r="B30" s="135"/>
      <c r="C30" s="136"/>
      <c r="D30" s="136"/>
      <c r="E30" s="137"/>
      <c r="F30" s="138"/>
      <c r="G30" s="139"/>
      <c r="H30" s="140"/>
      <c r="I30" s="141"/>
      <c r="J30" s="142"/>
      <c r="K30" s="143"/>
      <c r="L30" s="140"/>
      <c r="M30" s="141"/>
      <c r="N30" s="131"/>
      <c r="O30" s="132"/>
      <c r="P30" s="140"/>
      <c r="Q30" s="141"/>
      <c r="R30" s="131"/>
      <c r="S30" s="132"/>
      <c r="T30" s="104"/>
      <c r="U30" s="105"/>
      <c r="V30" s="106"/>
    </row>
    <row r="31" spans="1:23" s="7" customFormat="1" ht="18" customHeight="1">
      <c r="B31" s="144" t="s">
        <v>34</v>
      </c>
      <c r="C31" s="145"/>
      <c r="D31" s="145"/>
      <c r="E31" s="146"/>
      <c r="F31" s="190"/>
      <c r="G31" s="191"/>
      <c r="H31" s="182"/>
      <c r="I31" s="183"/>
      <c r="J31" s="180">
        <v>735000</v>
      </c>
      <c r="K31" s="181"/>
      <c r="L31" s="182"/>
      <c r="M31" s="183"/>
      <c r="N31" s="180">
        <v>945000</v>
      </c>
      <c r="O31" s="181"/>
      <c r="P31" s="182"/>
      <c r="Q31" s="183"/>
      <c r="R31" s="180">
        <f>SUM(J31,N31)</f>
        <v>1680000</v>
      </c>
      <c r="S31" s="181"/>
      <c r="T31" s="98"/>
      <c r="U31" s="99"/>
      <c r="V31" s="100"/>
    </row>
    <row r="32" spans="1:23" s="7" customFormat="1" ht="18" customHeight="1">
      <c r="B32" s="135"/>
      <c r="C32" s="136"/>
      <c r="D32" s="136"/>
      <c r="E32" s="137"/>
      <c r="F32" s="138">
        <v>1.96</v>
      </c>
      <c r="G32" s="139"/>
      <c r="H32" s="140">
        <v>10</v>
      </c>
      <c r="I32" s="141"/>
      <c r="J32" s="142">
        <v>2450000</v>
      </c>
      <c r="K32" s="143"/>
      <c r="L32" s="140">
        <v>11</v>
      </c>
      <c r="M32" s="141"/>
      <c r="N32" s="131">
        <v>3150000</v>
      </c>
      <c r="O32" s="132"/>
      <c r="P32" s="140">
        <f>SUM(H32,L32)</f>
        <v>21</v>
      </c>
      <c r="Q32" s="141"/>
      <c r="R32" s="131">
        <f>SUM(J32,N32)</f>
        <v>5600000</v>
      </c>
      <c r="S32" s="132"/>
      <c r="T32" s="104"/>
      <c r="U32" s="105"/>
      <c r="V32" s="106"/>
    </row>
    <row r="33" spans="2:22" s="7" customFormat="1" ht="18" customHeight="1">
      <c r="B33" s="144" t="s">
        <v>34</v>
      </c>
      <c r="C33" s="145"/>
      <c r="D33" s="145"/>
      <c r="E33" s="146"/>
      <c r="F33" s="190"/>
      <c r="G33" s="191"/>
      <c r="H33" s="182"/>
      <c r="I33" s="183"/>
      <c r="J33" s="180"/>
      <c r="K33" s="181"/>
      <c r="L33" s="182"/>
      <c r="M33" s="183"/>
      <c r="N33" s="180"/>
      <c r="O33" s="181"/>
      <c r="P33" s="182"/>
      <c r="Q33" s="183"/>
      <c r="R33" s="180"/>
      <c r="S33" s="181"/>
      <c r="T33" s="98"/>
      <c r="U33" s="99"/>
      <c r="V33" s="100"/>
    </row>
    <row r="34" spans="2:22" s="7" customFormat="1" ht="18" customHeight="1">
      <c r="B34" s="135"/>
      <c r="C34" s="136"/>
      <c r="D34" s="136"/>
      <c r="E34" s="137"/>
      <c r="F34" s="138"/>
      <c r="G34" s="139"/>
      <c r="H34" s="140"/>
      <c r="I34" s="141"/>
      <c r="J34" s="142"/>
      <c r="K34" s="143"/>
      <c r="L34" s="140"/>
      <c r="M34" s="141"/>
      <c r="N34" s="131"/>
      <c r="O34" s="132"/>
      <c r="P34" s="140"/>
      <c r="Q34" s="141"/>
      <c r="R34" s="131"/>
      <c r="S34" s="132"/>
      <c r="T34" s="104"/>
      <c r="U34" s="105"/>
      <c r="V34" s="106"/>
    </row>
    <row r="35" spans="2:22" s="7" customFormat="1" ht="18" customHeight="1">
      <c r="B35" s="144" t="s">
        <v>34</v>
      </c>
      <c r="C35" s="145"/>
      <c r="D35" s="145"/>
      <c r="E35" s="146"/>
      <c r="F35" s="190"/>
      <c r="G35" s="191"/>
      <c r="H35" s="182"/>
      <c r="I35" s="183"/>
      <c r="J35" s="180"/>
      <c r="K35" s="181"/>
      <c r="L35" s="182"/>
      <c r="M35" s="183"/>
      <c r="N35" s="180"/>
      <c r="O35" s="181"/>
      <c r="P35" s="182"/>
      <c r="Q35" s="183"/>
      <c r="R35" s="180"/>
      <c r="S35" s="181"/>
      <c r="T35" s="98"/>
      <c r="U35" s="99"/>
      <c r="V35" s="100"/>
    </row>
    <row r="36" spans="2:22" s="7" customFormat="1" ht="18" customHeight="1">
      <c r="B36" s="135"/>
      <c r="C36" s="136"/>
      <c r="D36" s="136"/>
      <c r="E36" s="137"/>
      <c r="F36" s="138"/>
      <c r="G36" s="139"/>
      <c r="H36" s="140"/>
      <c r="I36" s="141"/>
      <c r="J36" s="142"/>
      <c r="K36" s="143"/>
      <c r="L36" s="140"/>
      <c r="M36" s="141"/>
      <c r="N36" s="131"/>
      <c r="O36" s="132"/>
      <c r="P36" s="140"/>
      <c r="Q36" s="141"/>
      <c r="R36" s="131"/>
      <c r="S36" s="132"/>
      <c r="T36" s="104"/>
      <c r="U36" s="105"/>
      <c r="V36" s="106"/>
    </row>
    <row r="37" spans="2:22" s="7" customFormat="1" ht="18" customHeight="1">
      <c r="B37" s="157"/>
      <c r="C37" s="145"/>
      <c r="D37" s="145"/>
      <c r="E37" s="146"/>
      <c r="F37" s="94"/>
      <c r="G37" s="95"/>
      <c r="H37" s="96"/>
      <c r="I37" s="97"/>
      <c r="J37" s="96"/>
      <c r="K37" s="97"/>
      <c r="L37" s="96"/>
      <c r="M37" s="97"/>
      <c r="N37" s="96"/>
      <c r="O37" s="97"/>
      <c r="P37" s="96"/>
      <c r="Q37" s="97"/>
      <c r="R37" s="96"/>
      <c r="S37" s="97"/>
      <c r="T37" s="98"/>
      <c r="U37" s="99"/>
      <c r="V37" s="100"/>
    </row>
    <row r="38" spans="2:22" s="7" customFormat="1" ht="18" customHeight="1">
      <c r="B38" s="147"/>
      <c r="C38" s="148"/>
      <c r="D38" s="148"/>
      <c r="E38" s="149"/>
      <c r="F38" s="150"/>
      <c r="G38" s="151"/>
      <c r="H38" s="152"/>
      <c r="I38" s="153"/>
      <c r="J38" s="154"/>
      <c r="K38" s="155"/>
      <c r="L38" s="152"/>
      <c r="M38" s="153"/>
      <c r="N38" s="133"/>
      <c r="O38" s="134"/>
      <c r="P38" s="152"/>
      <c r="Q38" s="153"/>
      <c r="R38" s="133"/>
      <c r="S38" s="134"/>
      <c r="T38" s="101"/>
      <c r="U38" s="102"/>
      <c r="V38" s="103"/>
    </row>
    <row r="39" spans="2:22" s="7" customFormat="1" ht="18" customHeight="1">
      <c r="B39" s="157"/>
      <c r="C39" s="145"/>
      <c r="D39" s="145"/>
      <c r="E39" s="146"/>
      <c r="F39" s="94"/>
      <c r="G39" s="95"/>
      <c r="H39" s="96"/>
      <c r="I39" s="97"/>
      <c r="J39" s="96"/>
      <c r="K39" s="97"/>
      <c r="L39" s="96"/>
      <c r="M39" s="97"/>
      <c r="N39" s="96"/>
      <c r="O39" s="97"/>
      <c r="P39" s="96"/>
      <c r="Q39" s="97"/>
      <c r="R39" s="96"/>
      <c r="S39" s="97"/>
      <c r="T39" s="98"/>
      <c r="U39" s="99"/>
      <c r="V39" s="100"/>
    </row>
    <row r="40" spans="2:22" s="7" customFormat="1" ht="18" customHeight="1">
      <c r="B40" s="135"/>
      <c r="C40" s="136"/>
      <c r="D40" s="136"/>
      <c r="E40" s="137"/>
      <c r="F40" s="138"/>
      <c r="G40" s="139"/>
      <c r="H40" s="140"/>
      <c r="I40" s="141"/>
      <c r="J40" s="142"/>
      <c r="K40" s="143"/>
      <c r="L40" s="140"/>
      <c r="M40" s="141"/>
      <c r="N40" s="131"/>
      <c r="O40" s="132"/>
      <c r="P40" s="140"/>
      <c r="Q40" s="141"/>
      <c r="R40" s="131"/>
      <c r="S40" s="132"/>
      <c r="T40" s="104"/>
      <c r="U40" s="105"/>
      <c r="V40" s="106"/>
    </row>
    <row r="41" spans="2:22" s="7" customFormat="1" ht="18" customHeight="1">
      <c r="B41" s="157"/>
      <c r="C41" s="145"/>
      <c r="D41" s="145"/>
      <c r="E41" s="146"/>
      <c r="F41" s="94"/>
      <c r="G41" s="95"/>
      <c r="H41" s="96"/>
      <c r="I41" s="97"/>
      <c r="J41" s="96"/>
      <c r="K41" s="97"/>
      <c r="L41" s="96"/>
      <c r="M41" s="97"/>
      <c r="N41" s="96"/>
      <c r="O41" s="97"/>
      <c r="P41" s="96"/>
      <c r="Q41" s="97"/>
      <c r="R41" s="96"/>
      <c r="S41" s="97"/>
      <c r="T41" s="98"/>
      <c r="U41" s="99"/>
      <c r="V41" s="100"/>
    </row>
    <row r="42" spans="2:22" s="7" customFormat="1" ht="18" customHeight="1">
      <c r="B42" s="147"/>
      <c r="C42" s="148"/>
      <c r="D42" s="148"/>
      <c r="E42" s="149"/>
      <c r="F42" s="150"/>
      <c r="G42" s="151"/>
      <c r="H42" s="152"/>
      <c r="I42" s="153"/>
      <c r="J42" s="154"/>
      <c r="K42" s="155"/>
      <c r="L42" s="152"/>
      <c r="M42" s="153"/>
      <c r="N42" s="133"/>
      <c r="O42" s="134"/>
      <c r="P42" s="152"/>
      <c r="Q42" s="153"/>
      <c r="R42" s="133"/>
      <c r="S42" s="134"/>
      <c r="T42" s="101"/>
      <c r="U42" s="102"/>
      <c r="V42" s="103"/>
    </row>
    <row r="43" spans="2:22" s="7" customFormat="1" ht="18" customHeight="1">
      <c r="B43" s="157"/>
      <c r="C43" s="145"/>
      <c r="D43" s="145"/>
      <c r="E43" s="146"/>
      <c r="F43" s="94"/>
      <c r="G43" s="95"/>
      <c r="H43" s="96"/>
      <c r="I43" s="97"/>
      <c r="J43" s="96"/>
      <c r="K43" s="97"/>
      <c r="L43" s="96"/>
      <c r="M43" s="97"/>
      <c r="N43" s="96"/>
      <c r="O43" s="97"/>
      <c r="P43" s="96"/>
      <c r="Q43" s="97"/>
      <c r="R43" s="96"/>
      <c r="S43" s="97"/>
      <c r="T43" s="98"/>
      <c r="U43" s="99"/>
      <c r="V43" s="100"/>
    </row>
    <row r="44" spans="2:22" s="7" customFormat="1" ht="18" customHeight="1">
      <c r="B44" s="135"/>
      <c r="C44" s="136"/>
      <c r="D44" s="136"/>
      <c r="E44" s="137"/>
      <c r="F44" s="138"/>
      <c r="G44" s="139"/>
      <c r="H44" s="140"/>
      <c r="I44" s="141"/>
      <c r="J44" s="142"/>
      <c r="K44" s="143"/>
      <c r="L44" s="140"/>
      <c r="M44" s="141"/>
      <c r="N44" s="131"/>
      <c r="O44" s="132"/>
      <c r="P44" s="140"/>
      <c r="Q44" s="141"/>
      <c r="R44" s="131"/>
      <c r="S44" s="132"/>
      <c r="T44" s="104"/>
      <c r="U44" s="105"/>
      <c r="V44" s="106"/>
    </row>
    <row r="45" spans="2:22" s="7" customFormat="1" ht="18" customHeight="1">
      <c r="B45" s="8"/>
      <c r="C45" s="8"/>
      <c r="D45" s="8"/>
      <c r="E45" s="8"/>
      <c r="F45" s="81"/>
      <c r="G45" s="81"/>
      <c r="H45" s="82"/>
      <c r="I45" s="82"/>
      <c r="J45" s="83"/>
      <c r="K45" s="83"/>
      <c r="L45" s="82"/>
      <c r="M45" s="82"/>
      <c r="N45" s="84"/>
      <c r="O45" s="84"/>
      <c r="P45" s="82"/>
      <c r="Q45" s="82"/>
      <c r="R45" s="84"/>
      <c r="S45" s="84"/>
      <c r="T45" s="8"/>
      <c r="U45" s="8"/>
      <c r="V45" s="8"/>
    </row>
    <row r="46" spans="2:22" s="7" customFormat="1" ht="18" customHeight="1">
      <c r="B46" s="77" t="s">
        <v>98</v>
      </c>
      <c r="C46" s="8"/>
      <c r="D46" s="8"/>
      <c r="E46" s="8"/>
      <c r="F46" s="81"/>
      <c r="G46" s="81"/>
      <c r="H46" s="82"/>
      <c r="I46" s="82"/>
      <c r="J46" s="83"/>
      <c r="K46" s="83"/>
      <c r="L46" s="82"/>
      <c r="M46" s="82"/>
      <c r="N46" s="84"/>
      <c r="O46" s="84"/>
      <c r="P46" s="82"/>
      <c r="Q46" s="82"/>
      <c r="R46" s="84"/>
      <c r="S46" s="84"/>
      <c r="T46" s="8"/>
      <c r="U46" s="8"/>
      <c r="V46" s="8"/>
    </row>
    <row r="47" spans="2:22" ht="18" customHeight="1">
      <c r="B47" s="77"/>
    </row>
  </sheetData>
  <mergeCells count="144">
    <mergeCell ref="T21:V24"/>
    <mergeCell ref="F22:K22"/>
    <mergeCell ref="L22:O22"/>
    <mergeCell ref="P22:S22"/>
    <mergeCell ref="F23:G23"/>
    <mergeCell ref="H23:I23"/>
    <mergeCell ref="J23:K23"/>
    <mergeCell ref="L23:M23"/>
    <mergeCell ref="N23:O23"/>
    <mergeCell ref="P23:Q23"/>
    <mergeCell ref="L26:M26"/>
    <mergeCell ref="N26:O26"/>
    <mergeCell ref="P26:Q26"/>
    <mergeCell ref="R26:S26"/>
    <mergeCell ref="J24:K24"/>
    <mergeCell ref="L24:M24"/>
    <mergeCell ref="N24:O24"/>
    <mergeCell ref="P24:Q24"/>
    <mergeCell ref="R24:S24"/>
    <mergeCell ref="H27:I27"/>
    <mergeCell ref="J27:K27"/>
    <mergeCell ref="L27:M27"/>
    <mergeCell ref="N27:O27"/>
    <mergeCell ref="F28:G28"/>
    <mergeCell ref="H28:I28"/>
    <mergeCell ref="J28:K28"/>
    <mergeCell ref="L28:M28"/>
    <mergeCell ref="B21:E24"/>
    <mergeCell ref="F21:S21"/>
    <mergeCell ref="R23:S23"/>
    <mergeCell ref="F24:G24"/>
    <mergeCell ref="H24:I24"/>
    <mergeCell ref="B25:E26"/>
    <mergeCell ref="F25:G25"/>
    <mergeCell ref="H25:I25"/>
    <mergeCell ref="J25:K25"/>
    <mergeCell ref="L25:M25"/>
    <mergeCell ref="N25:O25"/>
    <mergeCell ref="P25:Q25"/>
    <mergeCell ref="R25:S25"/>
    <mergeCell ref="F26:G26"/>
    <mergeCell ref="H26:I26"/>
    <mergeCell ref="J26:K26"/>
    <mergeCell ref="A10:W10"/>
    <mergeCell ref="A18:W18"/>
    <mergeCell ref="N29:O29"/>
    <mergeCell ref="P29:Q29"/>
    <mergeCell ref="R29:S29"/>
    <mergeCell ref="F30:G30"/>
    <mergeCell ref="H30:I30"/>
    <mergeCell ref="J30:K30"/>
    <mergeCell ref="L30:M30"/>
    <mergeCell ref="N30:O30"/>
    <mergeCell ref="P30:Q30"/>
    <mergeCell ref="R30:S30"/>
    <mergeCell ref="P27:Q27"/>
    <mergeCell ref="R27:S27"/>
    <mergeCell ref="N28:O28"/>
    <mergeCell ref="P28:Q28"/>
    <mergeCell ref="R28:S28"/>
    <mergeCell ref="B29:E30"/>
    <mergeCell ref="F29:G29"/>
    <mergeCell ref="H29:I29"/>
    <mergeCell ref="J29:K29"/>
    <mergeCell ref="L29:M29"/>
    <mergeCell ref="B27:E28"/>
    <mergeCell ref="F27:G27"/>
    <mergeCell ref="B31:E32"/>
    <mergeCell ref="F31:G31"/>
    <mergeCell ref="H31:I31"/>
    <mergeCell ref="J31:K31"/>
    <mergeCell ref="L31:M31"/>
    <mergeCell ref="N31:O31"/>
    <mergeCell ref="P31:Q31"/>
    <mergeCell ref="R31:S31"/>
    <mergeCell ref="F32:G32"/>
    <mergeCell ref="H32:I32"/>
    <mergeCell ref="J32:K32"/>
    <mergeCell ref="L32:M32"/>
    <mergeCell ref="N32:O32"/>
    <mergeCell ref="P32:Q32"/>
    <mergeCell ref="R32:S32"/>
    <mergeCell ref="B33:E34"/>
    <mergeCell ref="F33:G33"/>
    <mergeCell ref="H33:I33"/>
    <mergeCell ref="J33:K33"/>
    <mergeCell ref="L33:M33"/>
    <mergeCell ref="N33:O33"/>
    <mergeCell ref="P33:Q33"/>
    <mergeCell ref="R33:S33"/>
    <mergeCell ref="F34:G34"/>
    <mergeCell ref="H34:I34"/>
    <mergeCell ref="J34:K34"/>
    <mergeCell ref="L34:M34"/>
    <mergeCell ref="N34:O34"/>
    <mergeCell ref="P34:Q34"/>
    <mergeCell ref="R34:S34"/>
    <mergeCell ref="P35:Q35"/>
    <mergeCell ref="R35:S35"/>
    <mergeCell ref="N36:O36"/>
    <mergeCell ref="P36:Q36"/>
    <mergeCell ref="R36:S36"/>
    <mergeCell ref="B37:E38"/>
    <mergeCell ref="F38:G38"/>
    <mergeCell ref="H38:I38"/>
    <mergeCell ref="J38:K38"/>
    <mergeCell ref="L38:M38"/>
    <mergeCell ref="N38:O38"/>
    <mergeCell ref="P38:Q38"/>
    <mergeCell ref="R38:S38"/>
    <mergeCell ref="B35:E36"/>
    <mergeCell ref="F35:G35"/>
    <mergeCell ref="H35:I35"/>
    <mergeCell ref="J35:K35"/>
    <mergeCell ref="L35:M35"/>
    <mergeCell ref="N35:O35"/>
    <mergeCell ref="F36:G36"/>
    <mergeCell ref="H36:I36"/>
    <mergeCell ref="J36:K36"/>
    <mergeCell ref="L36:M36"/>
    <mergeCell ref="B43:E44"/>
    <mergeCell ref="F44:G44"/>
    <mergeCell ref="H44:I44"/>
    <mergeCell ref="J44:K44"/>
    <mergeCell ref="L44:M44"/>
    <mergeCell ref="N44:O44"/>
    <mergeCell ref="P44:Q44"/>
    <mergeCell ref="R44:S44"/>
    <mergeCell ref="B39:E40"/>
    <mergeCell ref="F40:G40"/>
    <mergeCell ref="H40:I40"/>
    <mergeCell ref="J40:K40"/>
    <mergeCell ref="L40:M40"/>
    <mergeCell ref="N40:O40"/>
    <mergeCell ref="P40:Q40"/>
    <mergeCell ref="R40:S40"/>
    <mergeCell ref="B41:E42"/>
    <mergeCell ref="F42:G42"/>
    <mergeCell ref="H42:I42"/>
    <mergeCell ref="J42:K42"/>
    <mergeCell ref="L42:M42"/>
    <mergeCell ref="N42:O42"/>
    <mergeCell ref="P42:Q42"/>
    <mergeCell ref="R42:S42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workbookViewId="0">
      <selection activeCell="I5" sqref="I5:N6"/>
    </sheetView>
  </sheetViews>
  <sheetFormatPr defaultColWidth="3.625" defaultRowHeight="14.25"/>
  <cols>
    <col min="1" max="1" width="1.625" style="3" customWidth="1"/>
    <col min="2" max="3" width="2.125" style="3" customWidth="1"/>
    <col min="4" max="5" width="5.625" style="3" customWidth="1"/>
    <col min="6" max="9" width="3.125" style="3" customWidth="1"/>
    <col min="10" max="11" width="6.625" style="3" customWidth="1"/>
    <col min="12" max="13" width="3.125" style="3" customWidth="1"/>
    <col min="14" max="15" width="6.625" style="3" customWidth="1"/>
    <col min="16" max="17" width="3.125" style="3" customWidth="1"/>
    <col min="18" max="19" width="6.625" style="3" customWidth="1"/>
    <col min="20" max="22" width="3.125" style="3" customWidth="1"/>
    <col min="23" max="23" width="1.25" style="3" customWidth="1"/>
    <col min="24" max="16384" width="3.625" style="3"/>
  </cols>
  <sheetData>
    <row r="1" spans="1:23" s="2" customFormat="1" ht="18" customHeight="1">
      <c r="A1" s="2" t="s">
        <v>6</v>
      </c>
    </row>
    <row r="2" spans="1:23" s="2" customFormat="1" ht="18" customHeight="1">
      <c r="R2" s="3" t="s">
        <v>8</v>
      </c>
    </row>
    <row r="3" spans="1:23" ht="18" customHeight="1">
      <c r="R3" s="3" t="s">
        <v>9</v>
      </c>
    </row>
    <row r="4" spans="1:23" ht="18" customHeight="1">
      <c r="C4" s="3" t="s">
        <v>121</v>
      </c>
    </row>
    <row r="5" spans="1:23" s="4" customFormat="1" ht="18" customHeight="1">
      <c r="D5" s="5" t="s">
        <v>163</v>
      </c>
    </row>
    <row r="6" spans="1:23" s="4" customFormat="1" ht="18" customHeight="1">
      <c r="D6" s="128" t="s">
        <v>146</v>
      </c>
    </row>
    <row r="7" spans="1:23" ht="18" customHeight="1">
      <c r="R7" s="3" t="s">
        <v>162</v>
      </c>
    </row>
    <row r="8" spans="1:23" ht="18" customHeight="1">
      <c r="V8" s="6"/>
    </row>
    <row r="9" spans="1:23" ht="18" customHeight="1">
      <c r="V9" s="6"/>
    </row>
    <row r="10" spans="1:23" ht="18" customHeight="1">
      <c r="A10" s="156" t="s">
        <v>79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</row>
    <row r="11" spans="1:23" ht="18" customHeight="1"/>
    <row r="12" spans="1:23" ht="18" customHeight="1"/>
    <row r="13" spans="1:23" ht="18" customHeight="1">
      <c r="B13" s="76" t="s">
        <v>80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</row>
    <row r="14" spans="1:23" ht="18" customHeight="1">
      <c r="B14" s="76" t="s">
        <v>2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3" ht="18" customHeight="1">
      <c r="B15" s="129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3" ht="18" customHeight="1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3" ht="18" customHeight="1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3" ht="18" customHeight="1">
      <c r="A18" s="161" t="s">
        <v>43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</row>
    <row r="19" spans="1:23" ht="18" customHeight="1">
      <c r="A19" s="120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</row>
    <row r="20" spans="1:23" ht="18" customHeight="1"/>
    <row r="21" spans="1:23" s="7" customFormat="1" ht="18" customHeight="1">
      <c r="B21" s="157" t="s">
        <v>10</v>
      </c>
      <c r="C21" s="145"/>
      <c r="D21" s="145"/>
      <c r="E21" s="146"/>
      <c r="F21" s="166" t="s">
        <v>130</v>
      </c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57" t="s">
        <v>11</v>
      </c>
      <c r="U21" s="145"/>
      <c r="V21" s="146"/>
    </row>
    <row r="22" spans="1:23" s="7" customFormat="1" ht="18" customHeight="1">
      <c r="B22" s="147"/>
      <c r="C22" s="148"/>
      <c r="D22" s="148"/>
      <c r="E22" s="149"/>
      <c r="F22" s="159" t="s">
        <v>12</v>
      </c>
      <c r="G22" s="159"/>
      <c r="H22" s="159"/>
      <c r="I22" s="159"/>
      <c r="J22" s="159"/>
      <c r="K22" s="159"/>
      <c r="L22" s="159" t="s">
        <v>13</v>
      </c>
      <c r="M22" s="159"/>
      <c r="N22" s="159"/>
      <c r="O22" s="159"/>
      <c r="P22" s="159" t="s">
        <v>1</v>
      </c>
      <c r="Q22" s="159"/>
      <c r="R22" s="159"/>
      <c r="S22" s="159"/>
      <c r="T22" s="147"/>
      <c r="U22" s="148"/>
      <c r="V22" s="149"/>
    </row>
    <row r="23" spans="1:23" s="7" customFormat="1" ht="18" customHeight="1">
      <c r="B23" s="147"/>
      <c r="C23" s="148"/>
      <c r="D23" s="148"/>
      <c r="E23" s="149"/>
      <c r="F23" s="157" t="s">
        <v>14</v>
      </c>
      <c r="G23" s="146"/>
      <c r="H23" s="157" t="s">
        <v>15</v>
      </c>
      <c r="I23" s="146"/>
      <c r="J23" s="144" t="s">
        <v>39</v>
      </c>
      <c r="K23" s="158"/>
      <c r="L23" s="157" t="s">
        <v>15</v>
      </c>
      <c r="M23" s="146"/>
      <c r="N23" s="144" t="s">
        <v>39</v>
      </c>
      <c r="O23" s="158"/>
      <c r="P23" s="157" t="s">
        <v>15</v>
      </c>
      <c r="Q23" s="146"/>
      <c r="R23" s="144" t="s">
        <v>39</v>
      </c>
      <c r="S23" s="158"/>
      <c r="T23" s="147"/>
      <c r="U23" s="148"/>
      <c r="V23" s="149"/>
    </row>
    <row r="24" spans="1:23" s="7" customFormat="1" ht="18" customHeight="1">
      <c r="B24" s="135"/>
      <c r="C24" s="136"/>
      <c r="D24" s="136"/>
      <c r="E24" s="137"/>
      <c r="F24" s="164" t="s">
        <v>16</v>
      </c>
      <c r="G24" s="164"/>
      <c r="H24" s="165"/>
      <c r="I24" s="165"/>
      <c r="J24" s="165" t="s">
        <v>71</v>
      </c>
      <c r="K24" s="165"/>
      <c r="L24" s="165"/>
      <c r="M24" s="165"/>
      <c r="N24" s="165" t="s">
        <v>71</v>
      </c>
      <c r="O24" s="165"/>
      <c r="P24" s="165"/>
      <c r="Q24" s="165"/>
      <c r="R24" s="165" t="s">
        <v>71</v>
      </c>
      <c r="S24" s="165"/>
      <c r="T24" s="135"/>
      <c r="U24" s="136"/>
      <c r="V24" s="137"/>
    </row>
    <row r="25" spans="1:23" s="7" customFormat="1" ht="18" customHeight="1">
      <c r="B25" s="184" t="s">
        <v>151</v>
      </c>
      <c r="C25" s="185"/>
      <c r="D25" s="185"/>
      <c r="E25" s="186"/>
      <c r="F25" s="94"/>
      <c r="G25" s="95"/>
      <c r="H25" s="96"/>
      <c r="I25" s="97"/>
      <c r="J25" s="180">
        <v>429000</v>
      </c>
      <c r="K25" s="181"/>
      <c r="L25" s="182"/>
      <c r="M25" s="183"/>
      <c r="N25" s="180">
        <v>630000</v>
      </c>
      <c r="O25" s="181"/>
      <c r="P25" s="182"/>
      <c r="Q25" s="183"/>
      <c r="R25" s="180">
        <f>SUM(J25,N25)</f>
        <v>1059000</v>
      </c>
      <c r="S25" s="181"/>
      <c r="T25" s="98"/>
      <c r="U25" s="99"/>
      <c r="V25" s="100"/>
    </row>
    <row r="26" spans="1:23" s="7" customFormat="1" ht="18" customHeight="1">
      <c r="B26" s="187"/>
      <c r="C26" s="188"/>
      <c r="D26" s="188"/>
      <c r="E26" s="189"/>
      <c r="F26" s="138">
        <v>0.96</v>
      </c>
      <c r="G26" s="139"/>
      <c r="H26" s="140">
        <v>5</v>
      </c>
      <c r="I26" s="141"/>
      <c r="J26" s="142">
        <v>1450000</v>
      </c>
      <c r="K26" s="143"/>
      <c r="L26" s="140">
        <v>9</v>
      </c>
      <c r="M26" s="141"/>
      <c r="N26" s="131">
        <v>2150000</v>
      </c>
      <c r="O26" s="132"/>
      <c r="P26" s="140">
        <f>SUM(H26,L26)</f>
        <v>14</v>
      </c>
      <c r="Q26" s="141"/>
      <c r="R26" s="131">
        <f>SUM(J26,N26)</f>
        <v>3600000</v>
      </c>
      <c r="S26" s="132"/>
      <c r="T26" s="104"/>
      <c r="U26" s="105"/>
      <c r="V26" s="106"/>
    </row>
    <row r="27" spans="1:23" s="7" customFormat="1" ht="18" customHeight="1">
      <c r="B27" s="184" t="s">
        <v>169</v>
      </c>
      <c r="C27" s="185"/>
      <c r="D27" s="185"/>
      <c r="E27" s="186"/>
      <c r="F27" s="190"/>
      <c r="G27" s="191"/>
      <c r="H27" s="182"/>
      <c r="I27" s="183"/>
      <c r="J27" s="180">
        <v>429000</v>
      </c>
      <c r="K27" s="181"/>
      <c r="L27" s="182"/>
      <c r="M27" s="183"/>
      <c r="N27" s="180">
        <v>630000</v>
      </c>
      <c r="O27" s="181"/>
      <c r="P27" s="182"/>
      <c r="Q27" s="183"/>
      <c r="R27" s="180">
        <f>SUM(J27,N27)</f>
        <v>1059000</v>
      </c>
      <c r="S27" s="181"/>
      <c r="T27" s="98"/>
      <c r="U27" s="99"/>
      <c r="V27" s="100"/>
    </row>
    <row r="28" spans="1:23" s="7" customFormat="1" ht="18" customHeight="1">
      <c r="B28" s="187"/>
      <c r="C28" s="188"/>
      <c r="D28" s="188"/>
      <c r="E28" s="189"/>
      <c r="F28" s="138">
        <v>0.96</v>
      </c>
      <c r="G28" s="139"/>
      <c r="H28" s="140">
        <v>5</v>
      </c>
      <c r="I28" s="141"/>
      <c r="J28" s="142">
        <v>1450000</v>
      </c>
      <c r="K28" s="143"/>
      <c r="L28" s="140">
        <v>9</v>
      </c>
      <c r="M28" s="141"/>
      <c r="N28" s="131">
        <v>2150000</v>
      </c>
      <c r="O28" s="132"/>
      <c r="P28" s="140">
        <f>SUM(H28,L28)</f>
        <v>14</v>
      </c>
      <c r="Q28" s="141"/>
      <c r="R28" s="131">
        <f>SUM(J28,N28)</f>
        <v>3600000</v>
      </c>
      <c r="S28" s="132"/>
      <c r="T28" s="104"/>
      <c r="U28" s="105"/>
      <c r="V28" s="106"/>
    </row>
    <row r="29" spans="1:23" s="7" customFormat="1" ht="18" customHeight="1">
      <c r="B29" s="88"/>
      <c r="C29" s="88"/>
      <c r="D29" s="88"/>
      <c r="E29" s="88"/>
      <c r="F29" s="109"/>
      <c r="G29" s="109"/>
      <c r="H29" s="110"/>
      <c r="I29" s="110"/>
      <c r="J29" s="111"/>
      <c r="K29" s="111"/>
      <c r="L29" s="110"/>
      <c r="M29" s="110"/>
      <c r="N29" s="112"/>
      <c r="O29" s="112"/>
      <c r="P29" s="110"/>
      <c r="Q29" s="110"/>
      <c r="R29" s="112"/>
      <c r="S29" s="112"/>
      <c r="T29" s="102"/>
      <c r="U29" s="102"/>
      <c r="V29" s="102"/>
    </row>
    <row r="30" spans="1:23" s="7" customFormat="1" ht="18" customHeight="1">
      <c r="B30" s="77" t="s">
        <v>100</v>
      </c>
      <c r="C30" s="8"/>
      <c r="D30" s="8"/>
      <c r="E30" s="8"/>
      <c r="F30" s="81"/>
      <c r="G30" s="81"/>
      <c r="H30" s="82"/>
      <c r="I30" s="82"/>
      <c r="J30" s="83"/>
      <c r="K30" s="83"/>
      <c r="L30" s="82"/>
      <c r="M30" s="82"/>
      <c r="N30" s="84"/>
      <c r="O30" s="84"/>
      <c r="P30" s="82"/>
      <c r="Q30" s="82"/>
      <c r="R30" s="84"/>
      <c r="S30" s="84"/>
      <c r="T30" s="8"/>
      <c r="U30" s="8"/>
      <c r="V30" s="8"/>
    </row>
    <row r="31" spans="1:23" ht="18" customHeight="1">
      <c r="B31" s="77" t="s">
        <v>138</v>
      </c>
    </row>
    <row r="32" spans="1:23" ht="18" customHeight="1">
      <c r="B32" s="77" t="s">
        <v>99</v>
      </c>
    </row>
    <row r="33" spans="2:2" ht="18" customHeight="1">
      <c r="B33" s="77"/>
    </row>
  </sheetData>
  <mergeCells count="50">
    <mergeCell ref="B21:E24"/>
    <mergeCell ref="F21:S21"/>
    <mergeCell ref="T21:V24"/>
    <mergeCell ref="F22:K22"/>
    <mergeCell ref="L22:O22"/>
    <mergeCell ref="P22:S22"/>
    <mergeCell ref="F23:G23"/>
    <mergeCell ref="H23:I23"/>
    <mergeCell ref="J23:K23"/>
    <mergeCell ref="L23:M23"/>
    <mergeCell ref="N23:O23"/>
    <mergeCell ref="P23:Q23"/>
    <mergeCell ref="R23:S23"/>
    <mergeCell ref="F24:G24"/>
    <mergeCell ref="H24:I24"/>
    <mergeCell ref="J24:K24"/>
    <mergeCell ref="B25:E26"/>
    <mergeCell ref="F26:G26"/>
    <mergeCell ref="H26:I26"/>
    <mergeCell ref="J26:K26"/>
    <mergeCell ref="L26:M26"/>
    <mergeCell ref="J25:K25"/>
    <mergeCell ref="L25:M25"/>
    <mergeCell ref="L27:M27"/>
    <mergeCell ref="L24:M24"/>
    <mergeCell ref="N24:O24"/>
    <mergeCell ref="P24:Q24"/>
    <mergeCell ref="R24:S24"/>
    <mergeCell ref="N26:O26"/>
    <mergeCell ref="P26:Q26"/>
    <mergeCell ref="R26:S26"/>
    <mergeCell ref="N25:O25"/>
    <mergeCell ref="P25:Q25"/>
    <mergeCell ref="R25:S25"/>
    <mergeCell ref="A10:W10"/>
    <mergeCell ref="A18:W18"/>
    <mergeCell ref="R28:S28"/>
    <mergeCell ref="N27:O27"/>
    <mergeCell ref="P27:Q27"/>
    <mergeCell ref="R27:S27"/>
    <mergeCell ref="F28:G28"/>
    <mergeCell ref="H28:I28"/>
    <mergeCell ref="J28:K28"/>
    <mergeCell ref="L28:M28"/>
    <mergeCell ref="N28:O28"/>
    <mergeCell ref="P28:Q28"/>
    <mergeCell ref="B27:E28"/>
    <mergeCell ref="F27:G27"/>
    <mergeCell ref="H27:I27"/>
    <mergeCell ref="J27:K27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zoomScaleNormal="100" workbookViewId="0">
      <selection activeCell="I5" sqref="I5:N6"/>
    </sheetView>
  </sheetViews>
  <sheetFormatPr defaultRowHeight="12"/>
  <cols>
    <col min="1" max="1" width="2" style="22" customWidth="1"/>
    <col min="2" max="3" width="4.125" style="22" customWidth="1"/>
    <col min="4" max="4" width="7.125" style="22" customWidth="1"/>
    <col min="5" max="6" width="8.125" style="22" customWidth="1"/>
    <col min="7" max="7" width="8.125" style="22" hidden="1" customWidth="1"/>
    <col min="8" max="8" width="9.125" style="22" customWidth="1"/>
    <col min="9" max="9" width="6.625" style="22" customWidth="1"/>
    <col min="10" max="10" width="3.625" style="22" customWidth="1"/>
    <col min="11" max="11" width="7.125" style="22" customWidth="1"/>
    <col min="12" max="14" width="9.125" style="22" customWidth="1"/>
    <col min="15" max="15" width="3.5" style="22" customWidth="1"/>
    <col min="16" max="16" width="5.5" style="22" customWidth="1"/>
    <col min="17" max="17" width="5.625" style="13" customWidth="1"/>
    <col min="18" max="18" width="8.125" style="14" customWidth="1"/>
    <col min="19" max="19" width="5.625" style="15" customWidth="1"/>
    <col min="20" max="20" width="8.125" style="16" customWidth="1"/>
    <col min="21" max="16384" width="9" style="22"/>
  </cols>
  <sheetData>
    <row r="1" spans="1:20" s="10" customFormat="1" ht="15" customHeight="1">
      <c r="B1" s="10" t="s">
        <v>127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  <c r="P1" s="14"/>
      <c r="Q1" s="15"/>
      <c r="R1" s="16"/>
    </row>
    <row r="2" spans="1:20" s="10" customFormat="1" ht="15" customHeight="1">
      <c r="B2" s="121" t="s">
        <v>132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5"/>
      <c r="R2" s="16"/>
    </row>
    <row r="3" spans="1:20" s="10" customFormat="1" ht="1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3"/>
      <c r="R3" s="14"/>
      <c r="S3" s="15"/>
      <c r="T3" s="16"/>
    </row>
    <row r="4" spans="1:20" s="17" customFormat="1" ht="15" customHeight="1">
      <c r="B4" s="75" t="s">
        <v>65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9"/>
      <c r="P4" s="20" t="s">
        <v>51</v>
      </c>
      <c r="Q4" s="13"/>
      <c r="R4" s="21" t="s">
        <v>18</v>
      </c>
      <c r="S4" s="15"/>
      <c r="T4" s="16"/>
    </row>
    <row r="5" spans="1:20" ht="10.5" customHeight="1">
      <c r="B5" s="178" t="s">
        <v>19</v>
      </c>
      <c r="C5" s="178" t="s">
        <v>20</v>
      </c>
      <c r="D5" s="169" t="s">
        <v>21</v>
      </c>
      <c r="E5" s="169"/>
      <c r="F5" s="169"/>
      <c r="G5" s="179" t="s">
        <v>22</v>
      </c>
      <c r="H5" s="167" t="s">
        <v>46</v>
      </c>
      <c r="I5" s="172" t="s">
        <v>67</v>
      </c>
      <c r="J5" s="193"/>
      <c r="K5" s="193"/>
      <c r="L5" s="193"/>
      <c r="M5" s="193"/>
      <c r="N5" s="173"/>
      <c r="O5" s="172" t="s">
        <v>23</v>
      </c>
      <c r="P5" s="173"/>
      <c r="Q5" s="14"/>
      <c r="R5" s="13"/>
    </row>
    <row r="6" spans="1:20">
      <c r="B6" s="178"/>
      <c r="C6" s="178"/>
      <c r="D6" s="169"/>
      <c r="E6" s="169"/>
      <c r="F6" s="169"/>
      <c r="G6" s="179"/>
      <c r="H6" s="168"/>
      <c r="I6" s="176"/>
      <c r="J6" s="194"/>
      <c r="K6" s="194"/>
      <c r="L6" s="194"/>
      <c r="M6" s="194"/>
      <c r="N6" s="177"/>
      <c r="O6" s="174"/>
      <c r="P6" s="175"/>
      <c r="Q6" s="25" t="s">
        <v>24</v>
      </c>
      <c r="R6" s="13"/>
      <c r="S6" s="15" t="s">
        <v>25</v>
      </c>
    </row>
    <row r="7" spans="1:20" ht="10.5" customHeight="1">
      <c r="B7" s="178"/>
      <c r="C7" s="178"/>
      <c r="D7" s="169" t="s">
        <v>26</v>
      </c>
      <c r="E7" s="169" t="s">
        <v>27</v>
      </c>
      <c r="F7" s="169" t="s">
        <v>28</v>
      </c>
      <c r="G7" s="179"/>
      <c r="H7" s="168"/>
      <c r="I7" s="192" t="s">
        <v>29</v>
      </c>
      <c r="J7" s="192" t="s">
        <v>45</v>
      </c>
      <c r="K7" s="168" t="s">
        <v>47</v>
      </c>
      <c r="L7" s="168" t="s">
        <v>39</v>
      </c>
      <c r="M7" s="197" t="s">
        <v>69</v>
      </c>
      <c r="N7" s="198"/>
      <c r="O7" s="174"/>
      <c r="P7" s="175"/>
      <c r="Q7" s="14"/>
      <c r="R7" s="13"/>
      <c r="S7" s="15" t="s">
        <v>30</v>
      </c>
    </row>
    <row r="8" spans="1:20">
      <c r="A8" s="26"/>
      <c r="B8" s="178"/>
      <c r="C8" s="178"/>
      <c r="D8" s="169"/>
      <c r="E8" s="169"/>
      <c r="F8" s="169"/>
      <c r="G8" s="179"/>
      <c r="H8" s="168"/>
      <c r="I8" s="178"/>
      <c r="J8" s="178"/>
      <c r="K8" s="168"/>
      <c r="L8" s="168"/>
      <c r="M8" s="122" t="s">
        <v>66</v>
      </c>
      <c r="N8" s="123" t="s">
        <v>68</v>
      </c>
      <c r="O8" s="174"/>
      <c r="P8" s="175"/>
      <c r="Q8" s="14"/>
      <c r="R8" s="13"/>
    </row>
    <row r="9" spans="1:20">
      <c r="A9" s="26"/>
      <c r="B9" s="178"/>
      <c r="C9" s="178"/>
      <c r="D9" s="169"/>
      <c r="E9" s="169"/>
      <c r="F9" s="169"/>
      <c r="G9" s="179"/>
      <c r="H9" s="168"/>
      <c r="I9" s="178"/>
      <c r="J9" s="178"/>
      <c r="K9" s="168"/>
      <c r="L9" s="168"/>
      <c r="M9" s="124" t="s">
        <v>70</v>
      </c>
      <c r="N9" s="123"/>
      <c r="O9" s="174"/>
      <c r="P9" s="175"/>
      <c r="Q9" s="14"/>
      <c r="R9" s="13"/>
    </row>
    <row r="10" spans="1:20">
      <c r="B10" s="178"/>
      <c r="C10" s="178"/>
      <c r="D10" s="169"/>
      <c r="E10" s="169"/>
      <c r="F10" s="169"/>
      <c r="G10" s="179"/>
      <c r="H10" s="27" t="s">
        <v>71</v>
      </c>
      <c r="I10" s="178"/>
      <c r="J10" s="178"/>
      <c r="K10" s="27" t="s">
        <v>48</v>
      </c>
      <c r="L10" s="27" t="s">
        <v>71</v>
      </c>
      <c r="M10" s="125" t="s">
        <v>71</v>
      </c>
      <c r="N10" s="125" t="s">
        <v>17</v>
      </c>
      <c r="O10" s="176"/>
      <c r="P10" s="177"/>
    </row>
    <row r="11" spans="1:20" ht="11.1" customHeight="1">
      <c r="A11" s="22">
        <v>1</v>
      </c>
      <c r="B11" s="29"/>
      <c r="C11" s="29"/>
      <c r="D11" s="29"/>
      <c r="E11" s="30"/>
      <c r="F11" s="29"/>
      <c r="G11" s="31"/>
      <c r="H11" s="32"/>
      <c r="I11" s="31"/>
      <c r="J11" s="29"/>
      <c r="K11" s="33">
        <v>10</v>
      </c>
      <c r="L11" s="32"/>
      <c r="M11" s="32"/>
      <c r="N11" s="32"/>
      <c r="O11" s="31"/>
      <c r="P11" s="34"/>
    </row>
    <row r="12" spans="1:20" ht="11.1" customHeight="1">
      <c r="A12" s="22">
        <v>2</v>
      </c>
      <c r="B12" s="35">
        <v>1</v>
      </c>
      <c r="C12" s="35">
        <v>1</v>
      </c>
      <c r="D12" s="35" t="s">
        <v>32</v>
      </c>
      <c r="E12" s="25" t="s">
        <v>59</v>
      </c>
      <c r="F12" s="36" t="s">
        <v>59</v>
      </c>
      <c r="G12" s="25" t="s">
        <v>53</v>
      </c>
      <c r="H12" s="37">
        <v>300000</v>
      </c>
      <c r="I12" s="38" t="s">
        <v>33</v>
      </c>
      <c r="J12" s="27" t="s">
        <v>49</v>
      </c>
      <c r="K12" s="39">
        <v>0.32</v>
      </c>
      <c r="L12" s="40">
        <v>280000</v>
      </c>
      <c r="M12" s="37">
        <f>ROUNDDOWN(L12/3,-3)</f>
        <v>93000</v>
      </c>
      <c r="N12" s="37">
        <f>ROUNDDOWN(M12/3,-3)</f>
        <v>31000</v>
      </c>
      <c r="O12" s="41"/>
      <c r="P12" s="42"/>
    </row>
    <row r="13" spans="1:20" ht="11.1" customHeight="1">
      <c r="A13" s="22">
        <v>1</v>
      </c>
      <c r="B13" s="29"/>
      <c r="C13" s="29"/>
      <c r="D13" s="29"/>
      <c r="E13" s="30"/>
      <c r="F13" s="29"/>
      <c r="G13" s="31"/>
      <c r="H13" s="32"/>
      <c r="I13" s="31"/>
      <c r="J13" s="29"/>
      <c r="K13" s="33">
        <v>10</v>
      </c>
      <c r="L13" s="32"/>
      <c r="M13" s="32"/>
      <c r="N13" s="32"/>
      <c r="O13" s="31"/>
      <c r="P13" s="34"/>
    </row>
    <row r="14" spans="1:20" ht="11.1" customHeight="1">
      <c r="A14" s="22">
        <v>2</v>
      </c>
      <c r="B14" s="35">
        <v>1</v>
      </c>
      <c r="C14" s="35">
        <v>2</v>
      </c>
      <c r="D14" s="35" t="s">
        <v>32</v>
      </c>
      <c r="E14" s="25" t="s">
        <v>59</v>
      </c>
      <c r="F14" s="36" t="s">
        <v>59</v>
      </c>
      <c r="G14" s="25" t="s">
        <v>53</v>
      </c>
      <c r="H14" s="37">
        <v>300000</v>
      </c>
      <c r="I14" s="38" t="s">
        <v>33</v>
      </c>
      <c r="J14" s="27" t="s">
        <v>49</v>
      </c>
      <c r="K14" s="39">
        <v>0.14000000000000001</v>
      </c>
      <c r="L14" s="40">
        <v>260000</v>
      </c>
      <c r="M14" s="37">
        <f>ROUNDDOWN(L14/3,-3)</f>
        <v>86000</v>
      </c>
      <c r="N14" s="37">
        <f>ROUNDDOWN(M14/3,-3)</f>
        <v>28000</v>
      </c>
      <c r="O14" s="41"/>
      <c r="P14" s="42"/>
      <c r="R14" s="22"/>
    </row>
    <row r="15" spans="1:20" ht="11.1" customHeight="1">
      <c r="A15" s="22">
        <v>1</v>
      </c>
      <c r="B15" s="29"/>
      <c r="C15" s="29"/>
      <c r="D15" s="29"/>
      <c r="E15" s="30"/>
      <c r="F15" s="29"/>
      <c r="G15" s="31"/>
      <c r="H15" s="32"/>
      <c r="I15" s="31"/>
      <c r="J15" s="29"/>
      <c r="K15" s="33"/>
      <c r="L15" s="32"/>
      <c r="M15" s="32"/>
      <c r="N15" s="32"/>
      <c r="O15" s="31"/>
      <c r="P15" s="34"/>
      <c r="R15" s="22"/>
    </row>
    <row r="16" spans="1:20" ht="11.1" customHeight="1">
      <c r="A16" s="22">
        <v>2</v>
      </c>
      <c r="B16" s="35">
        <v>1</v>
      </c>
      <c r="C16" s="35">
        <v>3</v>
      </c>
      <c r="D16" s="35" t="s">
        <v>32</v>
      </c>
      <c r="E16" s="25" t="s">
        <v>59</v>
      </c>
      <c r="F16" s="36" t="s">
        <v>59</v>
      </c>
      <c r="G16" s="25" t="s">
        <v>53</v>
      </c>
      <c r="H16" s="37">
        <v>200000</v>
      </c>
      <c r="I16" s="38" t="s">
        <v>33</v>
      </c>
      <c r="J16" s="27" t="s">
        <v>49</v>
      </c>
      <c r="K16" s="39">
        <v>0.1</v>
      </c>
      <c r="L16" s="40">
        <v>180000</v>
      </c>
      <c r="M16" s="37">
        <f>ROUNDDOWN(L16/3,-3)</f>
        <v>60000</v>
      </c>
      <c r="N16" s="37">
        <f>ROUNDDOWN(M16/3,-3)</f>
        <v>20000</v>
      </c>
      <c r="O16" s="41"/>
      <c r="P16" s="42"/>
      <c r="R16" s="22"/>
    </row>
    <row r="17" spans="1:20" s="15" customFormat="1" ht="11.1" customHeight="1">
      <c r="A17" s="22">
        <v>1</v>
      </c>
      <c r="B17" s="29"/>
      <c r="C17" s="29"/>
      <c r="D17" s="29"/>
      <c r="E17" s="30"/>
      <c r="F17" s="29"/>
      <c r="G17" s="31"/>
      <c r="H17" s="32"/>
      <c r="I17" s="31"/>
      <c r="J17" s="29"/>
      <c r="K17" s="33">
        <v>15</v>
      </c>
      <c r="L17" s="32"/>
      <c r="M17" s="32"/>
      <c r="N17" s="32"/>
      <c r="O17" s="31"/>
      <c r="P17" s="34"/>
      <c r="Q17" s="13"/>
      <c r="R17" s="14"/>
      <c r="T17" s="16"/>
    </row>
    <row r="18" spans="1:20" s="15" customFormat="1" ht="11.1" customHeight="1">
      <c r="A18" s="22">
        <v>2</v>
      </c>
      <c r="B18" s="35">
        <v>3</v>
      </c>
      <c r="C18" s="35">
        <v>1</v>
      </c>
      <c r="D18" s="35" t="s">
        <v>32</v>
      </c>
      <c r="E18" s="25" t="s">
        <v>59</v>
      </c>
      <c r="F18" s="36" t="s">
        <v>59</v>
      </c>
      <c r="G18" s="25" t="s">
        <v>53</v>
      </c>
      <c r="H18" s="37">
        <v>350000</v>
      </c>
      <c r="I18" s="38" t="s">
        <v>33</v>
      </c>
      <c r="J18" s="27" t="s">
        <v>49</v>
      </c>
      <c r="K18" s="39">
        <v>0.2</v>
      </c>
      <c r="L18" s="40">
        <v>300000</v>
      </c>
      <c r="M18" s="37">
        <f>ROUNDDOWN(L18/3,-3)</f>
        <v>100000</v>
      </c>
      <c r="N18" s="37">
        <f>ROUNDDOWN(M18/3,-3)</f>
        <v>33000</v>
      </c>
      <c r="O18" s="41"/>
      <c r="P18" s="42"/>
      <c r="Q18" s="13"/>
      <c r="R18" s="14"/>
      <c r="T18" s="16"/>
    </row>
    <row r="19" spans="1:20" s="15" customFormat="1" ht="11.1" customHeight="1">
      <c r="A19" s="22">
        <v>1</v>
      </c>
      <c r="B19" s="29"/>
      <c r="C19" s="29"/>
      <c r="D19" s="29"/>
      <c r="E19" s="30"/>
      <c r="F19" s="29"/>
      <c r="G19" s="31"/>
      <c r="H19" s="32"/>
      <c r="I19" s="31"/>
      <c r="J19" s="29"/>
      <c r="K19" s="33"/>
      <c r="L19" s="32"/>
      <c r="M19" s="32"/>
      <c r="N19" s="32"/>
      <c r="O19" s="31"/>
      <c r="P19" s="34"/>
      <c r="Q19" s="13"/>
      <c r="R19" s="14"/>
      <c r="T19" s="16"/>
    </row>
    <row r="20" spans="1:20" s="15" customFormat="1" ht="11.1" customHeight="1">
      <c r="A20" s="22">
        <v>2</v>
      </c>
      <c r="B20" s="35">
        <v>4</v>
      </c>
      <c r="C20" s="35">
        <v>1</v>
      </c>
      <c r="D20" s="35" t="s">
        <v>32</v>
      </c>
      <c r="E20" s="25" t="s">
        <v>59</v>
      </c>
      <c r="F20" s="36" t="s">
        <v>59</v>
      </c>
      <c r="G20" s="25" t="s">
        <v>53</v>
      </c>
      <c r="H20" s="37">
        <v>300000</v>
      </c>
      <c r="I20" s="38" t="s">
        <v>33</v>
      </c>
      <c r="J20" s="27" t="s">
        <v>49</v>
      </c>
      <c r="K20" s="39">
        <v>0.2</v>
      </c>
      <c r="L20" s="40">
        <v>270000</v>
      </c>
      <c r="M20" s="37">
        <f>ROUNDDOWN(L20/3,-3)</f>
        <v>90000</v>
      </c>
      <c r="N20" s="37">
        <f>ROUNDDOWN(M20/3,-3)</f>
        <v>30000</v>
      </c>
      <c r="O20" s="41"/>
      <c r="P20" s="42"/>
      <c r="Q20" s="13"/>
      <c r="R20" s="14"/>
      <c r="T20" s="16"/>
    </row>
    <row r="21" spans="1:20" s="15" customFormat="1" ht="11.1" customHeight="1">
      <c r="A21" s="22"/>
      <c r="B21" s="29"/>
      <c r="C21" s="29"/>
      <c r="D21" s="29"/>
      <c r="E21" s="30"/>
      <c r="F21" s="43"/>
      <c r="G21" s="31"/>
      <c r="H21" s="32"/>
      <c r="I21" s="31"/>
      <c r="J21" s="29"/>
      <c r="K21" s="44">
        <f>SUM(K11,K13,K15,K17,K19)</f>
        <v>35</v>
      </c>
      <c r="L21" s="32"/>
      <c r="M21" s="32"/>
      <c r="N21" s="32"/>
      <c r="O21" s="31"/>
      <c r="P21" s="34"/>
      <c r="Q21" s="13"/>
      <c r="R21" s="14"/>
      <c r="T21" s="16"/>
    </row>
    <row r="22" spans="1:20" s="15" customFormat="1" ht="11.1" customHeight="1">
      <c r="A22" s="22"/>
      <c r="B22" s="170" t="s">
        <v>58</v>
      </c>
      <c r="C22" s="171"/>
      <c r="D22" s="45" t="s">
        <v>50</v>
      </c>
      <c r="E22" s="46"/>
      <c r="F22" s="47">
        <f>COUNTA(F11:F20)</f>
        <v>5</v>
      </c>
      <c r="G22" s="46"/>
      <c r="H22" s="48">
        <f>SUM(H11:H20)</f>
        <v>1450000</v>
      </c>
      <c r="I22" s="73"/>
      <c r="J22" s="27"/>
      <c r="K22" s="49">
        <f>SUM(K12,K14,K16,K18,K20)</f>
        <v>0.96</v>
      </c>
      <c r="L22" s="48">
        <f>SUM(L11:L20)</f>
        <v>1290000</v>
      </c>
      <c r="M22" s="48">
        <f>SUM(M11:M20)</f>
        <v>429000</v>
      </c>
      <c r="N22" s="48">
        <f>SUM(N11:N20)</f>
        <v>142000</v>
      </c>
      <c r="O22" s="50"/>
      <c r="P22" s="51"/>
      <c r="Q22" s="13"/>
      <c r="R22" s="14"/>
      <c r="T22" s="16"/>
    </row>
    <row r="23" spans="1:20" ht="11.1" customHeight="1">
      <c r="B23" s="53"/>
      <c r="C23" s="53"/>
      <c r="D23" s="53"/>
      <c r="E23" s="53"/>
      <c r="F23" s="53"/>
      <c r="G23" s="53"/>
      <c r="H23" s="58"/>
      <c r="I23" s="24"/>
      <c r="J23" s="53"/>
      <c r="K23" s="59"/>
      <c r="L23" s="58"/>
      <c r="M23" s="58"/>
      <c r="N23" s="58"/>
      <c r="O23" s="54"/>
      <c r="P23" s="55"/>
    </row>
    <row r="24" spans="1:20" ht="11.1" customHeight="1">
      <c r="B24" s="27"/>
      <c r="C24" s="27"/>
      <c r="D24" s="27"/>
      <c r="E24" s="27"/>
      <c r="F24" s="27"/>
      <c r="G24" s="27"/>
      <c r="H24" s="52"/>
      <c r="I24" s="28"/>
      <c r="J24" s="27"/>
      <c r="K24" s="57"/>
      <c r="L24" s="52"/>
      <c r="M24" s="52"/>
      <c r="N24" s="52"/>
      <c r="O24" s="56"/>
      <c r="P24" s="51"/>
      <c r="Q24" s="14"/>
      <c r="R24" s="13"/>
    </row>
    <row r="25" spans="1:20" s="61" customFormat="1" ht="10.5" customHeight="1">
      <c r="A25" s="61">
        <v>1</v>
      </c>
      <c r="B25" s="29"/>
      <c r="C25" s="29"/>
      <c r="D25" s="29"/>
      <c r="E25" s="30"/>
      <c r="F25" s="29"/>
      <c r="G25" s="31"/>
      <c r="H25" s="32"/>
      <c r="I25" s="31"/>
      <c r="J25" s="29"/>
      <c r="K25" s="62"/>
      <c r="L25" s="32"/>
      <c r="M25" s="32"/>
      <c r="N25" s="32"/>
      <c r="O25" s="31"/>
      <c r="P25" s="63"/>
      <c r="Q25" s="64"/>
      <c r="R25" s="65"/>
      <c r="S25" s="66"/>
      <c r="T25" s="67"/>
    </row>
    <row r="26" spans="1:20" s="61" customFormat="1" ht="10.5" customHeight="1">
      <c r="A26" s="61">
        <v>2</v>
      </c>
      <c r="B26" s="35">
        <v>5</v>
      </c>
      <c r="C26" s="35">
        <v>1</v>
      </c>
      <c r="D26" s="35" t="s">
        <v>32</v>
      </c>
      <c r="E26" s="25" t="s">
        <v>59</v>
      </c>
      <c r="F26" s="36" t="s">
        <v>59</v>
      </c>
      <c r="G26" s="38" t="s">
        <v>53</v>
      </c>
      <c r="H26" s="89">
        <v>300000</v>
      </c>
      <c r="I26" s="38" t="s">
        <v>35</v>
      </c>
      <c r="J26" s="27" t="s">
        <v>55</v>
      </c>
      <c r="K26" s="69">
        <v>10</v>
      </c>
      <c r="L26" s="70">
        <v>260000</v>
      </c>
      <c r="M26" s="37">
        <f>ROUNDDOWN(L26/3,-3)</f>
        <v>86000</v>
      </c>
      <c r="N26" s="37">
        <f>ROUNDDOWN(M26/3,-3)</f>
        <v>28000</v>
      </c>
      <c r="O26" s="41"/>
      <c r="P26" s="71"/>
      <c r="Q26" s="64"/>
      <c r="S26" s="66"/>
      <c r="T26" s="67"/>
    </row>
    <row r="27" spans="1:20" s="61" customFormat="1" ht="10.5" customHeight="1">
      <c r="A27" s="61">
        <v>1</v>
      </c>
      <c r="B27" s="29"/>
      <c r="C27" s="29"/>
      <c r="D27" s="29"/>
      <c r="E27" s="30"/>
      <c r="F27" s="29"/>
      <c r="G27" s="31"/>
      <c r="H27" s="32"/>
      <c r="I27" s="31"/>
      <c r="J27" s="29"/>
      <c r="K27" s="62"/>
      <c r="L27" s="32"/>
      <c r="M27" s="32"/>
      <c r="N27" s="32"/>
      <c r="O27" s="31"/>
      <c r="P27" s="63"/>
      <c r="Q27" s="64"/>
      <c r="S27" s="66"/>
      <c r="T27" s="67"/>
    </row>
    <row r="28" spans="1:20" s="61" customFormat="1" ht="10.5" customHeight="1">
      <c r="A28" s="61">
        <v>2</v>
      </c>
      <c r="B28" s="35">
        <v>5</v>
      </c>
      <c r="C28" s="35">
        <v>2</v>
      </c>
      <c r="D28" s="35" t="s">
        <v>32</v>
      </c>
      <c r="E28" s="25" t="s">
        <v>59</v>
      </c>
      <c r="F28" s="36" t="s">
        <v>59</v>
      </c>
      <c r="G28" s="38" t="s">
        <v>53</v>
      </c>
      <c r="H28" s="90">
        <v>300000</v>
      </c>
      <c r="I28" s="38" t="s">
        <v>35</v>
      </c>
      <c r="J28" s="27" t="s">
        <v>55</v>
      </c>
      <c r="K28" s="69">
        <v>15</v>
      </c>
      <c r="L28" s="61">
        <v>270000</v>
      </c>
      <c r="M28" s="37">
        <f>ROUNDDOWN(L28/3,-3)</f>
        <v>90000</v>
      </c>
      <c r="N28" s="37">
        <f>ROUNDDOWN(M28/3,-3)</f>
        <v>30000</v>
      </c>
      <c r="O28" s="41"/>
      <c r="P28" s="71"/>
      <c r="Q28" s="64"/>
      <c r="S28" s="66"/>
      <c r="T28" s="67"/>
    </row>
    <row r="29" spans="1:20" s="61" customFormat="1" ht="10.5" customHeight="1">
      <c r="A29" s="61">
        <v>1</v>
      </c>
      <c r="B29" s="29"/>
      <c r="C29" s="29"/>
      <c r="D29" s="29"/>
      <c r="E29" s="30"/>
      <c r="F29" s="29"/>
      <c r="G29" s="31"/>
      <c r="H29" s="32"/>
      <c r="I29" s="31"/>
      <c r="J29" s="29"/>
      <c r="K29" s="62"/>
      <c r="L29" s="32"/>
      <c r="M29" s="32"/>
      <c r="N29" s="32"/>
      <c r="O29" s="31"/>
      <c r="P29" s="63"/>
      <c r="Q29" s="64"/>
      <c r="S29" s="66"/>
      <c r="T29" s="67"/>
    </row>
    <row r="30" spans="1:20" s="61" customFormat="1" ht="10.5" customHeight="1">
      <c r="A30" s="61">
        <v>2</v>
      </c>
      <c r="B30" s="35">
        <v>5</v>
      </c>
      <c r="C30" s="35">
        <v>3</v>
      </c>
      <c r="D30" s="35" t="s">
        <v>32</v>
      </c>
      <c r="E30" s="25" t="s">
        <v>59</v>
      </c>
      <c r="F30" s="36" t="s">
        <v>59</v>
      </c>
      <c r="G30" s="38" t="s">
        <v>53</v>
      </c>
      <c r="H30" s="90">
        <v>200000</v>
      </c>
      <c r="I30" s="38" t="s">
        <v>35</v>
      </c>
      <c r="J30" s="27" t="s">
        <v>55</v>
      </c>
      <c r="K30" s="69">
        <v>10</v>
      </c>
      <c r="L30" s="61">
        <v>180000</v>
      </c>
      <c r="M30" s="37">
        <f>ROUNDDOWN(L30/3,-3)</f>
        <v>60000</v>
      </c>
      <c r="N30" s="37">
        <f>ROUNDDOWN(M30/3,-3)</f>
        <v>20000</v>
      </c>
      <c r="O30" s="41"/>
      <c r="P30" s="71"/>
      <c r="Q30" s="64"/>
      <c r="S30" s="66"/>
      <c r="T30" s="67"/>
    </row>
    <row r="31" spans="1:20" s="61" customFormat="1" ht="10.5" customHeight="1">
      <c r="A31" s="61">
        <v>1</v>
      </c>
      <c r="B31" s="29"/>
      <c r="C31" s="29"/>
      <c r="D31" s="29"/>
      <c r="E31" s="30"/>
      <c r="F31" s="29"/>
      <c r="G31" s="31"/>
      <c r="H31" s="32"/>
      <c r="I31" s="31"/>
      <c r="J31" s="29"/>
      <c r="K31" s="62"/>
      <c r="L31" s="32"/>
      <c r="M31" s="32"/>
      <c r="N31" s="32"/>
      <c r="O31" s="31"/>
      <c r="P31" s="63"/>
      <c r="Q31" s="64"/>
      <c r="S31" s="66"/>
      <c r="T31" s="67"/>
    </row>
    <row r="32" spans="1:20" s="61" customFormat="1" ht="10.5" customHeight="1">
      <c r="A32" s="61">
        <v>2</v>
      </c>
      <c r="B32" s="35">
        <v>5</v>
      </c>
      <c r="C32" s="35">
        <v>4</v>
      </c>
      <c r="D32" s="35" t="s">
        <v>32</v>
      </c>
      <c r="E32" s="25" t="s">
        <v>59</v>
      </c>
      <c r="F32" s="36" t="s">
        <v>59</v>
      </c>
      <c r="G32" s="38" t="s">
        <v>53</v>
      </c>
      <c r="H32" s="90">
        <v>300000</v>
      </c>
      <c r="I32" s="38" t="s">
        <v>35</v>
      </c>
      <c r="J32" s="27" t="s">
        <v>55</v>
      </c>
      <c r="K32" s="69">
        <v>15</v>
      </c>
      <c r="L32" s="61">
        <v>220000</v>
      </c>
      <c r="M32" s="37">
        <f>ROUNDDOWN(L32/3,-3)</f>
        <v>73000</v>
      </c>
      <c r="N32" s="37">
        <f>ROUNDDOWN(M32/3,-3)</f>
        <v>24000</v>
      </c>
      <c r="O32" s="41"/>
      <c r="P32" s="71"/>
      <c r="Q32" s="64"/>
      <c r="S32" s="66"/>
      <c r="T32" s="67"/>
    </row>
    <row r="33" spans="1:20" s="61" customFormat="1" ht="10.5" customHeight="1">
      <c r="A33" s="61">
        <v>1</v>
      </c>
      <c r="B33" s="29"/>
      <c r="C33" s="29"/>
      <c r="D33" s="29"/>
      <c r="E33" s="30"/>
      <c r="F33" s="29"/>
      <c r="G33" s="31"/>
      <c r="H33" s="32"/>
      <c r="I33" s="31"/>
      <c r="J33" s="29"/>
      <c r="K33" s="62"/>
      <c r="L33" s="32"/>
      <c r="M33" s="32"/>
      <c r="N33" s="32"/>
      <c r="O33" s="31"/>
      <c r="P33" s="63"/>
      <c r="Q33" s="64"/>
      <c r="S33" s="66"/>
      <c r="T33" s="67"/>
    </row>
    <row r="34" spans="1:20" s="61" customFormat="1" ht="10.5" customHeight="1">
      <c r="A34" s="61">
        <v>2</v>
      </c>
      <c r="B34" s="35">
        <v>5</v>
      </c>
      <c r="C34" s="35">
        <v>5</v>
      </c>
      <c r="D34" s="35" t="s">
        <v>32</v>
      </c>
      <c r="E34" s="25" t="s">
        <v>59</v>
      </c>
      <c r="F34" s="36" t="s">
        <v>59</v>
      </c>
      <c r="G34" s="38" t="s">
        <v>53</v>
      </c>
      <c r="H34" s="90">
        <v>200000</v>
      </c>
      <c r="I34" s="38" t="s">
        <v>35</v>
      </c>
      <c r="J34" s="27" t="s">
        <v>55</v>
      </c>
      <c r="K34" s="69">
        <v>10</v>
      </c>
      <c r="L34" s="61">
        <v>200000</v>
      </c>
      <c r="M34" s="37">
        <f>ROUNDDOWN(L34/3,-3)</f>
        <v>66000</v>
      </c>
      <c r="N34" s="37">
        <f>ROUNDDOWN(M34/3,-3)</f>
        <v>22000</v>
      </c>
      <c r="O34" s="41"/>
      <c r="P34" s="71"/>
      <c r="Q34" s="64"/>
      <c r="S34" s="66"/>
      <c r="T34" s="67"/>
    </row>
    <row r="35" spans="1:20" s="61" customFormat="1" ht="10.5" customHeight="1">
      <c r="A35" s="61">
        <v>1</v>
      </c>
      <c r="B35" s="29"/>
      <c r="C35" s="29"/>
      <c r="D35" s="29"/>
      <c r="E35" s="30"/>
      <c r="F35" s="29"/>
      <c r="G35" s="31"/>
      <c r="H35" s="32"/>
      <c r="I35" s="31"/>
      <c r="J35" s="29"/>
      <c r="K35" s="62"/>
      <c r="L35" s="32"/>
      <c r="M35" s="32"/>
      <c r="N35" s="32"/>
      <c r="O35" s="31"/>
      <c r="P35" s="63"/>
      <c r="Q35" s="64"/>
      <c r="S35" s="66"/>
      <c r="T35" s="67"/>
    </row>
    <row r="36" spans="1:20" s="61" customFormat="1" ht="10.5" customHeight="1">
      <c r="A36" s="61">
        <v>2</v>
      </c>
      <c r="B36" s="35">
        <v>5</v>
      </c>
      <c r="C36" s="35">
        <v>6</v>
      </c>
      <c r="D36" s="35" t="s">
        <v>32</v>
      </c>
      <c r="E36" s="25" t="s">
        <v>59</v>
      </c>
      <c r="F36" s="36" t="s">
        <v>59</v>
      </c>
      <c r="G36" s="38" t="s">
        <v>53</v>
      </c>
      <c r="H36" s="90">
        <v>300000</v>
      </c>
      <c r="I36" s="38" t="s">
        <v>56</v>
      </c>
      <c r="J36" s="27" t="s">
        <v>55</v>
      </c>
      <c r="K36" s="69" t="s">
        <v>36</v>
      </c>
      <c r="L36" s="61">
        <v>260000</v>
      </c>
      <c r="M36" s="37">
        <f>ROUNDDOWN(L36/3,-3)</f>
        <v>86000</v>
      </c>
      <c r="N36" s="37">
        <f>ROUNDDOWN(M36/3,-3)</f>
        <v>28000</v>
      </c>
      <c r="O36" s="41"/>
      <c r="P36" s="71"/>
      <c r="Q36" s="64"/>
      <c r="S36" s="66"/>
      <c r="T36" s="67"/>
    </row>
    <row r="37" spans="1:20" s="61" customFormat="1" ht="10.5" customHeight="1">
      <c r="A37" s="61">
        <v>1</v>
      </c>
      <c r="B37" s="29"/>
      <c r="C37" s="29"/>
      <c r="D37" s="29"/>
      <c r="E37" s="30"/>
      <c r="F37" s="29"/>
      <c r="G37" s="31"/>
      <c r="H37" s="32"/>
      <c r="I37" s="31"/>
      <c r="J37" s="29"/>
      <c r="K37" s="62"/>
      <c r="L37" s="32"/>
      <c r="M37" s="32"/>
      <c r="N37" s="32"/>
      <c r="O37" s="31"/>
      <c r="P37" s="63"/>
      <c r="Q37" s="64"/>
      <c r="S37" s="66"/>
      <c r="T37" s="67"/>
    </row>
    <row r="38" spans="1:20" s="61" customFormat="1" ht="10.5" customHeight="1">
      <c r="A38" s="61">
        <v>2</v>
      </c>
      <c r="B38" s="35">
        <v>5</v>
      </c>
      <c r="C38" s="35">
        <v>7</v>
      </c>
      <c r="D38" s="35" t="s">
        <v>32</v>
      </c>
      <c r="E38" s="25" t="s">
        <v>59</v>
      </c>
      <c r="F38" s="36" t="s">
        <v>59</v>
      </c>
      <c r="G38" s="38" t="s">
        <v>53</v>
      </c>
      <c r="H38" s="90">
        <v>150000</v>
      </c>
      <c r="I38" s="38" t="s">
        <v>37</v>
      </c>
      <c r="J38" s="27" t="s">
        <v>57</v>
      </c>
      <c r="K38" s="69">
        <v>30</v>
      </c>
      <c r="L38" s="61">
        <v>120000</v>
      </c>
      <c r="M38" s="37">
        <f>ROUNDDOWN(L38/3,-3)</f>
        <v>40000</v>
      </c>
      <c r="N38" s="37">
        <f>ROUNDDOWN(M38/3,-3)</f>
        <v>13000</v>
      </c>
      <c r="O38" s="41"/>
      <c r="P38" s="71"/>
      <c r="Q38" s="64"/>
      <c r="S38" s="66"/>
      <c r="T38" s="67"/>
    </row>
    <row r="39" spans="1:20" s="61" customFormat="1" ht="10.5" customHeight="1">
      <c r="A39" s="61">
        <v>1</v>
      </c>
      <c r="B39" s="29"/>
      <c r="C39" s="29"/>
      <c r="D39" s="29"/>
      <c r="E39" s="30"/>
      <c r="F39" s="29"/>
      <c r="G39" s="31"/>
      <c r="H39" s="32"/>
      <c r="I39" s="31"/>
      <c r="J39" s="29"/>
      <c r="K39" s="62"/>
      <c r="L39" s="32"/>
      <c r="M39" s="32"/>
      <c r="N39" s="32"/>
      <c r="O39" s="31"/>
      <c r="P39" s="63"/>
      <c r="Q39" s="64"/>
      <c r="R39" s="65"/>
      <c r="S39" s="66"/>
      <c r="T39" s="67"/>
    </row>
    <row r="40" spans="1:20" s="61" customFormat="1" ht="10.5" customHeight="1">
      <c r="A40" s="61">
        <v>2</v>
      </c>
      <c r="B40" s="35">
        <v>6</v>
      </c>
      <c r="C40" s="35">
        <v>1</v>
      </c>
      <c r="D40" s="35" t="s">
        <v>32</v>
      </c>
      <c r="E40" s="25" t="s">
        <v>59</v>
      </c>
      <c r="F40" s="36" t="s">
        <v>59</v>
      </c>
      <c r="G40" s="38" t="s">
        <v>53</v>
      </c>
      <c r="H40" s="72">
        <v>200000</v>
      </c>
      <c r="I40" s="38" t="s">
        <v>37</v>
      </c>
      <c r="J40" s="27" t="s">
        <v>57</v>
      </c>
      <c r="K40" s="69">
        <v>50</v>
      </c>
      <c r="L40" s="61">
        <v>200000</v>
      </c>
      <c r="M40" s="37">
        <f>ROUNDDOWN(L40/3,-3)</f>
        <v>66000</v>
      </c>
      <c r="N40" s="37">
        <f>ROUNDDOWN(M40/3,-3)</f>
        <v>22000</v>
      </c>
      <c r="O40" s="41"/>
      <c r="P40" s="71"/>
      <c r="Q40" s="64"/>
      <c r="R40" s="65"/>
      <c r="S40" s="66"/>
      <c r="T40" s="67"/>
    </row>
    <row r="41" spans="1:20" s="61" customFormat="1" ht="10.5" customHeight="1">
      <c r="A41" s="61">
        <v>1</v>
      </c>
      <c r="B41" s="29"/>
      <c r="C41" s="29"/>
      <c r="D41" s="29"/>
      <c r="E41" s="30"/>
      <c r="F41" s="29"/>
      <c r="G41" s="31"/>
      <c r="H41" s="32"/>
      <c r="I41" s="31"/>
      <c r="J41" s="29"/>
      <c r="K41" s="62"/>
      <c r="L41" s="32"/>
      <c r="M41" s="32"/>
      <c r="N41" s="32"/>
      <c r="O41" s="31"/>
      <c r="P41" s="63"/>
      <c r="Q41" s="64"/>
      <c r="R41" s="65"/>
      <c r="S41" s="66"/>
      <c r="T41" s="67"/>
    </row>
    <row r="42" spans="1:20" s="61" customFormat="1" ht="10.5" customHeight="1">
      <c r="A42" s="61">
        <v>2</v>
      </c>
      <c r="B42" s="35">
        <v>7</v>
      </c>
      <c r="C42" s="35">
        <v>1</v>
      </c>
      <c r="D42" s="35" t="s">
        <v>32</v>
      </c>
      <c r="E42" s="25" t="s">
        <v>59</v>
      </c>
      <c r="F42" s="36" t="s">
        <v>59</v>
      </c>
      <c r="G42" s="38" t="s">
        <v>53</v>
      </c>
      <c r="H42" s="72">
        <v>200000</v>
      </c>
      <c r="I42" s="38" t="s">
        <v>37</v>
      </c>
      <c r="J42" s="27" t="s">
        <v>57</v>
      </c>
      <c r="K42" s="69">
        <v>40</v>
      </c>
      <c r="L42" s="61">
        <v>190000</v>
      </c>
      <c r="M42" s="37">
        <f>ROUNDDOWN(L42/3,-3)</f>
        <v>63000</v>
      </c>
      <c r="N42" s="37">
        <f>ROUNDDOWN(M42/3,-3)</f>
        <v>21000</v>
      </c>
      <c r="O42" s="41"/>
      <c r="P42" s="71"/>
      <c r="Q42" s="64"/>
      <c r="R42" s="65"/>
      <c r="S42" s="66"/>
      <c r="T42" s="67"/>
    </row>
    <row r="43" spans="1:20" s="15" customFormat="1" ht="11.1" customHeight="1">
      <c r="A43" s="22"/>
      <c r="B43" s="29"/>
      <c r="C43" s="29"/>
      <c r="D43" s="29"/>
      <c r="E43" s="30"/>
      <c r="F43" s="43"/>
      <c r="G43" s="31"/>
      <c r="H43" s="32"/>
      <c r="I43" s="31"/>
      <c r="J43" s="32"/>
      <c r="K43" s="32"/>
      <c r="L43" s="32"/>
      <c r="M43" s="32"/>
      <c r="N43" s="32"/>
      <c r="O43" s="31"/>
      <c r="P43" s="34"/>
      <c r="Q43" s="13"/>
      <c r="R43" s="14"/>
      <c r="T43" s="16"/>
    </row>
    <row r="44" spans="1:20" s="15" customFormat="1" ht="11.1" customHeight="1">
      <c r="A44" s="22"/>
      <c r="B44" s="170" t="s">
        <v>13</v>
      </c>
      <c r="C44" s="171"/>
      <c r="D44" s="45" t="s">
        <v>50</v>
      </c>
      <c r="E44" s="46"/>
      <c r="F44" s="47">
        <f>COUNTA(F25:F42)</f>
        <v>9</v>
      </c>
      <c r="G44" s="46"/>
      <c r="H44" s="48">
        <f>SUM(H25:H42)</f>
        <v>2150000</v>
      </c>
      <c r="I44" s="73"/>
      <c r="J44" s="27"/>
      <c r="K44" s="80">
        <f>SUM(K26,K32,K34,K36,K38,K40,K42)</f>
        <v>155</v>
      </c>
      <c r="L44" s="48">
        <f>SUM(L25:L42)</f>
        <v>1900000</v>
      </c>
      <c r="M44" s="48">
        <f>SUM(M25:M42)</f>
        <v>630000</v>
      </c>
      <c r="N44" s="48">
        <f>SUM(N25:N42)</f>
        <v>208000</v>
      </c>
      <c r="O44" s="50"/>
      <c r="P44" s="51"/>
      <c r="Q44" s="13"/>
      <c r="R44" s="14"/>
      <c r="T44" s="16"/>
    </row>
    <row r="45" spans="1:20" ht="11.1" customHeight="1">
      <c r="B45" s="53"/>
      <c r="C45" s="53"/>
      <c r="D45" s="53"/>
      <c r="E45" s="53"/>
      <c r="F45" s="53"/>
      <c r="G45" s="53"/>
      <c r="H45" s="58"/>
      <c r="I45" s="24"/>
      <c r="J45" s="53"/>
      <c r="K45" s="59"/>
      <c r="L45" s="58"/>
      <c r="M45" s="58"/>
      <c r="N45" s="58"/>
      <c r="O45" s="54"/>
      <c r="P45" s="55"/>
    </row>
    <row r="46" spans="1:20" ht="11.1" customHeight="1">
      <c r="B46" s="27"/>
      <c r="C46" s="27"/>
      <c r="D46" s="27"/>
      <c r="E46" s="27"/>
      <c r="F46" s="27"/>
      <c r="G46" s="27"/>
      <c r="H46" s="52"/>
      <c r="I46" s="28"/>
      <c r="J46" s="27"/>
      <c r="K46" s="57"/>
      <c r="L46" s="52"/>
      <c r="M46" s="52"/>
      <c r="N46" s="52"/>
      <c r="O46" s="56"/>
      <c r="P46" s="51"/>
      <c r="Q46" s="14"/>
      <c r="R46" s="13"/>
    </row>
    <row r="47" spans="1:20" s="15" customFormat="1" ht="11.1" customHeight="1">
      <c r="A47" s="22"/>
      <c r="B47" s="29"/>
      <c r="C47" s="29"/>
      <c r="D47" s="53"/>
      <c r="E47" s="30"/>
      <c r="F47" s="43"/>
      <c r="G47" s="31"/>
      <c r="H47" s="32"/>
      <c r="I47" s="31"/>
      <c r="J47" s="29"/>
      <c r="K47" s="59"/>
      <c r="L47" s="32"/>
      <c r="M47" s="32"/>
      <c r="N47" s="32"/>
      <c r="O47" s="31"/>
      <c r="P47" s="34"/>
      <c r="Q47" s="13"/>
      <c r="R47" s="14"/>
      <c r="T47" s="16"/>
    </row>
    <row r="48" spans="1:20" s="15" customFormat="1" ht="11.1" customHeight="1">
      <c r="A48" s="22"/>
      <c r="B48" s="170" t="s">
        <v>38</v>
      </c>
      <c r="C48" s="171"/>
      <c r="D48" s="27"/>
      <c r="E48" s="46"/>
      <c r="F48" s="47">
        <f>SUM(F22,F44)</f>
        <v>14</v>
      </c>
      <c r="G48" s="46"/>
      <c r="H48" s="48">
        <f>SUM(H22,H44)</f>
        <v>3600000</v>
      </c>
      <c r="I48" s="73"/>
      <c r="J48" s="27"/>
      <c r="K48" s="57"/>
      <c r="L48" s="48">
        <f>SUM(L22,L44)</f>
        <v>3190000</v>
      </c>
      <c r="M48" s="48">
        <f>SUM(M22,M44)</f>
        <v>1059000</v>
      </c>
      <c r="N48" s="48">
        <f>SUM(N22,N44)</f>
        <v>350000</v>
      </c>
      <c r="O48" s="50"/>
      <c r="P48" s="51"/>
      <c r="Q48" s="13"/>
      <c r="R48" s="14"/>
      <c r="T48" s="16"/>
    </row>
    <row r="49" spans="1:20" s="15" customFormat="1" ht="11.1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13"/>
      <c r="R49" s="14"/>
      <c r="T49" s="16"/>
    </row>
    <row r="50" spans="1:20" s="15" customFormat="1" ht="11.1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13"/>
      <c r="R50" s="14"/>
      <c r="T50" s="16"/>
    </row>
    <row r="51" spans="1:20" s="15" customFormat="1" ht="11.1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13"/>
      <c r="R51" s="14"/>
      <c r="T51" s="16"/>
    </row>
    <row r="52" spans="1:20" s="15" customFormat="1" ht="11.1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13"/>
      <c r="R52" s="14"/>
      <c r="T52" s="16"/>
    </row>
    <row r="53" spans="1:20" s="15" customFormat="1" ht="11.1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13"/>
      <c r="R53" s="14"/>
      <c r="T53" s="16"/>
    </row>
    <row r="54" spans="1:20" s="15" customFormat="1" ht="11.1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13"/>
      <c r="R54" s="14"/>
      <c r="T54" s="16"/>
    </row>
    <row r="55" spans="1:20" s="15" customFormat="1" ht="11.1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13"/>
      <c r="R55" s="14"/>
      <c r="T55" s="16"/>
    </row>
    <row r="56" spans="1:20" s="15" customFormat="1" ht="11.1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13"/>
      <c r="R56" s="14"/>
      <c r="T56" s="16"/>
    </row>
    <row r="57" spans="1:20" s="15" customFormat="1" ht="11.1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13"/>
      <c r="R57" s="14"/>
      <c r="T57" s="16"/>
    </row>
    <row r="58" spans="1:20" s="15" customFormat="1" ht="11.1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13"/>
      <c r="R58" s="14"/>
      <c r="T58" s="16"/>
    </row>
    <row r="59" spans="1:20" s="15" customFormat="1" ht="11.1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13"/>
      <c r="R59" s="14"/>
      <c r="T59" s="16"/>
    </row>
    <row r="60" spans="1:20" s="15" customFormat="1" ht="11.1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13"/>
      <c r="R60" s="14"/>
      <c r="T60" s="16"/>
    </row>
    <row r="61" spans="1:20" ht="11.1" customHeight="1"/>
    <row r="62" spans="1:20" ht="11.1" customHeight="1"/>
    <row r="63" spans="1:20" ht="11.1" customHeight="1"/>
    <row r="64" spans="1:20" ht="11.1" customHeight="1"/>
    <row r="65" ht="11.1" customHeight="1"/>
    <row r="66" ht="11.1" customHeight="1"/>
    <row r="67" ht="11.1" customHeight="1"/>
  </sheetData>
  <autoFilter ref="A10:T42">
    <filterColumn colId="14" showButton="0"/>
  </autoFilter>
  <mergeCells count="18">
    <mergeCell ref="B22:C22"/>
    <mergeCell ref="B44:C44"/>
    <mergeCell ref="B48:C48"/>
    <mergeCell ref="B5:B10"/>
    <mergeCell ref="C5:C10"/>
    <mergeCell ref="O5:P10"/>
    <mergeCell ref="D7:D10"/>
    <mergeCell ref="E7:E10"/>
    <mergeCell ref="F7:F10"/>
    <mergeCell ref="I7:I10"/>
    <mergeCell ref="J7:J10"/>
    <mergeCell ref="K7:K9"/>
    <mergeCell ref="L7:L9"/>
    <mergeCell ref="M7:N7"/>
    <mergeCell ref="D5:F6"/>
    <mergeCell ref="G5:G10"/>
    <mergeCell ref="H5:H9"/>
    <mergeCell ref="I5:N6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fitToWidth="0" fitToHeight="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topLeftCell="A4" workbookViewId="0">
      <selection activeCell="I5" sqref="I5:N6"/>
    </sheetView>
  </sheetViews>
  <sheetFormatPr defaultColWidth="3.625" defaultRowHeight="14.25"/>
  <cols>
    <col min="1" max="1" width="1.625" style="3" customWidth="1"/>
    <col min="2" max="3" width="2.125" style="3" customWidth="1"/>
    <col min="4" max="5" width="5.625" style="3" customWidth="1"/>
    <col min="6" max="9" width="3.125" style="3" customWidth="1"/>
    <col min="10" max="11" width="6.625" style="3" customWidth="1"/>
    <col min="12" max="13" width="3.125" style="3" customWidth="1"/>
    <col min="14" max="15" width="6.625" style="3" customWidth="1"/>
    <col min="16" max="17" width="3.125" style="3" customWidth="1"/>
    <col min="18" max="19" width="6.625" style="3" customWidth="1"/>
    <col min="20" max="22" width="3.125" style="3" customWidth="1"/>
    <col min="23" max="23" width="1.25" style="3" customWidth="1"/>
    <col min="24" max="16384" width="3.625" style="3"/>
  </cols>
  <sheetData>
    <row r="1" spans="1:23" s="2" customFormat="1" ht="18" customHeight="1">
      <c r="A1" s="2" t="s">
        <v>81</v>
      </c>
    </row>
    <row r="2" spans="1:23" s="2" customFormat="1" ht="18" customHeight="1">
      <c r="R2" s="3" t="s">
        <v>8</v>
      </c>
    </row>
    <row r="3" spans="1:23" ht="18" customHeight="1">
      <c r="R3" s="3" t="s">
        <v>9</v>
      </c>
    </row>
    <row r="4" spans="1:23" ht="18" customHeight="1"/>
    <row r="5" spans="1:23" s="4" customFormat="1" ht="18" customHeight="1">
      <c r="D5" s="3" t="s">
        <v>160</v>
      </c>
    </row>
    <row r="6" spans="1:23" s="4" customFormat="1" ht="18" customHeight="1">
      <c r="Q6" s="3" t="s">
        <v>121</v>
      </c>
    </row>
    <row r="7" spans="1:23" ht="18" customHeight="1">
      <c r="R7" s="128" t="s">
        <v>164</v>
      </c>
    </row>
    <row r="8" spans="1:23" ht="18" customHeight="1">
      <c r="R8" s="130" t="s">
        <v>146</v>
      </c>
      <c r="V8" s="6"/>
    </row>
    <row r="9" spans="1:23" ht="18" customHeight="1">
      <c r="V9" s="6"/>
    </row>
    <row r="10" spans="1:23" ht="18" customHeight="1">
      <c r="A10" s="156" t="s">
        <v>82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</row>
    <row r="11" spans="1:23" ht="18" customHeight="1"/>
    <row r="12" spans="1:23" ht="18" customHeight="1"/>
    <row r="13" spans="1:23" ht="18" customHeight="1">
      <c r="B13" s="76" t="s">
        <v>94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</row>
    <row r="14" spans="1:23" ht="18" customHeight="1">
      <c r="B14" s="76" t="s">
        <v>143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3" ht="18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3" ht="18" customHeight="1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3" ht="18" customHeight="1">
      <c r="A17" s="161" t="s">
        <v>43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</row>
    <row r="18" spans="1:23" ht="18" customHeight="1">
      <c r="A18" s="120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</row>
    <row r="19" spans="1:23" ht="18" customHeight="1"/>
    <row r="20" spans="1:23" s="7" customFormat="1" ht="18" customHeight="1">
      <c r="B20" s="157" t="s">
        <v>10</v>
      </c>
      <c r="C20" s="145"/>
      <c r="D20" s="145"/>
      <c r="E20" s="146"/>
      <c r="F20" s="199" t="s">
        <v>134</v>
      </c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1"/>
      <c r="T20" s="157" t="s">
        <v>11</v>
      </c>
      <c r="U20" s="145"/>
      <c r="V20" s="146"/>
    </row>
    <row r="21" spans="1:23" s="7" customFormat="1" ht="18" customHeight="1">
      <c r="B21" s="147"/>
      <c r="C21" s="148"/>
      <c r="D21" s="148"/>
      <c r="E21" s="149"/>
      <c r="F21" s="159" t="s">
        <v>12</v>
      </c>
      <c r="G21" s="159"/>
      <c r="H21" s="159"/>
      <c r="I21" s="159"/>
      <c r="J21" s="159"/>
      <c r="K21" s="159"/>
      <c r="L21" s="159" t="s">
        <v>13</v>
      </c>
      <c r="M21" s="159"/>
      <c r="N21" s="159"/>
      <c r="O21" s="159"/>
      <c r="P21" s="159" t="s">
        <v>1</v>
      </c>
      <c r="Q21" s="159"/>
      <c r="R21" s="159"/>
      <c r="S21" s="159"/>
      <c r="T21" s="147"/>
      <c r="U21" s="148"/>
      <c r="V21" s="149"/>
    </row>
    <row r="22" spans="1:23" s="7" customFormat="1" ht="18" customHeight="1">
      <c r="B22" s="147"/>
      <c r="C22" s="148"/>
      <c r="D22" s="148"/>
      <c r="E22" s="149"/>
      <c r="F22" s="157" t="s">
        <v>14</v>
      </c>
      <c r="G22" s="146"/>
      <c r="H22" s="157" t="s">
        <v>15</v>
      </c>
      <c r="I22" s="146"/>
      <c r="J22" s="144" t="s">
        <v>39</v>
      </c>
      <c r="K22" s="158"/>
      <c r="L22" s="157" t="s">
        <v>15</v>
      </c>
      <c r="M22" s="146"/>
      <c r="N22" s="144" t="s">
        <v>39</v>
      </c>
      <c r="O22" s="158"/>
      <c r="P22" s="157" t="s">
        <v>15</v>
      </c>
      <c r="Q22" s="146"/>
      <c r="R22" s="144" t="s">
        <v>39</v>
      </c>
      <c r="S22" s="158"/>
      <c r="T22" s="147"/>
      <c r="U22" s="148"/>
      <c r="V22" s="149"/>
    </row>
    <row r="23" spans="1:23" s="7" customFormat="1" ht="18" customHeight="1">
      <c r="B23" s="135"/>
      <c r="C23" s="136"/>
      <c r="D23" s="136"/>
      <c r="E23" s="137"/>
      <c r="F23" s="164" t="s">
        <v>16</v>
      </c>
      <c r="G23" s="164"/>
      <c r="H23" s="165"/>
      <c r="I23" s="165"/>
      <c r="J23" s="165" t="s">
        <v>71</v>
      </c>
      <c r="K23" s="165"/>
      <c r="L23" s="165"/>
      <c r="M23" s="165"/>
      <c r="N23" s="165" t="s">
        <v>71</v>
      </c>
      <c r="O23" s="165"/>
      <c r="P23" s="165"/>
      <c r="Q23" s="165"/>
      <c r="R23" s="165" t="s">
        <v>71</v>
      </c>
      <c r="S23" s="165"/>
      <c r="T23" s="135"/>
      <c r="U23" s="136"/>
      <c r="V23" s="137"/>
    </row>
    <row r="24" spans="1:23" s="7" customFormat="1" ht="18" customHeight="1">
      <c r="B24" s="157" t="s">
        <v>62</v>
      </c>
      <c r="C24" s="145"/>
      <c r="D24" s="145"/>
      <c r="E24" s="146"/>
      <c r="F24" s="94"/>
      <c r="G24" s="95"/>
      <c r="H24" s="96"/>
      <c r="I24" s="97"/>
      <c r="J24" s="96"/>
      <c r="K24" s="97"/>
      <c r="L24" s="96"/>
      <c r="M24" s="97"/>
      <c r="N24" s="96"/>
      <c r="O24" s="97"/>
      <c r="P24" s="96"/>
      <c r="Q24" s="97"/>
      <c r="R24" s="96"/>
      <c r="S24" s="97"/>
      <c r="T24" s="107"/>
      <c r="U24" s="108"/>
      <c r="V24" s="100"/>
    </row>
    <row r="25" spans="1:23" s="7" customFormat="1" ht="18" customHeight="1">
      <c r="B25" s="147"/>
      <c r="C25" s="148"/>
      <c r="D25" s="148"/>
      <c r="E25" s="149"/>
      <c r="F25" s="138">
        <v>1.36</v>
      </c>
      <c r="G25" s="139"/>
      <c r="H25" s="140">
        <v>7</v>
      </c>
      <c r="I25" s="141"/>
      <c r="J25" s="142">
        <v>1800000</v>
      </c>
      <c r="K25" s="143"/>
      <c r="L25" s="140">
        <v>11</v>
      </c>
      <c r="M25" s="141"/>
      <c r="N25" s="131">
        <v>2450000</v>
      </c>
      <c r="O25" s="132"/>
      <c r="P25" s="140">
        <f>SUM(H25,L25)</f>
        <v>18</v>
      </c>
      <c r="Q25" s="141"/>
      <c r="R25" s="131">
        <f>SUM(J25,N25)</f>
        <v>4250000</v>
      </c>
      <c r="S25" s="132"/>
      <c r="T25" s="115" t="s">
        <v>123</v>
      </c>
      <c r="U25" s="116"/>
      <c r="V25" s="103"/>
    </row>
    <row r="26" spans="1:23" s="7" customFormat="1" ht="18" customHeight="1">
      <c r="B26" s="184" t="s">
        <v>154</v>
      </c>
      <c r="C26" s="185"/>
      <c r="D26" s="185"/>
      <c r="E26" s="186"/>
      <c r="F26" s="190"/>
      <c r="G26" s="191"/>
      <c r="H26" s="182"/>
      <c r="I26" s="183"/>
      <c r="J26" s="180">
        <v>429000</v>
      </c>
      <c r="K26" s="181"/>
      <c r="L26" s="182"/>
      <c r="M26" s="183"/>
      <c r="N26" s="180">
        <v>630000</v>
      </c>
      <c r="O26" s="181"/>
      <c r="P26" s="182"/>
      <c r="Q26" s="183"/>
      <c r="R26" s="180">
        <f>SUM(J26,N26)</f>
        <v>1059000</v>
      </c>
      <c r="S26" s="181"/>
      <c r="T26" s="107"/>
      <c r="U26" s="108"/>
      <c r="V26" s="100"/>
    </row>
    <row r="27" spans="1:23" s="7" customFormat="1" ht="18" customHeight="1">
      <c r="B27" s="187"/>
      <c r="C27" s="188"/>
      <c r="D27" s="188"/>
      <c r="E27" s="189"/>
      <c r="F27" s="138">
        <v>0.96</v>
      </c>
      <c r="G27" s="139"/>
      <c r="H27" s="140">
        <v>5</v>
      </c>
      <c r="I27" s="141"/>
      <c r="J27" s="142">
        <v>1450000</v>
      </c>
      <c r="K27" s="143"/>
      <c r="L27" s="140">
        <v>9</v>
      </c>
      <c r="M27" s="141"/>
      <c r="N27" s="131">
        <v>2150000</v>
      </c>
      <c r="O27" s="132"/>
      <c r="P27" s="140">
        <f>SUM(H27,L27)</f>
        <v>14</v>
      </c>
      <c r="Q27" s="141"/>
      <c r="R27" s="131">
        <f>SUM(J27,N27)</f>
        <v>3600000</v>
      </c>
      <c r="S27" s="132"/>
      <c r="T27" s="113" t="s">
        <v>124</v>
      </c>
      <c r="U27" s="118"/>
      <c r="V27" s="106"/>
    </row>
    <row r="28" spans="1:23" s="7" customFormat="1" ht="18" customHeight="1">
      <c r="B28" s="184" t="s">
        <v>153</v>
      </c>
      <c r="C28" s="185"/>
      <c r="D28" s="185"/>
      <c r="E28" s="186"/>
      <c r="F28" s="190"/>
      <c r="G28" s="191"/>
      <c r="H28" s="182"/>
      <c r="I28" s="183"/>
      <c r="J28" s="180">
        <v>433000</v>
      </c>
      <c r="K28" s="181"/>
      <c r="L28" s="182"/>
      <c r="M28" s="183"/>
      <c r="N28" s="180">
        <v>564000</v>
      </c>
      <c r="O28" s="181"/>
      <c r="P28" s="182"/>
      <c r="Q28" s="183"/>
      <c r="R28" s="180">
        <f>SUM(J28,N28)</f>
        <v>997000</v>
      </c>
      <c r="S28" s="181"/>
      <c r="T28" s="98"/>
      <c r="U28" s="99"/>
      <c r="V28" s="100"/>
    </row>
    <row r="29" spans="1:23" s="7" customFormat="1" ht="18" customHeight="1">
      <c r="B29" s="187"/>
      <c r="C29" s="188"/>
      <c r="D29" s="188"/>
      <c r="E29" s="189"/>
      <c r="F29" s="138">
        <v>0.96</v>
      </c>
      <c r="G29" s="139"/>
      <c r="H29" s="140">
        <v>5</v>
      </c>
      <c r="I29" s="141"/>
      <c r="J29" s="142">
        <v>1300000</v>
      </c>
      <c r="K29" s="143"/>
      <c r="L29" s="140">
        <v>9</v>
      </c>
      <c r="M29" s="141"/>
      <c r="N29" s="131">
        <v>1700000</v>
      </c>
      <c r="O29" s="132"/>
      <c r="P29" s="140">
        <f>SUM(H29,L29)</f>
        <v>14</v>
      </c>
      <c r="Q29" s="141"/>
      <c r="R29" s="131">
        <f>SUM(J29,N29)</f>
        <v>3000000</v>
      </c>
      <c r="S29" s="132"/>
      <c r="T29" s="113" t="s">
        <v>152</v>
      </c>
      <c r="U29" s="105"/>
      <c r="V29" s="106"/>
    </row>
    <row r="30" spans="1:23" s="7" customFormat="1" ht="18" customHeight="1">
      <c r="B30" s="88"/>
      <c r="C30" s="88"/>
      <c r="D30" s="88"/>
      <c r="E30" s="88"/>
      <c r="F30" s="109"/>
      <c r="G30" s="109"/>
      <c r="H30" s="110"/>
      <c r="I30" s="110"/>
      <c r="J30" s="111"/>
      <c r="K30" s="111"/>
      <c r="L30" s="110"/>
      <c r="M30" s="110"/>
      <c r="N30" s="112"/>
      <c r="O30" s="112"/>
      <c r="P30" s="110"/>
      <c r="Q30" s="110"/>
      <c r="R30" s="112"/>
      <c r="S30" s="112"/>
      <c r="T30" s="102"/>
      <c r="U30" s="102"/>
      <c r="V30" s="102"/>
    </row>
    <row r="31" spans="1:23" ht="18" customHeight="1">
      <c r="B31" s="77" t="s">
        <v>63</v>
      </c>
    </row>
    <row r="32" spans="1:23" s="7" customFormat="1" ht="18" customHeight="1">
      <c r="B32" s="77" t="s">
        <v>101</v>
      </c>
      <c r="C32" s="8"/>
      <c r="D32" s="8"/>
      <c r="E32" s="8"/>
      <c r="F32" s="81"/>
      <c r="G32" s="81"/>
      <c r="H32" s="82"/>
      <c r="I32" s="82"/>
      <c r="J32" s="83"/>
      <c r="K32" s="83"/>
      <c r="L32" s="82"/>
      <c r="M32" s="82"/>
      <c r="N32" s="84"/>
      <c r="O32" s="84"/>
      <c r="P32" s="82"/>
      <c r="Q32" s="82"/>
      <c r="R32" s="84"/>
      <c r="S32" s="84"/>
      <c r="T32" s="8"/>
      <c r="U32" s="8"/>
      <c r="V32" s="8"/>
    </row>
    <row r="33" spans="2:2" ht="18" customHeight="1">
      <c r="B33" s="77" t="s">
        <v>102</v>
      </c>
    </row>
    <row r="34" spans="2:2" ht="18" customHeight="1">
      <c r="B34" s="127" t="s">
        <v>155</v>
      </c>
    </row>
    <row r="35" spans="2:2" ht="18" customHeight="1">
      <c r="B35" s="77"/>
    </row>
    <row r="36" spans="2:2" ht="18" customHeight="1"/>
    <row r="37" spans="2:2" ht="18" customHeight="1"/>
  </sheetData>
  <mergeCells count="60">
    <mergeCell ref="B24:E25"/>
    <mergeCell ref="F25:G25"/>
    <mergeCell ref="H25:I25"/>
    <mergeCell ref="J25:K25"/>
    <mergeCell ref="L25:M25"/>
    <mergeCell ref="R23:S23"/>
    <mergeCell ref="N25:O25"/>
    <mergeCell ref="F26:G26"/>
    <mergeCell ref="H26:I26"/>
    <mergeCell ref="J26:K26"/>
    <mergeCell ref="L26:M26"/>
    <mergeCell ref="H23:I23"/>
    <mergeCell ref="J23:K23"/>
    <mergeCell ref="L23:M23"/>
    <mergeCell ref="N23:O23"/>
    <mergeCell ref="P23:Q23"/>
    <mergeCell ref="P27:Q27"/>
    <mergeCell ref="R27:S27"/>
    <mergeCell ref="B20:E23"/>
    <mergeCell ref="F20:S20"/>
    <mergeCell ref="T20:V23"/>
    <mergeCell ref="F21:K21"/>
    <mergeCell ref="L21:O21"/>
    <mergeCell ref="P21:S21"/>
    <mergeCell ref="F22:G22"/>
    <mergeCell ref="H22:I22"/>
    <mergeCell ref="J22:K22"/>
    <mergeCell ref="L22:M22"/>
    <mergeCell ref="N22:O22"/>
    <mergeCell ref="P22:Q22"/>
    <mergeCell ref="R22:S22"/>
    <mergeCell ref="F23:G23"/>
    <mergeCell ref="P29:Q29"/>
    <mergeCell ref="R29:S29"/>
    <mergeCell ref="B28:E29"/>
    <mergeCell ref="F28:G28"/>
    <mergeCell ref="H28:I28"/>
    <mergeCell ref="J28:K28"/>
    <mergeCell ref="L28:M28"/>
    <mergeCell ref="F29:G29"/>
    <mergeCell ref="H29:I29"/>
    <mergeCell ref="J29:K29"/>
    <mergeCell ref="L29:M29"/>
    <mergeCell ref="N29:O29"/>
    <mergeCell ref="A10:W10"/>
    <mergeCell ref="A17:W17"/>
    <mergeCell ref="N28:O28"/>
    <mergeCell ref="P28:Q28"/>
    <mergeCell ref="R28:S28"/>
    <mergeCell ref="P25:Q25"/>
    <mergeCell ref="R25:S25"/>
    <mergeCell ref="B26:E27"/>
    <mergeCell ref="N26:O26"/>
    <mergeCell ref="P26:Q26"/>
    <mergeCell ref="R26:S26"/>
    <mergeCell ref="F27:G27"/>
    <mergeCell ref="H27:I27"/>
    <mergeCell ref="J27:K27"/>
    <mergeCell ref="L27:M27"/>
    <mergeCell ref="N27:O27"/>
  </mergeCells>
  <phoneticPr fontId="1"/>
  <printOptions horizontalCentered="1"/>
  <pageMargins left="0.59055118110236227" right="0.39370078740157483" top="0.51181102362204722" bottom="0.31496062992125984" header="0.39370078740157483" footer="0.43307086614173229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23</vt:i4>
      </vt:variant>
    </vt:vector>
  </HeadingPairs>
  <TitlesOfParts>
    <vt:vector size="39" baseType="lpstr">
      <vt:lpstr>様式１（計画概要）</vt:lpstr>
      <vt:lpstr>様式１添付（計画概要書）</vt:lpstr>
      <vt:lpstr>様式２（申請書）</vt:lpstr>
      <vt:lpstr>様式２添付（事業計画書）</vt:lpstr>
      <vt:lpstr>様式３（申請協議）</vt:lpstr>
      <vt:lpstr>様式４（申請回答）</vt:lpstr>
      <vt:lpstr>様式５（採択通知）</vt:lpstr>
      <vt:lpstr>様式５添付（事業計画書）</vt:lpstr>
      <vt:lpstr>様式６（計変申請)</vt:lpstr>
      <vt:lpstr>様式６添付（変更計画書）</vt:lpstr>
      <vt:lpstr>様式７（計変承認）</vt:lpstr>
      <vt:lpstr>様式８（承認報告）</vt:lpstr>
      <vt:lpstr>様式９（実績報告) </vt:lpstr>
      <vt:lpstr>様式９添付（事業実績書）</vt:lpstr>
      <vt:lpstr>参考様式１（事業同意）</vt:lpstr>
      <vt:lpstr>Sheet6</vt:lpstr>
      <vt:lpstr>'参考様式１（事業同意）'!Print_Area</vt:lpstr>
      <vt:lpstr>'様式１（計画概要）'!Print_Area</vt:lpstr>
      <vt:lpstr>'様式１添付（計画概要書）'!Print_Area</vt:lpstr>
      <vt:lpstr>'様式２（申請書）'!Print_Area</vt:lpstr>
      <vt:lpstr>'様式２添付（事業計画書）'!Print_Area</vt:lpstr>
      <vt:lpstr>'様式３（申請協議）'!Print_Area</vt:lpstr>
      <vt:lpstr>'様式４（申請回答）'!Print_Area</vt:lpstr>
      <vt:lpstr>'様式５（採択通知）'!Print_Area</vt:lpstr>
      <vt:lpstr>'様式５添付（事業計画書）'!Print_Area</vt:lpstr>
      <vt:lpstr>'様式６（計変申請)'!Print_Area</vt:lpstr>
      <vt:lpstr>'様式６添付（変更計画書）'!Print_Area</vt:lpstr>
      <vt:lpstr>'様式７（計変承認）'!Print_Area</vt:lpstr>
      <vt:lpstr>'様式８（承認報告）'!Print_Area</vt:lpstr>
      <vt:lpstr>'様式９（実績報告) '!Print_Area</vt:lpstr>
      <vt:lpstr>'様式９添付（事業実績書）'!Print_Area</vt:lpstr>
      <vt:lpstr>'参考様式１（事業同意）'!Print_Titles</vt:lpstr>
      <vt:lpstr>'様式１（計画概要）'!Print_Titles</vt:lpstr>
      <vt:lpstr>'様式１添付（計画概要書）'!Print_Titles</vt:lpstr>
      <vt:lpstr>'様式２添付（事業計画書）'!Print_Titles</vt:lpstr>
      <vt:lpstr>'様式５添付（事業計画書）'!Print_Titles</vt:lpstr>
      <vt:lpstr>'様式６添付（変更計画書）'!Print_Titles</vt:lpstr>
      <vt:lpstr>'様式９（実績報告) '!Print_Titles</vt:lpstr>
      <vt:lpstr>'様式９添付（事業実績書）'!Print_Titles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　浩樹</dc:creator>
  <cp:lastModifiedBy>秋田県</cp:lastModifiedBy>
  <cp:lastPrinted>2017-12-04T08:26:42Z</cp:lastPrinted>
  <dcterms:created xsi:type="dcterms:W3CDTF">1997-01-08T22:48:59Z</dcterms:created>
  <dcterms:modified xsi:type="dcterms:W3CDTF">2017-12-04T08:27:06Z</dcterms:modified>
</cp:coreProperties>
</file>