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4885\Documents\04_田んぼダム\"/>
    </mc:Choice>
  </mc:AlternateContent>
  <xr:revisionPtr revIDLastSave="0" documentId="13_ncr:1_{D414E926-AC8E-4E4E-98BB-0D74972153FA}" xr6:coauthVersionLast="47" xr6:coauthVersionMax="47" xr10:uidLastSave="{00000000-0000-0000-0000-000000000000}"/>
  <bookViews>
    <workbookView xWindow="-120" yWindow="-120" windowWidth="29040" windowHeight="15840" activeTab="1" xr2:uid="{1AAE0FA9-A134-B445-B306-6C9FF306782B}"/>
  </bookViews>
  <sheets>
    <sheet name="計算シート" sheetId="4" r:id="rId1"/>
    <sheet name="入力例" sheetId="3" r:id="rId2"/>
  </sheets>
  <definedNames>
    <definedName name="_xlnm.Print_Area" localSheetId="0">計算シート!$A$1:$L$43</definedName>
    <definedName name="_xlnm.Print_Area" localSheetId="1">入力例!$A$1:$L$43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4" l="1"/>
  <c r="I26" i="4"/>
  <c r="J25" i="4"/>
  <c r="I25" i="4"/>
  <c r="J24" i="4"/>
  <c r="I24" i="4"/>
  <c r="J23" i="4"/>
  <c r="I23" i="4"/>
  <c r="J22" i="4"/>
  <c r="I22" i="4"/>
  <c r="J21" i="4"/>
  <c r="I21" i="4"/>
  <c r="J20" i="4"/>
  <c r="I20" i="4"/>
  <c r="J19" i="4"/>
  <c r="I19" i="4"/>
  <c r="J18" i="4"/>
  <c r="I18" i="4"/>
  <c r="J17" i="4"/>
  <c r="I17" i="4"/>
  <c r="H10" i="4"/>
  <c r="G15" i="4" s="1"/>
  <c r="J7" i="4"/>
  <c r="G7" i="4"/>
  <c r="F7" i="4"/>
  <c r="L6" i="4"/>
  <c r="I7" i="4" s="1"/>
  <c r="H10" i="3"/>
  <c r="G15" i="3" s="1"/>
  <c r="L6" i="3"/>
  <c r="K7" i="3" s="1"/>
  <c r="J26" i="3"/>
  <c r="I26" i="3"/>
  <c r="J25" i="3"/>
  <c r="I25" i="3"/>
  <c r="J24" i="3"/>
  <c r="I24" i="3"/>
  <c r="J23" i="3"/>
  <c r="I23" i="3"/>
  <c r="J22" i="3"/>
  <c r="I22" i="3"/>
  <c r="J21" i="3"/>
  <c r="I21" i="3"/>
  <c r="J20" i="3"/>
  <c r="I20" i="3"/>
  <c r="J19" i="3"/>
  <c r="I19" i="3"/>
  <c r="J18" i="3"/>
  <c r="I18" i="3"/>
  <c r="J17" i="3"/>
  <c r="I17" i="3"/>
  <c r="K7" i="4" l="1"/>
  <c r="H7" i="4"/>
  <c r="F15" i="4" s="1"/>
  <c r="L7" i="4"/>
  <c r="L7" i="3"/>
  <c r="H7" i="3"/>
  <c r="F15" i="3" s="1"/>
  <c r="I7" i="3"/>
  <c r="F7" i="3"/>
  <c r="J7" i="3"/>
  <c r="G7" i="3"/>
  <c r="F25" i="4" l="1"/>
  <c r="F21" i="4"/>
  <c r="F17" i="4"/>
  <c r="F23" i="4"/>
  <c r="F22" i="4"/>
  <c r="F18" i="4"/>
  <c r="F24" i="4"/>
  <c r="F20" i="4"/>
  <c r="H15" i="4"/>
  <c r="K15" i="4" s="1"/>
  <c r="F19" i="4"/>
  <c r="F26" i="4"/>
  <c r="F16" i="4"/>
  <c r="F26" i="3"/>
  <c r="F22" i="3"/>
  <c r="F18" i="3"/>
  <c r="F19" i="3"/>
  <c r="H15" i="3"/>
  <c r="K15" i="3" s="1"/>
  <c r="F25" i="3"/>
  <c r="F21" i="3"/>
  <c r="F17" i="3"/>
  <c r="F23" i="3"/>
  <c r="F24" i="3"/>
  <c r="F20" i="3"/>
  <c r="F16" i="3"/>
  <c r="H16" i="3" s="1"/>
  <c r="K16" i="3" s="1"/>
  <c r="H22" i="4" l="1"/>
  <c r="K22" i="4" s="1"/>
  <c r="H21" i="4"/>
  <c r="K21" i="4" s="1"/>
  <c r="H16" i="4"/>
  <c r="K16" i="4" s="1"/>
  <c r="H20" i="4"/>
  <c r="K20" i="4"/>
  <c r="H23" i="4"/>
  <c r="K23" i="4" s="1"/>
  <c r="H25" i="4"/>
  <c r="K25" i="4" s="1"/>
  <c r="H26" i="4"/>
  <c r="K26" i="4" s="1"/>
  <c r="H24" i="4"/>
  <c r="K24" i="4"/>
  <c r="H19" i="4"/>
  <c r="K19" i="4" s="1"/>
  <c r="H18" i="4"/>
  <c r="K18" i="4"/>
  <c r="H17" i="4"/>
  <c r="K17" i="4" s="1"/>
  <c r="H20" i="3"/>
  <c r="K20" i="3" s="1"/>
  <c r="H21" i="3"/>
  <c r="K21" i="3" s="1"/>
  <c r="H18" i="3"/>
  <c r="K18" i="3" s="1"/>
  <c r="H24" i="3"/>
  <c r="K24" i="3" s="1"/>
  <c r="H25" i="3"/>
  <c r="K25" i="3" s="1"/>
  <c r="H22" i="3"/>
  <c r="K22" i="3" s="1"/>
  <c r="H23" i="3"/>
  <c r="K23" i="3" s="1"/>
  <c r="H26" i="3"/>
  <c r="K26" i="3" s="1"/>
  <c r="H17" i="3"/>
  <c r="K17" i="3" s="1"/>
  <c r="H19" i="3"/>
  <c r="K19" i="3" s="1"/>
</calcChain>
</file>

<file path=xl/sharedStrings.xml><?xml version="1.0" encoding="utf-8"?>
<sst xmlns="http://schemas.openxmlformats.org/spreadsheetml/2006/main" count="76" uniqueCount="36">
  <si>
    <t>AP</t>
    <phoneticPr fontId="3"/>
  </si>
  <si>
    <t>AC</t>
    <phoneticPr fontId="3"/>
  </si>
  <si>
    <t>PP</t>
    <phoneticPr fontId="3"/>
  </si>
  <si>
    <t>PF</t>
    <phoneticPr fontId="3"/>
  </si>
  <si>
    <t>分子</t>
    <rPh sb="0" eb="2">
      <t xml:space="preserve">ブンシ </t>
    </rPh>
    <phoneticPr fontId="3"/>
  </si>
  <si>
    <t>分母</t>
    <rPh sb="0" eb="2">
      <t xml:space="preserve">ブンボ </t>
    </rPh>
    <phoneticPr fontId="3"/>
  </si>
  <si>
    <t>(AP×PP+AC)</t>
    <phoneticPr fontId="3"/>
  </si>
  <si>
    <t>APD</t>
    <phoneticPr fontId="3"/>
  </si>
  <si>
    <t>(AP×PP+AC)-(AP×(1-APD)×PP+AP×APD×PP×(1-PF)+AC)</t>
    <phoneticPr fontId="3"/>
  </si>
  <si>
    <t>宅地</t>
    <rPh sb="0" eb="2">
      <t>タクチ</t>
    </rPh>
    <phoneticPr fontId="3"/>
  </si>
  <si>
    <t>畑等</t>
    <rPh sb="0" eb="1">
      <t>ハタ</t>
    </rPh>
    <rPh sb="1" eb="2">
      <t>トウ</t>
    </rPh>
    <phoneticPr fontId="3"/>
  </si>
  <si>
    <t>田等</t>
    <rPh sb="0" eb="1">
      <t>タ</t>
    </rPh>
    <rPh sb="1" eb="2">
      <t>トウ</t>
    </rPh>
    <phoneticPr fontId="3"/>
  </si>
  <si>
    <t>荒地</t>
    <rPh sb="0" eb="2">
      <t>アレチ</t>
    </rPh>
    <phoneticPr fontId="3"/>
  </si>
  <si>
    <t>その他</t>
    <rPh sb="2" eb="3">
      <t>タ</t>
    </rPh>
    <phoneticPr fontId="3"/>
  </si>
  <si>
    <t>森林</t>
    <rPh sb="0" eb="2">
      <t>シンリン</t>
    </rPh>
    <phoneticPr fontId="3"/>
  </si>
  <si>
    <t>合計</t>
    <rPh sb="0" eb="2">
      <t>ゴウケイ</t>
    </rPh>
    <phoneticPr fontId="3"/>
  </si>
  <si>
    <t>割合</t>
    <rPh sb="0" eb="2">
      <t>ワリアイ</t>
    </rPh>
    <phoneticPr fontId="3"/>
  </si>
  <si>
    <t>(%)</t>
    <phoneticPr fontId="3"/>
  </si>
  <si>
    <t>田んぼダム実施面積</t>
    <rPh sb="0" eb="1">
      <t>タ</t>
    </rPh>
    <rPh sb="5" eb="7">
      <t>ジッシ</t>
    </rPh>
    <rPh sb="7" eb="9">
      <t>メンセキ</t>
    </rPh>
    <phoneticPr fontId="3"/>
  </si>
  <si>
    <t>(km2)</t>
    <phoneticPr fontId="3"/>
  </si>
  <si>
    <t>★</t>
    <phoneticPr fontId="3"/>
  </si>
  <si>
    <t>地目別の面積</t>
    <rPh sb="0" eb="3">
      <t>チモクベツ</t>
    </rPh>
    <rPh sb="4" eb="6">
      <t>メンセキ</t>
    </rPh>
    <phoneticPr fontId="3"/>
  </si>
  <si>
    <t>非水田に
対する
水田の
流出率</t>
    <rPh sb="0" eb="1">
      <t xml:space="preserve">ヒ </t>
    </rPh>
    <rPh sb="1" eb="3">
      <t xml:space="preserve">スイデン </t>
    </rPh>
    <rPh sb="9" eb="11">
      <t xml:space="preserve">スイデン </t>
    </rPh>
    <rPh sb="13" eb="15">
      <t xml:space="preserve">リュウシュツ </t>
    </rPh>
    <rPh sb="15" eb="16">
      <t xml:space="preserve">リツ </t>
    </rPh>
    <phoneticPr fontId="3"/>
  </si>
  <si>
    <t>田んぼ
ダムの
ピーク
カット率</t>
    <rPh sb="0" eb="1">
      <t xml:space="preserve">タンボダム </t>
    </rPh>
    <phoneticPr fontId="3"/>
  </si>
  <si>
    <t>河川流量
ピーク
カット率</t>
    <rPh sb="0" eb="2">
      <t xml:space="preserve">カセン </t>
    </rPh>
    <rPh sb="2" eb="4">
      <t xml:space="preserve">リュウリョウ </t>
    </rPh>
    <phoneticPr fontId="3"/>
  </si>
  <si>
    <t>水田のうち田んぼダム割合</t>
    <rPh sb="0" eb="2">
      <t>スイデン</t>
    </rPh>
    <rPh sb="5" eb="6">
      <t>タ</t>
    </rPh>
    <rPh sb="10" eb="12">
      <t>ワリアイ</t>
    </rPh>
    <phoneticPr fontId="3"/>
  </si>
  <si>
    <t>田んぼダムによる河川流量ピークカット率の簡易推計（案）</t>
    <rPh sb="0" eb="1">
      <t>タ</t>
    </rPh>
    <rPh sb="8" eb="12">
      <t>カセンリュウリョウ</t>
    </rPh>
    <rPh sb="18" eb="19">
      <t>リツ</t>
    </rPh>
    <rPh sb="20" eb="22">
      <t>カンイ</t>
    </rPh>
    <rPh sb="22" eb="24">
      <t>スイケイ</t>
    </rPh>
    <rPh sb="25" eb="26">
      <t>アン</t>
    </rPh>
    <phoneticPr fontId="3"/>
  </si>
  <si>
    <t>★河川流量ピークカット率の簡易推計式</t>
    <rPh sb="1" eb="5">
      <t>カセンリュウリョウ</t>
    </rPh>
    <rPh sb="11" eb="12">
      <t>リツ</t>
    </rPh>
    <rPh sb="13" eb="15">
      <t>カンイ</t>
    </rPh>
    <rPh sb="15" eb="17">
      <t>スイケイ</t>
    </rPh>
    <rPh sb="17" eb="18">
      <t>シキ</t>
    </rPh>
    <phoneticPr fontId="3"/>
  </si>
  <si>
    <t>田んぼダム取組面積を
変化させた場合</t>
    <rPh sb="0" eb="1">
      <t>タ</t>
    </rPh>
    <rPh sb="5" eb="9">
      <t>トリクミメンセキ</t>
    </rPh>
    <rPh sb="11" eb="13">
      <t>ヘンカ</t>
    </rPh>
    <rPh sb="16" eb="18">
      <t>バアイ</t>
    </rPh>
    <phoneticPr fontId="3"/>
  </si>
  <si>
    <t>入力した田んぼダムの
取組面積の場合</t>
    <rPh sb="0" eb="2">
      <t>ニュウリョク</t>
    </rPh>
    <rPh sb="4" eb="5">
      <t>タ</t>
    </rPh>
    <rPh sb="11" eb="13">
      <t>トリクミ</t>
    </rPh>
    <rPh sb="13" eb="15">
      <t>メンセキ</t>
    </rPh>
    <rPh sb="16" eb="18">
      <t>バアイ</t>
    </rPh>
    <phoneticPr fontId="3"/>
  </si>
  <si>
    <t>非水田
面積
割合</t>
    <rPh sb="0" eb="1">
      <t xml:space="preserve">ヒ </t>
    </rPh>
    <rPh sb="1" eb="3">
      <t xml:space="preserve">スイデン </t>
    </rPh>
    <rPh sb="4" eb="6">
      <t xml:space="preserve">メンセキ </t>
    </rPh>
    <rPh sb="7" eb="9">
      <t xml:space="preserve">ワリアイ </t>
    </rPh>
    <phoneticPr fontId="3"/>
  </si>
  <si>
    <t>水田
面積
割合</t>
    <rPh sb="0" eb="2">
      <t>スイデン</t>
    </rPh>
    <rPh sb="3" eb="5">
      <t>メンセキ</t>
    </rPh>
    <rPh sb="6" eb="8">
      <t xml:space="preserve">ワリアイ </t>
    </rPh>
    <phoneticPr fontId="3"/>
  </si>
  <si>
    <r>
      <rPr>
        <sz val="10"/>
        <color rgb="FFFFFF00"/>
        <rFont val="游ゴシック"/>
        <family val="3"/>
        <charset val="128"/>
        <scheme val="minor"/>
      </rPr>
      <t>■</t>
    </r>
    <r>
      <rPr>
        <b/>
        <sz val="10"/>
        <color theme="1"/>
        <rFont val="游ゴシック"/>
        <family val="3"/>
        <charset val="128"/>
        <scheme val="minor"/>
      </rPr>
      <t>入力すべき数値</t>
    </r>
    <r>
      <rPr>
        <sz val="10"/>
        <color theme="1"/>
        <rFont val="游ゴシック"/>
        <family val="3"/>
        <charset val="128"/>
        <scheme val="minor"/>
      </rPr>
      <t>、　</t>
    </r>
    <r>
      <rPr>
        <sz val="10"/>
        <color rgb="FF99FF99"/>
        <rFont val="游ゴシック"/>
        <family val="3"/>
        <charset val="128"/>
        <scheme val="minor"/>
      </rPr>
      <t>■</t>
    </r>
    <r>
      <rPr>
        <sz val="10"/>
        <color theme="1"/>
        <rFont val="游ゴシック"/>
        <family val="3"/>
        <charset val="128"/>
        <scheme val="minor"/>
      </rPr>
      <t>必要に応じて変更する数値、　</t>
    </r>
    <r>
      <rPr>
        <sz val="10"/>
        <color rgb="FF0000FF"/>
        <rFont val="游ゴシック"/>
        <family val="3"/>
        <charset val="128"/>
        <scheme val="minor"/>
      </rPr>
      <t>青字</t>
    </r>
    <r>
      <rPr>
        <sz val="10"/>
        <color theme="1"/>
        <rFont val="游ゴシック"/>
        <family val="3"/>
        <charset val="128"/>
        <scheme val="minor"/>
      </rPr>
      <t>：自動計算される数値</t>
    </r>
    <rPh sb="1" eb="3">
      <t>ニュウリョク</t>
    </rPh>
    <rPh sb="6" eb="8">
      <t>スウチ</t>
    </rPh>
    <rPh sb="11" eb="13">
      <t>ヒツヨウ</t>
    </rPh>
    <rPh sb="14" eb="15">
      <t>オウ</t>
    </rPh>
    <rPh sb="17" eb="19">
      <t>ヘンコウ</t>
    </rPh>
    <rPh sb="21" eb="22">
      <t>スウ</t>
    </rPh>
    <rPh sb="22" eb="23">
      <t>アタイ</t>
    </rPh>
    <rPh sb="25" eb="27">
      <t>アオジ</t>
    </rPh>
    <rPh sb="28" eb="30">
      <t>ジドウ</t>
    </rPh>
    <rPh sb="30" eb="32">
      <t>ケイサン</t>
    </rPh>
    <rPh sb="35" eb="36">
      <t>スウ</t>
    </rPh>
    <rPh sb="36" eb="37">
      <t>アタイ</t>
    </rPh>
    <phoneticPr fontId="3"/>
  </si>
  <si>
    <t>※本推計シートは概略計算を行うものであり、その正確性を担保するものではありません。</t>
    <rPh sb="1" eb="2">
      <t>ホン</t>
    </rPh>
    <rPh sb="2" eb="4">
      <t>スイケイ</t>
    </rPh>
    <rPh sb="8" eb="10">
      <t>ガイリャク</t>
    </rPh>
    <rPh sb="10" eb="12">
      <t>ケイサン</t>
    </rPh>
    <rPh sb="13" eb="14">
      <t>オコナ</t>
    </rPh>
    <rPh sb="23" eb="25">
      <t>セイカク</t>
    </rPh>
    <rPh sb="25" eb="26">
      <t>セイ</t>
    </rPh>
    <rPh sb="27" eb="29">
      <t>タンポ</t>
    </rPh>
    <phoneticPr fontId="3"/>
  </si>
  <si>
    <t>　本推計シートを御利用され何らかの損害が発生した場合でも、秋田県においてはその責任を負いかねます。</t>
    <rPh sb="2" eb="4">
      <t>スイケイ</t>
    </rPh>
    <phoneticPr fontId="3"/>
  </si>
  <si>
    <t>うち
田んぼ
ダム取組
面積割合</t>
    <rPh sb="3" eb="4">
      <t xml:space="preserve">タンボダム </t>
    </rPh>
    <rPh sb="9" eb="11">
      <t>トリクミ</t>
    </rPh>
    <rPh sb="12" eb="14">
      <t xml:space="preserve">メンセキ </t>
    </rPh>
    <rPh sb="14" eb="16">
      <t xml:space="preserve">ワリアイ 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</si>
</sst>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"/>
  </numFmts>
  <fonts count="22" x14ac:knownFonts="1"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rgb="FF0000FF"/>
      <name val="游ゴシック"/>
      <family val="2"/>
      <charset val="128"/>
      <scheme val="minor"/>
    </font>
    <font>
      <b/>
      <sz val="10"/>
      <color rgb="FF0000FF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rgb="FFFFFF00"/>
      <name val="游ゴシック"/>
      <family val="3"/>
      <charset val="128"/>
      <scheme val="minor"/>
    </font>
    <font>
      <sz val="10"/>
      <color rgb="FF0000FF"/>
      <name val="游ゴシック"/>
      <family val="3"/>
      <charset val="128"/>
      <scheme val="minor"/>
    </font>
    <font>
      <sz val="10"/>
      <color rgb="FF99FF99"/>
      <name val="游ゴシック"/>
      <family val="3"/>
      <charset val="128"/>
      <scheme val="minor"/>
    </font>
    <font>
      <b/>
      <sz val="14"/>
      <color rgb="FF0000FF"/>
      <name val="游ゴシック"/>
      <family val="3"/>
      <charset val="128"/>
      <scheme val="minor"/>
    </font>
    <font>
      <b/>
      <sz val="20"/>
      <color theme="1"/>
      <name val="ＭＳ ゴシック"/>
      <family val="3"/>
      <charset val="128"/>
    </font>
    <font>
      <sz val="9"/>
      <color rgb="FF0000FF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99"/>
        <bgColor indexed="64"/>
      </patternFill>
    </fill>
  </fills>
  <borders count="6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auto="1"/>
      </bottom>
      <diagonal/>
    </border>
    <border>
      <left/>
      <right/>
      <top style="medium">
        <color indexed="64"/>
      </top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double">
        <color auto="1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uble">
        <color auto="1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dash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0" fillId="0" borderId="7" xfId="0" applyBorder="1">
      <alignment vertical="center"/>
    </xf>
    <xf numFmtId="0" fontId="0" fillId="0" borderId="27" xfId="0" applyBorder="1">
      <alignment vertical="center"/>
    </xf>
    <xf numFmtId="0" fontId="4" fillId="2" borderId="32" xfId="0" applyFont="1" applyFill="1" applyBorder="1" applyAlignment="1">
      <alignment horizontal="center" vertical="center" wrapText="1"/>
    </xf>
    <xf numFmtId="0" fontId="0" fillId="2" borderId="34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4" fillId="2" borderId="25" xfId="0" applyFont="1" applyFill="1" applyBorder="1" applyAlignment="1">
      <alignment vertical="center"/>
    </xf>
    <xf numFmtId="0" fontId="0" fillId="2" borderId="37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4" borderId="0" xfId="0" applyFill="1" applyBorder="1">
      <alignment vertical="center"/>
    </xf>
    <xf numFmtId="0" fontId="0" fillId="4" borderId="18" xfId="0" applyFill="1" applyBorder="1">
      <alignment vertical="center"/>
    </xf>
    <xf numFmtId="0" fontId="0" fillId="4" borderId="27" xfId="0" applyFill="1" applyBorder="1">
      <alignment vertical="center"/>
    </xf>
    <xf numFmtId="0" fontId="0" fillId="4" borderId="7" xfId="0" applyFill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4" fillId="2" borderId="9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vertical="top"/>
    </xf>
    <xf numFmtId="0" fontId="0" fillId="0" borderId="0" xfId="0" applyBorder="1">
      <alignment vertical="center"/>
    </xf>
    <xf numFmtId="0" fontId="9" fillId="2" borderId="3" xfId="0" applyFont="1" applyFill="1" applyBorder="1">
      <alignment vertical="center"/>
    </xf>
    <xf numFmtId="0" fontId="9" fillId="2" borderId="4" xfId="0" applyFont="1" applyFill="1" applyBorder="1">
      <alignment vertical="center"/>
    </xf>
    <xf numFmtId="0" fontId="9" fillId="2" borderId="8" xfId="0" applyFont="1" applyFill="1" applyBorder="1">
      <alignment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4" borderId="28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176" fontId="11" fillId="0" borderId="54" xfId="1" applyNumberFormat="1" applyFont="1" applyFill="1" applyBorder="1">
      <alignment vertical="center"/>
    </xf>
    <xf numFmtId="176" fontId="11" fillId="0" borderId="56" xfId="1" applyNumberFormat="1" applyFont="1" applyFill="1" applyBorder="1">
      <alignment vertical="center"/>
    </xf>
    <xf numFmtId="176" fontId="11" fillId="0" borderId="57" xfId="1" applyNumberFormat="1" applyFont="1" applyFill="1" applyBorder="1">
      <alignment vertical="center"/>
    </xf>
    <xf numFmtId="176" fontId="10" fillId="0" borderId="20" xfId="1" applyNumberFormat="1" applyFont="1" applyBorder="1">
      <alignment vertical="center"/>
    </xf>
    <xf numFmtId="176" fontId="10" fillId="0" borderId="21" xfId="1" applyNumberFormat="1" applyFont="1" applyBorder="1">
      <alignment vertical="center"/>
    </xf>
    <xf numFmtId="176" fontId="10" fillId="0" borderId="22" xfId="1" applyNumberFormat="1" applyFont="1" applyBorder="1">
      <alignment vertical="center"/>
    </xf>
    <xf numFmtId="176" fontId="10" fillId="0" borderId="60" xfId="1" applyNumberFormat="1" applyFont="1" applyBorder="1">
      <alignment vertical="center"/>
    </xf>
    <xf numFmtId="0" fontId="13" fillId="3" borderId="14" xfId="0" applyFont="1" applyFill="1" applyBorder="1">
      <alignment vertical="center"/>
    </xf>
    <xf numFmtId="0" fontId="13" fillId="3" borderId="15" xfId="0" applyFont="1" applyFill="1" applyBorder="1">
      <alignment vertical="center"/>
    </xf>
    <xf numFmtId="177" fontId="13" fillId="3" borderId="59" xfId="0" applyNumberFormat="1" applyFont="1" applyFill="1" applyBorder="1">
      <alignment vertical="center"/>
    </xf>
    <xf numFmtId="0" fontId="7" fillId="4" borderId="5" xfId="0" applyFont="1" applyFill="1" applyBorder="1">
      <alignment vertical="center"/>
    </xf>
    <xf numFmtId="0" fontId="7" fillId="4" borderId="17" xfId="0" applyFont="1" applyFill="1" applyBorder="1">
      <alignment vertical="center"/>
    </xf>
    <xf numFmtId="0" fontId="7" fillId="4" borderId="26" xfId="0" applyFont="1" applyFill="1" applyBorder="1">
      <alignment vertical="center"/>
    </xf>
    <xf numFmtId="0" fontId="7" fillId="4" borderId="6" xfId="0" applyFont="1" applyFill="1" applyBorder="1">
      <alignment vertical="center"/>
    </xf>
    <xf numFmtId="0" fontId="4" fillId="0" borderId="0" xfId="0" applyFont="1" applyAlignment="1">
      <alignment horizontal="left" vertical="center"/>
    </xf>
    <xf numFmtId="0" fontId="12" fillId="5" borderId="57" xfId="0" applyFont="1" applyFill="1" applyBorder="1">
      <alignment vertical="center"/>
    </xf>
    <xf numFmtId="176" fontId="17" fillId="0" borderId="58" xfId="1" applyNumberFormat="1" applyFont="1" applyFill="1" applyBorder="1">
      <alignment vertical="center"/>
    </xf>
    <xf numFmtId="0" fontId="18" fillId="0" borderId="0" xfId="0" applyFont="1">
      <alignment vertical="center"/>
    </xf>
    <xf numFmtId="176" fontId="19" fillId="0" borderId="49" xfId="1" applyNumberFormat="1" applyFont="1" applyFill="1" applyBorder="1">
      <alignment vertical="center"/>
    </xf>
    <xf numFmtId="9" fontId="20" fillId="5" borderId="50" xfId="1" applyNumberFormat="1" applyFont="1" applyFill="1" applyBorder="1">
      <alignment vertical="center"/>
    </xf>
    <xf numFmtId="176" fontId="19" fillId="0" borderId="51" xfId="1" applyNumberFormat="1" applyFont="1" applyFill="1" applyBorder="1">
      <alignment vertical="center"/>
    </xf>
    <xf numFmtId="0" fontId="19" fillId="0" borderId="51" xfId="0" applyFont="1" applyFill="1" applyBorder="1">
      <alignment vertical="center"/>
    </xf>
    <xf numFmtId="176" fontId="19" fillId="0" borderId="52" xfId="1" applyNumberFormat="1" applyFont="1" applyFill="1" applyBorder="1">
      <alignment vertical="center"/>
    </xf>
    <xf numFmtId="176" fontId="19" fillId="0" borderId="44" xfId="1" applyNumberFormat="1" applyFont="1" applyFill="1" applyBorder="1">
      <alignment vertical="center"/>
    </xf>
    <xf numFmtId="9" fontId="20" fillId="5" borderId="30" xfId="1" applyNumberFormat="1" applyFont="1" applyFill="1" applyBorder="1">
      <alignment vertical="center"/>
    </xf>
    <xf numFmtId="176" fontId="19" fillId="0" borderId="29" xfId="1" applyNumberFormat="1" applyFont="1" applyFill="1" applyBorder="1">
      <alignment vertical="center"/>
    </xf>
    <xf numFmtId="0" fontId="19" fillId="0" borderId="29" xfId="0" applyFont="1" applyFill="1" applyBorder="1">
      <alignment vertical="center"/>
    </xf>
    <xf numFmtId="176" fontId="19" fillId="0" borderId="38" xfId="1" applyNumberFormat="1" applyFont="1" applyFill="1" applyBorder="1">
      <alignment vertical="center"/>
    </xf>
    <xf numFmtId="176" fontId="19" fillId="0" borderId="45" xfId="1" applyNumberFormat="1" applyFont="1" applyFill="1" applyBorder="1">
      <alignment vertical="center"/>
    </xf>
    <xf numFmtId="9" fontId="20" fillId="5" borderId="39" xfId="1" applyNumberFormat="1" applyFont="1" applyFill="1" applyBorder="1">
      <alignment vertical="center"/>
    </xf>
    <xf numFmtId="176" fontId="19" fillId="0" borderId="40" xfId="1" applyNumberFormat="1" applyFont="1" applyFill="1" applyBorder="1">
      <alignment vertical="center"/>
    </xf>
    <xf numFmtId="0" fontId="19" fillId="0" borderId="40" xfId="0" applyFont="1" applyFill="1" applyBorder="1">
      <alignment vertical="center"/>
    </xf>
    <xf numFmtId="176" fontId="19" fillId="0" borderId="41" xfId="1" applyNumberFormat="1" applyFont="1" applyFill="1" applyBorder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right" vertical="center"/>
    </xf>
    <xf numFmtId="0" fontId="21" fillId="0" borderId="1" xfId="0" applyFont="1" applyBorder="1">
      <alignment vertical="center"/>
    </xf>
    <xf numFmtId="0" fontId="15" fillId="0" borderId="16" xfId="0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4" fillId="2" borderId="2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48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0" fontId="1" fillId="4" borderId="53" xfId="0" applyFont="1" applyFill="1" applyBorder="1" applyAlignment="1">
      <alignment horizontal="center" vertical="center" wrapText="1"/>
    </xf>
    <xf numFmtId="0" fontId="7" fillId="4" borderId="54" xfId="0" applyFont="1" applyFill="1" applyBorder="1" applyAlignment="1">
      <alignment horizontal="center" vertical="center"/>
    </xf>
    <xf numFmtId="0" fontId="7" fillId="4" borderId="5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0000FF"/>
      <color rgb="FF99FF99"/>
      <color rgb="FFFF9933"/>
      <color rgb="FFFFFFCC"/>
      <color rgb="FFFFCC66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4664611140437"/>
          <c:y val="5.0446780744585695E-2"/>
          <c:w val="0.8360053907690046"/>
          <c:h val="0.75997197372420255"/>
        </c:manualLayout>
      </c:layout>
      <c:scatterChart>
        <c:scatterStyle val="lineMarker"/>
        <c:varyColors val="0"/>
        <c:ser>
          <c:idx val="1"/>
          <c:order val="0"/>
          <c:tx>
            <c:v>入力した田んぼダム取組面積に基づく簡易推定値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計算シート!$G$15</c:f>
              <c:numCache>
                <c:formatCode>0.0%</c:formatCode>
                <c:ptCount val="1"/>
                <c:pt idx="0">
                  <c:v>0</c:v>
                </c:pt>
              </c:numCache>
            </c:numRef>
          </c:xVal>
          <c:yVal>
            <c:numRef>
              <c:f>計算シート!$K$15</c:f>
              <c:numCache>
                <c:formatCode>0.0%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63-4CF8-BAF8-462BDB3AFA86}"/>
            </c:ext>
          </c:extLst>
        </c:ser>
        <c:ser>
          <c:idx val="0"/>
          <c:order val="1"/>
          <c:tx>
            <c:v>田んぼダム取組面積の割合を変動させた場合</c:v>
          </c:tx>
          <c:spPr>
            <a:ln w="19050" cap="rnd">
              <a:solidFill>
                <a:srgbClr val="0000FF"/>
              </a:solidFill>
              <a:prstDash val="sysDash"/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計算シート!$G$16:$G$26</c:f>
              <c:numCache>
                <c:formatCode>0%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xVal>
          <c:yVal>
            <c:numRef>
              <c:f>計算シート!$K$16:$K$26</c:f>
              <c:numCache>
                <c:formatCode>0.0%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63-4CF8-BAF8-462BDB3AFA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8483488"/>
        <c:axId val="1088485136"/>
      </c:scatterChart>
      <c:valAx>
        <c:axId val="108848348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1200" b="0" i="0" baseline="0">
                    <a:effectLst/>
                  </a:rPr>
                  <a:t>水田面積に対する田んぼダム取組面積の割合</a:t>
                </a:r>
                <a:endParaRPr lang="ja-JP" altLang="ja-JP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28047974170920692"/>
              <c:y val="0.902548834821217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88485136"/>
        <c:crosses val="autoZero"/>
        <c:crossBetween val="midCat"/>
      </c:valAx>
      <c:valAx>
        <c:axId val="1088485136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sz="1200"/>
                  <a:t>ピークカット率</a:t>
                </a:r>
              </a:p>
            </c:rich>
          </c:tx>
          <c:layout>
            <c:manualLayout>
              <c:xMode val="edge"/>
              <c:yMode val="edge"/>
              <c:x val="3.1209715290512227E-3"/>
              <c:y val="0.218597271231057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88483488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5126652674357979"/>
          <c:y val="6.3454200776751415E-2"/>
          <c:w val="0.7534927597464951"/>
          <c:h val="0.1757173590451779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4664611140437"/>
          <c:y val="5.0446780744585695E-2"/>
          <c:w val="0.8360053907690046"/>
          <c:h val="0.75997197372420255"/>
        </c:manualLayout>
      </c:layout>
      <c:scatterChart>
        <c:scatterStyle val="lineMarker"/>
        <c:varyColors val="0"/>
        <c:ser>
          <c:idx val="1"/>
          <c:order val="0"/>
          <c:tx>
            <c:v>入力した田んぼダム取組面積に基づく簡易推定値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入力例!$G$15</c:f>
              <c:numCache>
                <c:formatCode>0.0%</c:formatCode>
                <c:ptCount val="1"/>
                <c:pt idx="0">
                  <c:v>0.33499584372402325</c:v>
                </c:pt>
              </c:numCache>
            </c:numRef>
          </c:xVal>
          <c:yVal>
            <c:numRef>
              <c:f>入力例!$K$15</c:f>
              <c:numCache>
                <c:formatCode>0.0%</c:formatCode>
                <c:ptCount val="1"/>
                <c:pt idx="0">
                  <c:v>0.10525628468821416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86-490D-A54F-BF6F895C9F32}"/>
            </c:ext>
          </c:extLst>
        </c:ser>
        <c:ser>
          <c:idx val="0"/>
          <c:order val="1"/>
          <c:tx>
            <c:v>田んぼダム取組面積の割合を変動させた場合</c:v>
          </c:tx>
          <c:spPr>
            <a:ln w="19050" cap="rnd">
              <a:solidFill>
                <a:srgbClr val="0000FF"/>
              </a:solidFill>
              <a:prstDash val="sysDash"/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入力例!$G$16:$G$26</c:f>
              <c:numCache>
                <c:formatCode>0%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xVal>
          <c:yVal>
            <c:numRef>
              <c:f>入力例!$K$16:$K$26</c:f>
              <c:numCache>
                <c:formatCode>0.0%</c:formatCode>
                <c:ptCount val="11"/>
                <c:pt idx="0">
                  <c:v>0</c:v>
                </c:pt>
                <c:pt idx="1">
                  <c:v>3.1420176297747238E-2</c:v>
                </c:pt>
                <c:pt idx="2">
                  <c:v>6.2840352595494614E-2</c:v>
                </c:pt>
                <c:pt idx="3">
                  <c:v>9.426052889324199E-2</c:v>
                </c:pt>
                <c:pt idx="4">
                  <c:v>0.12568070519098923</c:v>
                </c:pt>
                <c:pt idx="5">
                  <c:v>0.1571008814887366</c:v>
                </c:pt>
                <c:pt idx="6">
                  <c:v>0.18852105778648381</c:v>
                </c:pt>
                <c:pt idx="7">
                  <c:v>0.21994123408423119</c:v>
                </c:pt>
                <c:pt idx="8">
                  <c:v>0.25136141038197846</c:v>
                </c:pt>
                <c:pt idx="9">
                  <c:v>0.2827815866797258</c:v>
                </c:pt>
                <c:pt idx="10">
                  <c:v>0.31420176297747304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86-490D-A54F-BF6F895C9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8483488"/>
        <c:axId val="1088485136"/>
      </c:scatterChart>
      <c:valAx>
        <c:axId val="108848348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水田面積に対する田んぼダム取組面積の割合</a:t>
                </a:r>
                <a:endParaRPr lang="ja-JP" sz="1200"/>
              </a:p>
            </c:rich>
          </c:tx>
          <c:layout>
            <c:manualLayout>
              <c:xMode val="edge"/>
              <c:yMode val="edge"/>
              <c:x val="0.27444742559430979"/>
              <c:y val="0.902548834821217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88485136"/>
        <c:crosses val="autoZero"/>
        <c:crossBetween val="midCat"/>
      </c:valAx>
      <c:valAx>
        <c:axId val="1088485136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sz="1200"/>
                  <a:t>ピークカット率</a:t>
                </a:r>
              </a:p>
            </c:rich>
          </c:tx>
          <c:layout>
            <c:manualLayout>
              <c:xMode val="edge"/>
              <c:yMode val="edge"/>
              <c:x val="3.1209715290512227E-3"/>
              <c:y val="0.218597271231057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88483488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5126652674357979"/>
          <c:y val="6.3454200776751415E-2"/>
          <c:w val="0.7534927597464951"/>
          <c:h val="0.1757173590451779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106589</xdr:colOff>
      <xdr:row>29</xdr:row>
      <xdr:rowOff>27215</xdr:rowOff>
    </xdr:from>
    <xdr:to>
      <xdr:col>11</xdr:col>
      <xdr:colOff>503464</xdr:colOff>
      <xdr:row>40</xdr:row>
      <xdr:rowOff>340179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5A1D8BF-54F9-4673-B3EE-1C9D6B65A8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102054</xdr:colOff>
      <xdr:row>14</xdr:row>
      <xdr:rowOff>61232</xdr:rowOff>
    </xdr:from>
    <xdr:to>
      <xdr:col>11</xdr:col>
      <xdr:colOff>346982</xdr:colOff>
      <xdr:row>14</xdr:row>
      <xdr:rowOff>401411</xdr:rowOff>
    </xdr:to>
    <xdr:sp macro="" textlink="">
      <xdr:nvSpPr>
        <xdr:cNvPr id="3" name="矢印: 下 2">
          <a:extLst>
            <a:ext uri="{FF2B5EF4-FFF2-40B4-BE49-F238E27FC236}">
              <a16:creationId xmlns:a16="http://schemas.microsoft.com/office/drawing/2014/main" id="{29DAB3AA-9F80-4823-8749-195E60F66C4A}"/>
            </a:ext>
          </a:extLst>
        </xdr:cNvPr>
        <xdr:cNvSpPr/>
      </xdr:nvSpPr>
      <xdr:spPr>
        <a:xfrm rot="5400000">
          <a:off x="5988503" y="3509283"/>
          <a:ext cx="340179" cy="244928"/>
        </a:xfrm>
        <a:prstGeom prst="downArrow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106589</xdr:colOff>
      <xdr:row>29</xdr:row>
      <xdr:rowOff>27215</xdr:rowOff>
    </xdr:from>
    <xdr:to>
      <xdr:col>11</xdr:col>
      <xdr:colOff>503464</xdr:colOff>
      <xdr:row>40</xdr:row>
      <xdr:rowOff>340179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BE43103-9AF0-4082-9661-37771F073B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102054</xdr:colOff>
      <xdr:row>14</xdr:row>
      <xdr:rowOff>61232</xdr:rowOff>
    </xdr:from>
    <xdr:to>
      <xdr:col>11</xdr:col>
      <xdr:colOff>346982</xdr:colOff>
      <xdr:row>14</xdr:row>
      <xdr:rowOff>401411</xdr:rowOff>
    </xdr:to>
    <xdr:sp macro="" textlink="">
      <xdr:nvSpPr>
        <xdr:cNvPr id="2" name="矢印: 下 1">
          <a:extLst>
            <a:ext uri="{FF2B5EF4-FFF2-40B4-BE49-F238E27FC236}">
              <a16:creationId xmlns:a16="http://schemas.microsoft.com/office/drawing/2014/main" id="{E5DF47B6-3628-DFDA-2444-F7559B2D3FA6}"/>
            </a:ext>
          </a:extLst>
        </xdr:cNvPr>
        <xdr:cNvSpPr/>
      </xdr:nvSpPr>
      <xdr:spPr>
        <a:xfrm rot="5400000">
          <a:off x="5973535" y="3605894"/>
          <a:ext cx="340179" cy="244928"/>
        </a:xfrm>
        <a:prstGeom prst="downArrow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9989B-1F13-4AD5-BBC0-07562A4267EE}">
  <dimension ref="B1:P43"/>
  <sheetViews>
    <sheetView view="pageBreakPreview" zoomScale="70" zoomScaleNormal="100" zoomScaleSheetLayoutView="70" workbookViewId="0">
      <selection activeCell="O37" sqref="O37"/>
    </sheetView>
  </sheetViews>
  <sheetFormatPr defaultColWidth="11.5546875" defaultRowHeight="19.5" x14ac:dyDescent="0.4"/>
  <cols>
    <col min="1" max="1" width="1.33203125" customWidth="1"/>
    <col min="2" max="2" width="8.77734375" customWidth="1"/>
    <col min="3" max="3" width="7.5546875" customWidth="1"/>
    <col min="4" max="4" width="5.33203125" customWidth="1"/>
    <col min="5" max="5" width="5.44140625" bestFit="1" customWidth="1"/>
    <col min="6" max="6" width="6.5546875" bestFit="1" customWidth="1"/>
    <col min="7" max="7" width="6.6640625" bestFit="1" customWidth="1"/>
    <col min="8" max="8" width="6.5546875" bestFit="1" customWidth="1"/>
    <col min="9" max="11" width="7" bestFit="1" customWidth="1"/>
    <col min="12" max="12" width="6.44140625" bestFit="1" customWidth="1"/>
    <col min="13" max="13" width="1.21875" customWidth="1"/>
  </cols>
  <sheetData>
    <row r="1" spans="2:16" ht="24" x14ac:dyDescent="0.4">
      <c r="B1" s="72" t="s">
        <v>26</v>
      </c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2:16" ht="9" customHeight="1" x14ac:dyDescent="0.4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2:16" ht="14.25" customHeight="1" x14ac:dyDescent="0.4">
      <c r="B3" s="49" t="s">
        <v>32</v>
      </c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2:16" ht="5.25" customHeight="1" thickBot="1" x14ac:dyDescent="0.45">
      <c r="L4" s="17"/>
    </row>
    <row r="5" spans="2:16" ht="20.25" thickBot="1" x14ac:dyDescent="0.45">
      <c r="B5" s="23"/>
      <c r="C5" s="24"/>
      <c r="D5" s="24"/>
      <c r="E5" s="25"/>
      <c r="F5" s="32" t="s">
        <v>9</v>
      </c>
      <c r="G5" s="33" t="s">
        <v>10</v>
      </c>
      <c r="H5" s="33" t="s">
        <v>11</v>
      </c>
      <c r="I5" s="33" t="s">
        <v>12</v>
      </c>
      <c r="J5" s="33" t="s">
        <v>13</v>
      </c>
      <c r="K5" s="33" t="s">
        <v>14</v>
      </c>
      <c r="L5" s="34" t="s">
        <v>15</v>
      </c>
    </row>
    <row r="6" spans="2:16" ht="18.95" customHeight="1" thickTop="1" x14ac:dyDescent="0.4">
      <c r="B6" s="45" t="s">
        <v>21</v>
      </c>
      <c r="C6" s="11"/>
      <c r="D6" s="11"/>
      <c r="E6" s="26" t="s">
        <v>19</v>
      </c>
      <c r="F6" s="42"/>
      <c r="G6" s="43"/>
      <c r="H6" s="43"/>
      <c r="I6" s="43"/>
      <c r="J6" s="43"/>
      <c r="K6" s="43"/>
      <c r="L6" s="71">
        <f>SUM(F6:K6)</f>
        <v>0</v>
      </c>
    </row>
    <row r="7" spans="2:16" ht="18.95" customHeight="1" thickBot="1" x14ac:dyDescent="0.45">
      <c r="B7" s="46" t="s">
        <v>16</v>
      </c>
      <c r="C7" s="12"/>
      <c r="D7" s="12"/>
      <c r="E7" s="27" t="s">
        <v>17</v>
      </c>
      <c r="F7" s="38" t="e">
        <f t="shared" ref="F7:L7" si="0">F6/$L6</f>
        <v>#DIV/0!</v>
      </c>
      <c r="G7" s="39" t="e">
        <f t="shared" si="0"/>
        <v>#DIV/0!</v>
      </c>
      <c r="H7" s="39" t="e">
        <f t="shared" si="0"/>
        <v>#DIV/0!</v>
      </c>
      <c r="I7" s="39" t="e">
        <f t="shared" si="0"/>
        <v>#DIV/0!</v>
      </c>
      <c r="J7" s="39" t="e">
        <f t="shared" si="0"/>
        <v>#DIV/0!</v>
      </c>
      <c r="K7" s="39" t="e">
        <f t="shared" si="0"/>
        <v>#DIV/0!</v>
      </c>
      <c r="L7" s="40" t="e">
        <f t="shared" si="0"/>
        <v>#DIV/0!</v>
      </c>
    </row>
    <row r="8" spans="2:16" ht="12.75" customHeight="1" thickBot="1" x14ac:dyDescent="0.45">
      <c r="E8" s="28"/>
      <c r="I8" s="21"/>
      <c r="L8" s="17"/>
    </row>
    <row r="9" spans="2:16" ht="18.95" customHeight="1" x14ac:dyDescent="0.4">
      <c r="B9" s="47" t="s">
        <v>18</v>
      </c>
      <c r="C9" s="13"/>
      <c r="D9" s="13"/>
      <c r="E9" s="29" t="s">
        <v>19</v>
      </c>
      <c r="F9" s="2"/>
      <c r="G9" s="2"/>
      <c r="H9" s="44"/>
      <c r="I9" s="22"/>
      <c r="J9" s="22"/>
      <c r="K9" s="22"/>
      <c r="L9" s="22"/>
    </row>
    <row r="10" spans="2:16" ht="18.95" customHeight="1" thickBot="1" x14ac:dyDescent="0.45">
      <c r="B10" s="48" t="s">
        <v>25</v>
      </c>
      <c r="C10" s="14"/>
      <c r="D10" s="14"/>
      <c r="E10" s="30" t="s">
        <v>17</v>
      </c>
      <c r="F10" s="1"/>
      <c r="G10" s="1"/>
      <c r="H10" s="41" t="e">
        <f>H9/H6</f>
        <v>#DIV/0!</v>
      </c>
      <c r="I10" s="22"/>
      <c r="J10" s="22"/>
      <c r="K10" s="22"/>
      <c r="L10" s="22"/>
    </row>
    <row r="11" spans="2:16" ht="11.25" customHeight="1" thickBot="1" x14ac:dyDescent="0.45"/>
    <row r="12" spans="2:16" ht="9.75" customHeight="1" x14ac:dyDescent="0.4">
      <c r="B12" s="73"/>
      <c r="C12" s="75"/>
      <c r="D12" s="75"/>
      <c r="E12" s="6"/>
      <c r="F12" s="75" t="s">
        <v>31</v>
      </c>
      <c r="G12" s="31"/>
      <c r="H12" s="77" t="s">
        <v>30</v>
      </c>
      <c r="I12" s="79" t="s">
        <v>22</v>
      </c>
      <c r="J12" s="79" t="s">
        <v>23</v>
      </c>
      <c r="K12" s="82" t="s">
        <v>24</v>
      </c>
      <c r="P12" s="16"/>
    </row>
    <row r="13" spans="2:16" ht="66" x14ac:dyDescent="0.4">
      <c r="B13" s="74"/>
      <c r="C13" s="76"/>
      <c r="D13" s="76"/>
      <c r="E13" s="18"/>
      <c r="F13" s="76"/>
      <c r="G13" s="3" t="s">
        <v>35</v>
      </c>
      <c r="H13" s="78"/>
      <c r="I13" s="80"/>
      <c r="J13" s="81"/>
      <c r="K13" s="83"/>
    </row>
    <row r="14" spans="2:16" ht="20.25" thickBot="1" x14ac:dyDescent="0.45">
      <c r="B14" s="8"/>
      <c r="C14" s="19"/>
      <c r="D14" s="19"/>
      <c r="E14" s="10"/>
      <c r="F14" s="9" t="s">
        <v>0</v>
      </c>
      <c r="G14" s="4" t="s">
        <v>7</v>
      </c>
      <c r="H14" s="5" t="s">
        <v>1</v>
      </c>
      <c r="I14" s="5" t="s">
        <v>2</v>
      </c>
      <c r="J14" s="5" t="s">
        <v>3</v>
      </c>
      <c r="K14" s="7" t="s">
        <v>20</v>
      </c>
    </row>
    <row r="15" spans="2:16" ht="35.25" customHeight="1" thickTop="1" x14ac:dyDescent="0.4">
      <c r="B15" s="84" t="s">
        <v>29</v>
      </c>
      <c r="C15" s="85"/>
      <c r="D15" s="85"/>
      <c r="E15" s="86"/>
      <c r="F15" s="35" t="e">
        <f>H7</f>
        <v>#DIV/0!</v>
      </c>
      <c r="G15" s="36" t="e">
        <f>H10</f>
        <v>#DIV/0!</v>
      </c>
      <c r="H15" s="37" t="e">
        <f t="shared" ref="H15:H26" si="1">1-F15</f>
        <v>#DIV/0!</v>
      </c>
      <c r="I15" s="50">
        <v>0.6</v>
      </c>
      <c r="J15" s="50">
        <v>0.8</v>
      </c>
      <c r="K15" s="51" t="e">
        <f>((F15*I15+H15*1)-(F15*(1-G15)*I15+F15*G15*I15*(1-J15)+H15))/(F15*I15+H15*1)</f>
        <v>#DIV/0!</v>
      </c>
      <c r="L15" s="52"/>
    </row>
    <row r="16" spans="2:16" ht="12.95" customHeight="1" x14ac:dyDescent="0.4">
      <c r="B16" s="87" t="s">
        <v>28</v>
      </c>
      <c r="C16" s="88"/>
      <c r="D16" s="88"/>
      <c r="E16" s="89"/>
      <c r="F16" s="53" t="e">
        <f t="shared" ref="F16:F26" si="2">F$15</f>
        <v>#DIV/0!</v>
      </c>
      <c r="G16" s="54">
        <v>0</v>
      </c>
      <c r="H16" s="55" t="e">
        <f t="shared" si="1"/>
        <v>#DIV/0!</v>
      </c>
      <c r="I16" s="56">
        <v>0.6</v>
      </c>
      <c r="J16" s="56">
        <v>0.8</v>
      </c>
      <c r="K16" s="57" t="e">
        <f>((F16*I16+H16*1)-(F16*(1-G16)*I16+F16*G16*I16*(1-J16)+H16))/(F16*I16+H16*1)</f>
        <v>#DIV/0!</v>
      </c>
    </row>
    <row r="17" spans="2:11" ht="12.95" customHeight="1" x14ac:dyDescent="0.4">
      <c r="B17" s="87"/>
      <c r="C17" s="88"/>
      <c r="D17" s="88"/>
      <c r="E17" s="89"/>
      <c r="F17" s="58" t="e">
        <f t="shared" si="2"/>
        <v>#DIV/0!</v>
      </c>
      <c r="G17" s="59">
        <v>0.1</v>
      </c>
      <c r="H17" s="60" t="e">
        <f t="shared" si="1"/>
        <v>#DIV/0!</v>
      </c>
      <c r="I17" s="61">
        <f t="shared" ref="I17:I26" si="3">$I$16</f>
        <v>0.6</v>
      </c>
      <c r="J17" s="61">
        <f t="shared" ref="J17:J26" si="4">$J$16</f>
        <v>0.8</v>
      </c>
      <c r="K17" s="62" t="e">
        <f t="shared" ref="K17:K26" si="5">((F17*I17+H17*1)-(F17*(1-G17)*I17+F17*G17*I17*(1-J17)+H17))/(F17*I17+H17*1)</f>
        <v>#DIV/0!</v>
      </c>
    </row>
    <row r="18" spans="2:11" ht="12.95" customHeight="1" x14ac:dyDescent="0.4">
      <c r="B18" s="87"/>
      <c r="C18" s="88"/>
      <c r="D18" s="88"/>
      <c r="E18" s="89"/>
      <c r="F18" s="58" t="e">
        <f t="shared" si="2"/>
        <v>#DIV/0!</v>
      </c>
      <c r="G18" s="59">
        <v>0.2</v>
      </c>
      <c r="H18" s="60" t="e">
        <f t="shared" si="1"/>
        <v>#DIV/0!</v>
      </c>
      <c r="I18" s="61">
        <f t="shared" si="3"/>
        <v>0.6</v>
      </c>
      <c r="J18" s="61">
        <f t="shared" si="4"/>
        <v>0.8</v>
      </c>
      <c r="K18" s="62" t="e">
        <f t="shared" si="5"/>
        <v>#DIV/0!</v>
      </c>
    </row>
    <row r="19" spans="2:11" ht="12.95" customHeight="1" x14ac:dyDescent="0.4">
      <c r="B19" s="87"/>
      <c r="C19" s="88"/>
      <c r="D19" s="88"/>
      <c r="E19" s="89"/>
      <c r="F19" s="58" t="e">
        <f t="shared" si="2"/>
        <v>#DIV/0!</v>
      </c>
      <c r="G19" s="59">
        <v>0.3</v>
      </c>
      <c r="H19" s="60" t="e">
        <f t="shared" si="1"/>
        <v>#DIV/0!</v>
      </c>
      <c r="I19" s="61">
        <f t="shared" si="3"/>
        <v>0.6</v>
      </c>
      <c r="J19" s="61">
        <f t="shared" si="4"/>
        <v>0.8</v>
      </c>
      <c r="K19" s="62" t="e">
        <f t="shared" si="5"/>
        <v>#DIV/0!</v>
      </c>
    </row>
    <row r="20" spans="2:11" ht="12.95" customHeight="1" x14ac:dyDescent="0.4">
      <c r="B20" s="87"/>
      <c r="C20" s="88"/>
      <c r="D20" s="88"/>
      <c r="E20" s="89"/>
      <c r="F20" s="58" t="e">
        <f t="shared" si="2"/>
        <v>#DIV/0!</v>
      </c>
      <c r="G20" s="59">
        <v>0.4</v>
      </c>
      <c r="H20" s="60" t="e">
        <f t="shared" si="1"/>
        <v>#DIV/0!</v>
      </c>
      <c r="I20" s="61">
        <f t="shared" si="3"/>
        <v>0.6</v>
      </c>
      <c r="J20" s="61">
        <f t="shared" si="4"/>
        <v>0.8</v>
      </c>
      <c r="K20" s="62" t="e">
        <f t="shared" si="5"/>
        <v>#DIV/0!</v>
      </c>
    </row>
    <row r="21" spans="2:11" ht="12.95" customHeight="1" x14ac:dyDescent="0.4">
      <c r="B21" s="87"/>
      <c r="C21" s="88"/>
      <c r="D21" s="88"/>
      <c r="E21" s="89"/>
      <c r="F21" s="58" t="e">
        <f t="shared" si="2"/>
        <v>#DIV/0!</v>
      </c>
      <c r="G21" s="59">
        <v>0.5</v>
      </c>
      <c r="H21" s="60" t="e">
        <f t="shared" si="1"/>
        <v>#DIV/0!</v>
      </c>
      <c r="I21" s="61">
        <f t="shared" si="3"/>
        <v>0.6</v>
      </c>
      <c r="J21" s="61">
        <f t="shared" si="4"/>
        <v>0.8</v>
      </c>
      <c r="K21" s="62" t="e">
        <f t="shared" si="5"/>
        <v>#DIV/0!</v>
      </c>
    </row>
    <row r="22" spans="2:11" ht="12.95" customHeight="1" x14ac:dyDescent="0.4">
      <c r="B22" s="87"/>
      <c r="C22" s="88"/>
      <c r="D22" s="88"/>
      <c r="E22" s="89"/>
      <c r="F22" s="58" t="e">
        <f t="shared" si="2"/>
        <v>#DIV/0!</v>
      </c>
      <c r="G22" s="59">
        <v>0.6</v>
      </c>
      <c r="H22" s="60" t="e">
        <f t="shared" si="1"/>
        <v>#DIV/0!</v>
      </c>
      <c r="I22" s="61">
        <f t="shared" si="3"/>
        <v>0.6</v>
      </c>
      <c r="J22" s="61">
        <f t="shared" si="4"/>
        <v>0.8</v>
      </c>
      <c r="K22" s="62" t="e">
        <f t="shared" si="5"/>
        <v>#DIV/0!</v>
      </c>
    </row>
    <row r="23" spans="2:11" ht="12.95" customHeight="1" x14ac:dyDescent="0.4">
      <c r="B23" s="87"/>
      <c r="C23" s="88"/>
      <c r="D23" s="88"/>
      <c r="E23" s="89"/>
      <c r="F23" s="58" t="e">
        <f t="shared" si="2"/>
        <v>#DIV/0!</v>
      </c>
      <c r="G23" s="59">
        <v>0.7</v>
      </c>
      <c r="H23" s="60" t="e">
        <f t="shared" si="1"/>
        <v>#DIV/0!</v>
      </c>
      <c r="I23" s="61">
        <f t="shared" si="3"/>
        <v>0.6</v>
      </c>
      <c r="J23" s="61">
        <f t="shared" si="4"/>
        <v>0.8</v>
      </c>
      <c r="K23" s="62" t="e">
        <f t="shared" si="5"/>
        <v>#DIV/0!</v>
      </c>
    </row>
    <row r="24" spans="2:11" ht="12.95" customHeight="1" x14ac:dyDescent="0.4">
      <c r="B24" s="87"/>
      <c r="C24" s="88"/>
      <c r="D24" s="88"/>
      <c r="E24" s="89"/>
      <c r="F24" s="58" t="e">
        <f t="shared" si="2"/>
        <v>#DIV/0!</v>
      </c>
      <c r="G24" s="59">
        <v>0.8</v>
      </c>
      <c r="H24" s="60" t="e">
        <f t="shared" si="1"/>
        <v>#DIV/0!</v>
      </c>
      <c r="I24" s="61">
        <f t="shared" si="3"/>
        <v>0.6</v>
      </c>
      <c r="J24" s="61">
        <f t="shared" si="4"/>
        <v>0.8</v>
      </c>
      <c r="K24" s="62" t="e">
        <f t="shared" si="5"/>
        <v>#DIV/0!</v>
      </c>
    </row>
    <row r="25" spans="2:11" ht="12.95" customHeight="1" x14ac:dyDescent="0.4">
      <c r="B25" s="87"/>
      <c r="C25" s="88"/>
      <c r="D25" s="88"/>
      <c r="E25" s="89"/>
      <c r="F25" s="58" t="e">
        <f t="shared" si="2"/>
        <v>#DIV/0!</v>
      </c>
      <c r="G25" s="59">
        <v>0.9</v>
      </c>
      <c r="H25" s="60" t="e">
        <f t="shared" si="1"/>
        <v>#DIV/0!</v>
      </c>
      <c r="I25" s="61">
        <f t="shared" si="3"/>
        <v>0.6</v>
      </c>
      <c r="J25" s="61">
        <f t="shared" si="4"/>
        <v>0.8</v>
      </c>
      <c r="K25" s="62" t="e">
        <f t="shared" si="5"/>
        <v>#DIV/0!</v>
      </c>
    </row>
    <row r="26" spans="2:11" ht="12.95" customHeight="1" thickBot="1" x14ac:dyDescent="0.45">
      <c r="B26" s="90"/>
      <c r="C26" s="91"/>
      <c r="D26" s="91"/>
      <c r="E26" s="92"/>
      <c r="F26" s="63" t="e">
        <f t="shared" si="2"/>
        <v>#DIV/0!</v>
      </c>
      <c r="G26" s="64">
        <v>1</v>
      </c>
      <c r="H26" s="65" t="e">
        <f t="shared" si="1"/>
        <v>#DIV/0!</v>
      </c>
      <c r="I26" s="66">
        <f t="shared" si="3"/>
        <v>0.6</v>
      </c>
      <c r="J26" s="66">
        <f t="shared" si="4"/>
        <v>0.8</v>
      </c>
      <c r="K26" s="67" t="e">
        <f t="shared" si="5"/>
        <v>#DIV/0!</v>
      </c>
    </row>
    <row r="27" spans="2:11" ht="12.95" customHeight="1" x14ac:dyDescent="0.4">
      <c r="B27" s="68" t="s">
        <v>27</v>
      </c>
      <c r="C27" s="20"/>
      <c r="D27" s="20"/>
    </row>
    <row r="28" spans="2:11" ht="12.95" customHeight="1" x14ac:dyDescent="0.4">
      <c r="B28" s="69" t="s">
        <v>4</v>
      </c>
      <c r="C28" s="93" t="s">
        <v>8</v>
      </c>
      <c r="D28" s="93"/>
      <c r="E28" s="93"/>
      <c r="F28" s="93"/>
      <c r="G28" s="93"/>
      <c r="H28" s="93"/>
      <c r="I28" s="93"/>
    </row>
    <row r="29" spans="2:11" ht="12.95" customHeight="1" x14ac:dyDescent="0.4">
      <c r="B29" s="69" t="s">
        <v>5</v>
      </c>
      <c r="C29" s="94" t="s">
        <v>6</v>
      </c>
      <c r="D29" s="94"/>
      <c r="E29" s="94"/>
      <c r="F29" s="94"/>
      <c r="G29" s="94"/>
      <c r="H29" s="94"/>
      <c r="I29" s="70"/>
    </row>
    <row r="41" spans="2:12" ht="32.25" customHeight="1" x14ac:dyDescent="0.4"/>
    <row r="42" spans="2:12" ht="12" customHeight="1" x14ac:dyDescent="0.4">
      <c r="B42" s="95" t="s">
        <v>33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</row>
    <row r="43" spans="2:12" ht="12" customHeight="1" x14ac:dyDescent="0.4">
      <c r="B43" s="68" t="s">
        <v>34</v>
      </c>
      <c r="C43" s="68"/>
      <c r="D43" s="68"/>
      <c r="E43" s="68"/>
      <c r="F43" s="68"/>
      <c r="G43" s="68"/>
      <c r="H43" s="68"/>
      <c r="I43" s="68"/>
      <c r="J43" s="68"/>
      <c r="K43" s="68"/>
      <c r="L43" s="68"/>
    </row>
  </sheetData>
  <mergeCells count="14">
    <mergeCell ref="B15:E15"/>
    <mergeCell ref="B16:E26"/>
    <mergeCell ref="C28:I28"/>
    <mergeCell ref="C29:H29"/>
    <mergeCell ref="B42:L42"/>
    <mergeCell ref="B1:L1"/>
    <mergeCell ref="B12:B13"/>
    <mergeCell ref="C12:C13"/>
    <mergeCell ref="D12:D13"/>
    <mergeCell ref="F12:F13"/>
    <mergeCell ref="H12:H13"/>
    <mergeCell ref="I12:I13"/>
    <mergeCell ref="J12:J13"/>
    <mergeCell ref="K12:K13"/>
  </mergeCells>
  <phoneticPr fontId="3"/>
  <pageMargins left="0.78740157480314965" right="0.39370078740157483" top="0.55118110236220474" bottom="0.39370078740157483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4F05E-CCAE-44E3-AB1C-DF33BB004973}">
  <dimension ref="B1:P43"/>
  <sheetViews>
    <sheetView tabSelected="1" view="pageBreakPreview" zoomScale="70" zoomScaleNormal="100" zoomScaleSheetLayoutView="70" workbookViewId="0">
      <selection activeCell="W27" sqref="W27"/>
    </sheetView>
  </sheetViews>
  <sheetFormatPr defaultColWidth="11.5546875" defaultRowHeight="19.5" x14ac:dyDescent="0.4"/>
  <cols>
    <col min="1" max="1" width="1.33203125" customWidth="1"/>
    <col min="2" max="2" width="8.77734375" customWidth="1"/>
    <col min="3" max="3" width="7.5546875" customWidth="1"/>
    <col min="4" max="4" width="5.33203125" customWidth="1"/>
    <col min="5" max="5" width="5.44140625" bestFit="1" customWidth="1"/>
    <col min="6" max="6" width="6.5546875" bestFit="1" customWidth="1"/>
    <col min="7" max="7" width="6.6640625" bestFit="1" customWidth="1"/>
    <col min="8" max="8" width="6.5546875" bestFit="1" customWidth="1"/>
    <col min="9" max="11" width="7" bestFit="1" customWidth="1"/>
    <col min="12" max="12" width="6.44140625" bestFit="1" customWidth="1"/>
    <col min="13" max="13" width="1.21875" customWidth="1"/>
  </cols>
  <sheetData>
    <row r="1" spans="2:16" ht="24" x14ac:dyDescent="0.4">
      <c r="B1" s="72" t="s">
        <v>26</v>
      </c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2:16" ht="9" customHeight="1" x14ac:dyDescent="0.4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2:16" ht="14.25" customHeight="1" x14ac:dyDescent="0.4">
      <c r="B3" s="49" t="s">
        <v>32</v>
      </c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2:16" ht="5.25" customHeight="1" thickBot="1" x14ac:dyDescent="0.45">
      <c r="L4" s="17"/>
    </row>
    <row r="5" spans="2:16" ht="20.25" thickBot="1" x14ac:dyDescent="0.45">
      <c r="B5" s="23"/>
      <c r="C5" s="24"/>
      <c r="D5" s="24"/>
      <c r="E5" s="25"/>
      <c r="F5" s="32" t="s">
        <v>9</v>
      </c>
      <c r="G5" s="33" t="s">
        <v>10</v>
      </c>
      <c r="H5" s="33" t="s">
        <v>11</v>
      </c>
      <c r="I5" s="33" t="s">
        <v>12</v>
      </c>
      <c r="J5" s="33" t="s">
        <v>13</v>
      </c>
      <c r="K5" s="33" t="s">
        <v>14</v>
      </c>
      <c r="L5" s="34" t="s">
        <v>15</v>
      </c>
    </row>
    <row r="6" spans="2:16" ht="18.95" customHeight="1" thickTop="1" x14ac:dyDescent="0.4">
      <c r="B6" s="45" t="s">
        <v>21</v>
      </c>
      <c r="C6" s="11"/>
      <c r="D6" s="11"/>
      <c r="E6" s="26" t="s">
        <v>19</v>
      </c>
      <c r="F6" s="42">
        <v>20.100000000000001</v>
      </c>
      <c r="G6" s="43">
        <v>3.2</v>
      </c>
      <c r="H6" s="43">
        <v>120.3</v>
      </c>
      <c r="I6" s="43">
        <v>0.1</v>
      </c>
      <c r="J6" s="43">
        <v>8.1</v>
      </c>
      <c r="K6" s="43">
        <v>80.099999999999994</v>
      </c>
      <c r="L6" s="71">
        <f>SUM(F6:K6)</f>
        <v>231.89999999999998</v>
      </c>
    </row>
    <row r="7" spans="2:16" ht="18.95" customHeight="1" thickBot="1" x14ac:dyDescent="0.45">
      <c r="B7" s="46" t="s">
        <v>16</v>
      </c>
      <c r="C7" s="12"/>
      <c r="D7" s="12"/>
      <c r="E7" s="27" t="s">
        <v>17</v>
      </c>
      <c r="F7" s="38">
        <f t="shared" ref="F7:L7" si="0">F6/$L6</f>
        <v>8.6675291073738697E-2</v>
      </c>
      <c r="G7" s="39">
        <f t="shared" si="0"/>
        <v>1.3799051315222081E-2</v>
      </c>
      <c r="H7" s="39">
        <f t="shared" si="0"/>
        <v>0.51875808538163004</v>
      </c>
      <c r="I7" s="39">
        <f t="shared" si="0"/>
        <v>4.3122035360069002E-4</v>
      </c>
      <c r="J7" s="39">
        <f t="shared" si="0"/>
        <v>3.4928848641655887E-2</v>
      </c>
      <c r="K7" s="39">
        <f t="shared" si="0"/>
        <v>0.34540750323415265</v>
      </c>
      <c r="L7" s="40">
        <f t="shared" si="0"/>
        <v>1</v>
      </c>
    </row>
    <row r="8" spans="2:16" ht="12.75" customHeight="1" thickBot="1" x14ac:dyDescent="0.45">
      <c r="E8" s="28"/>
      <c r="I8" s="21"/>
      <c r="L8" s="17"/>
    </row>
    <row r="9" spans="2:16" ht="18.95" customHeight="1" x14ac:dyDescent="0.4">
      <c r="B9" s="47" t="s">
        <v>18</v>
      </c>
      <c r="C9" s="13"/>
      <c r="D9" s="13"/>
      <c r="E9" s="29" t="s">
        <v>19</v>
      </c>
      <c r="F9" s="2"/>
      <c r="G9" s="2"/>
      <c r="H9" s="44">
        <v>40.299999999999997</v>
      </c>
      <c r="I9" s="22"/>
      <c r="J9" s="22"/>
      <c r="K9" s="22"/>
      <c r="L9" s="22"/>
    </row>
    <row r="10" spans="2:16" ht="18.95" customHeight="1" thickBot="1" x14ac:dyDescent="0.45">
      <c r="B10" s="48" t="s">
        <v>25</v>
      </c>
      <c r="C10" s="14"/>
      <c r="D10" s="14"/>
      <c r="E10" s="30" t="s">
        <v>17</v>
      </c>
      <c r="F10" s="1"/>
      <c r="G10" s="1"/>
      <c r="H10" s="41">
        <f>H9/H6</f>
        <v>0.33499584372402325</v>
      </c>
      <c r="I10" s="22"/>
      <c r="J10" s="22"/>
      <c r="K10" s="22"/>
      <c r="L10" s="22"/>
    </row>
    <row r="11" spans="2:16" ht="11.25" customHeight="1" thickBot="1" x14ac:dyDescent="0.45"/>
    <row r="12" spans="2:16" ht="9.75" customHeight="1" x14ac:dyDescent="0.4">
      <c r="B12" s="73"/>
      <c r="C12" s="75"/>
      <c r="D12" s="75"/>
      <c r="E12" s="6"/>
      <c r="F12" s="75" t="s">
        <v>31</v>
      </c>
      <c r="G12" s="31"/>
      <c r="H12" s="77" t="s">
        <v>30</v>
      </c>
      <c r="I12" s="79" t="s">
        <v>22</v>
      </c>
      <c r="J12" s="79" t="s">
        <v>23</v>
      </c>
      <c r="K12" s="82" t="s">
        <v>24</v>
      </c>
      <c r="P12" s="16"/>
    </row>
    <row r="13" spans="2:16" ht="66" x14ac:dyDescent="0.4">
      <c r="B13" s="74"/>
      <c r="C13" s="76"/>
      <c r="D13" s="76"/>
      <c r="E13" s="18"/>
      <c r="F13" s="76"/>
      <c r="G13" s="3" t="s">
        <v>35</v>
      </c>
      <c r="H13" s="78"/>
      <c r="I13" s="80"/>
      <c r="J13" s="81"/>
      <c r="K13" s="83"/>
    </row>
    <row r="14" spans="2:16" ht="20.25" thickBot="1" x14ac:dyDescent="0.45">
      <c r="B14" s="8"/>
      <c r="C14" s="19"/>
      <c r="D14" s="19"/>
      <c r="E14" s="10"/>
      <c r="F14" s="9" t="s">
        <v>0</v>
      </c>
      <c r="G14" s="4" t="s">
        <v>7</v>
      </c>
      <c r="H14" s="5" t="s">
        <v>1</v>
      </c>
      <c r="I14" s="5" t="s">
        <v>2</v>
      </c>
      <c r="J14" s="5" t="s">
        <v>3</v>
      </c>
      <c r="K14" s="7" t="s">
        <v>20</v>
      </c>
    </row>
    <row r="15" spans="2:16" ht="35.25" customHeight="1" thickTop="1" x14ac:dyDescent="0.4">
      <c r="B15" s="84" t="s">
        <v>29</v>
      </c>
      <c r="C15" s="85"/>
      <c r="D15" s="85"/>
      <c r="E15" s="86"/>
      <c r="F15" s="35">
        <f>H7</f>
        <v>0.51875808538163004</v>
      </c>
      <c r="G15" s="36">
        <f>H10</f>
        <v>0.33499584372402325</v>
      </c>
      <c r="H15" s="37">
        <f t="shared" ref="H15" si="1">1-F15</f>
        <v>0.48124191461836996</v>
      </c>
      <c r="I15" s="50">
        <v>0.6</v>
      </c>
      <c r="J15" s="50">
        <v>0.8</v>
      </c>
      <c r="K15" s="51">
        <f>((F15*I15+H15*1)-(F15*(1-G15)*I15+F15*G15*I15*(1-J15)+H15))/(F15*I15+H15*1)</f>
        <v>0.10525628468821416</v>
      </c>
      <c r="L15" s="52"/>
    </row>
    <row r="16" spans="2:16" ht="12.95" customHeight="1" x14ac:dyDescent="0.4">
      <c r="B16" s="87" t="s">
        <v>28</v>
      </c>
      <c r="C16" s="88"/>
      <c r="D16" s="88"/>
      <c r="E16" s="89"/>
      <c r="F16" s="53">
        <f t="shared" ref="F16:F26" si="2">F$15</f>
        <v>0.51875808538163004</v>
      </c>
      <c r="G16" s="54">
        <v>0</v>
      </c>
      <c r="H16" s="55">
        <f t="shared" ref="H16:H26" si="3">1-F16</f>
        <v>0.48124191461836996</v>
      </c>
      <c r="I16" s="56">
        <v>0.6</v>
      </c>
      <c r="J16" s="56">
        <v>0.8</v>
      </c>
      <c r="K16" s="57">
        <f>((F16*I16+H16*1)-(F16*(1-G16)*I16+F16*G16*I16*(1-J16)+H16))/(F16*I16+H16*1)</f>
        <v>0</v>
      </c>
    </row>
    <row r="17" spans="2:11" ht="12.95" customHeight="1" x14ac:dyDescent="0.4">
      <c r="B17" s="87"/>
      <c r="C17" s="88"/>
      <c r="D17" s="88"/>
      <c r="E17" s="89"/>
      <c r="F17" s="58">
        <f t="shared" si="2"/>
        <v>0.51875808538163004</v>
      </c>
      <c r="G17" s="59">
        <v>0.1</v>
      </c>
      <c r="H17" s="60">
        <f t="shared" si="3"/>
        <v>0.48124191461836996</v>
      </c>
      <c r="I17" s="61">
        <f t="shared" ref="I17:I26" si="4">$I$16</f>
        <v>0.6</v>
      </c>
      <c r="J17" s="61">
        <f t="shared" ref="J17:J26" si="5">$J$16</f>
        <v>0.8</v>
      </c>
      <c r="K17" s="62">
        <f t="shared" ref="K17:K26" si="6">((F17*I17+H17*1)-(F17*(1-G17)*I17+F17*G17*I17*(1-J17)+H17))/(F17*I17+H17*1)</f>
        <v>3.1420176297747238E-2</v>
      </c>
    </row>
    <row r="18" spans="2:11" ht="12.95" customHeight="1" x14ac:dyDescent="0.4">
      <c r="B18" s="87"/>
      <c r="C18" s="88"/>
      <c r="D18" s="88"/>
      <c r="E18" s="89"/>
      <c r="F18" s="58">
        <f t="shared" si="2"/>
        <v>0.51875808538163004</v>
      </c>
      <c r="G18" s="59">
        <v>0.2</v>
      </c>
      <c r="H18" s="60">
        <f t="shared" si="3"/>
        <v>0.48124191461836996</v>
      </c>
      <c r="I18" s="61">
        <f t="shared" si="4"/>
        <v>0.6</v>
      </c>
      <c r="J18" s="61">
        <f t="shared" si="5"/>
        <v>0.8</v>
      </c>
      <c r="K18" s="62">
        <f t="shared" si="6"/>
        <v>6.2840352595494614E-2</v>
      </c>
    </row>
    <row r="19" spans="2:11" ht="12.95" customHeight="1" x14ac:dyDescent="0.4">
      <c r="B19" s="87"/>
      <c r="C19" s="88"/>
      <c r="D19" s="88"/>
      <c r="E19" s="89"/>
      <c r="F19" s="58">
        <f t="shared" si="2"/>
        <v>0.51875808538163004</v>
      </c>
      <c r="G19" s="59">
        <v>0.3</v>
      </c>
      <c r="H19" s="60">
        <f t="shared" si="3"/>
        <v>0.48124191461836996</v>
      </c>
      <c r="I19" s="61">
        <f t="shared" si="4"/>
        <v>0.6</v>
      </c>
      <c r="J19" s="61">
        <f t="shared" si="5"/>
        <v>0.8</v>
      </c>
      <c r="K19" s="62">
        <f t="shared" si="6"/>
        <v>9.426052889324199E-2</v>
      </c>
    </row>
    <row r="20" spans="2:11" ht="12.95" customHeight="1" x14ac:dyDescent="0.4">
      <c r="B20" s="87"/>
      <c r="C20" s="88"/>
      <c r="D20" s="88"/>
      <c r="E20" s="89"/>
      <c r="F20" s="58">
        <f t="shared" si="2"/>
        <v>0.51875808538163004</v>
      </c>
      <c r="G20" s="59">
        <v>0.4</v>
      </c>
      <c r="H20" s="60">
        <f t="shared" si="3"/>
        <v>0.48124191461836996</v>
      </c>
      <c r="I20" s="61">
        <f t="shared" si="4"/>
        <v>0.6</v>
      </c>
      <c r="J20" s="61">
        <f t="shared" si="5"/>
        <v>0.8</v>
      </c>
      <c r="K20" s="62">
        <f t="shared" si="6"/>
        <v>0.12568070519098923</v>
      </c>
    </row>
    <row r="21" spans="2:11" ht="12.95" customHeight="1" x14ac:dyDescent="0.4">
      <c r="B21" s="87"/>
      <c r="C21" s="88"/>
      <c r="D21" s="88"/>
      <c r="E21" s="89"/>
      <c r="F21" s="58">
        <f t="shared" si="2"/>
        <v>0.51875808538163004</v>
      </c>
      <c r="G21" s="59">
        <v>0.5</v>
      </c>
      <c r="H21" s="60">
        <f t="shared" si="3"/>
        <v>0.48124191461836996</v>
      </c>
      <c r="I21" s="61">
        <f t="shared" si="4"/>
        <v>0.6</v>
      </c>
      <c r="J21" s="61">
        <f t="shared" si="5"/>
        <v>0.8</v>
      </c>
      <c r="K21" s="62">
        <f t="shared" si="6"/>
        <v>0.1571008814887366</v>
      </c>
    </row>
    <row r="22" spans="2:11" ht="12.95" customHeight="1" x14ac:dyDescent="0.4">
      <c r="B22" s="87"/>
      <c r="C22" s="88"/>
      <c r="D22" s="88"/>
      <c r="E22" s="89"/>
      <c r="F22" s="58">
        <f t="shared" si="2"/>
        <v>0.51875808538163004</v>
      </c>
      <c r="G22" s="59">
        <v>0.6</v>
      </c>
      <c r="H22" s="60">
        <f t="shared" si="3"/>
        <v>0.48124191461836996</v>
      </c>
      <c r="I22" s="61">
        <f t="shared" si="4"/>
        <v>0.6</v>
      </c>
      <c r="J22" s="61">
        <f t="shared" si="5"/>
        <v>0.8</v>
      </c>
      <c r="K22" s="62">
        <f t="shared" si="6"/>
        <v>0.18852105778648381</v>
      </c>
    </row>
    <row r="23" spans="2:11" ht="12.95" customHeight="1" x14ac:dyDescent="0.4">
      <c r="B23" s="87"/>
      <c r="C23" s="88"/>
      <c r="D23" s="88"/>
      <c r="E23" s="89"/>
      <c r="F23" s="58">
        <f t="shared" si="2"/>
        <v>0.51875808538163004</v>
      </c>
      <c r="G23" s="59">
        <v>0.7</v>
      </c>
      <c r="H23" s="60">
        <f t="shared" si="3"/>
        <v>0.48124191461836996</v>
      </c>
      <c r="I23" s="61">
        <f t="shared" si="4"/>
        <v>0.6</v>
      </c>
      <c r="J23" s="61">
        <f t="shared" si="5"/>
        <v>0.8</v>
      </c>
      <c r="K23" s="62">
        <f t="shared" si="6"/>
        <v>0.21994123408423119</v>
      </c>
    </row>
    <row r="24" spans="2:11" ht="12.95" customHeight="1" x14ac:dyDescent="0.4">
      <c r="B24" s="87"/>
      <c r="C24" s="88"/>
      <c r="D24" s="88"/>
      <c r="E24" s="89"/>
      <c r="F24" s="58">
        <f t="shared" si="2"/>
        <v>0.51875808538163004</v>
      </c>
      <c r="G24" s="59">
        <v>0.8</v>
      </c>
      <c r="H24" s="60">
        <f t="shared" si="3"/>
        <v>0.48124191461836996</v>
      </c>
      <c r="I24" s="61">
        <f t="shared" si="4"/>
        <v>0.6</v>
      </c>
      <c r="J24" s="61">
        <f t="shared" si="5"/>
        <v>0.8</v>
      </c>
      <c r="K24" s="62">
        <f t="shared" si="6"/>
        <v>0.25136141038197846</v>
      </c>
    </row>
    <row r="25" spans="2:11" ht="12.95" customHeight="1" x14ac:dyDescent="0.4">
      <c r="B25" s="87"/>
      <c r="C25" s="88"/>
      <c r="D25" s="88"/>
      <c r="E25" s="89"/>
      <c r="F25" s="58">
        <f t="shared" si="2"/>
        <v>0.51875808538163004</v>
      </c>
      <c r="G25" s="59">
        <v>0.9</v>
      </c>
      <c r="H25" s="60">
        <f t="shared" si="3"/>
        <v>0.48124191461836996</v>
      </c>
      <c r="I25" s="61">
        <f t="shared" si="4"/>
        <v>0.6</v>
      </c>
      <c r="J25" s="61">
        <f t="shared" si="5"/>
        <v>0.8</v>
      </c>
      <c r="K25" s="62">
        <f t="shared" si="6"/>
        <v>0.2827815866797258</v>
      </c>
    </row>
    <row r="26" spans="2:11" ht="12.95" customHeight="1" thickBot="1" x14ac:dyDescent="0.45">
      <c r="B26" s="90"/>
      <c r="C26" s="91"/>
      <c r="D26" s="91"/>
      <c r="E26" s="92"/>
      <c r="F26" s="63">
        <f t="shared" si="2"/>
        <v>0.51875808538163004</v>
      </c>
      <c r="G26" s="64">
        <v>1</v>
      </c>
      <c r="H26" s="65">
        <f t="shared" si="3"/>
        <v>0.48124191461836996</v>
      </c>
      <c r="I26" s="66">
        <f t="shared" si="4"/>
        <v>0.6</v>
      </c>
      <c r="J26" s="66">
        <f t="shared" si="5"/>
        <v>0.8</v>
      </c>
      <c r="K26" s="67">
        <f t="shared" si="6"/>
        <v>0.31420176297747304</v>
      </c>
    </row>
    <row r="27" spans="2:11" ht="12.95" customHeight="1" x14ac:dyDescent="0.4">
      <c r="B27" s="68" t="s">
        <v>27</v>
      </c>
      <c r="C27" s="20"/>
      <c r="D27" s="20"/>
    </row>
    <row r="28" spans="2:11" ht="12.95" customHeight="1" x14ac:dyDescent="0.4">
      <c r="B28" s="69" t="s">
        <v>4</v>
      </c>
      <c r="C28" s="93" t="s">
        <v>8</v>
      </c>
      <c r="D28" s="93"/>
      <c r="E28" s="93"/>
      <c r="F28" s="93"/>
      <c r="G28" s="93"/>
      <c r="H28" s="93"/>
      <c r="I28" s="93"/>
    </row>
    <row r="29" spans="2:11" ht="12.95" customHeight="1" x14ac:dyDescent="0.4">
      <c r="B29" s="69" t="s">
        <v>5</v>
      </c>
      <c r="C29" s="94" t="s">
        <v>6</v>
      </c>
      <c r="D29" s="94"/>
      <c r="E29" s="94"/>
      <c r="F29" s="94"/>
      <c r="G29" s="94"/>
      <c r="H29" s="94"/>
      <c r="I29" s="70"/>
    </row>
    <row r="41" spans="2:12" ht="32.25" customHeight="1" x14ac:dyDescent="0.4"/>
    <row r="42" spans="2:12" ht="12" customHeight="1" x14ac:dyDescent="0.4">
      <c r="B42" s="95" t="s">
        <v>33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</row>
    <row r="43" spans="2:12" ht="12" customHeight="1" x14ac:dyDescent="0.4">
      <c r="B43" s="68" t="s">
        <v>34</v>
      </c>
      <c r="C43" s="68"/>
      <c r="D43" s="68"/>
      <c r="E43" s="68"/>
      <c r="F43" s="68"/>
      <c r="G43" s="68"/>
      <c r="H43" s="68"/>
      <c r="I43" s="68"/>
      <c r="J43" s="68"/>
      <c r="K43" s="68"/>
      <c r="L43" s="68"/>
    </row>
  </sheetData>
  <mergeCells count="14">
    <mergeCell ref="C29:H29"/>
    <mergeCell ref="C28:I28"/>
    <mergeCell ref="B42:L42"/>
    <mergeCell ref="B16:E26"/>
    <mergeCell ref="B15:E15"/>
    <mergeCell ref="B1:L1"/>
    <mergeCell ref="K12:K13"/>
    <mergeCell ref="J12:J13"/>
    <mergeCell ref="F12:F13"/>
    <mergeCell ref="D12:D13"/>
    <mergeCell ref="H12:H13"/>
    <mergeCell ref="I12:I13"/>
    <mergeCell ref="B12:B13"/>
    <mergeCell ref="C12:C13"/>
  </mergeCells>
  <phoneticPr fontId="3"/>
  <pageMargins left="0.78740157480314965" right="0.39370078740157483" top="0.55118110236220474" bottom="0.39370078740157483" header="0.31496062992125984" footer="0.31496062992125984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計算シート</vt:lpstr>
      <vt:lpstr>入力例</vt:lpstr>
      <vt:lpstr>計算シート!Print_Area</vt:lpstr>
      <vt:lpstr>入力例!Print_Area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足立 徹</dc:creator>
  <cp:lastModifiedBy>足立 徹</cp:lastModifiedBy>
  <cp:lastPrinted>2023-07-03T06:32:39Z</cp:lastPrinted>
  <dcterms:created xsi:type="dcterms:W3CDTF">2022-10-13T09:24:10Z</dcterms:created>
  <dcterms:modified xsi:type="dcterms:W3CDTF">2023-07-03T08:52:39Z</dcterms:modified>
</cp:coreProperties>
</file>