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<sst xmlns="http://schemas.openxmlformats.org/spreadsheetml/2006/main" count="185" uniqueCount="130">
  <si>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</si>
  <si>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</si>
  <si>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</si>
  <si>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</si>
  <si>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</si>
  <si>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</si>
  <si>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</si>
  <si>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</si>
  <si>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</si>
  <si>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</si>
  <si>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</si>
  <si>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</si>
  <si>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</si>
  <si>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</si>
  <si>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</si>
  <si>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</si>
  <si>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</si>
  <si>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</si>
  <si>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</si>
  <si>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</si>
  <si>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</si>
  <si>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</si>
  <si>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</si>
  <si>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</si>
  <si>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</si>
  <si>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</si>
  <si>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</si>
  <si>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</si>
  <si>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</si>
  <si>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</si>
  <si>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</si>
  <si>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</si>
  <si>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</si>
  <si>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</si>
  <si>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</si>
  <si>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</si>
  <si>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</si>
  <si>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</si>
  <si>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</si>
  <si>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</si>
  <si>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</si>
  <si>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</si>
  <si>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</si>
  <si>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</si>
  <si>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</si>
  <si>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</si>
  <si>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</si>
  <si>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</si>
  <si>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</si>
  <si>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</si>
  <si>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</si>
  <si>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</si>
  <si>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</si>
  <si>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</si>
  <si>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</si>
  <si>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</si>
  <si>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</si>
  <si>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</si>
  <si>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</si>
  <si>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</si>
  <si>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</si>
  <si>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</si>
  <si>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</si>
  <si>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</si>
  <si>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</si>
  <si>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</si>
  <si>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</si>
  <si>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</si>
  <si>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</si>
  <si>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</si>
  <si>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</si>
  <si>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</si>
  <si>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</si>
  <si>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</si>
  <si>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</si>
  <si>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</si>
  <si>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</si>
  <si>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</si>
  <si>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</si>
  <si>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</si>
  <si>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</si>
  <si>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</si>
  <si>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</si>
  <si>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</si>
  <si>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</si>
  <si>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</si>
  <si>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</si>
  <si>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</si>
  <si>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</si>
  <si>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</si>
  <si>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</si>
  <si>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</si>
  <si>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</si>
  <si>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</si>
  <si>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</si>
  <si>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</si>
  <si>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</si>
  <si>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</si>
  <si>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</si>
  <si>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</si>
  <si>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</si>
  <si>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</si>
  <si>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</si>
  <si>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</si>
  <si>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</si>
  <si>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</si>
  <si>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</si>
  <si>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</si>
  <si>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</si>
  <si>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</si>
  <si>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</si>
  <si>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</si>
  <si>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</si>
  <si>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</si>
  <si>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</si>
  <si>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</si>
  <si>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</si>
  <si>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</si>
  <si>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</si>
  <si>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</si>
  <si>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</si>
  <si>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</si>
  <si>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</si>
  <si>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</si>
  <si>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</si>
  <si>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</si>
  <si>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年計データ　（令和５年）</t>
  </si>
  <si>
    <t>令和５年３月分</t>
  </si>
  <si>
    <t>-</t>
  </si>
  <si>
    <t>令和５年３月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</si>
</sst>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177" fontId="25" fillId="0" borderId="18" xfId="62" applyNumberFormat="1" applyFont="1" applyBorder="1" applyAlignment="1">
      <alignment horizontal="right" vertical="center"/>
      <protection/>
    </xf>
    <xf numFmtId="177" fontId="25" fillId="0" borderId="69" xfId="62" applyNumberFormat="1" applyFont="1" applyBorder="1" applyAlignment="1">
      <alignment horizontal="right" vertical="center"/>
      <protection/>
    </xf>
    <xf numFmtId="177" fontId="25" fillId="0" borderId="14" xfId="62" applyNumberFormat="1" applyFont="1" applyBorder="1" applyAlignment="1">
      <alignment horizontal="right" vertical="center"/>
      <protection/>
    </xf>
    <xf numFmtId="177" fontId="25" fillId="0" borderId="22" xfId="62" applyNumberFormat="1" applyFont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F14" sqref="F14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2" customFormat="1" ht="21" customHeight="1" thickBot="1">
      <c r="A2" s="135" t="s">
        <v>110</v>
      </c>
      <c r="B2" s="135" t="s">
        <v>127</v>
      </c>
      <c r="C2" s="136"/>
      <c r="D2" s="134"/>
      <c r="E2" s="133" t="s">
        <v>4</v>
      </c>
      <c r="F2" s="129"/>
      <c r="H2" s="129"/>
      <c r="I2" s="129"/>
      <c r="J2" s="129"/>
      <c r="K2" s="129"/>
    </row>
    <row r="3" spans="1:11" s="132" customFormat="1" ht="21" customHeight="1" thickTop="1">
      <c r="A3" s="130"/>
      <c r="B3" s="131"/>
      <c r="D3" s="129"/>
      <c r="E3" s="129"/>
      <c r="F3" s="129"/>
      <c r="G3" s="129"/>
      <c r="H3" s="129"/>
      <c r="I3" s="129"/>
      <c r="J3" s="129"/>
      <c r="K3" s="129"/>
    </row>
    <row r="4" spans="1:11" s="132" customFormat="1" ht="13.5">
      <c r="A4" s="184" t="s">
        <v>118</v>
      </c>
      <c r="B4" s="184"/>
      <c r="C4" s="184"/>
      <c r="D4" s="184"/>
      <c r="E4" s="184"/>
      <c r="F4" s="129"/>
      <c r="G4" s="129"/>
      <c r="H4" s="129"/>
      <c r="I4" s="129"/>
      <c r="J4" s="129"/>
      <c r="K4" s="129"/>
    </row>
    <row r="5" spans="1:11" s="132" customFormat="1" ht="13.5">
      <c r="A5" s="167"/>
      <c r="B5" s="167"/>
      <c r="C5" s="167"/>
      <c r="D5" s="167"/>
      <c r="E5" s="167"/>
      <c r="F5" s="129"/>
      <c r="G5" s="129"/>
      <c r="H5" s="129"/>
      <c r="I5" s="129"/>
      <c r="J5" s="129"/>
      <c r="K5" s="129"/>
    </row>
    <row r="6" spans="1:11" s="132" customFormat="1" ht="18.75" customHeight="1">
      <c r="A6" s="167" t="s">
        <v>120</v>
      </c>
      <c r="B6" s="131"/>
      <c r="D6" s="129"/>
      <c r="E6" s="129"/>
      <c r="F6" s="129"/>
      <c r="G6" s="129"/>
      <c r="H6" s="129"/>
      <c r="I6" s="129"/>
      <c r="J6" s="129"/>
      <c r="K6" s="129"/>
    </row>
    <row r="7" spans="1:5" ht="27.75" customHeight="1">
      <c r="A7" s="121" t="s">
        <v>129</v>
      </c>
      <c r="B7" s="122" t="s">
        <v>106</v>
      </c>
      <c r="C7" s="122" t="s">
        <v>107</v>
      </c>
      <c r="D7" s="122" t="s">
        <v>108</v>
      </c>
      <c r="E7" s="143" t="s">
        <v>112</v>
      </c>
    </row>
    <row r="8" spans="1:5" ht="18" customHeight="1">
      <c r="A8" s="117" t="s">
        <v>111</v>
      </c>
      <c r="B8" s="120">
        <v>258</v>
      </c>
      <c r="C8" s="120">
        <v>481</v>
      </c>
      <c r="D8" s="119">
        <v>-223</v>
      </c>
      <c r="E8" s="181">
        <v>53.638253638253644</v>
      </c>
    </row>
    <row r="9" spans="1:5" ht="18" customHeight="1">
      <c r="A9" s="163"/>
      <c r="B9" s="164"/>
      <c r="C9" s="164"/>
      <c r="D9" s="165"/>
      <c r="E9" s="166"/>
    </row>
    <row r="10" spans="1:5" ht="18" customHeight="1">
      <c r="A10" s="167" t="s">
        <v>121</v>
      </c>
      <c r="B10" s="131"/>
      <c r="C10" s="132"/>
      <c r="D10" s="129"/>
      <c r="E10" s="129"/>
    </row>
    <row r="11" spans="1:5" ht="28.5" customHeight="1">
      <c r="A11" s="121" t="s">
        <v>122</v>
      </c>
      <c r="B11" s="122" t="s">
        <v>123</v>
      </c>
      <c r="C11" s="122" t="s">
        <v>124</v>
      </c>
      <c r="D11" s="122" t="s">
        <v>108</v>
      </c>
      <c r="E11" s="143" t="s">
        <v>125</v>
      </c>
    </row>
    <row r="12" spans="1:5" ht="18" customHeight="1">
      <c r="A12" s="117" t="s">
        <v>111</v>
      </c>
      <c r="B12" s="120">
        <v>3842</v>
      </c>
      <c r="C12" s="120">
        <v>4182</v>
      </c>
      <c r="D12" s="119">
        <v>-340</v>
      </c>
      <c r="E12" s="181">
        <v>91.869918699187</v>
      </c>
    </row>
    <row r="13" spans="1:5" ht="17.25" customHeight="1">
      <c r="A13" s="123"/>
      <c r="B13" s="124"/>
      <c r="C13" s="124"/>
      <c r="D13" s="168"/>
      <c r="E13" s="169"/>
    </row>
    <row r="14" spans="1:5" ht="17.25" customHeight="1">
      <c r="A14" s="123"/>
      <c r="B14" s="124"/>
      <c r="C14" s="124"/>
      <c r="D14" s="168"/>
      <c r="E14" s="169"/>
    </row>
    <row r="15" spans="1:5" ht="17.25" customHeight="1">
      <c r="A15" s="123"/>
      <c r="B15" s="124"/>
      <c r="C15" s="124"/>
      <c r="D15" s="168"/>
      <c r="E15" s="169"/>
    </row>
    <row r="16" spans="1:5" ht="18" customHeight="1">
      <c r="A16" s="123"/>
      <c r="B16" s="124"/>
      <c r="C16" s="124"/>
      <c r="D16" s="168"/>
      <c r="E16" s="169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令和５年３月</v>
      </c>
      <c r="B18" s="122" t="s">
        <v>106</v>
      </c>
      <c r="C18" s="122" t="s">
        <v>107</v>
      </c>
      <c r="D18" s="122" t="s">
        <v>108</v>
      </c>
      <c r="E18" s="143" t="s">
        <v>112</v>
      </c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</row>
    <row r="19" spans="1:20" ht="18" customHeight="1">
      <c r="A19" s="144" t="s">
        <v>13</v>
      </c>
      <c r="B19" s="145">
        <v>119</v>
      </c>
      <c r="C19" s="145">
        <v>281</v>
      </c>
      <c r="D19" s="146">
        <v>-162</v>
      </c>
      <c r="E19" s="147">
        <v>42.34875444839858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</row>
    <row r="20" spans="1:20" ht="18" customHeight="1">
      <c r="A20" s="148" t="s">
        <v>20</v>
      </c>
      <c r="B20" s="149">
        <v>3</v>
      </c>
      <c r="C20" s="149">
        <v>12</v>
      </c>
      <c r="D20" s="150">
        <v>-9</v>
      </c>
      <c r="E20" s="151">
        <v>25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</row>
    <row r="21" spans="1:20" ht="18" customHeight="1">
      <c r="A21" s="148" t="s">
        <v>21</v>
      </c>
      <c r="B21" s="149">
        <v>29</v>
      </c>
      <c r="C21" s="149">
        <v>44</v>
      </c>
      <c r="D21" s="150">
        <v>-15</v>
      </c>
      <c r="E21" s="151">
        <v>65.9090909090909</v>
      </c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</row>
    <row r="22" spans="1:20" ht="18" customHeight="1">
      <c r="A22" s="148" t="s">
        <v>22</v>
      </c>
      <c r="B22" s="149">
        <v>10</v>
      </c>
      <c r="C22" s="149">
        <v>16</v>
      </c>
      <c r="D22" s="150">
        <v>-6</v>
      </c>
      <c r="E22" s="151">
        <v>62.5</v>
      </c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</row>
    <row r="23" spans="1:20" ht="18" customHeight="1">
      <c r="A23" s="148" t="s">
        <v>23</v>
      </c>
      <c r="B23" s="149">
        <v>12</v>
      </c>
      <c r="C23" s="149">
        <v>19</v>
      </c>
      <c r="D23" s="150">
        <v>-7</v>
      </c>
      <c r="E23" s="151">
        <v>63.1578947368421</v>
      </c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1:20" ht="18" customHeight="1">
      <c r="A24" s="148" t="s">
        <v>1</v>
      </c>
      <c r="B24" s="149">
        <v>33</v>
      </c>
      <c r="C24" s="149">
        <v>27</v>
      </c>
      <c r="D24" s="150">
        <v>6</v>
      </c>
      <c r="E24" s="151">
        <v>122.22222222222223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</row>
    <row r="25" spans="1:20" ht="18" customHeight="1">
      <c r="A25" s="148" t="s">
        <v>26</v>
      </c>
      <c r="B25" s="149">
        <v>27</v>
      </c>
      <c r="C25" s="149">
        <v>39</v>
      </c>
      <c r="D25" s="150">
        <v>-12</v>
      </c>
      <c r="E25" s="151">
        <v>69.23076923076923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</row>
    <row r="26" spans="1:20" ht="18" customHeight="1">
      <c r="A26" s="148" t="s">
        <v>11</v>
      </c>
      <c r="B26" s="149">
        <v>16</v>
      </c>
      <c r="C26" s="149">
        <v>32</v>
      </c>
      <c r="D26" s="150">
        <v>-16</v>
      </c>
      <c r="E26" s="151">
        <v>50</v>
      </c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</row>
    <row r="27" spans="1:20" ht="18" customHeight="1">
      <c r="A27" s="152" t="s">
        <v>5</v>
      </c>
      <c r="B27" s="153">
        <v>9</v>
      </c>
      <c r="C27" s="153">
        <v>11</v>
      </c>
      <c r="D27" s="154">
        <v>-2</v>
      </c>
      <c r="E27" s="155">
        <v>81.81818181818183</v>
      </c>
      <c r="G27" s="171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9:20" ht="21" customHeight="1"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</row>
    <row r="29" spans="1:20" ht="21" customHeight="1">
      <c r="A29" s="79" t="s">
        <v>7</v>
      </c>
      <c r="B29" s="115"/>
      <c r="C29" s="115"/>
      <c r="D29" s="115"/>
      <c r="E29" s="115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</row>
    <row r="30" spans="1:21" ht="27.75" customHeight="1">
      <c r="A30" s="121" t="str">
        <f>A7</f>
        <v>令和５年３月</v>
      </c>
      <c r="B30" s="122" t="s">
        <v>106</v>
      </c>
      <c r="C30" s="122" t="s">
        <v>107</v>
      </c>
      <c r="D30" s="122" t="s">
        <v>108</v>
      </c>
      <c r="E30" s="143" t="s">
        <v>112</v>
      </c>
      <c r="H30" s="177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7"/>
    </row>
    <row r="31" spans="1:21" ht="18" customHeight="1">
      <c r="A31" s="144" t="s">
        <v>114</v>
      </c>
      <c r="B31" s="145">
        <v>169</v>
      </c>
      <c r="C31" s="156">
        <v>209</v>
      </c>
      <c r="D31" s="146">
        <v>-40</v>
      </c>
      <c r="E31" s="182">
        <v>80.86124401913875</v>
      </c>
      <c r="H31" s="177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</row>
    <row r="32" spans="1:21" ht="18" customHeight="1">
      <c r="A32" s="148" t="s">
        <v>113</v>
      </c>
      <c r="B32" s="149">
        <v>23</v>
      </c>
      <c r="C32" s="157">
        <v>30</v>
      </c>
      <c r="D32" s="158">
        <v>-7</v>
      </c>
      <c r="E32" s="180">
        <v>76.66666666666667</v>
      </c>
      <c r="H32" s="17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7"/>
    </row>
    <row r="33" spans="1:21" ht="18" customHeight="1">
      <c r="A33" s="148" t="s">
        <v>12</v>
      </c>
      <c r="B33" s="149">
        <v>7</v>
      </c>
      <c r="C33" s="157">
        <v>0</v>
      </c>
      <c r="D33" s="158">
        <v>7</v>
      </c>
      <c r="E33" s="180" t="s">
        <v>128</v>
      </c>
      <c r="H33" s="177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7"/>
    </row>
    <row r="34" spans="1:21" ht="18" customHeight="1">
      <c r="A34" s="152" t="s">
        <v>8</v>
      </c>
      <c r="B34" s="153">
        <v>59</v>
      </c>
      <c r="C34" s="159">
        <v>242</v>
      </c>
      <c r="D34" s="154">
        <v>-183</v>
      </c>
      <c r="E34" s="183">
        <v>24.380165289256198</v>
      </c>
      <c r="G34" s="171"/>
      <c r="H34" s="177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7"/>
    </row>
    <row r="35" spans="1:21" s="142" customFormat="1" ht="21.75" customHeight="1">
      <c r="A35" s="137"/>
      <c r="B35" s="138"/>
      <c r="C35" s="139"/>
      <c r="D35" s="140"/>
      <c r="E35" s="141"/>
      <c r="F35" s="139"/>
      <c r="G35" s="139"/>
      <c r="H35" s="178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9"/>
    </row>
    <row r="36" spans="1:21" ht="21" customHeight="1">
      <c r="A36" s="79" t="s">
        <v>18</v>
      </c>
      <c r="B36" s="115"/>
      <c r="C36" s="115"/>
      <c r="D36" s="115"/>
      <c r="E36" s="115"/>
      <c r="H36" s="177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7"/>
    </row>
    <row r="37" spans="1:21" ht="27.75" customHeight="1">
      <c r="A37" s="121" t="str">
        <f>A7</f>
        <v>令和５年３月</v>
      </c>
      <c r="B37" s="122" t="s">
        <v>106</v>
      </c>
      <c r="C37" s="122" t="s">
        <v>107</v>
      </c>
      <c r="D37" s="122" t="s">
        <v>108</v>
      </c>
      <c r="E37" s="143" t="s">
        <v>112</v>
      </c>
      <c r="H37" s="177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7"/>
    </row>
    <row r="38" spans="1:21" ht="18" customHeight="1">
      <c r="A38" s="144" t="s">
        <v>116</v>
      </c>
      <c r="B38" s="145">
        <v>232</v>
      </c>
      <c r="C38" s="174">
        <v>316</v>
      </c>
      <c r="D38" s="146">
        <v>-84</v>
      </c>
      <c r="E38" s="182">
        <v>73.41772151898735</v>
      </c>
      <c r="H38" s="177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7"/>
    </row>
    <row r="39" spans="1:21" ht="18" customHeight="1">
      <c r="A39" s="152" t="s">
        <v>2</v>
      </c>
      <c r="B39" s="153">
        <v>26</v>
      </c>
      <c r="C39" s="175">
        <v>165</v>
      </c>
      <c r="D39" s="154">
        <v>-139</v>
      </c>
      <c r="E39" s="183">
        <v>15.757575757575756</v>
      </c>
      <c r="G39" s="172"/>
      <c r="H39" s="177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7"/>
    </row>
    <row r="40" spans="1:21" ht="18" customHeight="1">
      <c r="A40" s="117" t="s">
        <v>115</v>
      </c>
      <c r="B40" s="118">
        <v>89.92248062015504</v>
      </c>
      <c r="C40" s="118">
        <v>65.6964656964657</v>
      </c>
      <c r="H40" s="177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7"/>
    </row>
    <row r="41" spans="8:21" ht="21" customHeight="1">
      <c r="H41" s="177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7"/>
    </row>
    <row r="42" spans="8:21" ht="21" customHeight="1"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53" spans="1:6" ht="21" customHeight="1">
      <c r="A53" s="123"/>
      <c r="B53" s="124"/>
      <c r="C53" s="124"/>
      <c r="D53" s="125"/>
      <c r="E53" s="126"/>
      <c r="F53" s="127"/>
    </row>
    <row r="54" spans="1:6" ht="21" customHeight="1">
      <c r="A54" s="123"/>
      <c r="B54" s="124"/>
      <c r="C54" s="124"/>
      <c r="D54" s="125"/>
      <c r="E54" s="126"/>
      <c r="F54" s="127"/>
    </row>
    <row r="55" spans="1:6" ht="21" customHeight="1">
      <c r="A55" s="123"/>
      <c r="B55" s="124"/>
      <c r="C55" s="124"/>
      <c r="D55" s="125"/>
      <c r="E55" s="126"/>
      <c r="F55" s="127"/>
    </row>
    <row r="56" spans="1:6" ht="21" customHeight="1">
      <c r="A56" s="123"/>
      <c r="B56" s="124"/>
      <c r="C56" s="124"/>
      <c r="D56" s="125"/>
      <c r="E56" s="126"/>
      <c r="F56" s="127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SheetLayoutView="100" zoomScalePageLayoutView="0" workbookViewId="0" topLeftCell="A1">
      <selection activeCell="U22" sqref="U22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令和５年３月分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v>119</v>
      </c>
      <c r="D7" s="19">
        <v>118</v>
      </c>
      <c r="E7" s="20">
        <v>1</v>
      </c>
      <c r="F7" s="21">
        <v>0</v>
      </c>
      <c r="G7" s="19">
        <v>11511</v>
      </c>
      <c r="H7" s="21">
        <v>96.73109243697479</v>
      </c>
      <c r="I7" s="19">
        <v>249363</v>
      </c>
      <c r="J7" s="21">
        <v>2095.4873949579833</v>
      </c>
      <c r="K7" s="19">
        <v>104</v>
      </c>
      <c r="L7" s="20">
        <v>0</v>
      </c>
      <c r="M7" s="20">
        <v>0</v>
      </c>
      <c r="N7" s="20">
        <v>15</v>
      </c>
      <c r="O7" s="20">
        <v>0</v>
      </c>
      <c r="P7" s="21">
        <v>0</v>
      </c>
      <c r="Q7" s="19">
        <v>70</v>
      </c>
      <c r="R7" s="20">
        <v>22</v>
      </c>
      <c r="S7" s="20">
        <v>0</v>
      </c>
      <c r="T7" s="21">
        <v>27</v>
      </c>
      <c r="U7" s="19">
        <v>81</v>
      </c>
      <c r="V7" s="20">
        <v>18</v>
      </c>
      <c r="W7" s="21">
        <v>20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v>3</v>
      </c>
      <c r="D8" s="24">
        <v>3</v>
      </c>
      <c r="E8" s="25">
        <v>0</v>
      </c>
      <c r="F8" s="26">
        <v>0</v>
      </c>
      <c r="G8" s="24">
        <v>340</v>
      </c>
      <c r="H8" s="26">
        <v>113.33333333333333</v>
      </c>
      <c r="I8" s="24">
        <v>7508</v>
      </c>
      <c r="J8" s="26">
        <v>2502.6666666666665</v>
      </c>
      <c r="K8" s="24">
        <v>3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2</v>
      </c>
      <c r="R8" s="25">
        <v>1</v>
      </c>
      <c r="S8" s="25">
        <v>0</v>
      </c>
      <c r="T8" s="26">
        <v>0</v>
      </c>
      <c r="U8" s="24">
        <v>3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v>29</v>
      </c>
      <c r="D9" s="24">
        <v>28</v>
      </c>
      <c r="E9" s="25">
        <v>1</v>
      </c>
      <c r="F9" s="26">
        <v>0</v>
      </c>
      <c r="G9" s="24">
        <v>3045</v>
      </c>
      <c r="H9" s="26">
        <v>105</v>
      </c>
      <c r="I9" s="24">
        <v>74224</v>
      </c>
      <c r="J9" s="26">
        <v>2559.448275862069</v>
      </c>
      <c r="K9" s="24">
        <v>25</v>
      </c>
      <c r="L9" s="25">
        <v>0</v>
      </c>
      <c r="M9" s="25">
        <v>0</v>
      </c>
      <c r="N9" s="25">
        <v>4</v>
      </c>
      <c r="O9" s="25">
        <v>0</v>
      </c>
      <c r="P9" s="26">
        <v>0</v>
      </c>
      <c r="Q9" s="24">
        <v>21</v>
      </c>
      <c r="R9" s="25">
        <v>0</v>
      </c>
      <c r="S9" s="25">
        <v>0</v>
      </c>
      <c r="T9" s="26">
        <v>8</v>
      </c>
      <c r="U9" s="24">
        <v>24</v>
      </c>
      <c r="V9" s="25">
        <v>4</v>
      </c>
      <c r="W9" s="26">
        <v>1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v>10</v>
      </c>
      <c r="D10" s="24">
        <v>9</v>
      </c>
      <c r="E10" s="25">
        <v>1</v>
      </c>
      <c r="F10" s="26">
        <v>0</v>
      </c>
      <c r="G10" s="24">
        <v>1120</v>
      </c>
      <c r="H10" s="26">
        <v>112</v>
      </c>
      <c r="I10" s="24">
        <v>25310</v>
      </c>
      <c r="J10" s="26">
        <v>2531</v>
      </c>
      <c r="K10" s="24">
        <v>10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9</v>
      </c>
      <c r="R10" s="25">
        <v>0</v>
      </c>
      <c r="S10" s="25">
        <v>0</v>
      </c>
      <c r="T10" s="26">
        <v>1</v>
      </c>
      <c r="U10" s="24">
        <v>10</v>
      </c>
      <c r="V10" s="25">
        <v>0</v>
      </c>
      <c r="W10" s="26">
        <v>0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v>12</v>
      </c>
      <c r="D11" s="24">
        <v>10</v>
      </c>
      <c r="E11" s="25">
        <v>2</v>
      </c>
      <c r="F11" s="26">
        <v>0</v>
      </c>
      <c r="G11" s="24">
        <v>899</v>
      </c>
      <c r="H11" s="26">
        <v>74.91666666666667</v>
      </c>
      <c r="I11" s="24">
        <v>19688</v>
      </c>
      <c r="J11" s="26">
        <v>1640.6666666666667</v>
      </c>
      <c r="K11" s="24">
        <v>12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7</v>
      </c>
      <c r="R11" s="25">
        <v>0</v>
      </c>
      <c r="S11" s="25">
        <v>5</v>
      </c>
      <c r="T11" s="26">
        <v>0</v>
      </c>
      <c r="U11" s="24">
        <v>11</v>
      </c>
      <c r="V11" s="25">
        <v>0</v>
      </c>
      <c r="W11" s="26">
        <v>1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v>33</v>
      </c>
      <c r="D12" s="24">
        <v>30</v>
      </c>
      <c r="E12" s="25">
        <v>3</v>
      </c>
      <c r="F12" s="26">
        <v>0</v>
      </c>
      <c r="G12" s="24">
        <v>3915</v>
      </c>
      <c r="H12" s="26">
        <v>118.63636363636364</v>
      </c>
      <c r="I12" s="24">
        <v>70689</v>
      </c>
      <c r="J12" s="26">
        <v>2142.090909090909</v>
      </c>
      <c r="K12" s="24">
        <v>33</v>
      </c>
      <c r="L12" s="25">
        <v>0</v>
      </c>
      <c r="M12" s="25">
        <v>0</v>
      </c>
      <c r="N12" s="25">
        <v>0</v>
      </c>
      <c r="O12" s="25">
        <v>0</v>
      </c>
      <c r="P12" s="26">
        <v>0</v>
      </c>
      <c r="Q12" s="24">
        <v>21</v>
      </c>
      <c r="R12" s="25">
        <v>0</v>
      </c>
      <c r="S12" s="25">
        <v>0</v>
      </c>
      <c r="T12" s="26">
        <v>12</v>
      </c>
      <c r="U12" s="24">
        <v>33</v>
      </c>
      <c r="V12" s="25">
        <v>0</v>
      </c>
      <c r="W12" s="26">
        <v>0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0">
        <v>27</v>
      </c>
      <c r="D13" s="24">
        <v>25</v>
      </c>
      <c r="E13" s="25">
        <v>2</v>
      </c>
      <c r="F13" s="26">
        <v>0</v>
      </c>
      <c r="G13" s="24">
        <v>3258</v>
      </c>
      <c r="H13" s="26">
        <v>120.66666666666667</v>
      </c>
      <c r="I13" s="24">
        <v>66485</v>
      </c>
      <c r="J13" s="26">
        <v>2462.4074074074074</v>
      </c>
      <c r="K13" s="24">
        <v>24</v>
      </c>
      <c r="L13" s="25">
        <v>0</v>
      </c>
      <c r="M13" s="25">
        <v>0</v>
      </c>
      <c r="N13" s="25">
        <v>3</v>
      </c>
      <c r="O13" s="25">
        <v>0</v>
      </c>
      <c r="P13" s="26">
        <v>0</v>
      </c>
      <c r="Q13" s="24">
        <v>20</v>
      </c>
      <c r="R13" s="25">
        <v>0</v>
      </c>
      <c r="S13" s="25">
        <v>0</v>
      </c>
      <c r="T13" s="26">
        <v>7</v>
      </c>
      <c r="U13" s="24">
        <v>24</v>
      </c>
      <c r="V13" s="25">
        <v>3</v>
      </c>
      <c r="W13" s="26">
        <v>0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v>16</v>
      </c>
      <c r="D14" s="24">
        <v>13</v>
      </c>
      <c r="E14" s="25">
        <v>3</v>
      </c>
      <c r="F14" s="26">
        <v>0</v>
      </c>
      <c r="G14" s="24">
        <v>1646</v>
      </c>
      <c r="H14" s="26">
        <v>102.875</v>
      </c>
      <c r="I14" s="24">
        <v>46588</v>
      </c>
      <c r="J14" s="26">
        <v>2911.75</v>
      </c>
      <c r="K14" s="24">
        <v>12</v>
      </c>
      <c r="L14" s="25">
        <v>0</v>
      </c>
      <c r="M14" s="25">
        <v>0</v>
      </c>
      <c r="N14" s="25">
        <v>4</v>
      </c>
      <c r="O14" s="25">
        <v>0</v>
      </c>
      <c r="P14" s="26">
        <v>0</v>
      </c>
      <c r="Q14" s="24">
        <v>12</v>
      </c>
      <c r="R14" s="25">
        <v>0</v>
      </c>
      <c r="S14" s="25">
        <v>2</v>
      </c>
      <c r="T14" s="26">
        <v>2</v>
      </c>
      <c r="U14" s="24">
        <v>9</v>
      </c>
      <c r="V14" s="25">
        <v>4</v>
      </c>
      <c r="W14" s="26">
        <v>3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v>9</v>
      </c>
      <c r="D15" s="29">
        <v>7</v>
      </c>
      <c r="E15" s="30">
        <v>2</v>
      </c>
      <c r="F15" s="31">
        <v>0</v>
      </c>
      <c r="G15" s="29">
        <v>1014</v>
      </c>
      <c r="H15" s="31">
        <v>112.66666666666667</v>
      </c>
      <c r="I15" s="29">
        <v>19864</v>
      </c>
      <c r="J15" s="31">
        <v>2207.1111111111113</v>
      </c>
      <c r="K15" s="29">
        <v>9</v>
      </c>
      <c r="L15" s="30">
        <v>0</v>
      </c>
      <c r="M15" s="30">
        <v>0</v>
      </c>
      <c r="N15" s="30">
        <v>0</v>
      </c>
      <c r="O15" s="30">
        <v>0</v>
      </c>
      <c r="P15" s="31">
        <v>0</v>
      </c>
      <c r="Q15" s="29">
        <v>7</v>
      </c>
      <c r="R15" s="30">
        <v>0</v>
      </c>
      <c r="S15" s="30">
        <v>0</v>
      </c>
      <c r="T15" s="31">
        <v>2</v>
      </c>
      <c r="U15" s="29">
        <v>9</v>
      </c>
      <c r="V15" s="30">
        <v>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258</v>
      </c>
      <c r="D16" s="33">
        <f>SUM(D7:D15)</f>
        <v>243</v>
      </c>
      <c r="E16" s="34">
        <f>SUM(E7:E15)</f>
        <v>15</v>
      </c>
      <c r="F16" s="35">
        <f>SUM(F7:F15)</f>
        <v>0</v>
      </c>
      <c r="G16" s="33">
        <f>SUM(G7:G15)</f>
        <v>26748</v>
      </c>
      <c r="H16" s="31">
        <f>G16/C16</f>
        <v>103.67441860465117</v>
      </c>
      <c r="I16" s="33">
        <f>SUM(I7:I15)</f>
        <v>579719</v>
      </c>
      <c r="J16" s="35">
        <f>I16/C16</f>
        <v>2246.9728682170544</v>
      </c>
      <c r="K16" s="33">
        <f aca="true" t="shared" si="0" ref="K16:W16">SUM(K7:K15)</f>
        <v>232</v>
      </c>
      <c r="L16" s="34">
        <f t="shared" si="0"/>
        <v>0</v>
      </c>
      <c r="M16" s="34">
        <f t="shared" si="0"/>
        <v>0</v>
      </c>
      <c r="N16" s="34">
        <f t="shared" si="0"/>
        <v>26</v>
      </c>
      <c r="O16" s="34">
        <f t="shared" si="0"/>
        <v>0</v>
      </c>
      <c r="P16" s="35">
        <f t="shared" si="0"/>
        <v>0</v>
      </c>
      <c r="Q16" s="33">
        <f t="shared" si="0"/>
        <v>169</v>
      </c>
      <c r="R16" s="34">
        <f t="shared" si="0"/>
        <v>23</v>
      </c>
      <c r="S16" s="34">
        <f t="shared" si="0"/>
        <v>7</v>
      </c>
      <c r="T16" s="35">
        <f t="shared" si="0"/>
        <v>59</v>
      </c>
      <c r="U16" s="33">
        <f t="shared" si="0"/>
        <v>204</v>
      </c>
      <c r="V16" s="34">
        <f t="shared" si="0"/>
        <v>29</v>
      </c>
      <c r="W16" s="35">
        <f t="shared" si="0"/>
        <v>25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SheetLayoutView="100" workbookViewId="0" topLeftCell="A13">
      <selection activeCell="N24" sqref="N24:N32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8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0" t="s">
        <v>126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63</v>
      </c>
      <c r="D5" s="62">
        <v>83</v>
      </c>
      <c r="E5" s="62">
        <v>119</v>
      </c>
      <c r="F5" s="63"/>
      <c r="G5" s="63"/>
      <c r="H5" s="64"/>
      <c r="I5" s="64"/>
      <c r="J5" s="64"/>
      <c r="K5" s="64"/>
      <c r="L5" s="65"/>
      <c r="M5" s="66"/>
      <c r="N5" s="67"/>
      <c r="O5" s="94">
        <f aca="true" t="shared" si="0" ref="O5:O13">SUM(C5:N5)</f>
        <v>265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2</v>
      </c>
      <c r="D6" s="69">
        <v>4</v>
      </c>
      <c r="E6" s="69">
        <v>3</v>
      </c>
      <c r="F6" s="70"/>
      <c r="G6" s="70"/>
      <c r="H6" s="71"/>
      <c r="I6" s="71"/>
      <c r="J6" s="71"/>
      <c r="K6" s="71"/>
      <c r="L6" s="72"/>
      <c r="M6" s="73"/>
      <c r="N6" s="74"/>
      <c r="O6" s="95">
        <f t="shared" si="0"/>
        <v>9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23</v>
      </c>
      <c r="D7" s="69">
        <v>9</v>
      </c>
      <c r="E7" s="69">
        <v>29</v>
      </c>
      <c r="F7" s="70"/>
      <c r="G7" s="70"/>
      <c r="H7" s="71"/>
      <c r="I7" s="71"/>
      <c r="J7" s="71"/>
      <c r="K7" s="71"/>
      <c r="L7" s="72"/>
      <c r="M7" s="73"/>
      <c r="N7" s="74"/>
      <c r="O7" s="95">
        <f t="shared" si="0"/>
        <v>61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4</v>
      </c>
      <c r="E8" s="69">
        <v>10</v>
      </c>
      <c r="F8" s="70"/>
      <c r="G8" s="70"/>
      <c r="H8" s="71"/>
      <c r="I8" s="71"/>
      <c r="J8" s="71"/>
      <c r="K8" s="71"/>
      <c r="L8" s="72"/>
      <c r="M8" s="73"/>
      <c r="N8" s="74"/>
      <c r="O8" s="95">
        <f t="shared" si="0"/>
        <v>31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9</v>
      </c>
      <c r="D9" s="69">
        <v>21</v>
      </c>
      <c r="E9" s="69">
        <v>12</v>
      </c>
      <c r="F9" s="70"/>
      <c r="G9" s="70"/>
      <c r="H9" s="71"/>
      <c r="I9" s="71"/>
      <c r="J9" s="71"/>
      <c r="K9" s="71"/>
      <c r="L9" s="72"/>
      <c r="M9" s="73"/>
      <c r="N9" s="74"/>
      <c r="O9" s="95">
        <f t="shared" si="0"/>
        <v>42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7</v>
      </c>
      <c r="D10" s="69">
        <v>18</v>
      </c>
      <c r="E10" s="69">
        <v>33</v>
      </c>
      <c r="F10" s="70"/>
      <c r="G10" s="70"/>
      <c r="H10" s="71"/>
      <c r="I10" s="71"/>
      <c r="J10" s="71"/>
      <c r="K10" s="71"/>
      <c r="L10" s="72"/>
      <c r="M10" s="73"/>
      <c r="N10" s="74"/>
      <c r="O10" s="95">
        <f t="shared" si="0"/>
        <v>58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17</v>
      </c>
      <c r="D11" s="69">
        <v>11</v>
      </c>
      <c r="E11" s="69">
        <v>27</v>
      </c>
      <c r="F11" s="70"/>
      <c r="G11" s="70"/>
      <c r="H11" s="71"/>
      <c r="I11" s="71"/>
      <c r="J11" s="71"/>
      <c r="K11" s="71"/>
      <c r="L11" s="72"/>
      <c r="M11" s="73"/>
      <c r="N11" s="74"/>
      <c r="O11" s="95">
        <f t="shared" si="0"/>
        <v>55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13</v>
      </c>
      <c r="D12" s="69">
        <v>9</v>
      </c>
      <c r="E12" s="69">
        <v>16</v>
      </c>
      <c r="F12" s="70"/>
      <c r="G12" s="70"/>
      <c r="H12" s="71"/>
      <c r="I12" s="71"/>
      <c r="J12" s="71"/>
      <c r="K12" s="71"/>
      <c r="L12" s="72"/>
      <c r="M12" s="73"/>
      <c r="N12" s="74"/>
      <c r="O12" s="95">
        <f t="shared" si="0"/>
        <v>38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6</v>
      </c>
      <c r="D13" s="81">
        <v>11</v>
      </c>
      <c r="E13" s="81">
        <v>9</v>
      </c>
      <c r="F13" s="82"/>
      <c r="G13" s="82"/>
      <c r="H13" s="83"/>
      <c r="I13" s="83"/>
      <c r="J13" s="83"/>
      <c r="K13" s="83"/>
      <c r="L13" s="84"/>
      <c r="M13" s="85"/>
      <c r="N13" s="86"/>
      <c r="O13" s="96">
        <f t="shared" si="0"/>
        <v>26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v>157</v>
      </c>
      <c r="D14" s="87">
        <v>170</v>
      </c>
      <c r="E14" s="87">
        <v>258</v>
      </c>
      <c r="F14" s="87">
        <f aca="true" t="shared" si="1" ref="F14:O14">IF(SUM(F5:F13)=0,"",SUM(F5:F13))</f>
      </c>
      <c r="G14" s="87">
        <f t="shared" si="1"/>
      </c>
      <c r="H14" s="87">
        <f t="shared" si="1"/>
      </c>
      <c r="I14" s="87">
        <f t="shared" si="1"/>
      </c>
      <c r="J14" s="87">
        <f t="shared" si="1"/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585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2">
        <v>225</v>
      </c>
      <c r="D15" s="162">
        <v>328</v>
      </c>
      <c r="E15" s="162">
        <v>481</v>
      </c>
      <c r="F15" s="162">
        <v>498</v>
      </c>
      <c r="G15" s="162">
        <v>400</v>
      </c>
      <c r="H15" s="162">
        <v>346</v>
      </c>
      <c r="I15" s="162">
        <v>292</v>
      </c>
      <c r="J15" s="162">
        <v>405</v>
      </c>
      <c r="K15" s="162">
        <v>469</v>
      </c>
      <c r="L15" s="162">
        <v>300</v>
      </c>
      <c r="M15" s="162">
        <v>273</v>
      </c>
      <c r="N15" s="88">
        <v>274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v>69.77777777777779</v>
      </c>
      <c r="D16" s="89">
        <v>51.829268292682926</v>
      </c>
      <c r="E16" s="89">
        <v>53.638253638253644</v>
      </c>
      <c r="F16" s="89">
        <f aca="true" t="shared" si="2" ref="F16:N16">IF(F14="","",IF(F14/F15*100=0,"",F14/F15*100))</f>
      </c>
      <c r="G16" s="89">
        <f t="shared" si="2"/>
      </c>
      <c r="H16" s="89">
        <f t="shared" si="2"/>
      </c>
      <c r="I16" s="89">
        <f t="shared" si="2"/>
      </c>
      <c r="J16" s="89">
        <f t="shared" si="2"/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v>157</v>
      </c>
      <c r="D17" s="87">
        <v>327</v>
      </c>
      <c r="E17" s="87">
        <v>585</v>
      </c>
      <c r="F17" s="87">
        <f>IF(F14="","",SUM($C$14:F14))</f>
      </c>
      <c r="G17" s="87">
        <f>IF(G14="","",SUM($C$14:G14))</f>
      </c>
      <c r="H17" s="87">
        <f>IF(H14="","",SUM($C$14:H14))</f>
      </c>
      <c r="I17" s="87">
        <f>IF(I14="","",SUM($C$14:I14))</f>
      </c>
      <c r="J17" s="87">
        <f>IF(J14="","",SUM($C$14:J14))</f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v>225</v>
      </c>
      <c r="D18" s="90">
        <v>553</v>
      </c>
      <c r="E18" s="90">
        <v>1034</v>
      </c>
      <c r="F18" s="90">
        <f aca="true" t="shared" si="3" ref="F18:N18">E18+F15</f>
        <v>1532</v>
      </c>
      <c r="G18" s="90">
        <f t="shared" si="3"/>
        <v>1932</v>
      </c>
      <c r="H18" s="90">
        <f t="shared" si="3"/>
        <v>2278</v>
      </c>
      <c r="I18" s="90">
        <f t="shared" si="3"/>
        <v>2570</v>
      </c>
      <c r="J18" s="90">
        <f t="shared" si="3"/>
        <v>2975</v>
      </c>
      <c r="K18" s="90">
        <f t="shared" si="3"/>
        <v>3444</v>
      </c>
      <c r="L18" s="90">
        <f t="shared" si="3"/>
        <v>3744</v>
      </c>
      <c r="M18" s="90">
        <f t="shared" si="3"/>
        <v>4017</v>
      </c>
      <c r="N18" s="88">
        <f t="shared" si="3"/>
        <v>4291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v>69.77777777777779</v>
      </c>
      <c r="D19" s="102">
        <v>59.13200723327306</v>
      </c>
      <c r="E19" s="102">
        <v>56.57640232108317</v>
      </c>
      <c r="F19" s="102">
        <f aca="true" t="shared" si="4" ref="F19:N19">IF(F17="","",F17/F18*100)</f>
      </c>
      <c r="G19" s="102">
        <f t="shared" si="4"/>
      </c>
      <c r="H19" s="102">
        <f t="shared" si="4"/>
      </c>
      <c r="I19" s="102">
        <f t="shared" si="4"/>
      </c>
      <c r="J19" s="102">
        <f t="shared" si="4"/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1" t="s">
        <v>119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>
        <v>248</v>
      </c>
      <c r="I24" s="62">
        <v>111</v>
      </c>
      <c r="J24" s="62">
        <v>106</v>
      </c>
      <c r="K24" s="62">
        <v>114</v>
      </c>
      <c r="L24" s="62">
        <v>63</v>
      </c>
      <c r="M24" s="62">
        <v>83</v>
      </c>
      <c r="N24" s="62">
        <v>119</v>
      </c>
      <c r="O24" s="68">
        <f aca="true" t="shared" si="5" ref="O24:O31">SUM(C24:N24)</f>
        <v>1471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>
        <v>16</v>
      </c>
      <c r="I25" s="69">
        <v>32</v>
      </c>
      <c r="J25" s="69">
        <v>9</v>
      </c>
      <c r="K25" s="69">
        <v>6</v>
      </c>
      <c r="L25" s="69">
        <v>2</v>
      </c>
      <c r="M25" s="69">
        <v>4</v>
      </c>
      <c r="N25" s="69">
        <v>3</v>
      </c>
      <c r="O25" s="75">
        <f t="shared" si="5"/>
        <v>105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>
        <v>26</v>
      </c>
      <c r="I26" s="69">
        <v>15</v>
      </c>
      <c r="J26" s="69">
        <v>33</v>
      </c>
      <c r="K26" s="69">
        <v>29</v>
      </c>
      <c r="L26" s="69">
        <v>23</v>
      </c>
      <c r="M26" s="69">
        <v>9</v>
      </c>
      <c r="N26" s="69">
        <v>29</v>
      </c>
      <c r="O26" s="75">
        <f t="shared" si="5"/>
        <v>318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>
        <v>49</v>
      </c>
      <c r="I27" s="69">
        <v>23</v>
      </c>
      <c r="J27" s="69">
        <v>12</v>
      </c>
      <c r="K27" s="69">
        <v>17</v>
      </c>
      <c r="L27" s="69">
        <v>17</v>
      </c>
      <c r="M27" s="69">
        <v>4</v>
      </c>
      <c r="N27" s="69">
        <v>10</v>
      </c>
      <c r="O27" s="75">
        <f t="shared" si="5"/>
        <v>212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>
        <v>31</v>
      </c>
      <c r="I28" s="69">
        <v>23</v>
      </c>
      <c r="J28" s="69">
        <v>30</v>
      </c>
      <c r="K28" s="69">
        <v>14</v>
      </c>
      <c r="L28" s="69">
        <v>9</v>
      </c>
      <c r="M28" s="69">
        <v>21</v>
      </c>
      <c r="N28" s="69">
        <v>12</v>
      </c>
      <c r="O28" s="75">
        <f t="shared" si="5"/>
        <v>269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>
        <v>28</v>
      </c>
      <c r="I29" s="69">
        <v>34</v>
      </c>
      <c r="J29" s="69">
        <v>35</v>
      </c>
      <c r="K29" s="69">
        <v>23</v>
      </c>
      <c r="L29" s="69">
        <v>7</v>
      </c>
      <c r="M29" s="69">
        <v>18</v>
      </c>
      <c r="N29" s="69">
        <v>33</v>
      </c>
      <c r="O29" s="75">
        <f t="shared" si="5"/>
        <v>664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>
        <v>34</v>
      </c>
      <c r="I30" s="69">
        <v>30</v>
      </c>
      <c r="J30" s="69">
        <v>21</v>
      </c>
      <c r="K30" s="69">
        <v>31</v>
      </c>
      <c r="L30" s="69">
        <v>17</v>
      </c>
      <c r="M30" s="69">
        <v>11</v>
      </c>
      <c r="N30" s="69">
        <v>27</v>
      </c>
      <c r="O30" s="75">
        <f t="shared" si="5"/>
        <v>354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>
        <v>24</v>
      </c>
      <c r="I31" s="69">
        <v>25</v>
      </c>
      <c r="J31" s="69">
        <v>21</v>
      </c>
      <c r="K31" s="69">
        <v>26</v>
      </c>
      <c r="L31" s="69">
        <v>13</v>
      </c>
      <c r="M31" s="69">
        <v>9</v>
      </c>
      <c r="N31" s="69">
        <v>16</v>
      </c>
      <c r="O31" s="75">
        <f t="shared" si="5"/>
        <v>308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>
        <v>13</v>
      </c>
      <c r="I32" s="107">
        <v>7</v>
      </c>
      <c r="J32" s="107">
        <v>6</v>
      </c>
      <c r="K32" s="107">
        <v>14</v>
      </c>
      <c r="L32" s="107">
        <v>6</v>
      </c>
      <c r="M32" s="107">
        <v>11</v>
      </c>
      <c r="N32" s="107">
        <v>9</v>
      </c>
      <c r="O32" s="108">
        <f>SUM(C32:N32)</f>
        <v>141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  <v>405</v>
      </c>
      <c r="H33" s="87">
        <f t="shared" si="6"/>
        <v>469</v>
      </c>
      <c r="I33" s="87">
        <f t="shared" si="6"/>
        <v>300</v>
      </c>
      <c r="J33" s="87">
        <f t="shared" si="6"/>
        <v>273</v>
      </c>
      <c r="K33" s="87">
        <f t="shared" si="6"/>
        <v>274</v>
      </c>
      <c r="L33" s="87">
        <f t="shared" si="6"/>
        <v>157</v>
      </c>
      <c r="M33" s="87">
        <f t="shared" si="6"/>
        <v>170</v>
      </c>
      <c r="N33" s="87">
        <f t="shared" si="6"/>
        <v>258</v>
      </c>
      <c r="O33" s="104">
        <f t="shared" si="6"/>
        <v>3842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2">
        <v>247</v>
      </c>
      <c r="D34" s="162">
        <v>424</v>
      </c>
      <c r="E34" s="162">
        <v>393</v>
      </c>
      <c r="F34" s="162">
        <v>355</v>
      </c>
      <c r="G34" s="162">
        <v>405</v>
      </c>
      <c r="H34" s="162">
        <v>349</v>
      </c>
      <c r="I34" s="162">
        <v>371</v>
      </c>
      <c r="J34" s="162">
        <v>322</v>
      </c>
      <c r="K34" s="162">
        <v>282</v>
      </c>
      <c r="L34" s="162">
        <v>225</v>
      </c>
      <c r="M34" s="162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  <v>100</v>
      </c>
      <c r="H35" s="89">
        <f t="shared" si="7"/>
        <v>134.3839541547278</v>
      </c>
      <c r="I35" s="89">
        <f t="shared" si="7"/>
        <v>80.86253369272237</v>
      </c>
      <c r="J35" s="89">
        <f t="shared" si="7"/>
        <v>84.78260869565217</v>
      </c>
      <c r="K35" s="89">
        <f t="shared" si="7"/>
        <v>97.16312056737588</v>
      </c>
      <c r="L35" s="89">
        <f t="shared" si="7"/>
        <v>69.77777777777779</v>
      </c>
      <c r="M35" s="89">
        <f t="shared" si="7"/>
        <v>51.829268292682926</v>
      </c>
      <c r="N35" s="105">
        <f t="shared" si="7"/>
        <v>53.638253638253644</v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  <v>1941</v>
      </c>
      <c r="H36" s="87">
        <f>IF(H33="","",SUM($C$33:H33))</f>
        <v>2410</v>
      </c>
      <c r="I36" s="87">
        <f>IF(I33="","",SUM($C$33:I33))</f>
        <v>2710</v>
      </c>
      <c r="J36" s="87">
        <f>IF(J33="","",SUM($C$33:J33))</f>
        <v>2983</v>
      </c>
      <c r="K36" s="87">
        <f>IF(K33="","",SUM($C$33:K33))</f>
        <v>3257</v>
      </c>
      <c r="L36" s="87">
        <f>IF(L33="","",SUM($C$33:L33))</f>
        <v>3414</v>
      </c>
      <c r="M36" s="87">
        <f>IF(M33="","",SUM($C$33:M33))</f>
        <v>3584</v>
      </c>
      <c r="N36" s="106">
        <f>IF(N33="","",SUM($C$33:N33))</f>
        <v>3842</v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  <v>106.41447368421053</v>
      </c>
      <c r="H38" s="102">
        <f t="shared" si="8"/>
        <v>110.90658076392084</v>
      </c>
      <c r="I38" s="102">
        <f t="shared" si="8"/>
        <v>106.52515723270439</v>
      </c>
      <c r="J38" s="102">
        <f t="shared" si="8"/>
        <v>104.08234473133287</v>
      </c>
      <c r="K38" s="102">
        <f t="shared" si="8"/>
        <v>103.46251588310038</v>
      </c>
      <c r="L38" s="102">
        <f t="shared" si="8"/>
        <v>101.21553513193003</v>
      </c>
      <c r="M38" s="102">
        <f t="shared" si="8"/>
        <v>96.8386922453391</v>
      </c>
      <c r="N38" s="103">
        <f t="shared" si="8"/>
        <v>91.869918699187</v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D37:N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佐々木　唯</cp:lastModifiedBy>
  <cp:lastPrinted>2023-02-14T00:09:37Z</cp:lastPrinted>
  <dcterms:created xsi:type="dcterms:W3CDTF">2005-05-01T23:39:33Z</dcterms:created>
  <dcterms:modified xsi:type="dcterms:W3CDTF">2023-05-24T04:28:18Z</dcterms:modified>
  <cp:category/>
  <cp:version/>
  <cp:contentType/>
  <cp:contentStatus/>
</cp:coreProperties>
</file>