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<sst xmlns="http://schemas.openxmlformats.org/spreadsheetml/2006/main" count="184" uniqueCount="129">
  <si>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</si>
  <si>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</si>
  <si>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</si>
  <si>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</si>
  <si>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</si>
  <si>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</si>
  <si>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</si>
  <si>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</si>
  <si>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</si>
  <si>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</si>
  <si>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</si>
  <si>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</si>
  <si>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</si>
  <si>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</si>
  <si>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</si>
  <si>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</si>
  <si>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</si>
  <si>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</si>
  <si>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</si>
  <si>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</si>
  <si>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</si>
  <si>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</si>
  <si>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</si>
  <si>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</si>
  <si>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</si>
  <si>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</si>
  <si>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</si>
  <si>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</si>
  <si>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</si>
  <si>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</si>
  <si>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</si>
  <si>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</si>
  <si>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</si>
  <si>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</si>
  <si>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</si>
  <si>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</si>
  <si>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</si>
  <si>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</si>
  <si>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</si>
  <si>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</si>
  <si>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</si>
  <si>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</si>
  <si>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</si>
  <si>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</si>
  <si>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</si>
  <si>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</si>
  <si>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</si>
  <si>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</si>
  <si>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</si>
  <si>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</si>
  <si>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</si>
  <si>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</si>
  <si>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</si>
  <si>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</si>
  <si>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</si>
  <si>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</si>
  <si>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</si>
  <si>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</si>
  <si>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</si>
  <si>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</si>
  <si>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</si>
  <si>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</si>
  <si>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</si>
  <si>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</si>
  <si>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</si>
  <si>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</si>
  <si>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</si>
  <si>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</si>
  <si>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</si>
  <si>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</si>
  <si>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</si>
  <si>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</si>
  <si>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</si>
  <si>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</si>
  <si>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</si>
  <si>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</si>
  <si>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</si>
  <si>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</si>
  <si>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</si>
  <si>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</si>
  <si>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</si>
  <si>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</si>
  <si>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</si>
  <si>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</si>
  <si>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</si>
  <si>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</si>
  <si>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</si>
  <si>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</si>
  <si>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</si>
  <si>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</si>
  <si>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</si>
  <si>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</si>
  <si>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</si>
  <si>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</si>
  <si>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</si>
  <si>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</si>
  <si>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</si>
  <si>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</si>
  <si>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</si>
  <si>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</si>
  <si>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</si>
  <si>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</si>
  <si>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</si>
  <si>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</si>
  <si>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</si>
  <si>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</si>
  <si>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</si>
  <si>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</si>
  <si>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</si>
  <si>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</si>
  <si>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</si>
  <si>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</si>
  <si>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</si>
  <si>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</si>
  <si>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</si>
  <si>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</si>
  <si>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</si>
  <si>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</si>
  <si>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</si>
  <si>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</si>
  <si>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</si>
  <si>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</si>
  <si>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</si>
  <si>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</si>
  <si>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</si>
  <si>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</si>
  <si>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</si>
  <si>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令和４年７月分</t>
  </si>
  <si>
    <t>令和４年７月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</si>
</sst>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  <numFmt numFmtId="198" formatCode="[$]ggge&quot;年&quot;m&quot;月&quot;d&quot;日&quot;;@"/>
    <numFmt numFmtId="199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292</v>
      </c>
      <c r="C8" s="120">
        <f>SUM(C19:C27)</f>
        <v>355</v>
      </c>
      <c r="D8" s="119">
        <f>B8-C8</f>
        <v>-63</v>
      </c>
      <c r="E8" s="122">
        <f>IF(C8=0,"-",B8/C8*100)</f>
        <v>82.25352112676056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'資－３'!O33</f>
        <v>1536</v>
      </c>
      <c r="C12" s="120">
        <f>'資－３'!F37</f>
        <v>1419</v>
      </c>
      <c r="D12" s="119">
        <f>B12-C12</f>
        <v>117</v>
      </c>
      <c r="E12" s="122">
        <f>IF(C12=0,"-",B12/C12*100)</f>
        <v>108.24524312896406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令和４年７月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126</v>
      </c>
      <c r="C19" s="146">
        <v>141</v>
      </c>
      <c r="D19" s="147">
        <f aca="true" t="shared" si="0" ref="D19:D27">B19-C19</f>
        <v>-15</v>
      </c>
      <c r="E19" s="148">
        <f aca="true" t="shared" si="1" ref="E19:E27">B19/C19*100</f>
        <v>89.36170212765957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10</v>
      </c>
      <c r="C20" s="150">
        <v>11</v>
      </c>
      <c r="D20" s="151">
        <f t="shared" si="0"/>
        <v>-1</v>
      </c>
      <c r="E20" s="152">
        <f t="shared" si="1"/>
        <v>90.9090909090909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34</v>
      </c>
      <c r="C21" s="150">
        <v>44</v>
      </c>
      <c r="D21" s="151">
        <f t="shared" si="0"/>
        <v>-10</v>
      </c>
      <c r="E21" s="152">
        <f t="shared" si="1"/>
        <v>77.27272727272727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14</v>
      </c>
      <c r="C22" s="150">
        <v>27</v>
      </c>
      <c r="D22" s="151">
        <f t="shared" si="0"/>
        <v>-13</v>
      </c>
      <c r="E22" s="152">
        <f t="shared" si="1"/>
        <v>51.85185185185185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25</v>
      </c>
      <c r="C23" s="150">
        <v>18</v>
      </c>
      <c r="D23" s="151">
        <f>B23-C23</f>
        <v>7</v>
      </c>
      <c r="E23" s="152">
        <f t="shared" si="1"/>
        <v>138.88888888888889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12</v>
      </c>
      <c r="C24" s="150">
        <v>34</v>
      </c>
      <c r="D24" s="151">
        <f t="shared" si="0"/>
        <v>-22</v>
      </c>
      <c r="E24" s="152">
        <f t="shared" si="1"/>
        <v>35.294117647058826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30</v>
      </c>
      <c r="C25" s="150">
        <v>37</v>
      </c>
      <c r="D25" s="151">
        <f t="shared" si="0"/>
        <v>-7</v>
      </c>
      <c r="E25" s="152">
        <f t="shared" si="1"/>
        <v>81.08108108108108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24</v>
      </c>
      <c r="C26" s="150">
        <v>30</v>
      </c>
      <c r="D26" s="151">
        <f t="shared" si="0"/>
        <v>-6</v>
      </c>
      <c r="E26" s="152">
        <f t="shared" si="1"/>
        <v>80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17</v>
      </c>
      <c r="C27" s="154">
        <v>13</v>
      </c>
      <c r="D27" s="155">
        <f t="shared" si="0"/>
        <v>4</v>
      </c>
      <c r="E27" s="156">
        <f t="shared" si="1"/>
        <v>130.76923076923077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令和４年７月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215</v>
      </c>
      <c r="C31" s="157">
        <v>254</v>
      </c>
      <c r="D31" s="147">
        <f>B31-C31</f>
        <v>-39</v>
      </c>
      <c r="E31" s="158">
        <f>IF(C31=0,"-",B31/C31*100)</f>
        <v>84.64566929133859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53</v>
      </c>
      <c r="C32" s="159">
        <v>85</v>
      </c>
      <c r="D32" s="160">
        <f>B32-C32</f>
        <v>-32</v>
      </c>
      <c r="E32" s="161">
        <f>IF(C32=0,"-",B32/C32*100)</f>
        <v>62.35294117647059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0</v>
      </c>
      <c r="C33" s="159">
        <v>2</v>
      </c>
      <c r="D33" s="160">
        <f>B33-C33</f>
        <v>-2</v>
      </c>
      <c r="E33" s="161">
        <f>IF(C33=0,"-",B33/C33*100)</f>
        <v>0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24</v>
      </c>
      <c r="C34" s="162">
        <v>14</v>
      </c>
      <c r="D34" s="155">
        <f>B34-C34</f>
        <v>10</v>
      </c>
      <c r="E34" s="163">
        <f>IF(C34=0,"-",B34/C34*100)</f>
        <v>171.42857142857142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令和４年７月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270</v>
      </c>
      <c r="C38" s="178">
        <v>309</v>
      </c>
      <c r="D38" s="147">
        <f>B38-C38</f>
        <v>-39</v>
      </c>
      <c r="E38" s="158">
        <f>IF(C38=0,"-",B38/C38*100)</f>
        <v>87.37864077669903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22</v>
      </c>
      <c r="C39" s="179">
        <v>46</v>
      </c>
      <c r="D39" s="155">
        <f>B39-C39</f>
        <v>-24</v>
      </c>
      <c r="E39" s="163">
        <f>IF(C39=0,"-",B39/C39*100)</f>
        <v>47.82608695652174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92.46575342465754</v>
      </c>
      <c r="C40" s="118">
        <f>C38/C8*100</f>
        <v>87.04225352112675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G1" sqref="G1:H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令和４年７月分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126</v>
      </c>
      <c r="D7" s="19">
        <v>125</v>
      </c>
      <c r="E7" s="20">
        <v>1</v>
      </c>
      <c r="F7" s="21">
        <v>0</v>
      </c>
      <c r="G7" s="19">
        <v>11413</v>
      </c>
      <c r="H7" s="21">
        <f>G7/C7</f>
        <v>90.57936507936508</v>
      </c>
      <c r="I7" s="19">
        <v>252570</v>
      </c>
      <c r="J7" s="21">
        <f>I7/C7</f>
        <v>2004.5238095238096</v>
      </c>
      <c r="K7" s="19">
        <v>108</v>
      </c>
      <c r="L7" s="20">
        <v>0</v>
      </c>
      <c r="M7" s="20">
        <v>1</v>
      </c>
      <c r="N7" s="20">
        <v>17</v>
      </c>
      <c r="O7" s="20">
        <v>0</v>
      </c>
      <c r="P7" s="21">
        <v>0</v>
      </c>
      <c r="Q7" s="19">
        <v>78</v>
      </c>
      <c r="R7" s="20">
        <v>37</v>
      </c>
      <c r="S7" s="20">
        <v>0</v>
      </c>
      <c r="T7" s="21">
        <v>11</v>
      </c>
      <c r="U7" s="19">
        <v>77</v>
      </c>
      <c r="V7" s="20">
        <v>22</v>
      </c>
      <c r="W7" s="21">
        <v>27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10</v>
      </c>
      <c r="D8" s="24">
        <v>9</v>
      </c>
      <c r="E8" s="25">
        <v>1</v>
      </c>
      <c r="F8" s="26">
        <v>0</v>
      </c>
      <c r="G8" s="24">
        <v>1082</v>
      </c>
      <c r="H8" s="26">
        <f aca="true" t="shared" si="1" ref="H8:H14">G8/C8</f>
        <v>108.2</v>
      </c>
      <c r="I8" s="24">
        <v>20265</v>
      </c>
      <c r="J8" s="26">
        <f aca="true" t="shared" si="2" ref="J8:J15">I8/C8</f>
        <v>2026.5</v>
      </c>
      <c r="K8" s="24">
        <v>10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10</v>
      </c>
      <c r="R8" s="25">
        <v>0</v>
      </c>
      <c r="S8" s="25">
        <v>0</v>
      </c>
      <c r="T8" s="26">
        <v>0</v>
      </c>
      <c r="U8" s="24">
        <v>8</v>
      </c>
      <c r="V8" s="25">
        <v>0</v>
      </c>
      <c r="W8" s="26">
        <v>2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34</v>
      </c>
      <c r="D9" s="24">
        <v>31</v>
      </c>
      <c r="E9" s="25">
        <v>3</v>
      </c>
      <c r="F9" s="26">
        <v>0</v>
      </c>
      <c r="G9" s="24">
        <v>2645</v>
      </c>
      <c r="H9" s="26">
        <f t="shared" si="1"/>
        <v>77.79411764705883</v>
      </c>
      <c r="I9" s="24">
        <v>51926</v>
      </c>
      <c r="J9" s="26">
        <f t="shared" si="2"/>
        <v>1527.235294117647</v>
      </c>
      <c r="K9" s="24">
        <v>33</v>
      </c>
      <c r="L9" s="25">
        <v>0</v>
      </c>
      <c r="M9" s="25">
        <v>0</v>
      </c>
      <c r="N9" s="25">
        <v>1</v>
      </c>
      <c r="O9" s="25">
        <v>0</v>
      </c>
      <c r="P9" s="26">
        <v>0</v>
      </c>
      <c r="Q9" s="24">
        <v>16</v>
      </c>
      <c r="R9" s="25">
        <v>16</v>
      </c>
      <c r="S9" s="25">
        <v>0</v>
      </c>
      <c r="T9" s="26">
        <v>2</v>
      </c>
      <c r="U9" s="24">
        <v>30</v>
      </c>
      <c r="V9" s="25">
        <v>1</v>
      </c>
      <c r="W9" s="26">
        <v>3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14</v>
      </c>
      <c r="D10" s="24">
        <v>9</v>
      </c>
      <c r="E10" s="25">
        <v>4</v>
      </c>
      <c r="F10" s="26">
        <v>1</v>
      </c>
      <c r="G10" s="24">
        <v>1641</v>
      </c>
      <c r="H10" s="26">
        <f t="shared" si="1"/>
        <v>117.21428571428571</v>
      </c>
      <c r="I10" s="24">
        <v>35940</v>
      </c>
      <c r="J10" s="26">
        <f t="shared" si="2"/>
        <v>2567.1428571428573</v>
      </c>
      <c r="K10" s="24">
        <v>14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14</v>
      </c>
      <c r="R10" s="25">
        <v>0</v>
      </c>
      <c r="S10" s="25">
        <v>0</v>
      </c>
      <c r="T10" s="26">
        <v>0</v>
      </c>
      <c r="U10" s="24">
        <v>14</v>
      </c>
      <c r="V10" s="25">
        <v>0</v>
      </c>
      <c r="W10" s="26">
        <v>0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25</v>
      </c>
      <c r="D11" s="24">
        <v>23</v>
      </c>
      <c r="E11" s="25">
        <v>2</v>
      </c>
      <c r="F11" s="26">
        <v>0</v>
      </c>
      <c r="G11" s="24">
        <v>2923</v>
      </c>
      <c r="H11" s="26">
        <f t="shared" si="1"/>
        <v>116.92</v>
      </c>
      <c r="I11" s="24">
        <v>60348</v>
      </c>
      <c r="J11" s="26">
        <f t="shared" si="2"/>
        <v>2413.92</v>
      </c>
      <c r="K11" s="24">
        <v>23</v>
      </c>
      <c r="L11" s="25">
        <v>0</v>
      </c>
      <c r="M11" s="25">
        <v>0</v>
      </c>
      <c r="N11" s="25">
        <v>2</v>
      </c>
      <c r="O11" s="25">
        <v>0</v>
      </c>
      <c r="P11" s="26">
        <v>0</v>
      </c>
      <c r="Q11" s="24">
        <v>21</v>
      </c>
      <c r="R11" s="25">
        <v>0</v>
      </c>
      <c r="S11" s="25">
        <v>0</v>
      </c>
      <c r="T11" s="26">
        <v>4</v>
      </c>
      <c r="U11" s="24">
        <v>21</v>
      </c>
      <c r="V11" s="25">
        <v>2</v>
      </c>
      <c r="W11" s="26">
        <v>2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12</v>
      </c>
      <c r="D12" s="24">
        <v>10</v>
      </c>
      <c r="E12" s="25">
        <v>1</v>
      </c>
      <c r="F12" s="26">
        <v>1</v>
      </c>
      <c r="G12" s="24">
        <v>1512</v>
      </c>
      <c r="H12" s="26">
        <f t="shared" si="1"/>
        <v>126</v>
      </c>
      <c r="I12" s="24">
        <v>30808</v>
      </c>
      <c r="J12" s="26">
        <f t="shared" si="2"/>
        <v>2567.3333333333335</v>
      </c>
      <c r="K12" s="24">
        <v>12</v>
      </c>
      <c r="L12" s="25">
        <v>0</v>
      </c>
      <c r="M12" s="25">
        <v>0</v>
      </c>
      <c r="N12" s="25">
        <v>0</v>
      </c>
      <c r="O12" s="25">
        <v>0</v>
      </c>
      <c r="P12" s="26">
        <v>0</v>
      </c>
      <c r="Q12" s="24">
        <v>11</v>
      </c>
      <c r="R12" s="25">
        <v>0</v>
      </c>
      <c r="S12" s="25">
        <v>0</v>
      </c>
      <c r="T12" s="26">
        <v>1</v>
      </c>
      <c r="U12" s="24">
        <v>11</v>
      </c>
      <c r="V12" s="25">
        <v>0</v>
      </c>
      <c r="W12" s="26">
        <v>1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30</v>
      </c>
      <c r="D13" s="24">
        <v>26</v>
      </c>
      <c r="E13" s="25">
        <v>4</v>
      </c>
      <c r="F13" s="26">
        <v>0</v>
      </c>
      <c r="G13" s="24">
        <v>3446</v>
      </c>
      <c r="H13" s="26">
        <f t="shared" si="1"/>
        <v>114.86666666666666</v>
      </c>
      <c r="I13" s="24">
        <v>62485</v>
      </c>
      <c r="J13" s="26">
        <f t="shared" si="2"/>
        <v>2082.8333333333335</v>
      </c>
      <c r="K13" s="24">
        <v>30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  <c r="Q13" s="24">
        <v>25</v>
      </c>
      <c r="R13" s="25">
        <v>0</v>
      </c>
      <c r="S13" s="25">
        <v>0</v>
      </c>
      <c r="T13" s="26">
        <v>5</v>
      </c>
      <c r="U13" s="24">
        <v>27</v>
      </c>
      <c r="V13" s="25">
        <v>1</v>
      </c>
      <c r="W13" s="26">
        <v>2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24</v>
      </c>
      <c r="D14" s="24">
        <v>21</v>
      </c>
      <c r="E14" s="25">
        <v>3</v>
      </c>
      <c r="F14" s="26">
        <v>0</v>
      </c>
      <c r="G14" s="24">
        <v>2887</v>
      </c>
      <c r="H14" s="26">
        <f t="shared" si="1"/>
        <v>120.29166666666667</v>
      </c>
      <c r="I14" s="24">
        <v>51361</v>
      </c>
      <c r="J14" s="26">
        <f t="shared" si="2"/>
        <v>2140.0416666666665</v>
      </c>
      <c r="K14" s="24">
        <v>24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24</v>
      </c>
      <c r="R14" s="25">
        <v>0</v>
      </c>
      <c r="S14" s="25">
        <v>0</v>
      </c>
      <c r="T14" s="26">
        <v>0</v>
      </c>
      <c r="U14" s="24">
        <v>24</v>
      </c>
      <c r="V14" s="25">
        <v>0</v>
      </c>
      <c r="W14" s="26">
        <v>0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17</v>
      </c>
      <c r="D15" s="29">
        <v>12</v>
      </c>
      <c r="E15" s="30">
        <v>4</v>
      </c>
      <c r="F15" s="31">
        <v>1</v>
      </c>
      <c r="G15" s="29">
        <v>2039</v>
      </c>
      <c r="H15" s="31">
        <f>G15/C15</f>
        <v>119.94117647058823</v>
      </c>
      <c r="I15" s="29">
        <v>38433</v>
      </c>
      <c r="J15" s="31">
        <f t="shared" si="2"/>
        <v>2260.764705882353</v>
      </c>
      <c r="K15" s="29">
        <v>16</v>
      </c>
      <c r="L15" s="30">
        <v>0</v>
      </c>
      <c r="M15" s="30">
        <v>0</v>
      </c>
      <c r="N15" s="30">
        <v>1</v>
      </c>
      <c r="O15" s="30">
        <v>0</v>
      </c>
      <c r="P15" s="31">
        <v>0</v>
      </c>
      <c r="Q15" s="29">
        <v>16</v>
      </c>
      <c r="R15" s="30">
        <v>0</v>
      </c>
      <c r="S15" s="30">
        <v>0</v>
      </c>
      <c r="T15" s="31">
        <v>1</v>
      </c>
      <c r="U15" s="29">
        <v>16</v>
      </c>
      <c r="V15" s="30">
        <v>1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292</v>
      </c>
      <c r="D16" s="33">
        <f>SUM(D7:D15)</f>
        <v>266</v>
      </c>
      <c r="E16" s="34">
        <f>SUM(E7:E15)</f>
        <v>23</v>
      </c>
      <c r="F16" s="35">
        <f>SUM(F7:F15)</f>
        <v>3</v>
      </c>
      <c r="G16" s="33">
        <f>SUM(G7:G15)</f>
        <v>29588</v>
      </c>
      <c r="H16" s="31">
        <f>G16/C16</f>
        <v>101.32876712328768</v>
      </c>
      <c r="I16" s="33">
        <f>SUM(I7:I15)</f>
        <v>604136</v>
      </c>
      <c r="J16" s="35">
        <f>I16/C16</f>
        <v>2068.958904109589</v>
      </c>
      <c r="K16" s="33">
        <f aca="true" t="shared" si="3" ref="K16:W16">SUM(K7:K15)</f>
        <v>270</v>
      </c>
      <c r="L16" s="34">
        <f t="shared" si="3"/>
        <v>0</v>
      </c>
      <c r="M16" s="34">
        <f t="shared" si="3"/>
        <v>1</v>
      </c>
      <c r="N16" s="34">
        <f t="shared" si="3"/>
        <v>21</v>
      </c>
      <c r="O16" s="34">
        <f t="shared" si="3"/>
        <v>0</v>
      </c>
      <c r="P16" s="35">
        <f t="shared" si="3"/>
        <v>0</v>
      </c>
      <c r="Q16" s="33">
        <f t="shared" si="3"/>
        <v>215</v>
      </c>
      <c r="R16" s="34">
        <f t="shared" si="3"/>
        <v>53</v>
      </c>
      <c r="S16" s="34">
        <f t="shared" si="3"/>
        <v>0</v>
      </c>
      <c r="T16" s="35">
        <f t="shared" si="3"/>
        <v>24</v>
      </c>
      <c r="U16" s="33">
        <f t="shared" si="3"/>
        <v>228</v>
      </c>
      <c r="V16" s="34">
        <f t="shared" si="3"/>
        <v>27</v>
      </c>
      <c r="W16" s="35">
        <f t="shared" si="3"/>
        <v>37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O1" sqref="O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>
        <v>126</v>
      </c>
      <c r="J5" s="64"/>
      <c r="K5" s="64"/>
      <c r="L5" s="65"/>
      <c r="M5" s="66"/>
      <c r="N5" s="67"/>
      <c r="O5" s="94">
        <f aca="true" t="shared" si="0" ref="O5:O13">SUM(C5:N5)</f>
        <v>1087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>
        <v>10</v>
      </c>
      <c r="J6" s="71"/>
      <c r="K6" s="71"/>
      <c r="L6" s="72"/>
      <c r="M6" s="73"/>
      <c r="N6" s="74"/>
      <c r="O6" s="95">
        <f t="shared" si="0"/>
        <v>46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>
        <v>34</v>
      </c>
      <c r="J7" s="71"/>
      <c r="K7" s="71"/>
      <c r="L7" s="72"/>
      <c r="M7" s="73"/>
      <c r="N7" s="74"/>
      <c r="O7" s="95">
        <f t="shared" si="0"/>
        <v>202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>
        <v>14</v>
      </c>
      <c r="J8" s="71"/>
      <c r="K8" s="71"/>
      <c r="L8" s="72"/>
      <c r="M8" s="73"/>
      <c r="N8" s="74"/>
      <c r="O8" s="95">
        <f t="shared" si="0"/>
        <v>104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>
        <v>25</v>
      </c>
      <c r="J9" s="71"/>
      <c r="K9" s="71"/>
      <c r="L9" s="72"/>
      <c r="M9" s="73"/>
      <c r="N9" s="74"/>
      <c r="O9" s="95">
        <f t="shared" si="0"/>
        <v>165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>
        <v>12</v>
      </c>
      <c r="J10" s="71"/>
      <c r="K10" s="71"/>
      <c r="L10" s="72"/>
      <c r="M10" s="73"/>
      <c r="N10" s="74"/>
      <c r="O10" s="95">
        <f t="shared" si="0"/>
        <v>429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>
        <v>30</v>
      </c>
      <c r="J11" s="71"/>
      <c r="K11" s="71"/>
      <c r="L11" s="72"/>
      <c r="M11" s="73"/>
      <c r="N11" s="74"/>
      <c r="O11" s="95">
        <f t="shared" si="0"/>
        <v>239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>
        <v>24</v>
      </c>
      <c r="J12" s="71"/>
      <c r="K12" s="71"/>
      <c r="L12" s="72"/>
      <c r="M12" s="73"/>
      <c r="N12" s="74"/>
      <c r="O12" s="95">
        <f t="shared" si="0"/>
        <v>222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>
        <v>17</v>
      </c>
      <c r="J13" s="83"/>
      <c r="K13" s="83"/>
      <c r="L13" s="84"/>
      <c r="M13" s="85"/>
      <c r="N13" s="86"/>
      <c r="O13" s="96">
        <f t="shared" si="0"/>
        <v>76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  <v>346</v>
      </c>
      <c r="I14" s="87">
        <f t="shared" si="1"/>
        <v>292</v>
      </c>
      <c r="J14" s="87">
        <f t="shared" si="1"/>
      </c>
      <c r="K14" s="87">
        <f t="shared" si="1"/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2570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  <v>88.04071246819338</v>
      </c>
      <c r="I16" s="89">
        <f t="shared" si="2"/>
        <v>82.25352112676056</v>
      </c>
      <c r="J16" s="89">
        <f t="shared" si="2"/>
      </c>
      <c r="K16" s="89">
        <f t="shared" si="2"/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  <v>2278</v>
      </c>
      <c r="I17" s="87">
        <f>IF(I14="","",SUM($C$14:I14))</f>
        <v>2570</v>
      </c>
      <c r="J17" s="87">
        <f>IF(J14="","",SUM($C$14:J14))</f>
      </c>
      <c r="K17" s="87">
        <f>IF(K14="","",SUM($C$14:K14))</f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  <v>114.64519375943634</v>
      </c>
      <c r="I19" s="102">
        <f t="shared" si="4"/>
        <v>109.73526900085398</v>
      </c>
      <c r="J19" s="102">
        <f t="shared" si="4"/>
      </c>
      <c r="K19" s="102">
        <f t="shared" si="4"/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/>
      <c r="H24" s="62"/>
      <c r="I24" s="62"/>
      <c r="J24" s="62"/>
      <c r="K24" s="62"/>
      <c r="L24" s="62"/>
      <c r="M24" s="62"/>
      <c r="N24" s="62"/>
      <c r="O24" s="68">
        <f aca="true" t="shared" si="5" ref="O24:O31">SUM(C24:N24)</f>
        <v>505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/>
      <c r="H25" s="69"/>
      <c r="I25" s="69"/>
      <c r="J25" s="69"/>
      <c r="K25" s="69"/>
      <c r="L25" s="69"/>
      <c r="M25" s="69"/>
      <c r="N25" s="69"/>
      <c r="O25" s="75">
        <f t="shared" si="5"/>
        <v>27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/>
      <c r="H26" s="69"/>
      <c r="I26" s="69"/>
      <c r="J26" s="69"/>
      <c r="K26" s="69"/>
      <c r="L26" s="69"/>
      <c r="M26" s="69"/>
      <c r="N26" s="69"/>
      <c r="O26" s="75">
        <f t="shared" si="5"/>
        <v>121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/>
      <c r="H27" s="69"/>
      <c r="I27" s="69"/>
      <c r="J27" s="69"/>
      <c r="K27" s="69"/>
      <c r="L27" s="69"/>
      <c r="M27" s="69"/>
      <c r="N27" s="69"/>
      <c r="O27" s="75">
        <f t="shared" si="5"/>
        <v>63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/>
      <c r="H28" s="69"/>
      <c r="I28" s="69"/>
      <c r="J28" s="69"/>
      <c r="K28" s="69"/>
      <c r="L28" s="69"/>
      <c r="M28" s="69"/>
      <c r="N28" s="69"/>
      <c r="O28" s="75">
        <f t="shared" si="5"/>
        <v>111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/>
      <c r="H29" s="69"/>
      <c r="I29" s="69"/>
      <c r="J29" s="69"/>
      <c r="K29" s="69"/>
      <c r="L29" s="69"/>
      <c r="M29" s="69"/>
      <c r="N29" s="69"/>
      <c r="O29" s="75">
        <f t="shared" si="5"/>
        <v>365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/>
      <c r="H30" s="69"/>
      <c r="I30" s="69"/>
      <c r="J30" s="69"/>
      <c r="K30" s="69"/>
      <c r="L30" s="69"/>
      <c r="M30" s="69"/>
      <c r="N30" s="69"/>
      <c r="O30" s="75">
        <f t="shared" si="5"/>
        <v>148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/>
      <c r="H31" s="69"/>
      <c r="I31" s="69"/>
      <c r="J31" s="69"/>
      <c r="K31" s="69"/>
      <c r="L31" s="69"/>
      <c r="M31" s="69"/>
      <c r="N31" s="69"/>
      <c r="O31" s="75">
        <f t="shared" si="5"/>
        <v>141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/>
      <c r="H32" s="107"/>
      <c r="I32" s="107"/>
      <c r="J32" s="107"/>
      <c r="K32" s="107"/>
      <c r="L32" s="107"/>
      <c r="M32" s="107"/>
      <c r="N32" s="107"/>
      <c r="O32" s="108">
        <f>SUM(C32:N32)</f>
        <v>55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  <v>292</v>
      </c>
      <c r="G33" s="87">
        <f t="shared" si="6"/>
      </c>
      <c r="H33" s="87">
        <f t="shared" si="6"/>
      </c>
      <c r="I33" s="87">
        <f t="shared" si="6"/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1536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  <v>82.25352112676056</v>
      </c>
      <c r="G35" s="89">
        <f t="shared" si="7"/>
      </c>
      <c r="H35" s="89">
        <f t="shared" si="7"/>
      </c>
      <c r="I35" s="89">
        <f t="shared" si="7"/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  <v>1536</v>
      </c>
      <c r="G36" s="87">
        <f>IF(G33="","",SUM($C$33:G33))</f>
      </c>
      <c r="H36" s="87">
        <f>IF(H33="","",SUM($C$33:H33))</f>
      </c>
      <c r="I36" s="87">
        <f>IF(I33="","",SUM($C$33:I33))</f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  <v>108.24524312896406</v>
      </c>
      <c r="G38" s="102">
        <f t="shared" si="8"/>
      </c>
      <c r="H38" s="102">
        <f t="shared" si="8"/>
      </c>
      <c r="I38" s="102">
        <f t="shared" si="8"/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2023-03-16T07:01:51Z</cp:lastPrinted>
  <dcterms:created xsi:type="dcterms:W3CDTF">2005-05-01T23:39:33Z</dcterms:created>
  <dcterms:modified xsi:type="dcterms:W3CDTF">2023-03-16T07:07:51Z</dcterms:modified>
  <cp:category/>
  <cp:version/>
  <cp:contentType/>
  <cp:contentStatus/>
</cp:coreProperties>
</file>