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5830" windowHeight="12750" tabRatio="791"/>
  </bookViews>
  <sheets>
    <sheet name="表紙・取扱概況" sheetId="1" r:id="rId1"/>
    <sheet name="発行件数" sheetId="2" r:id="rId2"/>
    <sheet name="発行件数推移" sheetId="3" r:id="rId3"/>
    <sheet name="申請件数" sheetId="5" r:id="rId4"/>
    <sheet name="申請件数（窓口別）" sheetId="6" r:id="rId5"/>
    <sheet name="申請件数（住所別）" sheetId="4" r:id="rId6"/>
    <sheet name="交付件数" sheetId="8" r:id="rId7"/>
    <sheet name="交付件数（窓口別）" sheetId="9" r:id="rId8"/>
    <sheet name="交付件数（住所別）" sheetId="16" r:id="rId9"/>
    <sheet name="都道府県別発行件数" sheetId="11" r:id="rId10"/>
    <sheet name="都道府県別有効旅券数" sheetId="12" r:id="rId11"/>
    <sheet name="都道府県別出国者数" sheetId="13" r:id="rId12"/>
    <sheet name="出国者数推移" sheetId="14" r:id="rId13"/>
  </sheets>
  <definedNames>
    <definedName name="_xlnm.Print_Titles" localSheetId="5">'申請件数（住所別）'!$1:$3</definedName>
    <definedName name="_xlnm.Print_Titles" localSheetId="3">申請件数!$1:$3</definedName>
    <definedName name="_xlnm.Print_Titles" localSheetId="4">'申請件数（窓口別）'!$1:$3</definedName>
    <definedName name="_xlnm.Print_Titles" localSheetId="6">交付件数!$1:$3</definedName>
    <definedName name="_xlnm.Print_Titles" localSheetId="7">'交付件数（窓口別）'!$1:$3</definedName>
    <definedName name="_xlnm.Print_Area" localSheetId="9">都道府県別発行件数!$A$1:$G$55</definedName>
    <definedName name="_xlnm.Print_Area" localSheetId="10">都道府県別有効旅券数!$A$1:$G$55</definedName>
    <definedName name="_xlnm.Print_Titles" localSheetId="8">'交付件数（住所別）'!$1:$3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<sst xmlns="http://schemas.openxmlformats.org/spreadsheetml/2006/main" xmlns:r="http://schemas.openxmlformats.org/officeDocument/2006/relationships" count="240" uniqueCount="240">
  <si>
    <t>旅券発行数</t>
  </si>
  <si>
    <t>記載事項変更</t>
  </si>
  <si>
    <t>申請等種類</t>
  </si>
  <si>
    <t>40～49歳</t>
    <rPh sb="5" eb="6">
      <t>さい</t>
    </rPh>
    <phoneticPr fontId="3" type="Hiragana"/>
  </si>
  <si>
    <t>福　　井　　県</t>
  </si>
  <si>
    <t>２０年</t>
    <rPh sb="2" eb="3">
      <t>ネン</t>
    </rPh>
    <phoneticPr fontId="34"/>
  </si>
  <si>
    <t>暦　　　年</t>
  </si>
  <si>
    <t>３ 一般旅券 申請受付件数</t>
    <rPh sb="2" eb="4">
      <t>いっぱん</t>
    </rPh>
    <rPh sb="4" eb="6">
      <t>りょけん</t>
    </rPh>
    <rPh sb="7" eb="9">
      <t>しんせい</t>
    </rPh>
    <rPh sb="9" eb="11">
      <t>うけつけ</t>
    </rPh>
    <rPh sb="11" eb="13">
      <t>けんすう</t>
    </rPh>
    <phoneticPr fontId="3" type="Hiragana"/>
  </si>
  <si>
    <t>日本人人口</t>
    <rPh sb="0" eb="3">
      <t>ニホンジン</t>
    </rPh>
    <phoneticPr fontId="34"/>
  </si>
  <si>
    <t>北秋田市</t>
    <rPh sb="0" eb="4">
      <t>きたあきたし</t>
    </rPh>
    <phoneticPr fontId="3" type="Hiragana"/>
  </si>
  <si>
    <t>○</t>
  </si>
  <si>
    <t>発行件数</t>
  </si>
  <si>
    <t>交付件数</t>
  </si>
  <si>
    <t>新規・切替</t>
  </si>
  <si>
    <t>限定</t>
    <rPh sb="0" eb="2">
      <t>げんてい</t>
    </rPh>
    <phoneticPr fontId="3" type="Hiragana"/>
  </si>
  <si>
    <t>大潟村</t>
    <rPh sb="0" eb="3">
      <t>おおがたむら</t>
    </rPh>
    <phoneticPr fontId="3" type="Hiragana"/>
  </si>
  <si>
    <t>構成比</t>
    <rPh sb="0" eb="3">
      <t>こうせいひ</t>
    </rPh>
    <phoneticPr fontId="3" type="Hiragana"/>
  </si>
  <si>
    <t>限定</t>
  </si>
  <si>
    <t>合計</t>
    <rPh sb="0" eb="2">
      <t>ごうけい</t>
    </rPh>
    <phoneticPr fontId="3" type="Hiragana"/>
  </si>
  <si>
    <t xml:space="preserve">海  外  渡  航  者  数 </t>
    <rPh sb="0" eb="1">
      <t>ウミ</t>
    </rPh>
    <rPh sb="3" eb="4">
      <t>ソト</t>
    </rPh>
    <rPh sb="6" eb="7">
      <t>ワタル</t>
    </rPh>
    <rPh sb="9" eb="10">
      <t>ワタル</t>
    </rPh>
    <rPh sb="12" eb="13">
      <t>シャ</t>
    </rPh>
    <rPh sb="15" eb="16">
      <t>スウ</t>
    </rPh>
    <phoneticPr fontId="34"/>
  </si>
  <si>
    <t>男</t>
    <rPh sb="0" eb="1">
      <t>おとこ</t>
    </rPh>
    <phoneticPr fontId="3" type="Hiragana"/>
  </si>
  <si>
    <t>渡航先追加</t>
  </si>
  <si>
    <t>査証欄増補</t>
  </si>
  <si>
    <t>八峰町</t>
    <rPh sb="0" eb="3">
      <t>はっぽうちょう</t>
    </rPh>
    <phoneticPr fontId="3" type="Hiragana"/>
  </si>
  <si>
    <t>発行日</t>
  </si>
  <si>
    <t>２４年</t>
    <rPh sb="2" eb="3">
      <t>ネン</t>
    </rPh>
    <phoneticPr fontId="34"/>
  </si>
  <si>
    <t>紛失消失等届</t>
  </si>
  <si>
    <t>処理日</t>
  </si>
  <si>
    <t>（令和４年１月～１２月）</t>
    <rPh sb="1" eb="3">
      <t>れいわ</t>
    </rPh>
    <rPh sb="4" eb="5">
      <t>ねん</t>
    </rPh>
    <rPh sb="6" eb="7">
      <t>がつ</t>
    </rPh>
    <rPh sb="10" eb="11">
      <t>がつ</t>
    </rPh>
    <phoneticPr fontId="3" type="Hiragana"/>
  </si>
  <si>
    <t>受付日</t>
  </si>
  <si>
    <t>交付日</t>
  </si>
  <si>
    <t xml:space="preserve">   資料利用上のご注意</t>
    <rPh sb="3" eb="5">
      <t>しりょう</t>
    </rPh>
    <rPh sb="5" eb="7">
      <t>りよう</t>
    </rPh>
    <rPh sb="7" eb="8">
      <t>うえ</t>
    </rPh>
    <rPh sb="10" eb="12">
      <t>ちゅうい</t>
    </rPh>
    <phoneticPr fontId="3" type="Hiragana"/>
  </si>
  <si>
    <t>(R1)</t>
  </si>
  <si>
    <t>2020年</t>
    <rPh sb="4" eb="5">
      <t>ねん</t>
    </rPh>
    <phoneticPr fontId="3" type="Hiragana"/>
  </si>
  <si>
    <t>年</t>
    <rPh sb="0" eb="1">
      <t>ねん</t>
    </rPh>
    <phoneticPr fontId="3" type="Hiragana"/>
  </si>
  <si>
    <t>(H30)</t>
  </si>
  <si>
    <t>計</t>
    <rPh sb="0" eb="1">
      <t>けい</t>
    </rPh>
    <phoneticPr fontId="3" type="Hiragana"/>
  </si>
  <si>
    <t>外務省・在外公館（一般・公用）</t>
    <rPh sb="0" eb="3">
      <t>ガイムショウ</t>
    </rPh>
    <rPh sb="4" eb="6">
      <t>ザイガイ</t>
    </rPh>
    <rPh sb="6" eb="8">
      <t>コウカン</t>
    </rPh>
    <rPh sb="9" eb="11">
      <t>イッパン</t>
    </rPh>
    <rPh sb="12" eb="14">
      <t>コウヨウ</t>
    </rPh>
    <phoneticPr fontId="34"/>
  </si>
  <si>
    <t>東葛飾</t>
    <rPh sb="0" eb="3">
      <t>ヒガシカツシカ</t>
    </rPh>
    <phoneticPr fontId="34"/>
  </si>
  <si>
    <t>Ａ　　（件）</t>
  </si>
  <si>
    <t>(R2)</t>
  </si>
  <si>
    <t>(R3)</t>
  </si>
  <si>
    <t>(R4)</t>
  </si>
  <si>
    <t>５　一般旅券申請受付件数（住所別）</t>
    <rPh sb="2" eb="4">
      <t>いっぱん</t>
    </rPh>
    <rPh sb="4" eb="6">
      <t>りょけん</t>
    </rPh>
    <rPh sb="6" eb="8">
      <t>しんせい</t>
    </rPh>
    <rPh sb="8" eb="10">
      <t>うけつけ</t>
    </rPh>
    <rPh sb="10" eb="12">
      <t>けんすう</t>
    </rPh>
    <rPh sb="13" eb="15">
      <t>じゅうしょ</t>
    </rPh>
    <rPh sb="15" eb="16">
      <t>べつ</t>
    </rPh>
    <phoneticPr fontId="3" type="Hiragana"/>
  </si>
  <si>
    <t>大館市</t>
    <rPh sb="0" eb="3">
      <t>おおだてし</t>
    </rPh>
    <phoneticPr fontId="3" type="Hiragana"/>
  </si>
  <si>
    <t>暦　　年</t>
  </si>
  <si>
    <t>月</t>
    <rPh sb="0" eb="1">
      <t>つき</t>
    </rPh>
    <phoneticPr fontId="3" type="Hiragana"/>
  </si>
  <si>
    <t>60～69歳</t>
    <rPh sb="5" eb="6">
      <t>さい</t>
    </rPh>
    <phoneticPr fontId="3" type="Hiragana"/>
  </si>
  <si>
    <t>県外等</t>
    <rPh sb="0" eb="2">
      <t>けんがい</t>
    </rPh>
    <rPh sb="2" eb="3">
      <t>とう</t>
    </rPh>
    <phoneticPr fontId="3" type="Hiragana"/>
  </si>
  <si>
    <t>仙北市</t>
    <rPh sb="0" eb="3">
      <t>せんぼくし</t>
    </rPh>
    <phoneticPr fontId="3" type="Hiragana"/>
  </si>
  <si>
    <t>２５年</t>
    <rPh sb="2" eb="3">
      <t>ネン</t>
    </rPh>
    <phoneticPr fontId="34"/>
  </si>
  <si>
    <t>（単位：件）</t>
    <rPh sb="1" eb="3">
      <t>たんい</t>
    </rPh>
    <rPh sb="4" eb="5">
      <t>けん</t>
    </rPh>
    <phoneticPr fontId="3" type="Hiragana"/>
  </si>
  <si>
    <t>12歳未満</t>
    <rPh sb="2" eb="3">
      <t>さい</t>
    </rPh>
    <rPh sb="3" eb="5">
      <t>みまん</t>
    </rPh>
    <phoneticPr fontId="3" type="Hiragana"/>
  </si>
  <si>
    <t>（何人にひとりが一般旅券を所持しているか）</t>
    <rPh sb="1" eb="3">
      <t>ナンニン</t>
    </rPh>
    <rPh sb="8" eb="10">
      <t>イッパン</t>
    </rPh>
    <rPh sb="10" eb="12">
      <t>リョケン</t>
    </rPh>
    <rPh sb="13" eb="15">
      <t>ショジ</t>
    </rPh>
    <phoneticPr fontId="34"/>
  </si>
  <si>
    <t>県庁、厚木・川崎</t>
    <rPh sb="0" eb="2">
      <t>ケンチョウ</t>
    </rPh>
    <rPh sb="3" eb="4">
      <t>アツ</t>
    </rPh>
    <rPh sb="4" eb="5">
      <t>キ</t>
    </rPh>
    <rPh sb="6" eb="8">
      <t>カワサキ</t>
    </rPh>
    <phoneticPr fontId="34"/>
  </si>
  <si>
    <t>12～19歳</t>
    <rPh sb="5" eb="6">
      <t>さい</t>
    </rPh>
    <phoneticPr fontId="3" type="Hiragana"/>
  </si>
  <si>
    <t>20～29歳</t>
    <rPh sb="5" eb="6">
      <t>さい</t>
    </rPh>
    <phoneticPr fontId="3" type="Hiragana"/>
  </si>
  <si>
    <t>2022年</t>
    <rPh sb="4" eb="5">
      <t>ねん</t>
    </rPh>
    <phoneticPr fontId="3" type="Hiragana"/>
  </si>
  <si>
    <t>30～39歳</t>
    <rPh sb="5" eb="6">
      <t>さい</t>
    </rPh>
    <phoneticPr fontId="3" type="Hiragana"/>
  </si>
  <si>
    <t>50～59歳</t>
    <rPh sb="5" eb="6">
      <t>さい</t>
    </rPh>
    <phoneticPr fontId="3" type="Hiragana"/>
  </si>
  <si>
    <t>－</t>
  </si>
  <si>
    <t>３年</t>
    <rPh sb="1" eb="2">
      <t>ネン</t>
    </rPh>
    <phoneticPr fontId="34"/>
  </si>
  <si>
    <t>70～79歳</t>
    <rPh sb="5" eb="6">
      <t>さい</t>
    </rPh>
    <phoneticPr fontId="3" type="Hiragana"/>
  </si>
  <si>
    <t>2019年</t>
    <rPh sb="4" eb="5">
      <t>ねん</t>
    </rPh>
    <phoneticPr fontId="3" type="Hiragana"/>
  </si>
  <si>
    <t>11　都道府県別出国者数</t>
    <rPh sb="3" eb="7">
      <t>とどうふけん</t>
    </rPh>
    <rPh sb="7" eb="8">
      <t>べつ</t>
    </rPh>
    <rPh sb="8" eb="11">
      <t>しゅっこくしゃ</t>
    </rPh>
    <rPh sb="11" eb="12">
      <t>すう</t>
    </rPh>
    <phoneticPr fontId="3" type="Hiragana"/>
  </si>
  <si>
    <t>80歳以上</t>
    <rPh sb="2" eb="3">
      <t>さい</t>
    </rPh>
    <rPh sb="3" eb="5">
      <t>いじょう</t>
    </rPh>
    <phoneticPr fontId="3" type="Hiragana"/>
  </si>
  <si>
    <t>女</t>
    <rPh sb="0" eb="1">
      <t>おんな</t>
    </rPh>
    <phoneticPr fontId="3" type="Hiragana"/>
  </si>
  <si>
    <t>３０年</t>
    <rPh sb="2" eb="3">
      <t>ネン</t>
    </rPh>
    <phoneticPr fontId="34"/>
  </si>
  <si>
    <t>熊　　本　　県</t>
  </si>
  <si>
    <t>対前年比</t>
    <rPh sb="0" eb="1">
      <t>たい</t>
    </rPh>
    <rPh sb="1" eb="4">
      <t>ぜんねんひ</t>
    </rPh>
    <phoneticPr fontId="3" type="Hiragana"/>
  </si>
  <si>
    <t>暦年</t>
  </si>
  <si>
    <t>2018年</t>
    <rPh sb="4" eb="5">
      <t>ねん</t>
    </rPh>
    <phoneticPr fontId="3" type="Hiragana"/>
  </si>
  <si>
    <t>2021年</t>
    <rPh sb="4" eb="5">
      <t>ねん</t>
    </rPh>
    <phoneticPr fontId="3" type="Hiragana"/>
  </si>
  <si>
    <t>対 前 年 比</t>
  </si>
  <si>
    <t>２１年</t>
    <rPh sb="2" eb="3">
      <t>ネン</t>
    </rPh>
    <phoneticPr fontId="34"/>
  </si>
  <si>
    <t>２６年</t>
    <rPh sb="2" eb="3">
      <t>ネン</t>
    </rPh>
    <phoneticPr fontId="34"/>
  </si>
  <si>
    <t>山　　口　　県</t>
  </si>
  <si>
    <t>４ 一般旅券 申請受付件数（窓口別）</t>
    <rPh sb="2" eb="4">
      <t>いっぱん</t>
    </rPh>
    <rPh sb="4" eb="6">
      <t>りょけん</t>
    </rPh>
    <rPh sb="7" eb="9">
      <t>しんせい</t>
    </rPh>
    <rPh sb="9" eb="11">
      <t>うけつけ</t>
    </rPh>
    <rPh sb="11" eb="13">
      <t>けんすう</t>
    </rPh>
    <rPh sb="14" eb="16">
      <t>まどぐち</t>
    </rPh>
    <rPh sb="16" eb="17">
      <t>べつ</t>
    </rPh>
    <phoneticPr fontId="3" type="Hiragana"/>
  </si>
  <si>
    <t>３１/１年</t>
    <rPh sb="4" eb="5">
      <t>ネン</t>
    </rPh>
    <phoneticPr fontId="34"/>
  </si>
  <si>
    <t>２２年
（2010）</t>
    <rPh sb="2" eb="3">
      <t>ネン</t>
    </rPh>
    <phoneticPr fontId="34"/>
  </si>
  <si>
    <t>２７年
（2015）</t>
    <rPh sb="2" eb="3">
      <t>ネン</t>
    </rPh>
    <phoneticPr fontId="34"/>
  </si>
  <si>
    <t>２年
(2020)</t>
    <rPh sb="1" eb="2">
      <t>ネン</t>
    </rPh>
    <phoneticPr fontId="34"/>
  </si>
  <si>
    <t>２３年</t>
    <rPh sb="2" eb="3">
      <t>ネン</t>
    </rPh>
    <phoneticPr fontId="34"/>
  </si>
  <si>
    <t>２８年</t>
    <rPh sb="2" eb="3">
      <t>ネン</t>
    </rPh>
    <phoneticPr fontId="34"/>
  </si>
  <si>
    <t>県庁、東葛飾</t>
    <rPh sb="0" eb="2">
      <t>ケンチョウ</t>
    </rPh>
    <rPh sb="3" eb="6">
      <t>ヒガシカツシカ</t>
    </rPh>
    <phoneticPr fontId="34"/>
  </si>
  <si>
    <t>（単位：件、％）　</t>
  </si>
  <si>
    <t>新規・切替</t>
    <rPh sb="0" eb="2">
      <t>しんき</t>
    </rPh>
    <rPh sb="3" eb="5">
      <t>きりかえ</t>
    </rPh>
    <phoneticPr fontId="3" type="Hiragana"/>
  </si>
  <si>
    <t>２９年</t>
    <rPh sb="2" eb="3">
      <t>ネン</t>
    </rPh>
    <phoneticPr fontId="34"/>
  </si>
  <si>
    <t>大　　阪　　府</t>
  </si>
  <si>
    <t>４年</t>
    <rPh sb="1" eb="2">
      <t>ネン</t>
    </rPh>
    <phoneticPr fontId="34"/>
  </si>
  <si>
    <t>31/1</t>
  </si>
  <si>
    <t>記載事項変更</t>
    <rPh sb="0" eb="2">
      <t>きさい</t>
    </rPh>
    <rPh sb="2" eb="4">
      <t>じこう</t>
    </rPh>
    <rPh sb="4" eb="6">
      <t>へんこう</t>
    </rPh>
    <phoneticPr fontId="3" type="Hiragana"/>
  </si>
  <si>
    <t>渡航先追加</t>
    <rPh sb="0" eb="3">
      <t>とこうさき</t>
    </rPh>
    <rPh sb="3" eb="5">
      <t>ついか</t>
    </rPh>
    <phoneticPr fontId="3" type="Hiragana"/>
  </si>
  <si>
    <t>査証欄増補</t>
    <rPh sb="0" eb="2">
      <t>さしょう</t>
    </rPh>
    <rPh sb="2" eb="3">
      <t>らん</t>
    </rPh>
    <rPh sb="3" eb="5">
      <t>ぞうほ</t>
    </rPh>
    <phoneticPr fontId="3" type="Hiragana"/>
  </si>
  <si>
    <t>紛失消失等届</t>
    <rPh sb="0" eb="2">
      <t>ふんしつ</t>
    </rPh>
    <rPh sb="2" eb="4">
      <t>しょうしつ</t>
    </rPh>
    <rPh sb="4" eb="5">
      <t>とう</t>
    </rPh>
    <rPh sb="5" eb="6">
      <t>とどけ</t>
    </rPh>
    <phoneticPr fontId="3" type="Hiragana"/>
  </si>
  <si>
    <t>秋田県</t>
    <rPh sb="0" eb="3">
      <t>あきたけん</t>
    </rPh>
    <phoneticPr fontId="3" type="Hiragana"/>
  </si>
  <si>
    <t>県庁</t>
    <rPh sb="0" eb="2">
      <t>けんちょう</t>
    </rPh>
    <phoneticPr fontId="3" type="Hiragana"/>
  </si>
  <si>
    <t>鹿角市</t>
    <rPh sb="0" eb="3">
      <t>かづのし</t>
    </rPh>
    <phoneticPr fontId="3" type="Hiragana"/>
  </si>
  <si>
    <t>由利本荘市</t>
    <rPh sb="0" eb="5">
      <t>ゆりほんじょうし</t>
    </rPh>
    <phoneticPr fontId="3" type="Hiragana"/>
  </si>
  <si>
    <t>阿倍野・りんくう</t>
    <rPh sb="0" eb="3">
      <t>アベノ</t>
    </rPh>
    <phoneticPr fontId="34"/>
  </si>
  <si>
    <t>小坂町</t>
    <rPh sb="0" eb="3">
      <t>こさかまち</t>
    </rPh>
    <phoneticPr fontId="3" type="Hiragana"/>
  </si>
  <si>
    <t>上小阿仁村</t>
    <rPh sb="0" eb="5">
      <t>かみこあにむら</t>
    </rPh>
    <phoneticPr fontId="3" type="Hiragana"/>
  </si>
  <si>
    <t>能代市</t>
    <rPh sb="0" eb="3">
      <t>のしろし</t>
    </rPh>
    <phoneticPr fontId="3" type="Hiragana"/>
  </si>
  <si>
    <t>藤里町</t>
    <rPh sb="0" eb="2">
      <t>ふじさと</t>
    </rPh>
    <rPh sb="2" eb="3">
      <t>まち</t>
    </rPh>
    <phoneticPr fontId="3" type="Hiragana"/>
  </si>
  <si>
    <t>三種町</t>
    <rPh sb="0" eb="2">
      <t>みたね</t>
    </rPh>
    <rPh sb="2" eb="3">
      <t>まち</t>
    </rPh>
    <phoneticPr fontId="3" type="Hiragana"/>
  </si>
  <si>
    <t>五城目町</t>
    <rPh sb="0" eb="4">
      <t>ごじょうめまち</t>
    </rPh>
    <phoneticPr fontId="3" type="Hiragana"/>
  </si>
  <si>
    <t>外務省・在外公館</t>
    <rPh sb="0" eb="3">
      <t>ガイムショウ</t>
    </rPh>
    <rPh sb="4" eb="6">
      <t>ザイガイ</t>
    </rPh>
    <rPh sb="6" eb="8">
      <t>コウカン</t>
    </rPh>
    <phoneticPr fontId="34"/>
  </si>
  <si>
    <t>にかほ市</t>
    <rPh sb="3" eb="4">
      <t>し</t>
    </rPh>
    <phoneticPr fontId="3" type="Hiragana"/>
  </si>
  <si>
    <t>大仙市</t>
    <rPh sb="0" eb="3">
      <t>だいせんし</t>
    </rPh>
    <phoneticPr fontId="3" type="Hiragana"/>
  </si>
  <si>
    <t>美郷町</t>
    <rPh sb="0" eb="2">
      <t>みさと</t>
    </rPh>
    <rPh sb="2" eb="3">
      <t>まち</t>
    </rPh>
    <phoneticPr fontId="3" type="Hiragana"/>
  </si>
  <si>
    <t>横手市</t>
    <rPh sb="0" eb="3">
      <t>よこてし</t>
    </rPh>
    <phoneticPr fontId="3" type="Hiragana"/>
  </si>
  <si>
    <t>湯沢市</t>
    <rPh sb="0" eb="3">
      <t>ゆざわし</t>
    </rPh>
    <phoneticPr fontId="3" type="Hiragana"/>
  </si>
  <si>
    <t>羽後町</t>
    <rPh sb="0" eb="3">
      <t>うごまち</t>
    </rPh>
    <phoneticPr fontId="3" type="Hiragana"/>
  </si>
  <si>
    <t>東成瀬村</t>
    <rPh sb="0" eb="4">
      <t>ひがしなるせむら</t>
    </rPh>
    <phoneticPr fontId="3" type="Hiragana"/>
  </si>
  <si>
    <t>男鹿市</t>
    <rPh sb="0" eb="3">
      <t>おがし</t>
    </rPh>
    <phoneticPr fontId="3" type="Hiragana"/>
  </si>
  <si>
    <t>潟上市</t>
    <rPh sb="0" eb="3">
      <t>かたがみし</t>
    </rPh>
    <phoneticPr fontId="3" type="Hiragana"/>
  </si>
  <si>
    <t>Ａ／Ｂ　　（％）　</t>
  </si>
  <si>
    <t>八郎潟町</t>
    <rPh sb="0" eb="4">
      <t>はちろうがたまち</t>
    </rPh>
    <phoneticPr fontId="3" type="Hiragana"/>
  </si>
  <si>
    <t>豊橋</t>
    <rPh sb="0" eb="2">
      <t>トヨハシ</t>
    </rPh>
    <phoneticPr fontId="34"/>
  </si>
  <si>
    <t>井川町</t>
    <rPh sb="0" eb="3">
      <t>いかわまち</t>
    </rPh>
    <phoneticPr fontId="3" type="Hiragana"/>
  </si>
  <si>
    <t>秋田市</t>
    <rPh sb="0" eb="3">
      <t>あきたし</t>
    </rPh>
    <phoneticPr fontId="3" type="Hiragana"/>
  </si>
  <si>
    <t>愛　　知　　県</t>
  </si>
  <si>
    <t>　　-</t>
  </si>
  <si>
    <t>京　　都　　府</t>
  </si>
  <si>
    <t>区　分　</t>
  </si>
  <si>
    <t xml:space="preserve"> 取扱官庁</t>
  </si>
  <si>
    <t>北　　海　　道</t>
  </si>
  <si>
    <t>青　　森　　県</t>
  </si>
  <si>
    <t>岩　　手　　県</t>
  </si>
  <si>
    <t>９　都道府県別発行件数とその人口比率</t>
    <rPh sb="2" eb="6">
      <t>とどうふけん</t>
    </rPh>
    <rPh sb="6" eb="7">
      <t>べつ</t>
    </rPh>
    <rPh sb="7" eb="9">
      <t>はっこう</t>
    </rPh>
    <rPh sb="9" eb="11">
      <t>けんすう</t>
    </rPh>
    <rPh sb="14" eb="16">
      <t>じんこう</t>
    </rPh>
    <rPh sb="16" eb="18">
      <t>ひりつ</t>
    </rPh>
    <phoneticPr fontId="3" type="Hiragana"/>
  </si>
  <si>
    <t>宮　　城　　県</t>
  </si>
  <si>
    <t>日本人人口</t>
    <rPh sb="0" eb="3">
      <t>ニホンジン</t>
    </rPh>
    <rPh sb="3" eb="5">
      <t>ジンコウ</t>
    </rPh>
    <phoneticPr fontId="34"/>
  </si>
  <si>
    <t>秋　　田　　県</t>
  </si>
  <si>
    <t>山　　形　　県</t>
  </si>
  <si>
    <t>福　　島　　県</t>
  </si>
  <si>
    <t>茨　　城　　県</t>
  </si>
  <si>
    <t>栃　　木　　県</t>
  </si>
  <si>
    <t>群　　馬　　県</t>
  </si>
  <si>
    <t>沖　　縄　　県</t>
  </si>
  <si>
    <t>有　効　旅　券　数　　(A)</t>
    <rPh sb="0" eb="1">
      <t>ユウ</t>
    </rPh>
    <rPh sb="2" eb="3">
      <t>コウ</t>
    </rPh>
    <rPh sb="4" eb="5">
      <t>タビ</t>
    </rPh>
    <rPh sb="6" eb="7">
      <t>ケン</t>
    </rPh>
    <rPh sb="8" eb="9">
      <t>スウ</t>
    </rPh>
    <phoneticPr fontId="34"/>
  </si>
  <si>
    <t>埼　　玉　　県</t>
  </si>
  <si>
    <t>千　　葉　　県</t>
    <rPh sb="0" eb="1">
      <t>セン</t>
    </rPh>
    <rPh sb="3" eb="4">
      <t>ハ</t>
    </rPh>
    <phoneticPr fontId="34"/>
  </si>
  <si>
    <t>東　　京　　都</t>
  </si>
  <si>
    <t>神　奈　川　県</t>
  </si>
  <si>
    <t>新　　潟　　県</t>
  </si>
  <si>
    <t>県庁、川越・春日部</t>
    <rPh sb="0" eb="2">
      <t>ケンチョウ</t>
    </rPh>
    <rPh sb="3" eb="5">
      <t>カワゴエ</t>
    </rPh>
    <rPh sb="6" eb="9">
      <t>カスカベ</t>
    </rPh>
    <phoneticPr fontId="34"/>
  </si>
  <si>
    <t>富　　山　　県</t>
  </si>
  <si>
    <t>石　　川　　県</t>
  </si>
  <si>
    <t>山　　梨　　県</t>
  </si>
  <si>
    <t>長　　野　　県</t>
  </si>
  <si>
    <t>岐　　阜　　県</t>
  </si>
  <si>
    <t>静　　岡　　県</t>
  </si>
  <si>
    <t>三　　重　　県</t>
  </si>
  <si>
    <t>滋　　賀　　県</t>
  </si>
  <si>
    <t>兵　　庫　　県</t>
  </si>
  <si>
    <t>千人当たり発行件数</t>
  </si>
  <si>
    <t>奈　　良　　県</t>
    <rPh sb="0" eb="1">
      <t>ナ</t>
    </rPh>
    <rPh sb="3" eb="4">
      <t>リョウ</t>
    </rPh>
    <phoneticPr fontId="34"/>
  </si>
  <si>
    <t>和　歌　山　県</t>
    <rPh sb="0" eb="1">
      <t>ワ</t>
    </rPh>
    <rPh sb="2" eb="3">
      <t>ウタ</t>
    </rPh>
    <rPh sb="4" eb="5">
      <t>ヤマ</t>
    </rPh>
    <phoneticPr fontId="34"/>
  </si>
  <si>
    <t>鳥　　取　　県</t>
    <rPh sb="0" eb="1">
      <t>トリ</t>
    </rPh>
    <rPh sb="3" eb="4">
      <t>トリ</t>
    </rPh>
    <phoneticPr fontId="34"/>
  </si>
  <si>
    <t>香　　川　　県</t>
  </si>
  <si>
    <t>島　　根　　県</t>
    <rPh sb="0" eb="1">
      <t>シマ</t>
    </rPh>
    <rPh sb="3" eb="4">
      <t>ネ</t>
    </rPh>
    <phoneticPr fontId="34"/>
  </si>
  <si>
    <t>岡　　山　　県</t>
  </si>
  <si>
    <t>広　　島　　県</t>
  </si>
  <si>
    <t>（単位：件・人）</t>
    <rPh sb="1" eb="3">
      <t>たんい</t>
    </rPh>
    <rPh sb="4" eb="5">
      <t>けん</t>
    </rPh>
    <rPh sb="6" eb="7">
      <t>にん</t>
    </rPh>
    <phoneticPr fontId="3" type="Hiragana"/>
  </si>
  <si>
    <t>徳　　島　　県</t>
  </si>
  <si>
    <t>愛　　媛　　県</t>
  </si>
  <si>
    <t>高　　知　　県</t>
  </si>
  <si>
    <t>福　　岡　　県</t>
  </si>
  <si>
    <t>佐　　賀　　県</t>
  </si>
  <si>
    <t>長　　崎　　県</t>
  </si>
  <si>
    <t>大　　分　　県</t>
  </si>
  <si>
    <t>宮　　崎　　県</t>
  </si>
  <si>
    <t>鹿　児　島　県</t>
    <rPh sb="6" eb="7">
      <t>ケン</t>
    </rPh>
    <phoneticPr fontId="34"/>
  </si>
  <si>
    <t>外　　務　　省</t>
  </si>
  <si>
    <t>１２ 出国者数の推移</t>
    <rPh sb="3" eb="6">
      <t>しゅっこくしゃ</t>
    </rPh>
    <rPh sb="6" eb="7">
      <t>すう</t>
    </rPh>
    <rPh sb="8" eb="10">
      <t>すいい</t>
    </rPh>
    <phoneticPr fontId="3" type="Hiragana"/>
  </si>
  <si>
    <t>合　　　　計</t>
  </si>
  <si>
    <t>前年発行件数
      （R３）</t>
    <rPh sb="0" eb="2">
      <t>ゼンネン</t>
    </rPh>
    <rPh sb="2" eb="4">
      <t>ハッコウ</t>
    </rPh>
    <rPh sb="4" eb="6">
      <t>ケンスウ</t>
    </rPh>
    <phoneticPr fontId="34"/>
  </si>
  <si>
    <t>旅　券　発　行　件　数</t>
  </si>
  <si>
    <t>人口千人当</t>
    <rPh sb="0" eb="2">
      <t>じんこう</t>
    </rPh>
    <rPh sb="2" eb="4">
      <t>せんにん</t>
    </rPh>
    <rPh sb="4" eb="5">
      <t>とう</t>
    </rPh>
    <phoneticPr fontId="3" type="Hiragana"/>
  </si>
  <si>
    <t>順　　位</t>
  </si>
  <si>
    <t>発行件数前年比</t>
    <rPh sb="0" eb="2">
      <t>ハッコウ</t>
    </rPh>
    <rPh sb="2" eb="4">
      <t>ケンスウ</t>
    </rPh>
    <rPh sb="4" eb="7">
      <t>ゼンネンヒ</t>
    </rPh>
    <phoneticPr fontId="34"/>
  </si>
  <si>
    <t>（％）</t>
  </si>
  <si>
    <t>Ｂ 　（千人）</t>
  </si>
  <si>
    <t>２一般旅券発行件数推移</t>
    <rPh sb="1" eb="3">
      <t>イッパン</t>
    </rPh>
    <rPh sb="3" eb="5">
      <t>リョケン</t>
    </rPh>
    <rPh sb="5" eb="7">
      <t>ハッコウ</t>
    </rPh>
    <rPh sb="7" eb="8">
      <t>ケン</t>
    </rPh>
    <rPh sb="8" eb="9">
      <t>スウ</t>
    </rPh>
    <rPh sb="9" eb="11">
      <t>スイイ</t>
    </rPh>
    <phoneticPr fontId="34"/>
  </si>
  <si>
    <t>Ａ／Ｂ　（件）</t>
  </si>
  <si>
    <t>順　　位</t>
    <rPh sb="0" eb="1">
      <t>ジュン</t>
    </rPh>
    <rPh sb="3" eb="4">
      <t>クライ</t>
    </rPh>
    <phoneticPr fontId="34"/>
  </si>
  <si>
    <t>７ 一般旅券 交付件数（窓口別）</t>
    <rPh sb="2" eb="4">
      <t>いっぱん</t>
    </rPh>
    <rPh sb="4" eb="6">
      <t>りょけん</t>
    </rPh>
    <rPh sb="7" eb="9">
      <t>こうふ</t>
    </rPh>
    <rPh sb="9" eb="11">
      <t>けんすう</t>
    </rPh>
    <rPh sb="12" eb="14">
      <t>まどぐち</t>
    </rPh>
    <rPh sb="14" eb="15">
      <t>べつ</t>
    </rPh>
    <phoneticPr fontId="3" type="Hiragana"/>
  </si>
  <si>
    <t>北九州</t>
    <rPh sb="0" eb="3">
      <t>キタキュウシュウ</t>
    </rPh>
    <phoneticPr fontId="34"/>
  </si>
  <si>
    <t>都庁、有楽町・立川・池袋</t>
    <rPh sb="0" eb="2">
      <t>トチョウ</t>
    </rPh>
    <rPh sb="3" eb="6">
      <t>ユウラクチョウ</t>
    </rPh>
    <rPh sb="7" eb="9">
      <t>タチカワ</t>
    </rPh>
    <rPh sb="10" eb="12">
      <t>イケブクロ</t>
    </rPh>
    <phoneticPr fontId="34"/>
  </si>
  <si>
    <t>県庁、豊橋</t>
    <rPh sb="0" eb="2">
      <t>ケンチョウ</t>
    </rPh>
    <rPh sb="3" eb="5">
      <t>トヨハシ</t>
    </rPh>
    <phoneticPr fontId="34"/>
  </si>
  <si>
    <t>府庁、阿倍野・りんくう</t>
    <rPh sb="0" eb="2">
      <t>フチョウ</t>
    </rPh>
    <rPh sb="3" eb="6">
      <t>アベノ</t>
    </rPh>
    <phoneticPr fontId="34"/>
  </si>
  <si>
    <t>県庁、尼崎</t>
    <rPh sb="0" eb="2">
      <t>ケンチョウ</t>
    </rPh>
    <rPh sb="3" eb="5">
      <t>アマガサキ</t>
    </rPh>
    <phoneticPr fontId="34"/>
  </si>
  <si>
    <t>出　　　国　　　率</t>
    <rPh sb="0" eb="1">
      <t>デ</t>
    </rPh>
    <rPh sb="4" eb="5">
      <t>クニ</t>
    </rPh>
    <rPh sb="8" eb="9">
      <t>リツ</t>
    </rPh>
    <phoneticPr fontId="34"/>
  </si>
  <si>
    <t>県庁、北九州</t>
    <rPh sb="0" eb="2">
      <t>ケンチョウ</t>
    </rPh>
    <rPh sb="3" eb="6">
      <t>キタキュウシュウ</t>
    </rPh>
    <phoneticPr fontId="34"/>
  </si>
  <si>
    <t>発行件数  (R４）</t>
    <rPh sb="0" eb="2">
      <t>ハッコウ</t>
    </rPh>
    <rPh sb="2" eb="3">
      <t>ケン</t>
    </rPh>
    <rPh sb="3" eb="4">
      <t>カズ</t>
    </rPh>
    <phoneticPr fontId="34"/>
  </si>
  <si>
    <t xml:space="preserve">Ａ　　　　　　（件） </t>
  </si>
  <si>
    <t>（千人）</t>
  </si>
  <si>
    <t>前年比　（件）</t>
    <rPh sb="0" eb="2">
      <t>ゼンネン</t>
    </rPh>
    <rPh sb="2" eb="3">
      <t>ヒ</t>
    </rPh>
    <rPh sb="5" eb="6">
      <t>ケン</t>
    </rPh>
    <phoneticPr fontId="34"/>
  </si>
  <si>
    <t>旅券数（R3.12.31)</t>
    <rPh sb="0" eb="2">
      <t>リョケン</t>
    </rPh>
    <rPh sb="2" eb="3">
      <t>スウ</t>
    </rPh>
    <phoneticPr fontId="34"/>
  </si>
  <si>
    <t>(R3.10.1)</t>
  </si>
  <si>
    <t>川越・春日部</t>
    <rPh sb="0" eb="2">
      <t>カワゴエ</t>
    </rPh>
    <rPh sb="3" eb="6">
      <t>カスカベ</t>
    </rPh>
    <phoneticPr fontId="34"/>
  </si>
  <si>
    <t>有楽町・立川・池袋</t>
    <rPh sb="0" eb="3">
      <t>ユウラクチョウ</t>
    </rPh>
    <rPh sb="4" eb="6">
      <t>タチカワ</t>
    </rPh>
    <rPh sb="7" eb="9">
      <t>イケブクロ</t>
    </rPh>
    <phoneticPr fontId="34"/>
  </si>
  <si>
    <t>厚木・川崎</t>
    <rPh sb="0" eb="2">
      <t>アツギ</t>
    </rPh>
    <rPh sb="3" eb="5">
      <t>カワサキ</t>
    </rPh>
    <phoneticPr fontId="34"/>
  </si>
  <si>
    <t>尼崎</t>
    <rPh sb="0" eb="2">
      <t>アマガサキ</t>
    </rPh>
    <phoneticPr fontId="34"/>
  </si>
  <si>
    <t xml:space="preserve">Ａ　　 （人）  </t>
  </si>
  <si>
    <t>Ｂ　　（千人）</t>
  </si>
  <si>
    <t>全国</t>
    <rPh sb="0" eb="2">
      <t>ぜんこく</t>
    </rPh>
    <phoneticPr fontId="3" type="Hiragana"/>
  </si>
  <si>
    <t>有効旅券数</t>
    <rPh sb="0" eb="2">
      <t>ゆうこう</t>
    </rPh>
    <rPh sb="2" eb="4">
      <t>りょけん</t>
    </rPh>
    <rPh sb="4" eb="5">
      <t>すう</t>
    </rPh>
    <phoneticPr fontId="3" type="Hiragana"/>
  </si>
  <si>
    <t>出国者数</t>
    <rPh sb="0" eb="3">
      <t>しゅっこくしゃ</t>
    </rPh>
    <rPh sb="3" eb="4">
      <t>すう</t>
    </rPh>
    <phoneticPr fontId="3" type="Hiragana"/>
  </si>
  <si>
    <t>受理件数</t>
  </si>
  <si>
    <t>１ 一般旅券発行件数（ 年齢・性別）</t>
    <rPh sb="2" eb="4">
      <t>いっぱん</t>
    </rPh>
    <rPh sb="4" eb="6">
      <t>りょけん</t>
    </rPh>
    <rPh sb="6" eb="8">
      <t>はっこう</t>
    </rPh>
    <rPh sb="8" eb="10">
      <t>けんすう</t>
    </rPh>
    <rPh sb="12" eb="14">
      <t>ねんれい</t>
    </rPh>
    <rPh sb="15" eb="17">
      <t>せいべつ</t>
    </rPh>
    <phoneticPr fontId="3" type="Hiragana"/>
  </si>
  <si>
    <t>５ 一般旅券 申請受付件数（住所別）</t>
    <rPh sb="2" eb="4">
      <t>いっぱん</t>
    </rPh>
    <rPh sb="4" eb="6">
      <t>りょけん</t>
    </rPh>
    <rPh sb="7" eb="9">
      <t>しんせい</t>
    </rPh>
    <rPh sb="9" eb="11">
      <t>うけつけ</t>
    </rPh>
    <rPh sb="11" eb="13">
      <t>けんすう</t>
    </rPh>
    <rPh sb="14" eb="16">
      <t>じゅうしょ</t>
    </rPh>
    <rPh sb="16" eb="17">
      <t>べつ</t>
    </rPh>
    <phoneticPr fontId="3" type="Hiragana"/>
  </si>
  <si>
    <t>６ 一般旅券 交付件数</t>
    <rPh sb="2" eb="4">
      <t>いっぱん</t>
    </rPh>
    <rPh sb="4" eb="6">
      <t>りょけん</t>
    </rPh>
    <rPh sb="7" eb="9">
      <t>こうふ</t>
    </rPh>
    <rPh sb="9" eb="11">
      <t>けんすう</t>
    </rPh>
    <phoneticPr fontId="3" type="Hiragana"/>
  </si>
  <si>
    <t>８ 一般旅券 交付件数（住所別）</t>
    <rPh sb="2" eb="4">
      <t>いっぱん</t>
    </rPh>
    <rPh sb="4" eb="6">
      <t>りょけん</t>
    </rPh>
    <rPh sb="7" eb="9">
      <t>こうふ</t>
    </rPh>
    <rPh sb="9" eb="11">
      <t>けんすう</t>
    </rPh>
    <rPh sb="12" eb="14">
      <t>じゅうしょ</t>
    </rPh>
    <rPh sb="14" eb="15">
      <t>べつ</t>
    </rPh>
    <phoneticPr fontId="3" type="Hiragana"/>
  </si>
  <si>
    <t>９ 都道府県別発行件数とその人口比率（２０２２年）</t>
    <rPh sb="23" eb="24">
      <t>ネン</t>
    </rPh>
    <phoneticPr fontId="34"/>
  </si>
  <si>
    <t>１０都道府県別有効旅券数及び所持率（２０２２年１２月３１日現在）</t>
    <rPh sb="7" eb="9">
      <t>ユウコウ</t>
    </rPh>
    <rPh sb="9" eb="11">
      <t>リョケン</t>
    </rPh>
    <rPh sb="11" eb="12">
      <t>スウ</t>
    </rPh>
    <rPh sb="12" eb="13">
      <t>オヨ</t>
    </rPh>
    <rPh sb="14" eb="16">
      <t>ショジ</t>
    </rPh>
    <rPh sb="22" eb="23">
      <t>ネン</t>
    </rPh>
    <rPh sb="25" eb="26">
      <t>ガツ</t>
    </rPh>
    <rPh sb="28" eb="29">
      <t>ニチ</t>
    </rPh>
    <rPh sb="29" eb="31">
      <t>ゲンザイ</t>
    </rPh>
    <phoneticPr fontId="34"/>
  </si>
  <si>
    <t>１１ 都道府県別出国者数（２０２１年）</t>
    <rPh sb="3" eb="7">
      <t>トドウフケン</t>
    </rPh>
    <rPh sb="7" eb="8">
      <t>ベツ</t>
    </rPh>
    <rPh sb="8" eb="11">
      <t>シュッコクシャ</t>
    </rPh>
    <rPh sb="11" eb="12">
      <t>スウ</t>
    </rPh>
    <rPh sb="17" eb="18">
      <t>ネン</t>
    </rPh>
    <phoneticPr fontId="34"/>
  </si>
  <si>
    <t>　出典「旅券統計」（外務省領事局旅券課）</t>
  </si>
  <si>
    <t xml:space="preserve"> 有効旅券数〔出典：「旅券統計（令和４年１月～１２月）」（外務省領事局旅券課）〕</t>
    <rPh sb="1" eb="3">
      <t>ユウコウ</t>
    </rPh>
    <rPh sb="3" eb="5">
      <t>リョケン</t>
    </rPh>
    <rPh sb="5" eb="6">
      <t>スウ</t>
    </rPh>
    <rPh sb="7" eb="9">
      <t>シュッテン</t>
    </rPh>
    <rPh sb="11" eb="13">
      <t>リョケン</t>
    </rPh>
    <rPh sb="13" eb="15">
      <t>トウケイ</t>
    </rPh>
    <rPh sb="16" eb="18">
      <t>レイワ</t>
    </rPh>
    <rPh sb="19" eb="20">
      <t>ネン</t>
    </rPh>
    <rPh sb="21" eb="22">
      <t>ガツ</t>
    </rPh>
    <rPh sb="25" eb="26">
      <t>ガツ</t>
    </rPh>
    <rPh sb="29" eb="32">
      <t>ガイムショウ</t>
    </rPh>
    <rPh sb="32" eb="34">
      <t>リョウジ</t>
    </rPh>
    <rPh sb="34" eb="35">
      <t>キョク</t>
    </rPh>
    <rPh sb="35" eb="38">
      <t>リョケンカ</t>
    </rPh>
    <phoneticPr fontId="34"/>
  </si>
  <si>
    <t xml:space="preserve"> 令和３年１０月１日現在人口〔出典：「人口推計」（総務省統計局）〕</t>
    <rPh sb="1" eb="3">
      <t>レイワ</t>
    </rPh>
    <rPh sb="4" eb="5">
      <t>トシ</t>
    </rPh>
    <rPh sb="12" eb="14">
      <t>ジンコウ</t>
    </rPh>
    <rPh sb="15" eb="17">
      <t>シュッテン</t>
    </rPh>
    <rPh sb="19" eb="21">
      <t>ジンコウ</t>
    </rPh>
    <rPh sb="21" eb="23">
      <t>スイケイ</t>
    </rPh>
    <rPh sb="25" eb="28">
      <t>ソウムショウ</t>
    </rPh>
    <rPh sb="28" eb="31">
      <t>トウケイキョク</t>
    </rPh>
    <phoneticPr fontId="34"/>
  </si>
  <si>
    <t>B／A  (人）</t>
    <rPh sb="6" eb="7">
      <t>ニン</t>
    </rPh>
    <phoneticPr fontId="34"/>
  </si>
  <si>
    <t>日本人人口 (B)</t>
    <rPh sb="0" eb="3">
      <t>ニホンジン</t>
    </rPh>
    <phoneticPr fontId="34"/>
  </si>
  <si>
    <t>　 　（千人）</t>
  </si>
  <si>
    <t>旅券所持率</t>
    <rPh sb="0" eb="2">
      <t>りょけん</t>
    </rPh>
    <rPh sb="2" eb="5">
      <t>しょじりつ</t>
    </rPh>
    <phoneticPr fontId="3" type="Hiragana"/>
  </si>
  <si>
    <t>　　　令和４年旅券（パスポート）統計</t>
    <rPh sb="3" eb="5">
      <t>れいわ</t>
    </rPh>
    <rPh sb="6" eb="7">
      <t>ねん</t>
    </rPh>
    <rPh sb="7" eb="9">
      <t>りょけん</t>
    </rPh>
    <rPh sb="16" eb="18">
      <t>とうけい</t>
    </rPh>
    <phoneticPr fontId="3" type="Hiragana"/>
  </si>
  <si>
    <t>１　一般旅券発行件数（年齢・性別）</t>
    <rPh sb="2" eb="4">
      <t>いっぱん</t>
    </rPh>
    <rPh sb="4" eb="6">
      <t>りょけん</t>
    </rPh>
    <rPh sb="6" eb="8">
      <t>はっこう</t>
    </rPh>
    <rPh sb="8" eb="10">
      <t>けんすう</t>
    </rPh>
    <rPh sb="11" eb="13">
      <t>ねんれい</t>
    </rPh>
    <rPh sb="14" eb="16">
      <t>せいべつ</t>
    </rPh>
    <phoneticPr fontId="3" type="Hiragana"/>
  </si>
  <si>
    <t>２　一般旅券発行件数推移</t>
    <rPh sb="2" eb="4">
      <t>いっぱん</t>
    </rPh>
    <rPh sb="4" eb="6">
      <t>りょけん</t>
    </rPh>
    <rPh sb="6" eb="8">
      <t>はっこう</t>
    </rPh>
    <rPh sb="8" eb="10">
      <t>けんすう</t>
    </rPh>
    <rPh sb="10" eb="12">
      <t>すいい</t>
    </rPh>
    <phoneticPr fontId="3" type="Hiragana"/>
  </si>
  <si>
    <t>３　一般旅券申請受付件数</t>
    <rPh sb="2" eb="4">
      <t>いっぱん</t>
    </rPh>
    <rPh sb="4" eb="6">
      <t>りょけん</t>
    </rPh>
    <rPh sb="6" eb="8">
      <t>しんせい</t>
    </rPh>
    <rPh sb="8" eb="10">
      <t>うけつけ</t>
    </rPh>
    <rPh sb="10" eb="12">
      <t>けんすう</t>
    </rPh>
    <phoneticPr fontId="3" type="Hiragana"/>
  </si>
  <si>
    <t>４　一般旅券申請受付件数（窓口別）</t>
    <rPh sb="2" eb="4">
      <t>いっぱん</t>
    </rPh>
    <rPh sb="4" eb="6">
      <t>りょけん</t>
    </rPh>
    <rPh sb="6" eb="8">
      <t>しんせい</t>
    </rPh>
    <rPh sb="8" eb="10">
      <t>うけつけ</t>
    </rPh>
    <rPh sb="10" eb="12">
      <t>けんすう</t>
    </rPh>
    <rPh sb="13" eb="15">
      <t>まどぐち</t>
    </rPh>
    <rPh sb="15" eb="16">
      <t>べつ</t>
    </rPh>
    <phoneticPr fontId="3" type="Hiragana"/>
  </si>
  <si>
    <t>６　一般旅券交付件数</t>
    <rPh sb="2" eb="4">
      <t>いっぱん</t>
    </rPh>
    <rPh sb="4" eb="6">
      <t>りょけん</t>
    </rPh>
    <rPh sb="6" eb="8">
      <t>こうふ</t>
    </rPh>
    <rPh sb="8" eb="10">
      <t>けんすう</t>
    </rPh>
    <phoneticPr fontId="3" type="Hiragana"/>
  </si>
  <si>
    <t>７　一般旅券交付件数（窓口別）</t>
    <rPh sb="2" eb="4">
      <t>いっぱん</t>
    </rPh>
    <rPh sb="4" eb="6">
      <t>りょけん</t>
    </rPh>
    <rPh sb="6" eb="8">
      <t>こうふ</t>
    </rPh>
    <rPh sb="8" eb="10">
      <t>けんすう</t>
    </rPh>
    <rPh sb="11" eb="12">
      <t>まど</t>
    </rPh>
    <rPh sb="12" eb="13">
      <t>くち</t>
    </rPh>
    <rPh sb="13" eb="14">
      <t>べつ</t>
    </rPh>
    <phoneticPr fontId="3" type="Hiragana"/>
  </si>
  <si>
    <t>８　一般旅券交付件数（住所別）</t>
    <rPh sb="2" eb="4">
      <t>いっぱん</t>
    </rPh>
    <rPh sb="4" eb="6">
      <t>りょけん</t>
    </rPh>
    <rPh sb="6" eb="8">
      <t>こうふ</t>
    </rPh>
    <rPh sb="8" eb="10">
      <t>けんすう</t>
    </rPh>
    <rPh sb="11" eb="13">
      <t>じゅうしょ</t>
    </rPh>
    <rPh sb="13" eb="14">
      <t>べつ</t>
    </rPh>
    <phoneticPr fontId="3" type="Hiragana"/>
  </si>
  <si>
    <t>10　都道府県別有効旅券及び所持率</t>
    <rPh sb="3" eb="7">
      <t>とどうふけん</t>
    </rPh>
    <rPh sb="7" eb="8">
      <t>べつ</t>
    </rPh>
    <rPh sb="8" eb="10">
      <t>ゆうこう</t>
    </rPh>
    <rPh sb="10" eb="12">
      <t>りょけん</t>
    </rPh>
    <rPh sb="12" eb="13">
      <t>およ</t>
    </rPh>
    <rPh sb="14" eb="17">
      <t>しょじりつ</t>
    </rPh>
    <phoneticPr fontId="3" type="Hiragana"/>
  </si>
  <si>
    <r>
      <t>その他</t>
    </r>
    <r>
      <rPr>
        <sz val="9"/>
        <color theme="1"/>
        <rFont val="ＭＳ Ｐゴシック"/>
      </rPr>
      <t>（外国・不詳）</t>
    </r>
    <rPh sb="2" eb="3">
      <t>タ</t>
    </rPh>
    <rPh sb="4" eb="6">
      <t>ガイコク</t>
    </rPh>
    <rPh sb="7" eb="9">
      <t>フショウ</t>
    </rPh>
    <phoneticPr fontId="34"/>
  </si>
  <si>
    <r>
      <t xml:space="preserve"> 海外渡航者数</t>
    </r>
    <r>
      <rPr>
        <sz val="10"/>
        <color theme="1"/>
        <rFont val="ＭＳ Ｐゴシック"/>
      </rPr>
      <t>〔出典：「出入国管理統計」（法務省）〕 翌年７月公表のため令和３年の数値を使用</t>
    </r>
    <rPh sb="8" eb="10">
      <t>シュッテン</t>
    </rPh>
    <rPh sb="12" eb="15">
      <t>シュツニュウコク</t>
    </rPh>
    <rPh sb="15" eb="17">
      <t>カンリ</t>
    </rPh>
    <rPh sb="17" eb="19">
      <t>トウケイ</t>
    </rPh>
    <rPh sb="21" eb="24">
      <t>ホウムショウ</t>
    </rPh>
    <rPh sb="27" eb="29">
      <t>ヨクネン</t>
    </rPh>
    <rPh sb="30" eb="31">
      <t>ガツ</t>
    </rPh>
    <rPh sb="31" eb="33">
      <t>コウヒョウ</t>
    </rPh>
    <rPh sb="36" eb="38">
      <t>レイワ</t>
    </rPh>
    <rPh sb="39" eb="40">
      <t>ネン</t>
    </rPh>
    <rPh sb="41" eb="43">
      <t>スウチ</t>
    </rPh>
    <rPh sb="44" eb="46">
      <t>シヨウ</t>
    </rPh>
    <phoneticPr fontId="34"/>
  </si>
  <si>
    <t>査証欄
増補</t>
    <rPh sb="0" eb="2">
      <t>さしょう</t>
    </rPh>
    <rPh sb="2" eb="3">
      <t>らん</t>
    </rPh>
    <rPh sb="4" eb="6">
      <t>ぞうほ</t>
    </rPh>
    <phoneticPr fontId="3" type="Hiragana"/>
  </si>
  <si>
    <t>秋田県生活環境部県民生活課</t>
    <rPh sb="0" eb="3">
      <t>あきたけん</t>
    </rPh>
    <rPh sb="3" eb="5">
      <t>せいかつ</t>
    </rPh>
    <rPh sb="5" eb="8">
      <t>かんきょうぶ</t>
    </rPh>
    <rPh sb="8" eb="10">
      <t>けんみん</t>
    </rPh>
    <rPh sb="10" eb="12">
      <t>せいかつ</t>
    </rPh>
    <rPh sb="12" eb="13">
      <t>か</t>
    </rPh>
    <phoneticPr fontId="3" type="Hiragana"/>
  </si>
  <si>
    <t>渡航先
追加</t>
    <rPh sb="0" eb="3">
      <t>とこうさき</t>
    </rPh>
    <rPh sb="4" eb="6">
      <t>ついか</t>
    </rPh>
    <phoneticPr fontId="3" type="Hiragana"/>
  </si>
  <si>
    <t>新規
切替</t>
    <rPh sb="0" eb="2">
      <t>しんき</t>
    </rPh>
    <rPh sb="3" eb="5">
      <t>きりかえ</t>
    </rPh>
    <phoneticPr fontId="3" type="Hiragana"/>
  </si>
  <si>
    <t>12　有効旅券数及び出国者数の推移</t>
    <rPh sb="3" eb="5">
      <t>ゆうこう</t>
    </rPh>
    <rPh sb="5" eb="7">
      <t>りょけん</t>
    </rPh>
    <rPh sb="7" eb="8">
      <t>すう</t>
    </rPh>
    <rPh sb="8" eb="9">
      <t>およ</t>
    </rPh>
    <rPh sb="10" eb="13">
      <t>しゅっこくしゃ</t>
    </rPh>
    <rPh sb="13" eb="14">
      <t>すう</t>
    </rPh>
    <rPh sb="15" eb="17">
      <t>すいい</t>
    </rPh>
    <phoneticPr fontId="3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</si>
</sst>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2">
    <numFmt numFmtId="6" formatCode="&quot;¥&quot;#,##0;[Red]&quot;¥&quot;\-#,##0"/>
    <numFmt numFmtId="176" formatCode="0.0%"/>
    <numFmt numFmtId="177" formatCode="#,##0_ ;[Red]\-#,##0\ "/>
    <numFmt numFmtId="178" formatCode="0.0_ "/>
    <numFmt numFmtId="179" formatCode="#,##0_ "/>
    <numFmt numFmtId="180" formatCode="0_ "/>
    <numFmt numFmtId="181" formatCode="#,##0.0;[Red]\-#,##0.0"/>
    <numFmt numFmtId="182" formatCode="#,##0_);[Red]\(#,##0\)"/>
    <numFmt numFmtId="183" formatCode="#,##0.00_);[Red]\(#,##0.00\)"/>
    <numFmt numFmtId="184" formatCode="0.00_);[Red]\(0.00\)"/>
    <numFmt numFmtId="185" formatCode="0.0_);[Red]\(0.0\)"/>
    <numFmt numFmtId="186" formatCode="0.000_);[Red]\(0.000\)"/>
  </numFmts>
  <fonts count="35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6"/>
      <color theme="1"/>
      <name val="HG丸ｺﾞｼｯｸM-PRO"/>
      <family val="3"/>
    </font>
    <font>
      <sz val="12"/>
      <color theme="1"/>
      <name val="ＭＳ 明朝"/>
      <family val="1"/>
    </font>
    <font>
      <sz val="12"/>
      <color theme="1"/>
      <name val="HG丸ｺﾞｼｯｸM-PRO"/>
      <family val="3"/>
    </font>
    <font>
      <sz val="14"/>
      <color theme="1"/>
      <name val="ＭＳ Ｐゴシック"/>
      <family val="3"/>
    </font>
    <font>
      <sz val="12"/>
      <color theme="1"/>
      <name val="游ゴシック"/>
      <family val="3"/>
      <scheme val="minor"/>
    </font>
    <font>
      <sz val="12"/>
      <color rgb="FF000000"/>
      <name val="游明朝"/>
      <family val="1"/>
    </font>
    <font>
      <sz val="11"/>
      <color rgb="FF000000"/>
      <name val="游ゴシック"/>
      <family val="3"/>
      <scheme val="minor"/>
    </font>
    <font>
      <sz val="14"/>
      <color theme="1"/>
      <name val="游ゴシック"/>
      <family val="3"/>
      <scheme val="minor"/>
    </font>
    <font>
      <sz val="9"/>
      <color theme="1"/>
      <name val="游ゴシック"/>
      <family val="3"/>
    </font>
    <font>
      <sz val="11"/>
      <color rgb="FFC00000"/>
      <name val="游ゴシック"/>
    </font>
    <font>
      <sz val="11"/>
      <color theme="2" tint="-0.1"/>
      <name val="游ゴシック"/>
    </font>
    <font>
      <sz val="10"/>
      <color theme="1"/>
      <name val="游ゴシック"/>
      <family val="3"/>
    </font>
    <font>
      <sz val="11"/>
      <color auto="1"/>
      <name val="游ゴシック"/>
      <family val="3"/>
    </font>
    <font>
      <sz val="11"/>
      <color theme="1"/>
      <name val="ＭＳ Ｐゴシック"/>
      <family val="3"/>
    </font>
    <font>
      <sz val="12"/>
      <color theme="1"/>
      <name val="ＭＳ Ｐゴシック"/>
      <family val="3"/>
    </font>
    <font>
      <sz val="14"/>
      <color auto="1"/>
      <name val="ＭＳ Ｐゴシック"/>
      <family val="3"/>
    </font>
    <font>
      <sz val="10"/>
      <color theme="1"/>
      <name val="ＭＳ Ｐゴシック"/>
      <family val="3"/>
    </font>
    <font>
      <b/>
      <sz val="12"/>
      <color auto="1"/>
      <name val="ＭＳ Ｐゴシック"/>
      <family val="3"/>
    </font>
    <font>
      <sz val="12"/>
      <color auto="1"/>
      <name val="ＭＳ Ｐゴシック"/>
      <family val="3"/>
    </font>
    <font>
      <sz val="9"/>
      <color theme="1"/>
      <name val="ＭＳ Ｐゴシック"/>
      <family val="3"/>
    </font>
    <font>
      <i/>
      <sz val="10"/>
      <color theme="1"/>
      <name val="ＭＳ Ｐゴシック"/>
    </font>
    <font>
      <i/>
      <sz val="10"/>
      <color auto="1"/>
      <name val="ＭＳ Ｐゴシック"/>
    </font>
    <font>
      <b/>
      <i/>
      <sz val="10"/>
      <color theme="1"/>
      <name val="ＭＳ Ｐゴシック"/>
      <family val="3"/>
    </font>
    <font>
      <sz val="10"/>
      <color auto="1"/>
      <name val="ＭＳ Ｐゴシック"/>
      <family val="3"/>
    </font>
    <font>
      <sz val="10"/>
      <color rgb="FFFF0000"/>
      <name val="ＭＳ Ｐゴシック"/>
      <family val="3"/>
    </font>
    <font>
      <sz val="12"/>
      <color rgb="FFC00000"/>
      <name val="ＭＳ Ｐゴシック"/>
      <family val="3"/>
    </font>
    <font>
      <sz val="11"/>
      <color rgb="FFC00000"/>
      <name val="ＭＳ Ｐゴシック"/>
    </font>
    <font>
      <sz val="11"/>
      <color rgb="FFFF0000"/>
      <name val="ＭＳ Ｐゴシック"/>
      <family val="3"/>
    </font>
    <font>
      <sz val="8"/>
      <color rgb="FFFF0000"/>
      <name val="ＭＳ Ｐゴシック"/>
      <family val="3"/>
    </font>
    <font>
      <sz val="11"/>
      <color theme="5" tint="-0.25"/>
      <name val="ＭＳ Ｐゴシック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justify" vertical="top" wrapText="1"/>
    </xf>
    <xf numFmtId="0" fontId="9" fillId="0" borderId="3" xfId="0" applyFont="1" applyBorder="1" applyAlignment="1">
      <alignment horizontal="justify" vertical="top" wrapText="1"/>
    </xf>
    <xf numFmtId="0" fontId="9" fillId="0" borderId="4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1" fillId="0" borderId="0" xfId="0" applyFont="1">
      <alignment vertical="center"/>
    </xf>
    <xf numFmtId="38" fontId="0" fillId="0" borderId="0" xfId="4" applyFont="1" applyAlignment="1">
      <alignment horizontal="lef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2" fillId="0" borderId="0" xfId="0" applyFont="1" applyAlignment="1">
      <alignment vertical="center"/>
    </xf>
    <xf numFmtId="38" fontId="0" fillId="0" borderId="0" xfId="4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0" fillId="0" borderId="0" xfId="4" applyFont="1" applyAlignment="1">
      <alignment vertical="center"/>
    </xf>
    <xf numFmtId="0" fontId="0" fillId="0" borderId="6" xfId="4" applyNumberFormat="1" applyFont="1" applyBorder="1" applyAlignment="1">
      <alignment horizontal="center" vertical="center"/>
    </xf>
    <xf numFmtId="38" fontId="0" fillId="0" borderId="9" xfId="4" applyFont="1" applyBorder="1">
      <alignment vertical="center"/>
    </xf>
    <xf numFmtId="38" fontId="0" fillId="0" borderId="10" xfId="4" applyFont="1" applyBorder="1">
      <alignment vertical="center"/>
    </xf>
    <xf numFmtId="38" fontId="0" fillId="0" borderId="11" xfId="4" applyFont="1" applyBorder="1">
      <alignment vertical="center"/>
    </xf>
    <xf numFmtId="176" fontId="0" fillId="0" borderId="7" xfId="5" applyNumberFormat="1" applyFont="1" applyBorder="1">
      <alignment vertical="center"/>
    </xf>
    <xf numFmtId="176" fontId="0" fillId="0" borderId="8" xfId="5" applyNumberFormat="1" applyFont="1" applyBorder="1">
      <alignment vertical="center"/>
    </xf>
    <xf numFmtId="176" fontId="0" fillId="0" borderId="11" xfId="5" applyNumberFormat="1" applyFont="1" applyBorder="1">
      <alignment vertical="center"/>
    </xf>
    <xf numFmtId="38" fontId="0" fillId="0" borderId="0" xfId="4" applyFont="1" applyAlignment="1">
      <alignment horizontal="right" vertical="center"/>
    </xf>
    <xf numFmtId="10" fontId="0" fillId="0" borderId="0" xfId="0" applyNumberFormat="1">
      <alignment vertical="center"/>
    </xf>
    <xf numFmtId="0" fontId="0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5" fontId="0" fillId="0" borderId="0" xfId="0" quotePrefix="1" applyNumberFormat="1" applyFont="1" applyAlignment="1">
      <alignment horizontal="right" vertical="center"/>
    </xf>
    <xf numFmtId="0" fontId="0" fillId="2" borderId="12" xfId="0" quotePrefix="1" applyFont="1" applyFill="1" applyBorder="1" applyAlignment="1">
      <alignment horizontal="center" vertical="center" wrapText="1"/>
    </xf>
    <xf numFmtId="177" fontId="0" fillId="2" borderId="13" xfId="4" applyNumberFormat="1" applyFont="1" applyFill="1" applyBorder="1" applyAlignment="1">
      <alignment vertical="center"/>
    </xf>
    <xf numFmtId="178" fontId="0" fillId="2" borderId="7" xfId="4" applyNumberFormat="1" applyFont="1" applyFill="1" applyBorder="1" applyAlignment="1">
      <alignment horizontal="right" vertical="center"/>
    </xf>
    <xf numFmtId="178" fontId="0" fillId="0" borderId="0" xfId="0" applyNumberFormat="1" applyFont="1" applyBorder="1">
      <alignment vertical="center"/>
    </xf>
    <xf numFmtId="0" fontId="0" fillId="2" borderId="12" xfId="0" quotePrefix="1" applyFont="1" applyFill="1" applyBorder="1" applyAlignment="1">
      <alignment horizontal="center" vertical="center"/>
    </xf>
    <xf numFmtId="178" fontId="0" fillId="2" borderId="7" xfId="0" applyNumberFormat="1" applyFont="1" applyFill="1" applyBorder="1">
      <alignment vertical="center"/>
    </xf>
    <xf numFmtId="178" fontId="8" fillId="0" borderId="0" xfId="0" applyNumberFormat="1" applyFont="1">
      <alignment vertical="center"/>
    </xf>
    <xf numFmtId="179" fontId="0" fillId="0" borderId="0" xfId="0" applyNumberFormat="1" applyFont="1">
      <alignment vertical="center"/>
    </xf>
    <xf numFmtId="178" fontId="0" fillId="2" borderId="14" xfId="0" applyNumberFormat="1" applyFont="1" applyFill="1" applyBorder="1">
      <alignment vertical="center"/>
    </xf>
    <xf numFmtId="0" fontId="14" fillId="0" borderId="0" xfId="0" applyFont="1">
      <alignment vertical="center"/>
    </xf>
    <xf numFmtId="0" fontId="0" fillId="0" borderId="15" xfId="0" applyFont="1" applyBorder="1">
      <alignment vertical="center"/>
    </xf>
    <xf numFmtId="0" fontId="0" fillId="2" borderId="16" xfId="0" quotePrefix="1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0" fillId="0" borderId="17" xfId="0" applyFont="1" applyBorder="1" applyAlignment="1">
      <alignment horizontal="center" vertical="center" wrapText="1"/>
    </xf>
    <xf numFmtId="177" fontId="0" fillId="0" borderId="17" xfId="4" applyNumberFormat="1" applyFont="1" applyBorder="1" applyAlignment="1">
      <alignment vertical="center"/>
    </xf>
    <xf numFmtId="178" fontId="0" fillId="0" borderId="17" xfId="0" applyNumberFormat="1" applyFont="1" applyBorder="1">
      <alignment vertical="center"/>
    </xf>
    <xf numFmtId="0" fontId="0" fillId="0" borderId="17" xfId="0" applyFont="1" applyBorder="1" applyAlignment="1">
      <alignment horizontal="center" vertical="center"/>
    </xf>
    <xf numFmtId="177" fontId="0" fillId="0" borderId="0" xfId="4" applyNumberFormat="1" applyFont="1" applyBorder="1" applyAlignment="1">
      <alignment vertical="center"/>
    </xf>
    <xf numFmtId="178" fontId="0" fillId="0" borderId="0" xfId="0" applyNumberFormat="1" applyFont="1">
      <alignment vertical="center"/>
    </xf>
    <xf numFmtId="0" fontId="16" fillId="0" borderId="12" xfId="0" applyFont="1" applyBorder="1" applyAlignment="1">
      <alignment horizontal="center" vertical="center"/>
    </xf>
    <xf numFmtId="180" fontId="16" fillId="0" borderId="12" xfId="0" quotePrefix="1" applyNumberFormat="1" applyFont="1" applyBorder="1" applyAlignment="1">
      <alignment horizontal="center" vertical="center"/>
    </xf>
    <xf numFmtId="179" fontId="16" fillId="0" borderId="12" xfId="0" applyNumberFormat="1" applyFont="1" applyBorder="1">
      <alignment vertical="center"/>
    </xf>
    <xf numFmtId="3" fontId="0" fillId="0" borderId="0" xfId="0" applyNumberFormat="1" applyFont="1">
      <alignment vertical="center"/>
    </xf>
    <xf numFmtId="38" fontId="11" fillId="0" borderId="0" xfId="4" applyFont="1" applyAlignment="1">
      <alignment horizontal="left" vertical="center"/>
    </xf>
    <xf numFmtId="38" fontId="0" fillId="0" borderId="12" xfId="4" applyFont="1" applyBorder="1" applyAlignment="1">
      <alignment horizontal="center" vertical="center"/>
    </xf>
    <xf numFmtId="38" fontId="0" fillId="0" borderId="8" xfId="4" applyFont="1" applyBorder="1" applyAlignment="1">
      <alignment horizontal="center" vertical="center"/>
    </xf>
    <xf numFmtId="38" fontId="0" fillId="0" borderId="7" xfId="4" applyFont="1" applyBorder="1" applyAlignment="1">
      <alignment horizontal="center" vertical="center"/>
    </xf>
    <xf numFmtId="38" fontId="0" fillId="0" borderId="9" xfId="4" applyFont="1" applyBorder="1" applyAlignment="1">
      <alignment horizontal="center" vertical="center"/>
    </xf>
    <xf numFmtId="38" fontId="0" fillId="0" borderId="10" xfId="4" applyFont="1" applyBorder="1" applyAlignment="1">
      <alignment horizontal="center" vertical="center"/>
    </xf>
    <xf numFmtId="38" fontId="0" fillId="0" borderId="11" xfId="4" applyFont="1" applyBorder="1" applyAlignment="1">
      <alignment horizontal="center" vertical="center"/>
    </xf>
    <xf numFmtId="38" fontId="0" fillId="0" borderId="12" xfId="4" applyFont="1" applyBorder="1" applyAlignment="1">
      <alignment horizontal="center" vertical="center" wrapText="1"/>
    </xf>
    <xf numFmtId="38" fontId="0" fillId="0" borderId="9" xfId="4" applyFont="1" applyBorder="1" applyAlignment="1">
      <alignment vertical="center"/>
    </xf>
    <xf numFmtId="38" fontId="0" fillId="0" borderId="10" xfId="4" applyFont="1" applyBorder="1" applyAlignment="1">
      <alignment vertical="center"/>
    </xf>
    <xf numFmtId="38" fontId="0" fillId="0" borderId="11" xfId="4" applyFont="1" applyBorder="1" applyAlignment="1">
      <alignment vertical="center"/>
    </xf>
    <xf numFmtId="38" fontId="0" fillId="0" borderId="7" xfId="4" applyFont="1" applyBorder="1" applyAlignment="1">
      <alignment vertical="center"/>
    </xf>
    <xf numFmtId="38" fontId="0" fillId="0" borderId="12" xfId="4" applyFont="1" applyBorder="1" applyAlignment="1">
      <alignment horizontal="center" vertical="center" shrinkToFit="1"/>
    </xf>
    <xf numFmtId="181" fontId="0" fillId="0" borderId="0" xfId="0" applyNumberFormat="1">
      <alignment vertical="center"/>
    </xf>
    <xf numFmtId="181" fontId="0" fillId="0" borderId="7" xfId="4" applyNumberFormat="1" applyFont="1" applyBorder="1" applyAlignment="1">
      <alignment horizontal="center" vertical="center"/>
    </xf>
    <xf numFmtId="38" fontId="0" fillId="0" borderId="7" xfId="4" applyFont="1" applyBorder="1" applyAlignment="1">
      <alignment horizontal="center" vertical="center" shrinkToFit="1"/>
    </xf>
    <xf numFmtId="181" fontId="0" fillId="0" borderId="7" xfId="4" applyNumberFormat="1" applyFont="1" applyBorder="1" applyAlignment="1">
      <alignment horizontal="center" vertical="center" shrinkToFit="1"/>
    </xf>
    <xf numFmtId="40" fontId="0" fillId="0" borderId="7" xfId="4" applyNumberFormat="1" applyFont="1" applyBorder="1" applyAlignment="1">
      <alignment vertical="center"/>
    </xf>
    <xf numFmtId="38" fontId="0" fillId="0" borderId="13" xfId="4" applyFont="1" applyBorder="1" applyAlignme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20" fillId="0" borderId="18" xfId="0" applyFont="1" applyBorder="1" applyAlignment="1">
      <alignment horizontal="right" vertical="center"/>
    </xf>
    <xf numFmtId="0" fontId="20" fillId="0" borderId="14" xfId="0" applyFont="1" applyBorder="1" applyAlignment="1">
      <alignment vertical="center"/>
    </xf>
    <xf numFmtId="6" fontId="2" fillId="0" borderId="19" xfId="6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20" fontId="17" fillId="0" borderId="20" xfId="0" applyNumberFormat="1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 vertical="center"/>
    </xf>
    <xf numFmtId="0" fontId="20" fillId="0" borderId="18" xfId="0" applyFont="1" applyBorder="1" applyAlignment="1">
      <alignment horizontal="center" vertical="center"/>
    </xf>
    <xf numFmtId="0" fontId="20" fillId="0" borderId="14" xfId="0" applyFont="1" applyBorder="1" applyAlignment="1">
      <alignment horizontal="right" vertical="center"/>
    </xf>
    <xf numFmtId="182" fontId="22" fillId="0" borderId="19" xfId="0" applyNumberFormat="1" applyFont="1" applyBorder="1" applyAlignment="1">
      <alignment vertical="center"/>
    </xf>
    <xf numFmtId="182" fontId="22" fillId="0" borderId="20" xfId="0" applyNumberFormat="1" applyFont="1" applyBorder="1" applyAlignment="1">
      <alignment vertical="center"/>
    </xf>
    <xf numFmtId="182" fontId="22" fillId="3" borderId="20" xfId="0" applyNumberFormat="1" applyFont="1" applyFill="1" applyBorder="1" applyAlignment="1">
      <alignment vertical="center"/>
    </xf>
    <xf numFmtId="182" fontId="22" fillId="0" borderId="21" xfId="0" applyNumberFormat="1" applyFont="1" applyBorder="1" applyAlignment="1">
      <alignment horizontal="right" vertical="center"/>
    </xf>
    <xf numFmtId="182" fontId="22" fillId="0" borderId="14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20" fillId="0" borderId="2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182" fontId="22" fillId="0" borderId="23" xfId="0" applyNumberFormat="1" applyFont="1" applyBorder="1" applyAlignment="1">
      <alignment vertical="center"/>
    </xf>
    <xf numFmtId="182" fontId="22" fillId="0" borderId="24" xfId="0" applyNumberFormat="1" applyFont="1" applyBorder="1" applyAlignment="1">
      <alignment vertical="center"/>
    </xf>
    <xf numFmtId="182" fontId="22" fillId="3" borderId="24" xfId="0" applyNumberFormat="1" applyFont="1" applyFill="1" applyBorder="1" applyAlignment="1">
      <alignment vertical="center"/>
    </xf>
    <xf numFmtId="182" fontId="22" fillId="0" borderId="25" xfId="0" applyNumberFormat="1" applyFont="1" applyBorder="1" applyAlignment="1">
      <alignment vertical="center"/>
    </xf>
    <xf numFmtId="182" fontId="22" fillId="0" borderId="7" xfId="0" applyNumberFormat="1" applyFont="1" applyBorder="1" applyAlignment="1">
      <alignment vertical="center"/>
    </xf>
    <xf numFmtId="0" fontId="23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right" vertical="center"/>
    </xf>
    <xf numFmtId="183" fontId="2" fillId="0" borderId="19" xfId="0" applyNumberFormat="1" applyFont="1" applyBorder="1" applyAlignment="1">
      <alignment horizontal="right" vertical="center"/>
    </xf>
    <xf numFmtId="183" fontId="2" fillId="0" borderId="20" xfId="0" applyNumberFormat="1" applyFont="1" applyBorder="1" applyAlignment="1">
      <alignment horizontal="right" vertical="center"/>
    </xf>
    <xf numFmtId="183" fontId="2" fillId="3" borderId="20" xfId="0" applyNumberFormat="1" applyFont="1" applyFill="1" applyBorder="1" applyAlignment="1">
      <alignment horizontal="right" vertical="center"/>
    </xf>
    <xf numFmtId="183" fontId="2" fillId="0" borderId="21" xfId="0" applyNumberFormat="1" applyFont="1" applyBorder="1" applyAlignment="1">
      <alignment horizontal="right" vertical="center"/>
    </xf>
    <xf numFmtId="183" fontId="2" fillId="0" borderId="7" xfId="0" applyNumberFormat="1" applyFont="1" applyBorder="1" applyAlignment="1">
      <alignment horizontal="right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184" fontId="22" fillId="0" borderId="19" xfId="0" applyNumberFormat="1" applyFont="1" applyBorder="1" applyAlignment="1">
      <alignment vertical="center"/>
    </xf>
    <xf numFmtId="184" fontId="22" fillId="0" borderId="20" xfId="0" applyNumberFormat="1" applyFont="1" applyBorder="1" applyAlignment="1">
      <alignment vertical="center"/>
    </xf>
    <xf numFmtId="184" fontId="22" fillId="3" borderId="20" xfId="0" applyNumberFormat="1" applyFont="1" applyFill="1" applyBorder="1" applyAlignment="1">
      <alignment vertical="center"/>
    </xf>
    <xf numFmtId="184" fontId="22" fillId="0" borderId="28" xfId="0" applyNumberFormat="1" applyFont="1" applyBorder="1" applyAlignment="1">
      <alignment vertical="center"/>
    </xf>
    <xf numFmtId="184" fontId="22" fillId="0" borderId="21" xfId="0" applyNumberFormat="1" applyFont="1" applyBorder="1" applyAlignment="1">
      <alignment vertical="center"/>
    </xf>
    <xf numFmtId="184" fontId="22" fillId="0" borderId="14" xfId="0" applyNumberFormat="1" applyFont="1" applyBorder="1" applyAlignment="1">
      <alignment vertical="center"/>
    </xf>
    <xf numFmtId="185" fontId="22" fillId="0" borderId="0" xfId="0" applyNumberFormat="1" applyFont="1" applyBorder="1" applyAlignment="1">
      <alignment vertical="center"/>
    </xf>
    <xf numFmtId="0" fontId="17" fillId="0" borderId="0" xfId="0" applyFont="1" applyAlignment="1">
      <alignment horizontal="right" vertical="center"/>
    </xf>
    <xf numFmtId="180" fontId="22" fillId="0" borderId="23" xfId="0" applyNumberFormat="1" applyFont="1" applyBorder="1" applyAlignment="1">
      <alignment vertical="center"/>
    </xf>
    <xf numFmtId="180" fontId="22" fillId="0" borderId="24" xfId="0" applyNumberFormat="1" applyFont="1" applyBorder="1" applyAlignment="1">
      <alignment vertical="center"/>
    </xf>
    <xf numFmtId="180" fontId="22" fillId="3" borderId="24" xfId="0" applyNumberFormat="1" applyFont="1" applyFill="1" applyBorder="1" applyAlignment="1">
      <alignment vertical="center"/>
    </xf>
    <xf numFmtId="180" fontId="22" fillId="0" borderId="25" xfId="0" applyNumberFormat="1" applyFont="1" applyBorder="1" applyAlignment="1">
      <alignment vertical="center"/>
    </xf>
    <xf numFmtId="180" fontId="22" fillId="0" borderId="7" xfId="0" applyNumberFormat="1" applyFont="1" applyBorder="1" applyAlignment="1">
      <alignment vertical="center"/>
    </xf>
    <xf numFmtId="0" fontId="17" fillId="0" borderId="6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38" fontId="17" fillId="0" borderId="12" xfId="4" applyFont="1" applyBorder="1" applyAlignment="1">
      <alignment vertical="center"/>
    </xf>
    <xf numFmtId="38" fontId="17" fillId="3" borderId="12" xfId="4" applyFont="1" applyFill="1" applyBorder="1" applyAlignment="1">
      <alignment vertical="center"/>
    </xf>
    <xf numFmtId="38" fontId="17" fillId="0" borderId="12" xfId="4" applyFont="1" applyBorder="1">
      <alignment vertical="center"/>
    </xf>
    <xf numFmtId="38" fontId="17" fillId="0" borderId="0" xfId="4" applyFont="1">
      <alignment vertical="center"/>
    </xf>
    <xf numFmtId="38" fontId="17" fillId="0" borderId="0" xfId="4" applyFont="1" applyAlignment="1">
      <alignment vertical="center"/>
    </xf>
    <xf numFmtId="0" fontId="17" fillId="0" borderId="29" xfId="0" applyFont="1" applyBorder="1" applyAlignment="1">
      <alignment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27" xfId="0" applyFont="1" applyBorder="1">
      <alignment vertical="center"/>
    </xf>
    <xf numFmtId="0" fontId="2" fillId="0" borderId="0" xfId="3" applyFont="1">
      <alignment vertical="center"/>
    </xf>
    <xf numFmtId="0" fontId="17" fillId="0" borderId="0" xfId="0" applyFont="1" applyAlignment="1">
      <alignment vertical="top"/>
    </xf>
    <xf numFmtId="0" fontId="20" fillId="0" borderId="18" xfId="0" applyFont="1" applyBorder="1" applyAlignment="1">
      <alignment horizontal="right" vertical="top"/>
    </xf>
    <xf numFmtId="0" fontId="20" fillId="0" borderId="14" xfId="0" applyFont="1" applyBorder="1" applyAlignment="1">
      <alignment vertical="top"/>
    </xf>
    <xf numFmtId="6" fontId="2" fillId="0" borderId="30" xfId="6" applyFont="1" applyFill="1" applyBorder="1" applyAlignment="1">
      <alignment horizontal="center" vertical="top"/>
    </xf>
    <xf numFmtId="0" fontId="17" fillId="0" borderId="20" xfId="0" applyFont="1" applyBorder="1" applyAlignment="1">
      <alignment horizontal="center" vertical="top"/>
    </xf>
    <xf numFmtId="0" fontId="2" fillId="3" borderId="20" xfId="0" applyFont="1" applyFill="1" applyBorder="1" applyAlignment="1">
      <alignment horizontal="center" vertical="top"/>
    </xf>
    <xf numFmtId="20" fontId="17" fillId="0" borderId="20" xfId="0" applyNumberFormat="1" applyFont="1" applyBorder="1" applyAlignment="1">
      <alignment horizontal="center" vertical="top"/>
    </xf>
    <xf numFmtId="0" fontId="17" fillId="0" borderId="21" xfId="0" applyFont="1" applyBorder="1" applyAlignment="1">
      <alignment horizontal="center" vertical="top"/>
    </xf>
    <xf numFmtId="0" fontId="17" fillId="0" borderId="14" xfId="0" applyFont="1" applyBorder="1" applyAlignment="1">
      <alignment horizontal="center" vertical="top"/>
    </xf>
    <xf numFmtId="0" fontId="17" fillId="0" borderId="0" xfId="0" applyFont="1" applyAlignment="1">
      <alignment horizontal="centerContinuous" vertical="top"/>
    </xf>
    <xf numFmtId="0" fontId="20" fillId="0" borderId="18" xfId="0" applyFont="1" applyBorder="1" applyAlignment="1">
      <alignment horizontal="center" vertical="top"/>
    </xf>
    <xf numFmtId="0" fontId="20" fillId="0" borderId="7" xfId="0" applyFont="1" applyBorder="1" applyAlignment="1">
      <alignment horizontal="right" vertical="top"/>
    </xf>
    <xf numFmtId="38" fontId="22" fillId="0" borderId="30" xfId="4" applyFont="1" applyBorder="1" applyAlignment="1">
      <alignment vertical="top"/>
    </xf>
    <xf numFmtId="38" fontId="22" fillId="0" borderId="20" xfId="4" applyFont="1" applyBorder="1" applyAlignment="1">
      <alignment vertical="top"/>
    </xf>
    <xf numFmtId="38" fontId="22" fillId="3" borderId="20" xfId="4" applyFont="1" applyFill="1" applyBorder="1" applyAlignment="1">
      <alignment vertical="top"/>
    </xf>
    <xf numFmtId="38" fontId="22" fillId="0" borderId="21" xfId="4" applyFont="1" applyBorder="1" applyAlignment="1">
      <alignment vertical="top"/>
    </xf>
    <xf numFmtId="38" fontId="22" fillId="0" borderId="14" xfId="4" applyFont="1" applyBorder="1" applyAlignment="1">
      <alignment vertical="top"/>
    </xf>
    <xf numFmtId="0" fontId="17" fillId="0" borderId="31" xfId="0" applyFont="1" applyBorder="1" applyAlignment="1">
      <alignment horizontal="center" vertical="top"/>
    </xf>
    <xf numFmtId="0" fontId="20" fillId="0" borderId="12" xfId="0" applyFont="1" applyBorder="1" applyAlignment="1">
      <alignment horizontal="center" vertical="top"/>
    </xf>
    <xf numFmtId="38" fontId="22" fillId="0" borderId="32" xfId="4" applyFont="1" applyBorder="1" applyAlignment="1">
      <alignment vertical="top"/>
    </xf>
    <xf numFmtId="38" fontId="22" fillId="0" borderId="24" xfId="4" applyFont="1" applyBorder="1" applyAlignment="1">
      <alignment vertical="top"/>
    </xf>
    <xf numFmtId="38" fontId="22" fillId="3" borderId="24" xfId="4" applyFont="1" applyFill="1" applyBorder="1" applyAlignment="1">
      <alignment vertical="top"/>
    </xf>
    <xf numFmtId="38" fontId="22" fillId="0" borderId="25" xfId="4" applyFont="1" applyBorder="1" applyAlignment="1">
      <alignment vertical="top"/>
    </xf>
    <xf numFmtId="38" fontId="22" fillId="0" borderId="7" xfId="4" applyFont="1" applyBorder="1" applyAlignment="1">
      <alignment vertical="top"/>
    </xf>
    <xf numFmtId="0" fontId="17" fillId="0" borderId="33" xfId="0" applyFont="1" applyBorder="1" applyAlignment="1">
      <alignment horizontal="center" vertical="top"/>
    </xf>
    <xf numFmtId="0" fontId="18" fillId="0" borderId="0" xfId="0" applyFont="1" applyAlignment="1">
      <alignment vertical="top"/>
    </xf>
    <xf numFmtId="0" fontId="20" fillId="0" borderId="26" xfId="0" applyFont="1" applyBorder="1" applyAlignment="1">
      <alignment horizontal="center" vertical="top"/>
    </xf>
    <xf numFmtId="0" fontId="20" fillId="0" borderId="27" xfId="0" applyFont="1" applyBorder="1" applyAlignment="1">
      <alignment horizontal="right" vertical="top"/>
    </xf>
    <xf numFmtId="0" fontId="20" fillId="0" borderId="14" xfId="0" applyFont="1" applyBorder="1" applyAlignment="1">
      <alignment horizontal="right" vertical="top"/>
    </xf>
    <xf numFmtId="184" fontId="22" fillId="0" borderId="30" xfId="0" applyNumberFormat="1" applyFont="1" applyBorder="1" applyAlignment="1">
      <alignment vertical="top"/>
    </xf>
    <xf numFmtId="184" fontId="22" fillId="0" borderId="20" xfId="0" applyNumberFormat="1" applyFont="1" applyBorder="1" applyAlignment="1">
      <alignment vertical="top"/>
    </xf>
    <xf numFmtId="184" fontId="22" fillId="3" borderId="20" xfId="0" applyNumberFormat="1" applyFont="1" applyFill="1" applyBorder="1" applyAlignment="1">
      <alignment vertical="top"/>
    </xf>
    <xf numFmtId="184" fontId="22" fillId="0" borderId="24" xfId="0" applyNumberFormat="1" applyFont="1" applyBorder="1" applyAlignment="1">
      <alignment vertical="top"/>
    </xf>
    <xf numFmtId="184" fontId="22" fillId="0" borderId="21" xfId="0" applyNumberFormat="1" applyFont="1" applyBorder="1" applyAlignment="1">
      <alignment vertical="top"/>
    </xf>
    <xf numFmtId="184" fontId="22" fillId="0" borderId="14" xfId="0" applyNumberFormat="1" applyFont="1" applyBorder="1" applyAlignment="1">
      <alignment vertical="top"/>
    </xf>
    <xf numFmtId="185" fontId="22" fillId="0" borderId="0" xfId="0" applyNumberFormat="1" applyFont="1" applyBorder="1" applyAlignment="1">
      <alignment vertical="top"/>
    </xf>
    <xf numFmtId="0" fontId="26" fillId="0" borderId="0" xfId="0" applyFont="1" applyAlignment="1">
      <alignment horizontal="right"/>
    </xf>
    <xf numFmtId="0" fontId="20" fillId="0" borderId="22" xfId="0" applyFont="1" applyBorder="1" applyAlignment="1">
      <alignment horizontal="center" vertical="top"/>
    </xf>
    <xf numFmtId="180" fontId="22" fillId="0" borderId="32" xfId="0" applyNumberFormat="1" applyFont="1" applyBorder="1" applyAlignment="1">
      <alignment vertical="top"/>
    </xf>
    <xf numFmtId="180" fontId="22" fillId="0" borderId="24" xfId="0" applyNumberFormat="1" applyFont="1" applyBorder="1" applyAlignment="1">
      <alignment vertical="top"/>
    </xf>
    <xf numFmtId="180" fontId="22" fillId="3" borderId="24" xfId="0" applyNumberFormat="1" applyFont="1" applyFill="1" applyBorder="1" applyAlignment="1">
      <alignment vertical="top"/>
    </xf>
    <xf numFmtId="180" fontId="22" fillId="0" borderId="34" xfId="0" applyNumberFormat="1" applyFont="1" applyBorder="1" applyAlignment="1">
      <alignment vertical="top"/>
    </xf>
    <xf numFmtId="180" fontId="22" fillId="0" borderId="25" xfId="0" applyNumberFormat="1" applyFont="1" applyBorder="1" applyAlignment="1">
      <alignment vertical="top"/>
    </xf>
    <xf numFmtId="180" fontId="22" fillId="0" borderId="7" xfId="0" applyNumberFormat="1" applyFont="1" applyBorder="1" applyAlignment="1">
      <alignment vertical="top"/>
    </xf>
    <xf numFmtId="0" fontId="2" fillId="0" borderId="0" xfId="3" applyFont="1" applyAlignment="1">
      <alignment vertical="top"/>
    </xf>
    <xf numFmtId="0" fontId="27" fillId="0" borderId="6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182" fontId="2" fillId="0" borderId="12" xfId="0" applyNumberFormat="1" applyFont="1" applyBorder="1" applyAlignment="1">
      <alignment horizontal="right" vertical="top"/>
    </xf>
    <xf numFmtId="182" fontId="2" fillId="3" borderId="12" xfId="0" applyNumberFormat="1" applyFont="1" applyFill="1" applyBorder="1" applyAlignment="1">
      <alignment horizontal="right" vertical="top"/>
    </xf>
    <xf numFmtId="182" fontId="2" fillId="0" borderId="12" xfId="4" applyNumberFormat="1" applyFont="1" applyFill="1" applyBorder="1" applyAlignment="1">
      <alignment vertical="top"/>
    </xf>
    <xf numFmtId="27" fontId="20" fillId="0" borderId="0" xfId="0" applyNumberFormat="1" applyFont="1" applyAlignment="1">
      <alignment horizontal="center" vertical="top"/>
    </xf>
    <xf numFmtId="0" fontId="28" fillId="0" borderId="6" xfId="0" applyFont="1" applyBorder="1" applyAlignment="1">
      <alignment horizontal="center" vertical="top"/>
    </xf>
    <xf numFmtId="0" fontId="28" fillId="0" borderId="7" xfId="0" applyFont="1" applyBorder="1" applyAlignment="1">
      <alignment horizontal="right" vertical="top"/>
    </xf>
    <xf numFmtId="38" fontId="29" fillId="0" borderId="12" xfId="1" applyFont="1" applyFill="1" applyBorder="1" applyAlignment="1">
      <alignment vertical="top"/>
    </xf>
    <xf numFmtId="38" fontId="29" fillId="3" borderId="12" xfId="1" applyFont="1" applyFill="1" applyBorder="1" applyAlignment="1">
      <alignment vertical="top"/>
    </xf>
    <xf numFmtId="0" fontId="30" fillId="0" borderId="12" xfId="0" applyFont="1" applyBorder="1" applyAlignment="1">
      <alignment vertical="top"/>
    </xf>
    <xf numFmtId="38" fontId="29" fillId="0" borderId="7" xfId="4" applyFont="1" applyFill="1" applyBorder="1" applyAlignment="1">
      <alignment horizontal="right" vertical="top"/>
    </xf>
    <xf numFmtId="179" fontId="31" fillId="0" borderId="0" xfId="0" applyNumberFormat="1" applyFont="1">
      <alignment vertical="center"/>
    </xf>
    <xf numFmtId="0" fontId="32" fillId="0" borderId="0" xfId="0" applyFont="1">
      <alignment vertical="center"/>
    </xf>
    <xf numFmtId="0" fontId="20" fillId="0" borderId="0" xfId="0" applyFont="1" applyAlignment="1">
      <alignment horizontal="right" vertical="top"/>
    </xf>
    <xf numFmtId="0" fontId="20" fillId="0" borderId="0" xfId="0" applyFont="1" applyAlignment="1">
      <alignment vertical="top"/>
    </xf>
    <xf numFmtId="0" fontId="33" fillId="0" borderId="0" xfId="0" applyFont="1" applyAlignment="1">
      <alignment vertical="top"/>
    </xf>
    <xf numFmtId="38" fontId="17" fillId="0" borderId="12" xfId="4" applyFont="1" applyBorder="1" applyAlignment="1">
      <alignment vertical="top"/>
    </xf>
    <xf numFmtId="38" fontId="17" fillId="0" borderId="0" xfId="4" applyFont="1" applyAlignment="1">
      <alignment vertical="top"/>
    </xf>
    <xf numFmtId="0" fontId="17" fillId="0" borderId="12" xfId="0" applyFont="1" applyBorder="1" applyAlignment="1">
      <alignment vertical="top"/>
    </xf>
    <xf numFmtId="38" fontId="17" fillId="0" borderId="16" xfId="4" applyFont="1" applyFill="1" applyBorder="1" applyAlignment="1">
      <alignment vertical="top"/>
    </xf>
    <xf numFmtId="6" fontId="2" fillId="0" borderId="19" xfId="6" applyFont="1" applyBorder="1" applyAlignment="1">
      <alignment horizontal="center" vertical="top"/>
    </xf>
    <xf numFmtId="0" fontId="20" fillId="0" borderId="21" xfId="0" applyFont="1" applyBorder="1" applyAlignment="1">
      <alignment horizontal="center" vertical="top"/>
    </xf>
    <xf numFmtId="182" fontId="22" fillId="0" borderId="19" xfId="0" applyNumberFormat="1" applyFont="1" applyBorder="1" applyAlignment="1">
      <alignment vertical="top"/>
    </xf>
    <xf numFmtId="182" fontId="22" fillId="0" borderId="20" xfId="0" applyNumberFormat="1" applyFont="1" applyBorder="1" applyAlignment="1">
      <alignment vertical="top"/>
    </xf>
    <xf numFmtId="182" fontId="22" fillId="3" borderId="20" xfId="0" applyNumberFormat="1" applyFont="1" applyFill="1" applyBorder="1" applyAlignment="1">
      <alignment vertical="top"/>
    </xf>
    <xf numFmtId="182" fontId="22" fillId="0" borderId="21" xfId="0" applyNumberFormat="1" applyFont="1" applyBorder="1" applyAlignment="1">
      <alignment vertical="top"/>
    </xf>
    <xf numFmtId="182" fontId="22" fillId="0" borderId="14" xfId="0" applyNumberFormat="1" applyFont="1" applyBorder="1" applyAlignment="1">
      <alignment vertical="top"/>
    </xf>
    <xf numFmtId="182" fontId="22" fillId="0" borderId="23" xfId="0" applyNumberFormat="1" applyFont="1" applyBorder="1" applyAlignment="1">
      <alignment vertical="top"/>
    </xf>
    <xf numFmtId="182" fontId="22" fillId="0" borderId="24" xfId="0" applyNumberFormat="1" applyFont="1" applyBorder="1" applyAlignment="1">
      <alignment vertical="top"/>
    </xf>
    <xf numFmtId="182" fontId="22" fillId="3" borderId="24" xfId="0" applyNumberFormat="1" applyFont="1" applyFill="1" applyBorder="1" applyAlignment="1">
      <alignment vertical="top"/>
    </xf>
    <xf numFmtId="182" fontId="22" fillId="0" borderId="25" xfId="0" applyNumberFormat="1" applyFont="1" applyBorder="1" applyAlignment="1">
      <alignment vertical="top"/>
    </xf>
    <xf numFmtId="182" fontId="22" fillId="0" borderId="7" xfId="0" applyNumberFormat="1" applyFont="1" applyBorder="1" applyAlignment="1">
      <alignment vertical="top"/>
    </xf>
    <xf numFmtId="186" fontId="2" fillId="0" borderId="19" xfId="0" applyNumberFormat="1" applyFont="1" applyBorder="1" applyAlignment="1">
      <alignment vertical="top"/>
    </xf>
    <xf numFmtId="186" fontId="2" fillId="0" borderId="20" xfId="0" applyNumberFormat="1" applyFont="1" applyBorder="1" applyAlignment="1">
      <alignment vertical="top"/>
    </xf>
    <xf numFmtId="186" fontId="2" fillId="3" borderId="20" xfId="0" applyNumberFormat="1" applyFont="1" applyFill="1" applyBorder="1" applyAlignment="1">
      <alignment vertical="top"/>
    </xf>
    <xf numFmtId="186" fontId="2" fillId="0" borderId="24" xfId="0" applyNumberFormat="1" applyFont="1" applyBorder="1" applyAlignment="1">
      <alignment vertical="top"/>
    </xf>
    <xf numFmtId="186" fontId="2" fillId="0" borderId="21" xfId="0" applyNumberFormat="1" applyFont="1" applyBorder="1" applyAlignment="1">
      <alignment vertical="top"/>
    </xf>
    <xf numFmtId="186" fontId="2" fillId="0" borderId="14" xfId="0" applyNumberFormat="1" applyFont="1" applyBorder="1" applyAlignment="1">
      <alignment vertical="top"/>
    </xf>
    <xf numFmtId="185" fontId="22" fillId="0" borderId="0" xfId="0" applyNumberFormat="1" applyFont="1" applyAlignment="1">
      <alignment vertical="top"/>
    </xf>
    <xf numFmtId="180" fontId="22" fillId="0" borderId="23" xfId="0" applyNumberFormat="1" applyFont="1" applyBorder="1" applyAlignment="1">
      <alignment vertical="top"/>
    </xf>
    <xf numFmtId="38" fontId="7" fillId="0" borderId="0" xfId="4" applyFont="1" applyAlignment="1">
      <alignment horizontal="left" vertical="center"/>
    </xf>
    <xf numFmtId="38" fontId="17" fillId="0" borderId="6" xfId="4" applyFont="1" applyBorder="1">
      <alignment vertical="center"/>
    </xf>
    <xf numFmtId="38" fontId="17" fillId="0" borderId="7" xfId="4" applyFont="1" applyBorder="1">
      <alignment vertical="center"/>
    </xf>
    <xf numFmtId="38" fontId="17" fillId="0" borderId="8" xfId="4" applyFont="1" applyBorder="1">
      <alignment vertical="center"/>
    </xf>
    <xf numFmtId="38" fontId="17" fillId="0" borderId="8" xfId="4" applyFont="1" applyBorder="1" applyAlignment="1">
      <alignment horizontal="center" vertical="center"/>
    </xf>
    <xf numFmtId="38" fontId="17" fillId="0" borderId="6" xfId="4" applyFont="1" applyBorder="1" applyAlignment="1">
      <alignment horizontal="center" vertical="center" shrinkToFit="1"/>
    </xf>
    <xf numFmtId="38" fontId="17" fillId="0" borderId="7" xfId="4" applyFont="1" applyBorder="1" applyAlignment="1">
      <alignment horizontal="center" vertical="center" shrinkToFit="1"/>
    </xf>
    <xf numFmtId="38" fontId="17" fillId="0" borderId="0" xfId="4" applyFont="1" applyAlignment="1">
      <alignment horizontal="left" vertical="center"/>
    </xf>
    <xf numFmtId="38" fontId="17" fillId="0" borderId="13" xfId="4" applyFont="1" applyBorder="1" applyAlignment="1">
      <alignment horizontal="center" vertical="center" shrinkToFit="1"/>
    </xf>
    <xf numFmtId="38" fontId="17" fillId="0" borderId="8" xfId="4" applyFont="1" applyBorder="1" applyAlignment="1">
      <alignment horizontal="center" vertical="center" shrinkToFit="1"/>
    </xf>
    <xf numFmtId="38" fontId="17" fillId="0" borderId="35" xfId="4" applyFont="1" applyBorder="1" applyAlignment="1">
      <alignment horizontal="center" vertical="center" shrinkToFit="1"/>
    </xf>
    <xf numFmtId="38" fontId="17" fillId="0" borderId="10" xfId="4" applyFont="1" applyBorder="1" applyAlignment="1">
      <alignment horizontal="center" vertical="center" shrinkToFit="1"/>
    </xf>
    <xf numFmtId="38" fontId="17" fillId="0" borderId="11" xfId="4" applyFont="1" applyBorder="1" applyAlignment="1">
      <alignment horizontal="center" vertical="center" shrinkToFit="1"/>
    </xf>
    <xf numFmtId="0" fontId="17" fillId="0" borderId="6" xfId="4" applyNumberFormat="1" applyFont="1" applyBorder="1" applyAlignment="1">
      <alignment horizontal="center" vertical="center"/>
    </xf>
    <xf numFmtId="38" fontId="17" fillId="0" borderId="7" xfId="4" applyFont="1" applyBorder="1" applyAlignment="1">
      <alignment horizontal="center" vertical="center"/>
    </xf>
    <xf numFmtId="38" fontId="17" fillId="0" borderId="13" xfId="4" applyFont="1" applyBorder="1" applyAlignment="1">
      <alignment horizontal="right" vertical="center"/>
    </xf>
    <xf numFmtId="38" fontId="17" fillId="0" borderId="8" xfId="4" applyFont="1" applyBorder="1" applyAlignment="1">
      <alignment horizontal="right" vertical="center"/>
    </xf>
    <xf numFmtId="38" fontId="17" fillId="0" borderId="13" xfId="4" applyFont="1" applyBorder="1">
      <alignment vertical="center"/>
    </xf>
    <xf numFmtId="38" fontId="17" fillId="0" borderId="35" xfId="4" applyFont="1" applyBorder="1">
      <alignment vertical="center"/>
    </xf>
    <xf numFmtId="38" fontId="17" fillId="0" borderId="11" xfId="4" applyFont="1" applyBorder="1">
      <alignment vertical="center"/>
    </xf>
    <xf numFmtId="38" fontId="17" fillId="0" borderId="0" xfId="4" applyFont="1" applyAlignment="1">
      <alignment horizontal="right" vertical="center"/>
    </xf>
  </cellXfs>
  <cellStyles count="7">
    <cellStyle name="桁区切り 3" xfId="1"/>
    <cellStyle name="標準" xfId="0" builtinId="0"/>
    <cellStyle name="標準 2" xfId="2"/>
    <cellStyle name="標準_22年旅券統計・表紙" xfId="3"/>
    <cellStyle name="桁区切り" xfId="4" builtinId="6"/>
    <cellStyle name="パーセント" xfId="5" builtinId="5"/>
    <cellStyle name="通貨" xfId="6" builtinId="7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theme" Target="theme/theme1.xml" /><Relationship Id="rId15" Type="http://schemas.openxmlformats.org/officeDocument/2006/relationships/sharedStrings" Target="sharedStrings.xml" /><Relationship Id="rId16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openxmlformats.org/officeDocument/2006/relationships/chartUserShapes" Target="../drawings/drawing3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902548725637"/>
          <c:y val="7.9710144927536225e-002"/>
          <c:w val="0.86356821589205401"/>
          <c:h val="0.8315217391304348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/>
              <c:strCache>
                <c:ptCount val="15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31/1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</c:strCache>
            </c:strRef>
          </c:cat>
          <c:val>
            <c:numRef>
              <c:f/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6">
                <a:lumMod val="60000"/>
                <a:lumOff val="40000"/>
              </a:schemeClr>
            </a:solidFill>
            <a:ln w="9525" cap="flat" cmpd="sng">
              <a:solidFill>
                <a:schemeClr val="accent2">
                  <a:lumMod val="50000"/>
                </a:schemeClr>
              </a:solidFill>
              <a:prstDash val="solid"/>
              <a:bevel/>
            </a:ln>
            <a:effectLst/>
          </c:spPr>
          <c:invertIfNegative val="0"/>
          <c:cat>
            <c:strRef>
              <c:f/>
              <c:strCache>
                <c:ptCount val="15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31/1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</c:strCache>
            </c:strRef>
          </c:cat>
          <c:val>
            <c:numRef>
              <c:f/>
              <c:numCache>
                <c:formatCode>General</c:formatCode>
                <c:ptCount val="15"/>
                <c:pt idx="0">
                  <c:v>15429</c:v>
                </c:pt>
                <c:pt idx="1">
                  <c:v>14136</c:v>
                </c:pt>
                <c:pt idx="2">
                  <c:v>15937</c:v>
                </c:pt>
                <c:pt idx="3">
                  <c:v>15101</c:v>
                </c:pt>
                <c:pt idx="4">
                  <c:v>16378</c:v>
                </c:pt>
                <c:pt idx="5">
                  <c:v>12669</c:v>
                </c:pt>
                <c:pt idx="6">
                  <c:v>10693</c:v>
                </c:pt>
                <c:pt idx="7">
                  <c:v>9861</c:v>
                </c:pt>
                <c:pt idx="8">
                  <c:v>11341</c:v>
                </c:pt>
                <c:pt idx="9">
                  <c:v>11616</c:v>
                </c:pt>
                <c:pt idx="10">
                  <c:v>12235</c:v>
                </c:pt>
                <c:pt idx="11">
                  <c:v>13020</c:v>
                </c:pt>
                <c:pt idx="12">
                  <c:v>2823</c:v>
                </c:pt>
                <c:pt idx="13">
                  <c:v>1034</c:v>
                </c:pt>
                <c:pt idx="14">
                  <c:v>2516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ln w="25400">
          <a:noFill/>
        </a:ln>
      </c:spPr>
    </c:plotArea>
    <c:plotVisOnly val="1"/>
    <c:dispBlanksAs val="gap"/>
    <c:showDLblsOverMax val="0"/>
  </c:chart>
  <c:spPr>
    <a:noFill/>
    <a:ln w="12700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5" r="0.75" t="1" b="1" header="0.51200000000000001" footer="0.51200000000000001"/>
    <c:pageSetup paperSize="9" orientation="landscape" horizontalDpi="400" verticalDpi="400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drawings/_rels/drawing2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182880</xdr:colOff>
      <xdr:row>2</xdr:row>
      <xdr:rowOff>71120</xdr:rowOff>
    </xdr:from>
    <xdr:to xmlns:xdr="http://schemas.openxmlformats.org/drawingml/2006/spreadsheetDrawing">
      <xdr:col>15</xdr:col>
      <xdr:colOff>896620</xdr:colOff>
      <xdr:row>23</xdr:row>
      <xdr:rowOff>236220</xdr:rowOff>
    </xdr:to>
    <xdr:sp macro="" textlink="">
      <xdr:nvSpPr>
        <xdr:cNvPr id="6" name="図形 5"/>
        <xdr:cNvSpPr/>
      </xdr:nvSpPr>
      <xdr:spPr>
        <a:xfrm>
          <a:off x="6355080" y="556895"/>
          <a:ext cx="5933440" cy="5165725"/>
        </a:xfrm>
        <a:prstGeom prst="roundRect">
          <a:avLst>
            <a:gd name="adj" fmla="val 167"/>
          </a:avLst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9</xdr:col>
      <xdr:colOff>240665</xdr:colOff>
      <xdr:row>2</xdr:row>
      <xdr:rowOff>158115</xdr:rowOff>
    </xdr:from>
    <xdr:to xmlns:xdr="http://schemas.openxmlformats.org/drawingml/2006/spreadsheetDrawing">
      <xdr:col>15</xdr:col>
      <xdr:colOff>848360</xdr:colOff>
      <xdr:row>13</xdr:row>
      <xdr:rowOff>126365</xdr:rowOff>
    </xdr:to>
    <xdr:sp macro="" textlink="">
      <xdr:nvSpPr>
        <xdr:cNvPr id="2" name="テキスト 1"/>
        <xdr:cNvSpPr txBox="1"/>
      </xdr:nvSpPr>
      <xdr:spPr>
        <a:xfrm>
          <a:off x="6412865" y="643890"/>
          <a:ext cx="5827395" cy="2587625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  </a:t>
          </a:r>
          <a:endParaRPr kumimoji="1" lang="ja-JP" altLang="en-US"/>
        </a:p>
        <a:p>
          <a:r>
            <a:rPr kumimoji="1" lang="ja-JP" altLang="en-US" sz="1200">
              <a:latin typeface="ＭＳ Ｐ明朝"/>
              <a:ea typeface="ＭＳ Ｐ明朝"/>
            </a:rPr>
            <a:t>旅券の件数を</a:t>
          </a:r>
          <a:r>
            <a:rPr kumimoji="1" lang="ja-JP" altLang="en-US" sz="1200">
              <a:latin typeface="ＭＳ Ｐ明朝"/>
              <a:ea typeface="ＭＳ Ｐ明朝"/>
            </a:rPr>
            <a:t>算出する際には、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・旅券の申請書等を受付受理したとき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・旅券を作成発行したとき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・旅券を申請者に交付したとき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があり、それぞれ対象とする範囲と処理する日が異なるため、それぞれ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の</a:t>
          </a:r>
          <a:r>
            <a:rPr kumimoji="1" lang="ja-JP" altLang="en-US" sz="1200">
              <a:latin typeface="ＭＳ Ｐ明朝"/>
              <a:ea typeface="ＭＳ Ｐ明朝"/>
            </a:rPr>
            <a:t>合計は</a:t>
          </a:r>
          <a:r>
            <a:rPr kumimoji="1" lang="ja-JP" altLang="en-US" sz="1200">
              <a:latin typeface="ＭＳ Ｐ明朝"/>
              <a:ea typeface="ＭＳ Ｐ明朝"/>
            </a:rPr>
            <a:t>一致しない。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 　　受理日･･･旅券の申請書等を適正なものとして窓口で受理した日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　発行日･･･受理した申請書に基づき新たに旅券を作成発行した日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　交付日･･･発行した旅券を申請者に交付し発行手数料を受領した日</a:t>
          </a:r>
          <a:endParaRPr kumimoji="1" lang="ja-JP" altLang="en-US" sz="1200">
            <a:latin typeface="ＭＳ Ｐ明朝"/>
            <a:ea typeface="ＭＳ Ｐ明朝"/>
          </a:endParaRPr>
        </a:p>
        <a:p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対象範囲は以下のとおり</a:t>
          </a:r>
          <a:endParaRPr kumimoji="1" lang="ja-JP" altLang="en-US"/>
        </a:p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16</xdr:col>
      <xdr:colOff>81915</xdr:colOff>
      <xdr:row>2</xdr:row>
      <xdr:rowOff>8255</xdr:rowOff>
    </xdr:from>
    <xdr:to xmlns:xdr="http://schemas.openxmlformats.org/drawingml/2006/spreadsheetDrawing">
      <xdr:col>24</xdr:col>
      <xdr:colOff>629920</xdr:colOff>
      <xdr:row>39</xdr:row>
      <xdr:rowOff>174625</xdr:rowOff>
    </xdr:to>
    <xdr:sp macro="" textlink="">
      <xdr:nvSpPr>
        <xdr:cNvPr id="3" name="図形 2"/>
        <xdr:cNvSpPr/>
      </xdr:nvSpPr>
      <xdr:spPr>
        <a:xfrm>
          <a:off x="12559665" y="494030"/>
          <a:ext cx="6034405" cy="8976995"/>
        </a:xfrm>
        <a:prstGeom prst="roundRect">
          <a:avLst>
            <a:gd name="adj" fmla="val 2202"/>
          </a:avLst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16</xdr:col>
      <xdr:colOff>217805</xdr:colOff>
      <xdr:row>2</xdr:row>
      <xdr:rowOff>230505</xdr:rowOff>
    </xdr:from>
    <xdr:to xmlns:xdr="http://schemas.openxmlformats.org/drawingml/2006/spreadsheetDrawing">
      <xdr:col>24</xdr:col>
      <xdr:colOff>534035</xdr:colOff>
      <xdr:row>39</xdr:row>
      <xdr:rowOff>31115</xdr:rowOff>
    </xdr:to>
    <xdr:sp macro="" textlink="">
      <xdr:nvSpPr>
        <xdr:cNvPr id="4" name="テキスト 3"/>
        <xdr:cNvSpPr txBox="1"/>
      </xdr:nvSpPr>
      <xdr:spPr>
        <a:xfrm>
          <a:off x="12695555" y="716280"/>
          <a:ext cx="5802630" cy="86112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t"/>
        <a:lstStyle/>
        <a:p>
          <a:r>
            <a:rPr kumimoji="1" lang="ja-JP" altLang="en-US" sz="1200">
              <a:latin typeface="ＭＳ Ｐゴシック"/>
              <a:ea typeface="ＭＳ Ｐゴシック"/>
            </a:rPr>
            <a:t>１ 発行件数  </a:t>
          </a:r>
          <a:endParaRPr kumimoji="1" lang="ja-JP" altLang="en-US" sz="1200">
            <a:latin typeface="ＭＳ Ｐゴシック"/>
            <a:ea typeface="ＭＳ Ｐゴシック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　本県の令和４年1月～12月の一般旅券(公用旅券以外の旅券)発行件数は、</a:t>
          </a:r>
          <a:endParaRPr kumimoji="1" lang="ja-JP" altLang="en-US" sz="1200">
            <a:latin typeface="ＭＳ 明朝"/>
            <a:ea typeface="ＭＳ 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2,516</a:t>
          </a:r>
          <a:r>
            <a:rPr kumimoji="1" lang="ja-JP" altLang="en-US" sz="1200">
              <a:latin typeface="ＭＳ Ｐ明朝"/>
              <a:ea typeface="ＭＳ Ｐ明朝"/>
            </a:rPr>
            <a:t>件（前年 1,034件）で、</a:t>
          </a:r>
          <a:r>
            <a:rPr kumimoji="1" lang="ja-JP" altLang="en-US" sz="1200">
              <a:latin typeface="ＭＳ Ｐ明朝"/>
              <a:ea typeface="ＭＳ Ｐ明朝"/>
            </a:rPr>
            <a:t>対前年比 243.3％と大幅に増加しまし</a:t>
          </a:r>
          <a:r>
            <a:rPr kumimoji="1" lang="ja-JP" altLang="en-US" sz="1200">
              <a:latin typeface="ＭＳ 明朝"/>
              <a:ea typeface="ＭＳ 明朝"/>
            </a:rPr>
            <a:t>た。</a:t>
          </a:r>
          <a:endParaRPr kumimoji="1" lang="ja-JP" altLang="en-US" sz="1200">
            <a:latin typeface="ＭＳ 明朝"/>
            <a:ea typeface="ＭＳ 明朝"/>
          </a:endParaRPr>
        </a:p>
        <a:p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>２ 年齢階層別、男女別発行件数      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>　</a:t>
          </a:r>
          <a:r>
            <a:rPr kumimoji="1" lang="ja-JP" altLang="en-US" sz="1200">
              <a:latin typeface="ＭＳ Ｐ明朝"/>
              <a:ea typeface="ＭＳ Ｐ明朝"/>
            </a:rPr>
            <a:t>　　　年齢別構成では、20歳代が637件(25.3％) 〔全国構成比 21.6</a:t>
          </a:r>
          <a:r>
            <a:rPr kumimoji="1" lang="ja-JP" altLang="en-US" sz="1200">
              <a:latin typeface="ＭＳ Ｐ明朝"/>
              <a:ea typeface="ＭＳ Ｐ明朝"/>
            </a:rPr>
            <a:t>％〕と最も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多く、次い</a:t>
          </a:r>
          <a:r>
            <a:rPr kumimoji="1" lang="ja-JP" altLang="en-US" sz="1200">
              <a:latin typeface="ＭＳ Ｐ明朝"/>
              <a:ea typeface="ＭＳ Ｐ明朝"/>
            </a:rPr>
            <a:t>で5</a:t>
          </a:r>
          <a:r>
            <a:rPr kumimoji="1" lang="ja-JP" altLang="en-US" sz="1200">
              <a:latin typeface="ＭＳ Ｐ明朝"/>
              <a:ea typeface="ＭＳ Ｐ明朝"/>
            </a:rPr>
            <a:t>0歳代が355件(14.1％)、60歳代が326件(13.0％)となってい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ます。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　男女別構成では、男性1,336件(53.1％)、女性1180件(46.9％)となってい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ます。</a:t>
          </a:r>
          <a:r>
            <a:rPr kumimoji="1" lang="ja-JP" altLang="en-US" sz="1200">
              <a:latin typeface="ＭＳ Ｐ明朝"/>
              <a:ea typeface="ＭＳ Ｐ明朝"/>
            </a:rPr>
            <a:t>　 〔全国構成比　男性 49.0％　女性 51.0％〕</a:t>
          </a:r>
          <a:endParaRPr kumimoji="1" lang="ja-JP" altLang="en-US" sz="1200">
            <a:latin typeface="ＭＳ Ｐ明朝"/>
            <a:ea typeface="ＭＳ Ｐ明朝"/>
          </a:endParaRPr>
        </a:p>
        <a:p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>３ 申請受付件数</a:t>
          </a:r>
          <a:r>
            <a:rPr kumimoji="1" lang="ja-JP" altLang="en-US" sz="1200">
              <a:latin typeface="ＭＳ Ｐ明朝"/>
              <a:ea typeface="ＭＳ Ｐ明朝"/>
            </a:rPr>
            <a:t>　　　         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　申請受付件数は2,575</a:t>
          </a:r>
          <a:r>
            <a:rPr kumimoji="1" lang="ja-JP" altLang="en-US" sz="1200">
              <a:latin typeface="ＭＳ Ｐ明朝"/>
              <a:ea typeface="ＭＳ Ｐ明朝"/>
            </a:rPr>
            <a:t>件で、対前年比247.1％と大幅に増加しました。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　これを県庁・</a:t>
          </a:r>
          <a:r>
            <a:rPr kumimoji="1" lang="ja-JP" altLang="en-US" sz="1200">
              <a:latin typeface="ＭＳ Ｐ明朝"/>
              <a:ea typeface="ＭＳ Ｐ明朝"/>
            </a:rPr>
            <a:t>市町村窓口別でみると、県庁が1,493件(対前年比269.5％、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前年554</a:t>
          </a:r>
          <a:r>
            <a:rPr kumimoji="1" lang="ja-JP" altLang="en-US" sz="1200">
              <a:latin typeface="ＭＳ Ｐ明朝"/>
              <a:ea typeface="ＭＳ Ｐ明朝"/>
            </a:rPr>
            <a:t>件)、市町村</a:t>
          </a:r>
          <a:r>
            <a:rPr kumimoji="1" lang="ja-JP" altLang="en-US" sz="1200">
              <a:latin typeface="ＭＳ Ｐ明朝"/>
              <a:ea typeface="ＭＳ Ｐ明朝"/>
            </a:rPr>
            <a:t>窓口が1,082件(対前年比221.7％、前年488件)となっ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ています。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   また、窓口別の割</a:t>
          </a:r>
          <a:r>
            <a:rPr kumimoji="1" lang="ja-JP" altLang="en-US" sz="1200">
              <a:latin typeface="ＭＳ Ｐ明朝"/>
              <a:ea typeface="ＭＳ Ｐ明朝"/>
            </a:rPr>
            <a:t>合は、県庁が58％、市町村が42％となっています。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　市町村別申請受付件数では、人口1,000人当たりの件数の開きが約3.8倍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となっ</a:t>
          </a:r>
          <a:r>
            <a:rPr kumimoji="1" lang="ja-JP" altLang="en-US" sz="1200">
              <a:latin typeface="ＭＳ Ｐ明朝"/>
              <a:ea typeface="ＭＳ Ｐ明朝"/>
            </a:rPr>
            <a:t>て</a:t>
          </a:r>
          <a:r>
            <a:rPr kumimoji="1" lang="ja-JP" altLang="en-US" sz="1200">
              <a:latin typeface="ＭＳ Ｐ明朝"/>
              <a:ea typeface="ＭＳ Ｐ明朝"/>
            </a:rPr>
            <a:t>います。</a:t>
          </a:r>
          <a:endParaRPr kumimoji="1" lang="ja-JP" altLang="en-US" sz="1200">
            <a:latin typeface="ＭＳ Ｐ明朝"/>
            <a:ea typeface="ＭＳ Ｐ明朝"/>
          </a:endParaRPr>
        </a:p>
        <a:p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>４ 交付件数</a:t>
          </a:r>
          <a:r>
            <a:rPr kumimoji="1" lang="ja-JP" altLang="en-US" sz="1200">
              <a:latin typeface="ＭＳ ゴシック"/>
              <a:ea typeface="ＭＳ ゴシック"/>
            </a:rPr>
            <a:t> </a:t>
          </a:r>
          <a:r>
            <a:rPr kumimoji="1" lang="ja-JP" altLang="en-US" sz="1200">
              <a:latin typeface="ＭＳ Ｐゴシック"/>
              <a:ea typeface="ＭＳ Ｐゴシック"/>
            </a:rPr>
            <a:t>                     　　　</a:t>
          </a:r>
          <a:endParaRPr kumimoji="1" lang="ja-JP" altLang="en-US" sz="1200">
            <a:latin typeface="ＭＳ Ｐゴシック"/>
            <a:ea typeface="ＭＳ Ｐゴシック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　交付件数は2,438件で、対前年比237.1％と大幅に増加しました。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  これを県庁・市町村窓口別でみると、県庁が1,422</a:t>
          </a:r>
          <a:r>
            <a:rPr kumimoji="1" lang="ja-JP" altLang="en-US" sz="1200">
              <a:latin typeface="ＭＳ Ｐ明朝"/>
              <a:ea typeface="ＭＳ Ｐ明朝"/>
            </a:rPr>
            <a:t>件(対前年比260.4％、前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年546</a:t>
          </a:r>
          <a:r>
            <a:rPr kumimoji="1" lang="ja-JP" altLang="en-US" sz="1200">
              <a:latin typeface="ＭＳ Ｐ明朝"/>
              <a:ea typeface="ＭＳ Ｐ明朝"/>
            </a:rPr>
            <a:t> 件)、市町村窓口が1,016</a:t>
          </a:r>
          <a:r>
            <a:rPr kumimoji="1" lang="ja-JP" altLang="en-US" sz="1200">
              <a:latin typeface="ＭＳ Ｐ明朝"/>
              <a:ea typeface="ＭＳ Ｐ明朝"/>
            </a:rPr>
            <a:t>件(対前年比210.7％、前年:482件)となって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います。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　また、窓口別の割合は、県庁が58.3％、市町村が41.7％となっています。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　市町村別交付件数では、人口1,000人当たり件数の開きが約3.6倍となっ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ています。</a:t>
          </a:r>
          <a:endParaRPr kumimoji="1" lang="ja-JP" altLang="en-US" sz="1200">
            <a:latin typeface="ＭＳ Ｐ明朝"/>
            <a:ea typeface="ＭＳ Ｐ明朝"/>
          </a:endParaRPr>
        </a:p>
        <a:p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>５ 都道府県別発行件数              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明朝"/>
              <a:ea typeface="ＭＳ 明朝"/>
            </a:rPr>
            <a:t>　</a:t>
          </a:r>
          <a:r>
            <a:rPr kumimoji="1" lang="ja-JP" altLang="en-US" sz="1200">
              <a:latin typeface="ＭＳ Ｐ明朝"/>
              <a:ea typeface="ＭＳ Ｐ明朝"/>
            </a:rPr>
            <a:t>　  全国の発行件数合計は121万8,692件で対前年比237.1％と大幅に増加し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ました。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     本県の発行件数は、都道府県別でみると45</a:t>
          </a:r>
          <a:r>
            <a:rPr kumimoji="1" lang="ja-JP" altLang="en-US" sz="1200">
              <a:latin typeface="ＭＳ Ｐ明朝"/>
              <a:ea typeface="ＭＳ Ｐ明朝"/>
            </a:rPr>
            <a:t>位、人口1000</a:t>
          </a:r>
          <a:r>
            <a:rPr kumimoji="1" lang="ja-JP" altLang="en-US" sz="1200">
              <a:latin typeface="ＭＳ Ｐ明朝"/>
              <a:ea typeface="ＭＳ Ｐ明朝"/>
            </a:rPr>
            <a:t>人</a:t>
          </a:r>
          <a:r>
            <a:rPr kumimoji="1" lang="ja-JP" altLang="en-US" sz="1200">
              <a:latin typeface="ＭＳ Ｐ明朝"/>
              <a:ea typeface="ＭＳ Ｐ明朝"/>
            </a:rPr>
            <a:t>当たり発行件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数では</a:t>
          </a:r>
          <a:r>
            <a:rPr kumimoji="1" lang="ja-JP" altLang="en-US" sz="1200">
              <a:latin typeface="ＭＳ Ｐ明朝"/>
              <a:ea typeface="ＭＳ Ｐ明朝"/>
            </a:rPr>
            <a:t> 2.67件（前年1.08件)で47位でした。</a:t>
          </a:r>
          <a:endParaRPr kumimoji="1" lang="ja-JP" altLang="en-US" sz="1200">
            <a:latin typeface="ＭＳ Ｐ明朝"/>
            <a:ea typeface="ＭＳ Ｐ明朝"/>
          </a:endParaRPr>
        </a:p>
        <a:p>
          <a:endParaRPr kumimoji="1" lang="ja-JP" altLang="en-US" sz="1200">
            <a:latin typeface="ＭＳ Ｐ明朝"/>
            <a:ea typeface="ＭＳ Ｐ明朝"/>
          </a:endParaRPr>
        </a:p>
        <a:p>
          <a:endParaRPr kumimoji="1" lang="ja-JP" altLang="en-US" sz="1200">
            <a:latin typeface="ＭＳ Ｐ明朝"/>
            <a:ea typeface="ＭＳ Ｐ明朝"/>
          </a:endParaRPr>
        </a:p>
        <a:p>
          <a:endParaRPr kumimoji="1" lang="ja-JP" altLang="en-US" sz="1200"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16</xdr:col>
      <xdr:colOff>116205</xdr:colOff>
      <xdr:row>0</xdr:row>
      <xdr:rowOff>129540</xdr:rowOff>
    </xdr:from>
    <xdr:to xmlns:xdr="http://schemas.openxmlformats.org/drawingml/2006/spreadsheetDrawing">
      <xdr:col>17</xdr:col>
      <xdr:colOff>490855</xdr:colOff>
      <xdr:row>1</xdr:row>
      <xdr:rowOff>161290</xdr:rowOff>
    </xdr:to>
    <xdr:sp macro="" textlink="">
      <xdr:nvSpPr>
        <xdr:cNvPr id="5" name="テキスト 4"/>
        <xdr:cNvSpPr txBox="1"/>
      </xdr:nvSpPr>
      <xdr:spPr>
        <a:xfrm>
          <a:off x="12593955" y="129540"/>
          <a:ext cx="1060450" cy="269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r>
            <a:rPr kumimoji="1" lang="ja-JP" altLang="en-US" sz="1400" b="0"/>
            <a:t> </a:t>
          </a:r>
          <a:r>
            <a:rPr kumimoji="1" lang="ja-JP" altLang="en-US" sz="1400" b="0">
              <a:latin typeface="HG丸ｺﾞｼｯｸM-PRO"/>
              <a:ea typeface="HG丸ｺﾞｼｯｸM-PRO"/>
            </a:rPr>
            <a:t>取扱概況</a:t>
          </a:r>
          <a:endParaRPr kumimoji="1" lang="ja-JP" altLang="en-US" sz="1400" b="0">
            <a:latin typeface="HG丸ｺﾞｼｯｸM-PRO"/>
            <a:ea typeface="HG丸ｺﾞｼｯｸM-PRO"/>
          </a:endParaRPr>
        </a:p>
      </xdr:txBody>
    </xdr:sp>
    <xdr:clientData/>
  </xdr:twoCellAnchor>
  <xdr:twoCellAnchor>
    <xdr:from xmlns:xdr="http://schemas.openxmlformats.org/drawingml/2006/spreadsheetDrawing">
      <xdr:col>25</xdr:col>
      <xdr:colOff>179070</xdr:colOff>
      <xdr:row>2</xdr:row>
      <xdr:rowOff>182880</xdr:rowOff>
    </xdr:from>
    <xdr:to xmlns:xdr="http://schemas.openxmlformats.org/drawingml/2006/spreadsheetDrawing">
      <xdr:col>33</xdr:col>
      <xdr:colOff>534035</xdr:colOff>
      <xdr:row>38</xdr:row>
      <xdr:rowOff>229870</xdr:rowOff>
    </xdr:to>
    <xdr:sp macro="" textlink="">
      <xdr:nvSpPr>
        <xdr:cNvPr id="9" name="テキスト 8"/>
        <xdr:cNvSpPr txBox="1"/>
      </xdr:nvSpPr>
      <xdr:spPr>
        <a:xfrm>
          <a:off x="18829020" y="668655"/>
          <a:ext cx="5841365" cy="86194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200">
              <a:latin typeface="ＭＳ Ｐゴシック"/>
              <a:ea typeface="ＭＳ Ｐゴシック"/>
            </a:rPr>
            <a:t>　</a:t>
          </a:r>
          <a:r>
            <a:rPr kumimoji="1" lang="ja-JP" altLang="en-US" sz="1200">
              <a:latin typeface="ＭＳ Ｐゴシック"/>
              <a:ea typeface="ＭＳ Ｐゴシック"/>
            </a:rPr>
            <a:t>６ 有効旅券数（令和４年１２月３１日現在）              　     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>　　</a:t>
          </a:r>
          <a:r>
            <a:rPr kumimoji="1" lang="ja-JP" altLang="en-US" sz="1200">
              <a:latin typeface="ＭＳ Ｐ明朝"/>
              <a:ea typeface="ＭＳ Ｐ明朝"/>
            </a:rPr>
            <a:t>  本県で発行され、有効旅券として所持されていると推定される旅券は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 57,878</a:t>
          </a:r>
          <a:r>
            <a:rPr kumimoji="1" lang="ja-JP" altLang="en-US" sz="1200">
              <a:latin typeface="ＭＳ Ｐ明朝"/>
              <a:ea typeface="ＭＳ Ｐ明朝"/>
            </a:rPr>
            <a:t>冊</a:t>
          </a:r>
          <a:r>
            <a:rPr kumimoji="1" lang="ja-JP" altLang="en-US" sz="1200">
              <a:latin typeface="ＭＳ Ｐ明朝"/>
              <a:ea typeface="ＭＳ Ｐ明朝"/>
            </a:rPr>
            <a:t>（前年比：</a:t>
          </a:r>
          <a:r>
            <a:rPr kumimoji="1" lang="ja-JP" altLang="en-US" sz="1200">
              <a:latin typeface="ＭＳ Ｐ明朝"/>
              <a:ea typeface="ＭＳ Ｐ明朝"/>
            </a:rPr>
            <a:t>△10,713</a:t>
          </a:r>
          <a:r>
            <a:rPr kumimoji="1" lang="ja-JP" altLang="en-US" sz="1200">
              <a:latin typeface="ＭＳ Ｐ明朝"/>
              <a:ea typeface="ＭＳ Ｐ明朝"/>
            </a:rPr>
            <a:t>冊）で、県民の約16.3人に１人が所持して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いることになります。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　全国では、2,170万8,353冊（同：</a:t>
          </a:r>
          <a:r>
            <a:rPr kumimoji="1" lang="ja-JP" altLang="en-US" sz="1200">
              <a:latin typeface="ＭＳ Ｐ明朝"/>
              <a:ea typeface="ＭＳ Ｐ明朝"/>
            </a:rPr>
            <a:t>△2,658,978</a:t>
          </a:r>
          <a:r>
            <a:rPr kumimoji="1" lang="ja-JP" altLang="en-US" sz="1200">
              <a:latin typeface="ＭＳ Ｐ明朝"/>
              <a:ea typeface="ＭＳ Ｐ明朝"/>
            </a:rPr>
            <a:t>冊）と推定され、約5.7人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に１人が所</a:t>
          </a:r>
          <a:r>
            <a:rPr kumimoji="1" lang="ja-JP" altLang="en-US" sz="1200">
              <a:latin typeface="ＭＳ Ｐ明朝"/>
              <a:ea typeface="ＭＳ Ｐ明朝"/>
            </a:rPr>
            <a:t>持してい</a:t>
          </a:r>
          <a:r>
            <a:rPr kumimoji="1" lang="ja-JP" altLang="en-US" sz="1200">
              <a:latin typeface="ＭＳ Ｐ明朝"/>
              <a:ea typeface="ＭＳ Ｐ明朝"/>
            </a:rPr>
            <a:t>ることになります。</a:t>
          </a:r>
          <a:endParaRPr kumimoji="1" lang="ja-JP" altLang="en-US" sz="1200">
            <a:latin typeface="ＭＳ Ｐ明朝"/>
            <a:ea typeface="ＭＳ Ｐ明朝"/>
          </a:endParaRPr>
        </a:p>
        <a:p>
          <a:endParaRPr kumimoji="1" lang="ja-JP" altLang="en-US" sz="1200">
            <a:latin typeface="ＭＳ Ｐゴシック"/>
            <a:ea typeface="ＭＳ Ｐゴシック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>７ 出国者数（令和３年）         　             　　　　　　　　　　　　　　　 </a:t>
          </a:r>
          <a:endParaRPr kumimoji="1" lang="ja-JP" altLang="en-US" sz="1200">
            <a:latin typeface="ＭＳ Ｐゴシック"/>
            <a:ea typeface="ＭＳ Ｐゴシック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　本県(住所地)の出国者数は670人で、対前年比10.7％と大きく減少し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ました。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  出国率(県人口に対する出国者数)は0.07％で、約1404.5人に１人の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割合の出</a:t>
          </a:r>
          <a:r>
            <a:rPr kumimoji="1" lang="ja-JP" altLang="en-US" sz="1200">
              <a:latin typeface="ＭＳ Ｐ明朝"/>
              <a:ea typeface="ＭＳ Ｐ明朝"/>
            </a:rPr>
            <a:t>国となっています。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　なお、全国の出国率は0.42％で、約240人に１人の割合の出国となっ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ています。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/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>８ 最近の動向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</a:t>
          </a:r>
          <a:r>
            <a:rPr kumimoji="1" lang="ja-JP" altLang="en-US" sz="1200">
              <a:latin typeface="ＭＳ Ｐ明朝"/>
              <a:ea typeface="ＭＳ Ｐ明朝"/>
            </a:rPr>
            <a:t> 　　平成30年の発行件数は、前年を上回りました。これは景気回復基調の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継続や</a:t>
          </a:r>
          <a:r>
            <a:rPr kumimoji="1" lang="ja-JP" altLang="en-US" sz="1200">
              <a:latin typeface="ＭＳ Ｐ明朝"/>
              <a:ea typeface="ＭＳ Ｐ明朝"/>
            </a:rPr>
            <a:t>幅広</a:t>
          </a:r>
          <a:r>
            <a:rPr kumimoji="1" lang="ja-JP" altLang="en-US" sz="1200">
              <a:latin typeface="ＭＳ Ｐ明朝"/>
              <a:ea typeface="ＭＳ Ｐ明朝"/>
            </a:rPr>
            <a:t>い</a:t>
          </a:r>
          <a:r>
            <a:rPr kumimoji="1" lang="ja-JP" altLang="en-US" sz="1200">
              <a:latin typeface="ＭＳ Ｐ明朝"/>
              <a:ea typeface="ＭＳ Ｐ明朝"/>
            </a:rPr>
            <a:t>年代での海外渡航への関心の高まりが続いていることなど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によるものと</a:t>
          </a:r>
          <a:r>
            <a:rPr kumimoji="1" lang="ja-JP" altLang="en-US" sz="1200">
              <a:latin typeface="ＭＳ Ｐ明朝"/>
              <a:ea typeface="ＭＳ Ｐ明朝"/>
            </a:rPr>
            <a:t>考</a:t>
          </a:r>
          <a:r>
            <a:rPr kumimoji="1" lang="ja-JP" altLang="en-US" sz="1200">
              <a:latin typeface="ＭＳ Ｐ明朝"/>
              <a:ea typeface="ＭＳ Ｐ明朝"/>
            </a:rPr>
            <a:t>えられます。</a:t>
          </a:r>
          <a:endParaRPr kumimoji="1" lang="ja-JP" altLang="en-US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　　　</a:t>
          </a:r>
          <a:r>
            <a:rPr kumimoji="1" lang="ja-JP" altLang="en-US" sz="1200">
              <a:latin typeface="ＭＳ Ｐ明朝"/>
              <a:ea typeface="ＭＳ Ｐ明朝"/>
            </a:rPr>
            <a:t>平成31年・令和元年も、引き続き前年を上回りました。これは、秋</a:t>
          </a:r>
          <a:r>
            <a:rPr kumimoji="1" lang="ja-JP" altLang="en-US" sz="1200">
              <a:latin typeface="ＭＳ Ｐ明朝"/>
              <a:ea typeface="ＭＳ Ｐ明朝"/>
            </a:rPr>
            <a:t>田発着</a:t>
          </a:r>
          <a:endParaRPr kumimoji="1" lang="en-US" altLang="ja-JP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のチ</a:t>
          </a:r>
          <a:r>
            <a:rPr kumimoji="1" lang="ja-JP" altLang="en-US" sz="1200">
              <a:latin typeface="ＭＳ Ｐ明朝"/>
              <a:ea typeface="ＭＳ Ｐ明朝"/>
            </a:rPr>
            <a:t>ャ</a:t>
          </a:r>
          <a:r>
            <a:rPr kumimoji="1" lang="ja-JP" altLang="en-US" sz="1200">
              <a:latin typeface="ＭＳ Ｐ明朝"/>
              <a:ea typeface="ＭＳ Ｐ明朝"/>
            </a:rPr>
            <a:t> ーター便の運行が増加したことや、羽田空港発着の国際便が増</a:t>
          </a:r>
          <a:r>
            <a:rPr kumimoji="1" lang="ja-JP" altLang="en-US" sz="1200">
              <a:latin typeface="ＭＳ Ｐ明朝"/>
              <a:ea typeface="ＭＳ Ｐ明朝"/>
            </a:rPr>
            <a:t>便</a:t>
          </a:r>
          <a:endParaRPr kumimoji="1" lang="en-US" altLang="ja-JP" sz="1200">
            <a:latin typeface="ＭＳ Ｐ明朝"/>
            <a:ea typeface="ＭＳ Ｐ明朝"/>
          </a:endParaRPr>
        </a:p>
        <a:p>
          <a:r>
            <a:rPr kumimoji="1" lang="ja-JP" altLang="en-US" sz="1200">
              <a:latin typeface="ＭＳ Ｐ明朝"/>
              <a:ea typeface="ＭＳ Ｐ明朝"/>
            </a:rPr>
            <a:t>    となって</a:t>
          </a:r>
          <a:r>
            <a:rPr kumimoji="1" lang="ja-JP" altLang="en-US" sz="1200">
              <a:latin typeface="ＭＳ Ｐ明朝"/>
              <a:ea typeface="ＭＳ Ｐ明朝"/>
            </a:rPr>
            <a:t>利</a:t>
          </a:r>
          <a:r>
            <a:rPr kumimoji="1" lang="ja-JP" altLang="en-US" sz="1200">
              <a:latin typeface="ＭＳ Ｐ明朝"/>
              <a:ea typeface="ＭＳ Ｐ明朝"/>
            </a:rPr>
            <a:t>便</a:t>
          </a:r>
          <a:r>
            <a:rPr kumimoji="1" lang="ja-JP" altLang="en-US" sz="1200">
              <a:latin typeface="ＭＳ Ｐ明朝"/>
              <a:ea typeface="ＭＳ Ｐ明朝"/>
            </a:rPr>
            <a:t>性が増したこと、クルーズ船ツアーの増加などが考えられます。</a:t>
          </a:r>
          <a:endParaRPr kumimoji="1" lang="en-US" altLang="ja-JP" sz="1200">
            <a:latin typeface="ＭＳ Ｐ明朝"/>
            <a:ea typeface="ＭＳ Ｐ明朝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　　　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令和２</a:t>
          </a:r>
          <a:r>
            <a:rPr kumimoji="1" lang="ja-JP" altLang="ja-JP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年は、過去に例がない極端な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減少となり</a:t>
          </a:r>
          <a:r>
            <a:rPr kumimoji="1" lang="ja-JP" altLang="ja-JP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ました。これは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新型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コロナ</a:t>
          </a:r>
          <a:endParaRPr lang="ja-JP" altLang="ja-JP" sz="1200">
            <a:effectLst/>
            <a:latin typeface="ＭＳ Ｐ明朝"/>
            <a:ea typeface="ＭＳ Ｐ明朝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    ウイ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ル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ス感染症(COVID-19）の世界的大流行によるもので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す</a:t>
          </a:r>
          <a:r>
            <a:rPr kumimoji="1" lang="ja-JP" altLang="ja-JP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。</a:t>
          </a:r>
          <a:endParaRPr lang="ja-JP" altLang="ja-JP" sz="1200">
            <a:effectLst/>
            <a:latin typeface="ＭＳ Ｐ明朝"/>
            <a:ea typeface="ＭＳ Ｐ明朝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　　　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令和３</a:t>
          </a:r>
          <a:r>
            <a:rPr kumimoji="1" lang="ja-JP" altLang="ja-JP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年も、引き続き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減少となり</a:t>
          </a:r>
          <a:r>
            <a:rPr kumimoji="1" lang="ja-JP" altLang="ja-JP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ました。これは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新型コロナ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ウ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イル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ス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感染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症</a:t>
          </a:r>
          <a:endParaRPr lang="ja-JP" altLang="ja-JP" sz="1200">
            <a:effectLst/>
            <a:latin typeface="ＭＳ Ｐ明朝"/>
            <a:ea typeface="ＭＳ Ｐ明朝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    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の収束の見通しがないことによるもので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す</a:t>
          </a:r>
          <a:r>
            <a:rPr kumimoji="1" lang="ja-JP" altLang="ja-JP" sz="1200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。</a:t>
          </a:r>
          <a:endParaRPr lang="ja-JP" altLang="ja-JP" sz="1200">
            <a:effectLst/>
            <a:latin typeface="ＭＳ Ｐ明朝"/>
            <a:ea typeface="ＭＳ Ｐ明朝"/>
          </a:endParaRPr>
        </a:p>
        <a:p>
          <a:r>
            <a:rPr lang="ja-JP" altLang="en-US" sz="1200">
              <a:effectLst/>
              <a:latin typeface="ＭＳ Ｐ明朝"/>
              <a:ea typeface="ＭＳ Ｐ明朝"/>
            </a:rPr>
            <a:t>　　　令和４年は、昨年を大幅に上回りました</a:t>
          </a:r>
          <a:r>
            <a:rPr lang="ja-JP" altLang="en-US" sz="1200">
              <a:effectLst/>
              <a:latin typeface="ＭＳ Ｐ明朝"/>
              <a:ea typeface="ＭＳ Ｐ明朝"/>
            </a:rPr>
            <a:t>が、依然として流行前と比較して</a:t>
          </a:r>
          <a:endParaRPr lang="ja-JP" altLang="ja-JP" sz="1200">
            <a:effectLst/>
            <a:latin typeface="ＭＳ Ｐ明朝"/>
            <a:ea typeface="ＭＳ Ｐ明朝"/>
          </a:endParaRPr>
        </a:p>
        <a:p>
          <a:r>
            <a:rPr lang="ja-JP" altLang="en-US" sz="1200">
              <a:effectLst/>
              <a:latin typeface="ＭＳ Ｐ明朝"/>
              <a:ea typeface="ＭＳ Ｐ明朝"/>
            </a:rPr>
            <a:t>    半数</a:t>
          </a:r>
          <a:r>
            <a:rPr lang="ja-JP" altLang="en-US" sz="1200">
              <a:effectLst/>
              <a:latin typeface="ＭＳ Ｐ明朝"/>
              <a:ea typeface="ＭＳ Ｐ明朝"/>
            </a:rPr>
            <a:t>以</a:t>
          </a:r>
          <a:r>
            <a:rPr lang="ja-JP" altLang="en-US" sz="1200">
              <a:effectLst/>
              <a:latin typeface="ＭＳ Ｐ明朝"/>
              <a:ea typeface="ＭＳ Ｐ明朝"/>
            </a:rPr>
            <a:t>下</a:t>
          </a:r>
          <a:r>
            <a:rPr lang="ja-JP" altLang="en-US" sz="1200">
              <a:effectLst/>
              <a:latin typeface="ＭＳ Ｐ明朝"/>
              <a:ea typeface="ＭＳ Ｐ明朝"/>
            </a:rPr>
            <a:t>となって</a:t>
          </a:r>
          <a:r>
            <a:rPr lang="ja-JP" altLang="en-US" sz="1200">
              <a:effectLst/>
              <a:latin typeface="ＭＳ Ｐ明朝"/>
              <a:ea typeface="ＭＳ Ｐ明朝"/>
            </a:rPr>
            <a:t>い</a:t>
          </a:r>
          <a:r>
            <a:rPr lang="ja-JP" altLang="en-US" sz="1200">
              <a:effectLst/>
              <a:latin typeface="ＭＳ Ｐ明朝"/>
              <a:ea typeface="ＭＳ Ｐ明朝"/>
            </a:rPr>
            <a:t>ま</a:t>
          </a:r>
          <a:r>
            <a:rPr lang="ja-JP" altLang="en-US" sz="1200">
              <a:effectLst/>
              <a:latin typeface="ＭＳ Ｐ明朝"/>
              <a:ea typeface="ＭＳ Ｐ明朝"/>
            </a:rPr>
            <a:t>す。</a:t>
          </a:r>
          <a:endParaRPr lang="ja-JP" altLang="ja-JP" sz="1200">
            <a:effectLst/>
            <a:latin typeface="ＭＳ Ｐ明朝"/>
            <a:ea typeface="ＭＳ Ｐ明朝"/>
          </a:endParaRPr>
        </a:p>
        <a:p>
          <a:endParaRPr lang="ja-JP" altLang="ja-JP" sz="1200">
            <a:effectLst/>
            <a:latin typeface="ＭＳ Ｐ明朝"/>
            <a:ea typeface="ＭＳ Ｐ明朝"/>
          </a:endParaRPr>
        </a:p>
        <a:p>
          <a:r>
            <a:rPr lang="ja-JP" altLang="en-US" sz="1200">
              <a:effectLst/>
              <a:latin typeface="ＭＳ Ｐ明朝"/>
              <a:ea typeface="ＭＳ Ｐ明朝"/>
            </a:rPr>
            <a:t>　</a:t>
          </a:r>
          <a:endParaRPr lang="ja-JP" altLang="ja-JP" sz="1200">
            <a:effectLst/>
            <a:latin typeface="ＭＳ Ｐ明朝"/>
            <a:ea typeface="ＭＳ Ｐ明朝"/>
          </a:endParaRPr>
        </a:p>
        <a:p>
          <a:r>
            <a:rPr lang="ja-JP" altLang="en-US" sz="1200">
              <a:effectLst/>
              <a:latin typeface="ＭＳ Ｐ明朝"/>
              <a:ea typeface="ＭＳ Ｐ明朝"/>
            </a:rPr>
            <a:t> </a:t>
          </a:r>
          <a:endParaRPr lang="ja-JP" altLang="ja-JP" sz="1200">
            <a:effectLst/>
            <a:latin typeface="ＭＳ Ｐ明朝"/>
            <a:ea typeface="ＭＳ Ｐ明朝"/>
          </a:endParaRPr>
        </a:p>
        <a:p>
          <a:endParaRPr lang="ja-JP" altLang="ja-JP" sz="1200">
            <a:effectLst/>
            <a:latin typeface="ＭＳ Ｐ明朝"/>
            <a:ea typeface="ＭＳ Ｐ明朝"/>
          </a:endParaRPr>
        </a:p>
        <a:p>
          <a:endParaRPr kumimoji="1" lang="ja-JP" altLang="en-US" sz="1200">
            <a:latin typeface="ＭＳ Ｐ明朝"/>
            <a:ea typeface="ＭＳ Ｐ明朝"/>
          </a:endParaRPr>
        </a:p>
        <a:p>
          <a:endParaRPr kumimoji="1" lang="ja-JP" altLang="en-US" sz="1200"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25</xdr:col>
      <xdr:colOff>62230</xdr:colOff>
      <xdr:row>1</xdr:row>
      <xdr:rowOff>227965</xdr:rowOff>
    </xdr:from>
    <xdr:to xmlns:xdr="http://schemas.openxmlformats.org/drawingml/2006/spreadsheetDrawing">
      <xdr:col>33</xdr:col>
      <xdr:colOff>614045</xdr:colOff>
      <xdr:row>39</xdr:row>
      <xdr:rowOff>159385</xdr:rowOff>
    </xdr:to>
    <xdr:sp macro="" textlink="">
      <xdr:nvSpPr>
        <xdr:cNvPr id="10" name="図形 8"/>
        <xdr:cNvSpPr/>
      </xdr:nvSpPr>
      <xdr:spPr>
        <a:xfrm>
          <a:off x="18712180" y="466090"/>
          <a:ext cx="6038215" cy="8989695"/>
        </a:xfrm>
        <a:prstGeom prst="roundRect">
          <a:avLst>
            <a:gd name="adj" fmla="val 3219"/>
          </a:avLst>
        </a:prstGeom>
        <a:noFill/>
        <a:ln w="12700" cap="flat" cmpd="sng" algn="ctr">
          <a:solidFill>
            <a:schemeClr val="tx1"/>
          </a:solidFill>
          <a:prstDash val="solid"/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41275</xdr:colOff>
      <xdr:row>2</xdr:row>
      <xdr:rowOff>117475</xdr:rowOff>
    </xdr:from>
    <xdr:to xmlns:xdr="http://schemas.openxmlformats.org/drawingml/2006/spreadsheetDrawing">
      <xdr:col>7</xdr:col>
      <xdr:colOff>95250</xdr:colOff>
      <xdr:row>30</xdr:row>
      <xdr:rowOff>45085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0</xdr:col>
      <xdr:colOff>136525</xdr:colOff>
      <xdr:row>28</xdr:row>
      <xdr:rowOff>177165</xdr:rowOff>
    </xdr:from>
    <xdr:to xmlns:xdr="http://schemas.openxmlformats.org/drawingml/2006/spreadsheetDrawing">
      <xdr:col>1</xdr:col>
      <xdr:colOff>752475</xdr:colOff>
      <xdr:row>30</xdr:row>
      <xdr:rowOff>32385</xdr:rowOff>
    </xdr:to>
    <xdr:sp macro="" textlink="">
      <xdr:nvSpPr>
        <xdr:cNvPr id="3" name="テキスト ボックス 2"/>
        <xdr:cNvSpPr txBox="1"/>
      </xdr:nvSpPr>
      <xdr:spPr>
        <a:xfrm>
          <a:off x="136525" y="5053965"/>
          <a:ext cx="758825" cy="20764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t"/>
        <a:lstStyle/>
        <a:p>
          <a:r>
            <a:rPr kumimoji="1" lang="ja-JP" altLang="en-US" sz="900"/>
            <a:t>　 </a:t>
          </a:r>
          <a:r>
            <a:rPr kumimoji="1" lang="ja-JP" altLang="en-US" sz="900">
              <a:solidFill>
                <a:schemeClr val="dk1"/>
              </a:solidFill>
            </a:rPr>
            <a:t>平成/令和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71120</xdr:colOff>
      <xdr:row>1</xdr:row>
      <xdr:rowOff>122555</xdr:rowOff>
    </xdr:from>
    <xdr:to xmlns:xdr="http://schemas.openxmlformats.org/drawingml/2006/spreadsheetDrawing">
      <xdr:col>7</xdr:col>
      <xdr:colOff>27305</xdr:colOff>
      <xdr:row>31</xdr:row>
      <xdr:rowOff>45720</xdr:rowOff>
    </xdr:to>
    <xdr:sp macro="" textlink="">
      <xdr:nvSpPr>
        <xdr:cNvPr id="4" name="図形 3"/>
        <xdr:cNvSpPr/>
      </xdr:nvSpPr>
      <xdr:spPr>
        <a:xfrm>
          <a:off x="71120" y="370205"/>
          <a:ext cx="5814060" cy="5076190"/>
        </a:xfrm>
        <a:prstGeom prst="roundRect">
          <a:avLst>
            <a:gd name="adj" fmla="val 3855"/>
          </a:avLst>
        </a:prstGeom>
        <a:noFill/>
        <a:ln w="12700" cap="flat" cmpd="sng" algn="ctr">
          <a:solidFill>
            <a:schemeClr val="tx1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57150</xdr:colOff>
      <xdr:row>32</xdr:row>
      <xdr:rowOff>123825</xdr:rowOff>
    </xdr:from>
    <xdr:to xmlns:xdr="http://schemas.openxmlformats.org/drawingml/2006/spreadsheetDrawing">
      <xdr:col>7</xdr:col>
      <xdr:colOff>95885</xdr:colOff>
      <xdr:row>45</xdr:row>
      <xdr:rowOff>147320</xdr:rowOff>
    </xdr:to>
    <xdr:sp macro="" textlink="">
      <xdr:nvSpPr>
        <xdr:cNvPr id="5" name="四角形 4"/>
        <xdr:cNvSpPr/>
      </xdr:nvSpPr>
      <xdr:spPr>
        <a:xfrm>
          <a:off x="57150" y="5695950"/>
          <a:ext cx="5896610" cy="3823970"/>
        </a:xfrm>
        <a:prstGeom prst="rect">
          <a:avLst/>
        </a:prstGeom>
        <a:noFill/>
        <a:ln w="12700" cap="flat" cmpd="sng" algn="ctr">
          <a:solidFill>
            <a:schemeClr val="tx1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</xdr:col>
      <xdr:colOff>208280</xdr:colOff>
      <xdr:row>29</xdr:row>
      <xdr:rowOff>38100</xdr:rowOff>
    </xdr:from>
    <xdr:to xmlns:xdr="http://schemas.openxmlformats.org/drawingml/2006/spreadsheetDrawing">
      <xdr:col>2</xdr:col>
      <xdr:colOff>803275</xdr:colOff>
      <xdr:row>29</xdr:row>
      <xdr:rowOff>171450</xdr:rowOff>
    </xdr:to>
    <xdr:sp macro="" textlink="">
      <xdr:nvSpPr>
        <xdr:cNvPr id="6" name="テキスト 5"/>
        <xdr:cNvSpPr txBox="1">
          <a:spLocks noChangeArrowheads="1"/>
        </xdr:cNvSpPr>
      </xdr:nvSpPr>
      <xdr:spPr>
        <a:xfrm>
          <a:off x="1303655" y="5095875"/>
          <a:ext cx="59499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（2010）</a:t>
          </a:r>
          <a:endParaRPr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3</xdr:col>
      <xdr:colOff>952500</xdr:colOff>
      <xdr:row>29</xdr:row>
      <xdr:rowOff>61595</xdr:rowOff>
    </xdr:from>
    <xdr:to xmlns:xdr="http://schemas.openxmlformats.org/drawingml/2006/spreadsheetDrawing">
      <xdr:col>4</xdr:col>
      <xdr:colOff>533400</xdr:colOff>
      <xdr:row>30</xdr:row>
      <xdr:rowOff>22860</xdr:rowOff>
    </xdr:to>
    <xdr:sp macro="" textlink="">
      <xdr:nvSpPr>
        <xdr:cNvPr id="7" name="テキスト 6"/>
        <xdr:cNvSpPr txBox="1">
          <a:spLocks noChangeArrowheads="1"/>
        </xdr:cNvSpPr>
      </xdr:nvSpPr>
      <xdr:spPr>
        <a:xfrm>
          <a:off x="3000375" y="5119370"/>
          <a:ext cx="533400" cy="1327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（2015）</a:t>
          </a:r>
          <a:endParaRPr/>
        </a:p>
      </xdr:txBody>
    </xdr:sp>
    <xdr:clientData/>
  </xdr:twoCellAnchor>
  <xdr:twoCellAnchor>
    <xdr:from xmlns:xdr="http://schemas.openxmlformats.org/drawingml/2006/spreadsheetDrawing">
      <xdr:col>1</xdr:col>
      <xdr:colOff>321310</xdr:colOff>
      <xdr:row>2</xdr:row>
      <xdr:rowOff>109220</xdr:rowOff>
    </xdr:from>
    <xdr:to xmlns:xdr="http://schemas.openxmlformats.org/drawingml/2006/spreadsheetDrawing">
      <xdr:col>1</xdr:col>
      <xdr:colOff>666750</xdr:colOff>
      <xdr:row>4</xdr:row>
      <xdr:rowOff>12065</xdr:rowOff>
    </xdr:to>
    <xdr:sp macro="" textlink="">
      <xdr:nvSpPr>
        <xdr:cNvPr id="8" name="テキスト 7"/>
        <xdr:cNvSpPr txBox="1"/>
      </xdr:nvSpPr>
      <xdr:spPr>
        <a:xfrm>
          <a:off x="464185" y="528320"/>
          <a:ext cx="345440" cy="245745"/>
        </a:xfrm>
        <a:prstGeom prst="rect">
          <a:avLst/>
        </a:prstGeom>
        <a:solidFill>
          <a:schemeClr val="lt1"/>
        </a:solidFill>
        <a:ln w="9525" cap="flat" cmpd="sng">
          <a:noFill/>
          <a:prstDash val="solid"/>
          <a:round/>
          <a:headEnd/>
          <a:tailEnd/>
        </a:ln>
      </xdr:spPr>
      <xdr:style>
        <a:lnRef idx="2">
          <a:srgbClr val="000000"/>
        </a:lnRef>
        <a:fillRef idx="1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900"/>
            <a:t>件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5</xdr:col>
      <xdr:colOff>686435</xdr:colOff>
      <xdr:row>29</xdr:row>
      <xdr:rowOff>55245</xdr:rowOff>
    </xdr:from>
    <xdr:to xmlns:xdr="http://schemas.openxmlformats.org/drawingml/2006/spreadsheetDrawing">
      <xdr:col>6</xdr:col>
      <xdr:colOff>239395</xdr:colOff>
      <xdr:row>30</xdr:row>
      <xdr:rowOff>14605</xdr:rowOff>
    </xdr:to>
    <xdr:sp macro="" textlink="">
      <xdr:nvSpPr>
        <xdr:cNvPr id="9" name="テキスト 8"/>
        <xdr:cNvSpPr txBox="1">
          <a:spLocks noChangeArrowheads="1"/>
        </xdr:cNvSpPr>
      </xdr:nvSpPr>
      <xdr:spPr>
        <a:xfrm>
          <a:off x="4639310" y="5113020"/>
          <a:ext cx="505460" cy="1308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（2020）</a:t>
          </a:r>
          <a:endParaRPr/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4.725e-002</cdr:x>
      <cdr:y>3.125e-002</cdr:y>
    </cdr:from>
    <cdr:to>
      <cdr:x>0.11600000000000001</cdr:x>
      <cdr:y>8.6249999999999993e-002</cdr:y>
    </cdr:to>
    <cdr:sp macro="" textlink="">
      <cdr:nvSpPr>
        <cdr:cNvPr id="1" name="テキスト ボックス 1"/>
        <cdr:cNvSpPr txBox="1"/>
      </cdr:nvSpPr>
      <cdr:spPr>
        <a:xfrm xmlns:a="http://schemas.openxmlformats.org/drawingml/2006/main">
          <a:off x="272584" y="148054"/>
          <a:ext cx="396617" cy="26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2</xdr:row>
      <xdr:rowOff>10160</xdr:rowOff>
    </xdr:from>
    <xdr:to xmlns:xdr="http://schemas.openxmlformats.org/drawingml/2006/spreadsheetDrawing">
      <xdr:col>0</xdr:col>
      <xdr:colOff>1332230</xdr:colOff>
      <xdr:row>3</xdr:row>
      <xdr:rowOff>180340</xdr:rowOff>
    </xdr:to>
    <xdr:sp macro="" textlink="">
      <xdr:nvSpPr>
        <xdr:cNvPr id="2" name="Line 1"/>
        <xdr:cNvSpPr>
          <a:spLocks noChangeShapeType="1"/>
        </xdr:cNvSpPr>
      </xdr:nvSpPr>
      <xdr:spPr>
        <a:xfrm flipH="1" flipV="1">
          <a:off x="0" y="314960"/>
          <a:ext cx="1332230" cy="3606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2</xdr:row>
      <xdr:rowOff>10160</xdr:rowOff>
    </xdr:from>
    <xdr:to xmlns:xdr="http://schemas.openxmlformats.org/drawingml/2006/spreadsheetDrawing">
      <xdr:col>0</xdr:col>
      <xdr:colOff>1332230</xdr:colOff>
      <xdr:row>3</xdr:row>
      <xdr:rowOff>180340</xdr:rowOff>
    </xdr:to>
    <xdr:sp macro="" textlink="">
      <xdr:nvSpPr>
        <xdr:cNvPr id="3" name="Line 2"/>
        <xdr:cNvSpPr>
          <a:spLocks noChangeShapeType="1"/>
        </xdr:cNvSpPr>
      </xdr:nvSpPr>
      <xdr:spPr>
        <a:xfrm flipH="1" flipV="1">
          <a:off x="0" y="314960"/>
          <a:ext cx="1332230" cy="3606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2</xdr:row>
      <xdr:rowOff>10160</xdr:rowOff>
    </xdr:from>
    <xdr:to xmlns:xdr="http://schemas.openxmlformats.org/drawingml/2006/spreadsheetDrawing">
      <xdr:col>0</xdr:col>
      <xdr:colOff>1332230</xdr:colOff>
      <xdr:row>3</xdr:row>
      <xdr:rowOff>180340</xdr:rowOff>
    </xdr:to>
    <xdr:sp macro="" textlink="">
      <xdr:nvSpPr>
        <xdr:cNvPr id="4" name="Line 3"/>
        <xdr:cNvSpPr>
          <a:spLocks noChangeShapeType="1"/>
        </xdr:cNvSpPr>
      </xdr:nvSpPr>
      <xdr:spPr>
        <a:xfrm flipH="1" flipV="1">
          <a:off x="0" y="314960"/>
          <a:ext cx="1332230" cy="3606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2</xdr:row>
      <xdr:rowOff>10160</xdr:rowOff>
    </xdr:from>
    <xdr:to xmlns:xdr="http://schemas.openxmlformats.org/drawingml/2006/spreadsheetDrawing">
      <xdr:col>0</xdr:col>
      <xdr:colOff>1332230</xdr:colOff>
      <xdr:row>3</xdr:row>
      <xdr:rowOff>180340</xdr:rowOff>
    </xdr:to>
    <xdr:sp macro="" textlink="">
      <xdr:nvSpPr>
        <xdr:cNvPr id="2" name="Line 1"/>
        <xdr:cNvSpPr>
          <a:spLocks noChangeShapeType="1"/>
        </xdr:cNvSpPr>
      </xdr:nvSpPr>
      <xdr:spPr>
        <a:xfrm flipH="1" flipV="1">
          <a:off x="0" y="467360"/>
          <a:ext cx="1332230" cy="3606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2</xdr:row>
      <xdr:rowOff>10160</xdr:rowOff>
    </xdr:from>
    <xdr:to xmlns:xdr="http://schemas.openxmlformats.org/drawingml/2006/spreadsheetDrawing">
      <xdr:col>0</xdr:col>
      <xdr:colOff>1332230</xdr:colOff>
      <xdr:row>3</xdr:row>
      <xdr:rowOff>180340</xdr:rowOff>
    </xdr:to>
    <xdr:sp macro="" textlink="">
      <xdr:nvSpPr>
        <xdr:cNvPr id="2" name="Line 1"/>
        <xdr:cNvSpPr>
          <a:spLocks noChangeShapeType="1"/>
        </xdr:cNvSpPr>
      </xdr:nvSpPr>
      <xdr:spPr>
        <a:xfrm flipH="1" flipV="1">
          <a:off x="0" y="372110"/>
          <a:ext cx="1332230" cy="3606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2</xdr:row>
      <xdr:rowOff>10160</xdr:rowOff>
    </xdr:from>
    <xdr:to xmlns:xdr="http://schemas.openxmlformats.org/drawingml/2006/spreadsheetDrawing">
      <xdr:col>0</xdr:col>
      <xdr:colOff>1332230</xdr:colOff>
      <xdr:row>3</xdr:row>
      <xdr:rowOff>180340</xdr:rowOff>
    </xdr:to>
    <xdr:sp macro="" textlink="">
      <xdr:nvSpPr>
        <xdr:cNvPr id="3" name="Line 2"/>
        <xdr:cNvSpPr>
          <a:spLocks noChangeShapeType="1"/>
        </xdr:cNvSpPr>
      </xdr:nvSpPr>
      <xdr:spPr>
        <a:xfrm flipH="1" flipV="1">
          <a:off x="0" y="372110"/>
          <a:ext cx="1332230" cy="3606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Relationship Id="rId2" Type="http://schemas.openxmlformats.org/officeDocument/2006/relationships/drawing" Target="../drawings/drawing4.xml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Relationship Id="rId2" Type="http://schemas.openxmlformats.org/officeDocument/2006/relationships/drawing" Target="../drawings/drawing5.xml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Relationship Id="rId2" Type="http://schemas.openxmlformats.org/officeDocument/2006/relationships/drawing" Target="../drawings/drawing6.xml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N36"/>
  <sheetViews>
    <sheetView tabSelected="1" topLeftCell="I1" zoomScale="120" zoomScaleNormal="120" workbookViewId="0">
      <selection activeCell="O18" sqref="O18"/>
    </sheetView>
  </sheetViews>
  <sheetFormatPr defaultRowHeight="18.75"/>
  <cols>
    <col min="11" max="11" width="15.25" customWidth="1"/>
    <col min="12" max="14" width="10" customWidth="1"/>
    <col min="15" max="16" width="14.25" customWidth="1"/>
  </cols>
  <sheetData>
    <row r="2" spans="2:14" ht="19.5">
      <c r="J2" s="5" t="s">
        <v>31</v>
      </c>
    </row>
    <row r="3" spans="2:14" ht="18.75" customHeight="1"/>
    <row r="4" spans="2:14" ht="18.75" customHeight="1">
      <c r="B4" s="1" t="s">
        <v>224</v>
      </c>
    </row>
    <row r="5" spans="2:14" ht="18.75" customHeight="1"/>
    <row r="6" spans="2:14" ht="18.75" customHeight="1">
      <c r="D6" s="4" t="s">
        <v>28</v>
      </c>
    </row>
    <row r="7" spans="2:14" ht="18.75" customHeight="1"/>
    <row r="8" spans="2:14" ht="18.75" customHeight="1"/>
    <row r="9" spans="2:14" ht="18.75" customHeight="1"/>
    <row r="10" spans="2:14" ht="18.75" customHeight="1"/>
    <row r="11" spans="2:14" ht="18.75" customHeight="1"/>
    <row r="12" spans="2:14" ht="18.75" customHeight="1"/>
    <row r="13" spans="2:14" ht="18.75" customHeight="1"/>
    <row r="14" spans="2:14" ht="18.75" customHeight="1">
      <c r="B14" s="2"/>
    </row>
    <row r="15" spans="2:14" ht="18.75" customHeight="1">
      <c r="B15" s="2"/>
      <c r="K15" s="6" t="s">
        <v>2</v>
      </c>
      <c r="L15" s="11" t="s">
        <v>209</v>
      </c>
      <c r="M15" s="6" t="s">
        <v>11</v>
      </c>
      <c r="N15" s="6" t="s">
        <v>12</v>
      </c>
    </row>
    <row r="16" spans="2:14" ht="18.75" customHeight="1">
      <c r="B16" s="2"/>
      <c r="K16" s="7" t="s">
        <v>13</v>
      </c>
      <c r="L16" s="12" t="s">
        <v>10</v>
      </c>
      <c r="M16" s="12" t="s">
        <v>10</v>
      </c>
      <c r="N16" s="12" t="s">
        <v>10</v>
      </c>
    </row>
    <row r="17" spans="2:14" ht="18.75" customHeight="1">
      <c r="B17" s="2"/>
      <c r="C17" s="3" t="s">
        <v>225</v>
      </c>
      <c r="K17" s="8" t="s">
        <v>1</v>
      </c>
      <c r="L17" s="13" t="s">
        <v>10</v>
      </c>
      <c r="M17" s="13" t="s">
        <v>10</v>
      </c>
      <c r="N17" s="13" t="s">
        <v>10</v>
      </c>
    </row>
    <row r="18" spans="2:14" ht="18.75" customHeight="1">
      <c r="B18" s="2"/>
      <c r="C18" s="3" t="s">
        <v>226</v>
      </c>
      <c r="K18" s="8" t="s">
        <v>17</v>
      </c>
      <c r="L18" s="13" t="s">
        <v>10</v>
      </c>
      <c r="M18" s="13" t="s">
        <v>10</v>
      </c>
      <c r="N18" s="13" t="s">
        <v>10</v>
      </c>
    </row>
    <row r="19" spans="2:14" ht="18.75" customHeight="1">
      <c r="B19" s="2"/>
      <c r="C19" s="3" t="s">
        <v>227</v>
      </c>
      <c r="K19" s="8" t="s">
        <v>21</v>
      </c>
      <c r="L19" s="13" t="s">
        <v>10</v>
      </c>
      <c r="M19" s="16"/>
      <c r="N19" s="13" t="s">
        <v>10</v>
      </c>
    </row>
    <row r="20" spans="2:14" ht="18.75" customHeight="1">
      <c r="B20" s="2"/>
      <c r="C20" s="3" t="s">
        <v>228</v>
      </c>
      <c r="K20" s="8" t="s">
        <v>22</v>
      </c>
      <c r="L20" s="13" t="s">
        <v>10</v>
      </c>
      <c r="M20" s="16"/>
      <c r="N20" s="13" t="s">
        <v>10</v>
      </c>
    </row>
    <row r="21" spans="2:14" ht="18.75" customHeight="1">
      <c r="B21" s="2"/>
      <c r="C21" s="3" t="s">
        <v>43</v>
      </c>
      <c r="K21" s="9" t="s">
        <v>26</v>
      </c>
      <c r="L21" s="14" t="s">
        <v>10</v>
      </c>
      <c r="M21" s="17"/>
      <c r="N21" s="17"/>
    </row>
    <row r="22" spans="2:14" ht="18.75" customHeight="1">
      <c r="B22" s="2"/>
      <c r="C22" s="3" t="s">
        <v>229</v>
      </c>
      <c r="K22" s="10" t="s">
        <v>27</v>
      </c>
      <c r="L22" s="15" t="s">
        <v>29</v>
      </c>
      <c r="M22" s="15" t="s">
        <v>24</v>
      </c>
      <c r="N22" s="15" t="s">
        <v>30</v>
      </c>
    </row>
    <row r="23" spans="2:14" ht="18.75" customHeight="1">
      <c r="B23" s="2"/>
      <c r="C23" s="3" t="s">
        <v>230</v>
      </c>
    </row>
    <row r="24" spans="2:14" ht="18.75" customHeight="1">
      <c r="B24" s="2"/>
      <c r="C24" s="3" t="s">
        <v>231</v>
      </c>
    </row>
    <row r="25" spans="2:14" ht="18.75" customHeight="1">
      <c r="B25" s="2"/>
      <c r="C25" s="3" t="s">
        <v>129</v>
      </c>
    </row>
    <row r="26" spans="2:14">
      <c r="C26" s="3" t="s">
        <v>232</v>
      </c>
    </row>
    <row r="27" spans="2:14">
      <c r="C27" s="3" t="s">
        <v>64</v>
      </c>
    </row>
    <row r="28" spans="2:14">
      <c r="C28" s="3" t="s">
        <v>239</v>
      </c>
    </row>
    <row r="36" spans="3:3" ht="18.75" customHeight="1">
      <c r="C36" s="1" t="s">
        <v>236</v>
      </c>
    </row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</sheetData>
  <phoneticPr fontId="3" type="Hiragana"/>
  <pageMargins left="0.7" right="0.50314960629921257" top="0.55314960629921262" bottom="0.35629921259842523" header="0.3" footer="0.3"/>
  <pageSetup paperSize="9" fitToWidth="1" fitToHeight="1" orientation="portrait" usePrinterDefaults="1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55"/>
  <sheetViews>
    <sheetView workbookViewId="0">
      <selection activeCell="U6" sqref="U6"/>
    </sheetView>
  </sheetViews>
  <sheetFormatPr defaultRowHeight="14.25"/>
  <cols>
    <col min="1" max="1" width="17.625" style="91" customWidth="1"/>
    <col min="2" max="2" width="14.125" style="91" customWidth="1"/>
    <col min="3" max="3" width="7.75" style="91" customWidth="1"/>
    <col min="4" max="4" width="11.625" style="91" customWidth="1"/>
    <col min="5" max="5" width="11.625" style="92" customWidth="1"/>
    <col min="6" max="6" width="11.625" style="91" customWidth="1"/>
    <col min="7" max="7" width="7.875" style="91" customWidth="1"/>
    <col min="8" max="8" width="4.5" style="91" customWidth="1"/>
    <col min="9" max="9" width="12.25" style="91" customWidth="1"/>
    <col min="10" max="10" width="0.75" style="91" customWidth="1"/>
    <col min="11" max="11" width="22.375" style="91" hidden="1" bestFit="1" customWidth="1"/>
    <col min="12" max="12" width="9.875" style="91" hidden="1" customWidth="1"/>
    <col min="13" max="16" width="7.625" style="91" hidden="1" customWidth="1"/>
    <col min="17" max="17" width="9" style="91" hidden="1" customWidth="1"/>
    <col min="18" max="251" width="9" style="91" customWidth="1"/>
    <col min="252" max="252" width="18.625" style="91" customWidth="1"/>
    <col min="253" max="253" width="13.125" style="91" customWidth="1"/>
    <col min="254" max="255" width="12.375" style="91" customWidth="1"/>
    <col min="256" max="256" width="12.625" style="91" customWidth="1"/>
    <col min="257" max="257" width="13.125" style="91" customWidth="1"/>
    <col min="258" max="258" width="12.375" style="91" customWidth="1"/>
    <col min="259" max="260" width="9" style="91" customWidth="1"/>
    <col min="261" max="261" width="11" style="91" bestFit="1" customWidth="1"/>
    <col min="262" max="262" width="12.75" style="91" bestFit="1" customWidth="1"/>
    <col min="263" max="263" width="9.25" style="91" bestFit="1" customWidth="1"/>
    <col min="264" max="507" width="9" style="91" customWidth="1"/>
    <col min="508" max="508" width="18.625" style="91" customWidth="1"/>
    <col min="509" max="509" width="13.125" style="91" customWidth="1"/>
    <col min="510" max="511" width="12.375" style="91" customWidth="1"/>
    <col min="512" max="512" width="12.625" style="91" customWidth="1"/>
    <col min="513" max="513" width="13.125" style="91" customWidth="1"/>
    <col min="514" max="514" width="12.375" style="91" customWidth="1"/>
    <col min="515" max="516" width="9" style="91" customWidth="1"/>
    <col min="517" max="517" width="11" style="91" bestFit="1" customWidth="1"/>
    <col min="518" max="518" width="12.75" style="91" bestFit="1" customWidth="1"/>
    <col min="519" max="519" width="9.25" style="91" bestFit="1" customWidth="1"/>
    <col min="520" max="763" width="9" style="91" customWidth="1"/>
    <col min="764" max="764" width="18.625" style="91" customWidth="1"/>
    <col min="765" max="765" width="13.125" style="91" customWidth="1"/>
    <col min="766" max="767" width="12.375" style="91" customWidth="1"/>
    <col min="768" max="768" width="12.625" style="91" customWidth="1"/>
    <col min="769" max="769" width="13.125" style="91" customWidth="1"/>
    <col min="770" max="770" width="12.375" style="91" customWidth="1"/>
    <col min="771" max="772" width="9" style="91" customWidth="1"/>
    <col min="773" max="773" width="11" style="91" bestFit="1" customWidth="1"/>
    <col min="774" max="774" width="12.75" style="91" bestFit="1" customWidth="1"/>
    <col min="775" max="775" width="9.25" style="91" bestFit="1" customWidth="1"/>
    <col min="776" max="1019" width="9" style="91" customWidth="1"/>
    <col min="1020" max="1020" width="18.625" style="91" customWidth="1"/>
    <col min="1021" max="1021" width="13.125" style="91" customWidth="1"/>
    <col min="1022" max="1023" width="12.375" style="91" customWidth="1"/>
    <col min="1024" max="1024" width="12.625" style="91" customWidth="1"/>
    <col min="1025" max="1025" width="13.125" style="91" customWidth="1"/>
    <col min="1026" max="1026" width="12.375" style="91" customWidth="1"/>
    <col min="1027" max="1028" width="9" style="91" customWidth="1"/>
    <col min="1029" max="1029" width="11" style="91" bestFit="1" customWidth="1"/>
    <col min="1030" max="1030" width="12.75" style="91" bestFit="1" customWidth="1"/>
    <col min="1031" max="1031" width="9.25" style="91" bestFit="1" customWidth="1"/>
    <col min="1032" max="1275" width="9" style="91" customWidth="1"/>
    <col min="1276" max="1276" width="18.625" style="91" customWidth="1"/>
    <col min="1277" max="1277" width="13.125" style="91" customWidth="1"/>
    <col min="1278" max="1279" width="12.375" style="91" customWidth="1"/>
    <col min="1280" max="1280" width="12.625" style="91" customWidth="1"/>
    <col min="1281" max="1281" width="13.125" style="91" customWidth="1"/>
    <col min="1282" max="1282" width="12.375" style="91" customWidth="1"/>
    <col min="1283" max="1284" width="9" style="91" customWidth="1"/>
    <col min="1285" max="1285" width="11" style="91" bestFit="1" customWidth="1"/>
    <col min="1286" max="1286" width="12.75" style="91" bestFit="1" customWidth="1"/>
    <col min="1287" max="1287" width="9.25" style="91" bestFit="1" customWidth="1"/>
    <col min="1288" max="1531" width="9" style="91" customWidth="1"/>
    <col min="1532" max="1532" width="18.625" style="91" customWidth="1"/>
    <col min="1533" max="1533" width="13.125" style="91" customWidth="1"/>
    <col min="1534" max="1535" width="12.375" style="91" customWidth="1"/>
    <col min="1536" max="1536" width="12.625" style="91" customWidth="1"/>
    <col min="1537" max="1537" width="13.125" style="91" customWidth="1"/>
    <col min="1538" max="1538" width="12.375" style="91" customWidth="1"/>
    <col min="1539" max="1540" width="9" style="91" customWidth="1"/>
    <col min="1541" max="1541" width="11" style="91" bestFit="1" customWidth="1"/>
    <col min="1542" max="1542" width="12.75" style="91" bestFit="1" customWidth="1"/>
    <col min="1543" max="1543" width="9.25" style="91" bestFit="1" customWidth="1"/>
    <col min="1544" max="1787" width="9" style="91" customWidth="1"/>
    <col min="1788" max="1788" width="18.625" style="91" customWidth="1"/>
    <col min="1789" max="1789" width="13.125" style="91" customWidth="1"/>
    <col min="1790" max="1791" width="12.375" style="91" customWidth="1"/>
    <col min="1792" max="1792" width="12.625" style="91" customWidth="1"/>
    <col min="1793" max="1793" width="13.125" style="91" customWidth="1"/>
    <col min="1794" max="1794" width="12.375" style="91" customWidth="1"/>
    <col min="1795" max="1796" width="9" style="91" customWidth="1"/>
    <col min="1797" max="1797" width="11" style="91" bestFit="1" customWidth="1"/>
    <col min="1798" max="1798" width="12.75" style="91" bestFit="1" customWidth="1"/>
    <col min="1799" max="1799" width="9.25" style="91" bestFit="1" customWidth="1"/>
    <col min="1800" max="2043" width="9" style="91" customWidth="1"/>
    <col min="2044" max="2044" width="18.625" style="91" customWidth="1"/>
    <col min="2045" max="2045" width="13.125" style="91" customWidth="1"/>
    <col min="2046" max="2047" width="12.375" style="91" customWidth="1"/>
    <col min="2048" max="2048" width="12.625" style="91" customWidth="1"/>
    <col min="2049" max="2049" width="13.125" style="91" customWidth="1"/>
    <col min="2050" max="2050" width="12.375" style="91" customWidth="1"/>
    <col min="2051" max="2052" width="9" style="91" customWidth="1"/>
    <col min="2053" max="2053" width="11" style="91" bestFit="1" customWidth="1"/>
    <col min="2054" max="2054" width="12.75" style="91" bestFit="1" customWidth="1"/>
    <col min="2055" max="2055" width="9.25" style="91" bestFit="1" customWidth="1"/>
    <col min="2056" max="2299" width="9" style="91" customWidth="1"/>
    <col min="2300" max="2300" width="18.625" style="91" customWidth="1"/>
    <col min="2301" max="2301" width="13.125" style="91" customWidth="1"/>
    <col min="2302" max="2303" width="12.375" style="91" customWidth="1"/>
    <col min="2304" max="2304" width="12.625" style="91" customWidth="1"/>
    <col min="2305" max="2305" width="13.125" style="91" customWidth="1"/>
    <col min="2306" max="2306" width="12.375" style="91" customWidth="1"/>
    <col min="2307" max="2308" width="9" style="91" customWidth="1"/>
    <col min="2309" max="2309" width="11" style="91" bestFit="1" customWidth="1"/>
    <col min="2310" max="2310" width="12.75" style="91" bestFit="1" customWidth="1"/>
    <col min="2311" max="2311" width="9.25" style="91" bestFit="1" customWidth="1"/>
    <col min="2312" max="2555" width="9" style="91" customWidth="1"/>
    <col min="2556" max="2556" width="18.625" style="91" customWidth="1"/>
    <col min="2557" max="2557" width="13.125" style="91" customWidth="1"/>
    <col min="2558" max="2559" width="12.375" style="91" customWidth="1"/>
    <col min="2560" max="2560" width="12.625" style="91" customWidth="1"/>
    <col min="2561" max="2561" width="13.125" style="91" customWidth="1"/>
    <col min="2562" max="2562" width="12.375" style="91" customWidth="1"/>
    <col min="2563" max="2564" width="9" style="91" customWidth="1"/>
    <col min="2565" max="2565" width="11" style="91" bestFit="1" customWidth="1"/>
    <col min="2566" max="2566" width="12.75" style="91" bestFit="1" customWidth="1"/>
    <col min="2567" max="2567" width="9.25" style="91" bestFit="1" customWidth="1"/>
    <col min="2568" max="2811" width="9" style="91" customWidth="1"/>
    <col min="2812" max="2812" width="18.625" style="91" customWidth="1"/>
    <col min="2813" max="2813" width="13.125" style="91" customWidth="1"/>
    <col min="2814" max="2815" width="12.375" style="91" customWidth="1"/>
    <col min="2816" max="2816" width="12.625" style="91" customWidth="1"/>
    <col min="2817" max="2817" width="13.125" style="91" customWidth="1"/>
    <col min="2818" max="2818" width="12.375" style="91" customWidth="1"/>
    <col min="2819" max="2820" width="9" style="91" customWidth="1"/>
    <col min="2821" max="2821" width="11" style="91" bestFit="1" customWidth="1"/>
    <col min="2822" max="2822" width="12.75" style="91" bestFit="1" customWidth="1"/>
    <col min="2823" max="2823" width="9.25" style="91" bestFit="1" customWidth="1"/>
    <col min="2824" max="3067" width="9" style="91" customWidth="1"/>
    <col min="3068" max="3068" width="18.625" style="91" customWidth="1"/>
    <col min="3069" max="3069" width="13.125" style="91" customWidth="1"/>
    <col min="3070" max="3071" width="12.375" style="91" customWidth="1"/>
    <col min="3072" max="3072" width="12.625" style="91" customWidth="1"/>
    <col min="3073" max="3073" width="13.125" style="91" customWidth="1"/>
    <col min="3074" max="3074" width="12.375" style="91" customWidth="1"/>
    <col min="3075" max="3076" width="9" style="91" customWidth="1"/>
    <col min="3077" max="3077" width="11" style="91" bestFit="1" customWidth="1"/>
    <col min="3078" max="3078" width="12.75" style="91" bestFit="1" customWidth="1"/>
    <col min="3079" max="3079" width="9.25" style="91" bestFit="1" customWidth="1"/>
    <col min="3080" max="3323" width="9" style="91" customWidth="1"/>
    <col min="3324" max="3324" width="18.625" style="91" customWidth="1"/>
    <col min="3325" max="3325" width="13.125" style="91" customWidth="1"/>
    <col min="3326" max="3327" width="12.375" style="91" customWidth="1"/>
    <col min="3328" max="3328" width="12.625" style="91" customWidth="1"/>
    <col min="3329" max="3329" width="13.125" style="91" customWidth="1"/>
    <col min="3330" max="3330" width="12.375" style="91" customWidth="1"/>
    <col min="3331" max="3332" width="9" style="91" customWidth="1"/>
    <col min="3333" max="3333" width="11" style="91" bestFit="1" customWidth="1"/>
    <col min="3334" max="3334" width="12.75" style="91" bestFit="1" customWidth="1"/>
    <col min="3335" max="3335" width="9.25" style="91" bestFit="1" customWidth="1"/>
    <col min="3336" max="3579" width="9" style="91" customWidth="1"/>
    <col min="3580" max="3580" width="18.625" style="91" customWidth="1"/>
    <col min="3581" max="3581" width="13.125" style="91" customWidth="1"/>
    <col min="3582" max="3583" width="12.375" style="91" customWidth="1"/>
    <col min="3584" max="3584" width="12.625" style="91" customWidth="1"/>
    <col min="3585" max="3585" width="13.125" style="91" customWidth="1"/>
    <col min="3586" max="3586" width="12.375" style="91" customWidth="1"/>
    <col min="3587" max="3588" width="9" style="91" customWidth="1"/>
    <col min="3589" max="3589" width="11" style="91" bestFit="1" customWidth="1"/>
    <col min="3590" max="3590" width="12.75" style="91" bestFit="1" customWidth="1"/>
    <col min="3591" max="3591" width="9.25" style="91" bestFit="1" customWidth="1"/>
    <col min="3592" max="3835" width="9" style="91" customWidth="1"/>
    <col min="3836" max="3836" width="18.625" style="91" customWidth="1"/>
    <col min="3837" max="3837" width="13.125" style="91" customWidth="1"/>
    <col min="3838" max="3839" width="12.375" style="91" customWidth="1"/>
    <col min="3840" max="3840" width="12.625" style="91" customWidth="1"/>
    <col min="3841" max="3841" width="13.125" style="91" customWidth="1"/>
    <col min="3842" max="3842" width="12.375" style="91" customWidth="1"/>
    <col min="3843" max="3844" width="9" style="91" customWidth="1"/>
    <col min="3845" max="3845" width="11" style="91" bestFit="1" customWidth="1"/>
    <col min="3846" max="3846" width="12.75" style="91" bestFit="1" customWidth="1"/>
    <col min="3847" max="3847" width="9.25" style="91" bestFit="1" customWidth="1"/>
    <col min="3848" max="4091" width="9" style="91" customWidth="1"/>
    <col min="4092" max="4092" width="18.625" style="91" customWidth="1"/>
    <col min="4093" max="4093" width="13.125" style="91" customWidth="1"/>
    <col min="4094" max="4095" width="12.375" style="91" customWidth="1"/>
    <col min="4096" max="4096" width="12.625" style="91" customWidth="1"/>
    <col min="4097" max="4097" width="13.125" style="91" customWidth="1"/>
    <col min="4098" max="4098" width="12.375" style="91" customWidth="1"/>
    <col min="4099" max="4100" width="9" style="91" customWidth="1"/>
    <col min="4101" max="4101" width="11" style="91" bestFit="1" customWidth="1"/>
    <col min="4102" max="4102" width="12.75" style="91" bestFit="1" customWidth="1"/>
    <col min="4103" max="4103" width="9.25" style="91" bestFit="1" customWidth="1"/>
    <col min="4104" max="4347" width="9" style="91" customWidth="1"/>
    <col min="4348" max="4348" width="18.625" style="91" customWidth="1"/>
    <col min="4349" max="4349" width="13.125" style="91" customWidth="1"/>
    <col min="4350" max="4351" width="12.375" style="91" customWidth="1"/>
    <col min="4352" max="4352" width="12.625" style="91" customWidth="1"/>
    <col min="4353" max="4353" width="13.125" style="91" customWidth="1"/>
    <col min="4354" max="4354" width="12.375" style="91" customWidth="1"/>
    <col min="4355" max="4356" width="9" style="91" customWidth="1"/>
    <col min="4357" max="4357" width="11" style="91" bestFit="1" customWidth="1"/>
    <col min="4358" max="4358" width="12.75" style="91" bestFit="1" customWidth="1"/>
    <col min="4359" max="4359" width="9.25" style="91" bestFit="1" customWidth="1"/>
    <col min="4360" max="4603" width="9" style="91" customWidth="1"/>
    <col min="4604" max="4604" width="18.625" style="91" customWidth="1"/>
    <col min="4605" max="4605" width="13.125" style="91" customWidth="1"/>
    <col min="4606" max="4607" width="12.375" style="91" customWidth="1"/>
    <col min="4608" max="4608" width="12.625" style="91" customWidth="1"/>
    <col min="4609" max="4609" width="13.125" style="91" customWidth="1"/>
    <col min="4610" max="4610" width="12.375" style="91" customWidth="1"/>
    <col min="4611" max="4612" width="9" style="91" customWidth="1"/>
    <col min="4613" max="4613" width="11" style="91" bestFit="1" customWidth="1"/>
    <col min="4614" max="4614" width="12.75" style="91" bestFit="1" customWidth="1"/>
    <col min="4615" max="4615" width="9.25" style="91" bestFit="1" customWidth="1"/>
    <col min="4616" max="4859" width="9" style="91" customWidth="1"/>
    <col min="4860" max="4860" width="18.625" style="91" customWidth="1"/>
    <col min="4861" max="4861" width="13.125" style="91" customWidth="1"/>
    <col min="4862" max="4863" width="12.375" style="91" customWidth="1"/>
    <col min="4864" max="4864" width="12.625" style="91" customWidth="1"/>
    <col min="4865" max="4865" width="13.125" style="91" customWidth="1"/>
    <col min="4866" max="4866" width="12.375" style="91" customWidth="1"/>
    <col min="4867" max="4868" width="9" style="91" customWidth="1"/>
    <col min="4869" max="4869" width="11" style="91" bestFit="1" customWidth="1"/>
    <col min="4870" max="4870" width="12.75" style="91" bestFit="1" customWidth="1"/>
    <col min="4871" max="4871" width="9.25" style="91" bestFit="1" customWidth="1"/>
    <col min="4872" max="5115" width="9" style="91" customWidth="1"/>
    <col min="5116" max="5116" width="18.625" style="91" customWidth="1"/>
    <col min="5117" max="5117" width="13.125" style="91" customWidth="1"/>
    <col min="5118" max="5119" width="12.375" style="91" customWidth="1"/>
    <col min="5120" max="5120" width="12.625" style="91" customWidth="1"/>
    <col min="5121" max="5121" width="13.125" style="91" customWidth="1"/>
    <col min="5122" max="5122" width="12.375" style="91" customWidth="1"/>
    <col min="5123" max="5124" width="9" style="91" customWidth="1"/>
    <col min="5125" max="5125" width="11" style="91" bestFit="1" customWidth="1"/>
    <col min="5126" max="5126" width="12.75" style="91" bestFit="1" customWidth="1"/>
    <col min="5127" max="5127" width="9.25" style="91" bestFit="1" customWidth="1"/>
    <col min="5128" max="5371" width="9" style="91" customWidth="1"/>
    <col min="5372" max="5372" width="18.625" style="91" customWidth="1"/>
    <col min="5373" max="5373" width="13.125" style="91" customWidth="1"/>
    <col min="5374" max="5375" width="12.375" style="91" customWidth="1"/>
    <col min="5376" max="5376" width="12.625" style="91" customWidth="1"/>
    <col min="5377" max="5377" width="13.125" style="91" customWidth="1"/>
    <col min="5378" max="5378" width="12.375" style="91" customWidth="1"/>
    <col min="5379" max="5380" width="9" style="91" customWidth="1"/>
    <col min="5381" max="5381" width="11" style="91" bestFit="1" customWidth="1"/>
    <col min="5382" max="5382" width="12.75" style="91" bestFit="1" customWidth="1"/>
    <col min="5383" max="5383" width="9.25" style="91" bestFit="1" customWidth="1"/>
    <col min="5384" max="5627" width="9" style="91" customWidth="1"/>
    <col min="5628" max="5628" width="18.625" style="91" customWidth="1"/>
    <col min="5629" max="5629" width="13.125" style="91" customWidth="1"/>
    <col min="5630" max="5631" width="12.375" style="91" customWidth="1"/>
    <col min="5632" max="5632" width="12.625" style="91" customWidth="1"/>
    <col min="5633" max="5633" width="13.125" style="91" customWidth="1"/>
    <col min="5634" max="5634" width="12.375" style="91" customWidth="1"/>
    <col min="5635" max="5636" width="9" style="91" customWidth="1"/>
    <col min="5637" max="5637" width="11" style="91" bestFit="1" customWidth="1"/>
    <col min="5638" max="5638" width="12.75" style="91" bestFit="1" customWidth="1"/>
    <col min="5639" max="5639" width="9.25" style="91" bestFit="1" customWidth="1"/>
    <col min="5640" max="5883" width="9" style="91" customWidth="1"/>
    <col min="5884" max="5884" width="18.625" style="91" customWidth="1"/>
    <col min="5885" max="5885" width="13.125" style="91" customWidth="1"/>
    <col min="5886" max="5887" width="12.375" style="91" customWidth="1"/>
    <col min="5888" max="5888" width="12.625" style="91" customWidth="1"/>
    <col min="5889" max="5889" width="13.125" style="91" customWidth="1"/>
    <col min="5890" max="5890" width="12.375" style="91" customWidth="1"/>
    <col min="5891" max="5892" width="9" style="91" customWidth="1"/>
    <col min="5893" max="5893" width="11" style="91" bestFit="1" customWidth="1"/>
    <col min="5894" max="5894" width="12.75" style="91" bestFit="1" customWidth="1"/>
    <col min="5895" max="5895" width="9.25" style="91" bestFit="1" customWidth="1"/>
    <col min="5896" max="6139" width="9" style="91" customWidth="1"/>
    <col min="6140" max="6140" width="18.625" style="91" customWidth="1"/>
    <col min="6141" max="6141" width="13.125" style="91" customWidth="1"/>
    <col min="6142" max="6143" width="12.375" style="91" customWidth="1"/>
    <col min="6144" max="6144" width="12.625" style="91" customWidth="1"/>
    <col min="6145" max="6145" width="13.125" style="91" customWidth="1"/>
    <col min="6146" max="6146" width="12.375" style="91" customWidth="1"/>
    <col min="6147" max="6148" width="9" style="91" customWidth="1"/>
    <col min="6149" max="6149" width="11" style="91" bestFit="1" customWidth="1"/>
    <col min="6150" max="6150" width="12.75" style="91" bestFit="1" customWidth="1"/>
    <col min="6151" max="6151" width="9.25" style="91" bestFit="1" customWidth="1"/>
    <col min="6152" max="6395" width="9" style="91" customWidth="1"/>
    <col min="6396" max="6396" width="18.625" style="91" customWidth="1"/>
    <col min="6397" max="6397" width="13.125" style="91" customWidth="1"/>
    <col min="6398" max="6399" width="12.375" style="91" customWidth="1"/>
    <col min="6400" max="6400" width="12.625" style="91" customWidth="1"/>
    <col min="6401" max="6401" width="13.125" style="91" customWidth="1"/>
    <col min="6402" max="6402" width="12.375" style="91" customWidth="1"/>
    <col min="6403" max="6404" width="9" style="91" customWidth="1"/>
    <col min="6405" max="6405" width="11" style="91" bestFit="1" customWidth="1"/>
    <col min="6406" max="6406" width="12.75" style="91" bestFit="1" customWidth="1"/>
    <col min="6407" max="6407" width="9.25" style="91" bestFit="1" customWidth="1"/>
    <col min="6408" max="6651" width="9" style="91" customWidth="1"/>
    <col min="6652" max="6652" width="18.625" style="91" customWidth="1"/>
    <col min="6653" max="6653" width="13.125" style="91" customWidth="1"/>
    <col min="6654" max="6655" width="12.375" style="91" customWidth="1"/>
    <col min="6656" max="6656" width="12.625" style="91" customWidth="1"/>
    <col min="6657" max="6657" width="13.125" style="91" customWidth="1"/>
    <col min="6658" max="6658" width="12.375" style="91" customWidth="1"/>
    <col min="6659" max="6660" width="9" style="91" customWidth="1"/>
    <col min="6661" max="6661" width="11" style="91" bestFit="1" customWidth="1"/>
    <col min="6662" max="6662" width="12.75" style="91" bestFit="1" customWidth="1"/>
    <col min="6663" max="6663" width="9.25" style="91" bestFit="1" customWidth="1"/>
    <col min="6664" max="6907" width="9" style="91" customWidth="1"/>
    <col min="6908" max="6908" width="18.625" style="91" customWidth="1"/>
    <col min="6909" max="6909" width="13.125" style="91" customWidth="1"/>
    <col min="6910" max="6911" width="12.375" style="91" customWidth="1"/>
    <col min="6912" max="6912" width="12.625" style="91" customWidth="1"/>
    <col min="6913" max="6913" width="13.125" style="91" customWidth="1"/>
    <col min="6914" max="6914" width="12.375" style="91" customWidth="1"/>
    <col min="6915" max="6916" width="9" style="91" customWidth="1"/>
    <col min="6917" max="6917" width="11" style="91" bestFit="1" customWidth="1"/>
    <col min="6918" max="6918" width="12.75" style="91" bestFit="1" customWidth="1"/>
    <col min="6919" max="6919" width="9.25" style="91" bestFit="1" customWidth="1"/>
    <col min="6920" max="7163" width="9" style="91" customWidth="1"/>
    <col min="7164" max="7164" width="18.625" style="91" customWidth="1"/>
    <col min="7165" max="7165" width="13.125" style="91" customWidth="1"/>
    <col min="7166" max="7167" width="12.375" style="91" customWidth="1"/>
    <col min="7168" max="7168" width="12.625" style="91" customWidth="1"/>
    <col min="7169" max="7169" width="13.125" style="91" customWidth="1"/>
    <col min="7170" max="7170" width="12.375" style="91" customWidth="1"/>
    <col min="7171" max="7172" width="9" style="91" customWidth="1"/>
    <col min="7173" max="7173" width="11" style="91" bestFit="1" customWidth="1"/>
    <col min="7174" max="7174" width="12.75" style="91" bestFit="1" customWidth="1"/>
    <col min="7175" max="7175" width="9.25" style="91" bestFit="1" customWidth="1"/>
    <col min="7176" max="7419" width="9" style="91" customWidth="1"/>
    <col min="7420" max="7420" width="18.625" style="91" customWidth="1"/>
    <col min="7421" max="7421" width="13.125" style="91" customWidth="1"/>
    <col min="7422" max="7423" width="12.375" style="91" customWidth="1"/>
    <col min="7424" max="7424" width="12.625" style="91" customWidth="1"/>
    <col min="7425" max="7425" width="13.125" style="91" customWidth="1"/>
    <col min="7426" max="7426" width="12.375" style="91" customWidth="1"/>
    <col min="7427" max="7428" width="9" style="91" customWidth="1"/>
    <col min="7429" max="7429" width="11" style="91" bestFit="1" customWidth="1"/>
    <col min="7430" max="7430" width="12.75" style="91" bestFit="1" customWidth="1"/>
    <col min="7431" max="7431" width="9.25" style="91" bestFit="1" customWidth="1"/>
    <col min="7432" max="7675" width="9" style="91" customWidth="1"/>
    <col min="7676" max="7676" width="18.625" style="91" customWidth="1"/>
    <col min="7677" max="7677" width="13.125" style="91" customWidth="1"/>
    <col min="7678" max="7679" width="12.375" style="91" customWidth="1"/>
    <col min="7680" max="7680" width="12.625" style="91" customWidth="1"/>
    <col min="7681" max="7681" width="13.125" style="91" customWidth="1"/>
    <col min="7682" max="7682" width="12.375" style="91" customWidth="1"/>
    <col min="7683" max="7684" width="9" style="91" customWidth="1"/>
    <col min="7685" max="7685" width="11" style="91" bestFit="1" customWidth="1"/>
    <col min="7686" max="7686" width="12.75" style="91" bestFit="1" customWidth="1"/>
    <col min="7687" max="7687" width="9.25" style="91" bestFit="1" customWidth="1"/>
    <col min="7688" max="7931" width="9" style="91" customWidth="1"/>
    <col min="7932" max="7932" width="18.625" style="91" customWidth="1"/>
    <col min="7933" max="7933" width="13.125" style="91" customWidth="1"/>
    <col min="7934" max="7935" width="12.375" style="91" customWidth="1"/>
    <col min="7936" max="7936" width="12.625" style="91" customWidth="1"/>
    <col min="7937" max="7937" width="13.125" style="91" customWidth="1"/>
    <col min="7938" max="7938" width="12.375" style="91" customWidth="1"/>
    <col min="7939" max="7940" width="9" style="91" customWidth="1"/>
    <col min="7941" max="7941" width="11" style="91" bestFit="1" customWidth="1"/>
    <col min="7942" max="7942" width="12.75" style="91" bestFit="1" customWidth="1"/>
    <col min="7943" max="7943" width="9.25" style="91" bestFit="1" customWidth="1"/>
    <col min="7944" max="8187" width="9" style="91" customWidth="1"/>
    <col min="8188" max="8188" width="18.625" style="91" customWidth="1"/>
    <col min="8189" max="8189" width="13.125" style="91" customWidth="1"/>
    <col min="8190" max="8191" width="12.375" style="91" customWidth="1"/>
    <col min="8192" max="8192" width="12.625" style="91" customWidth="1"/>
    <col min="8193" max="8193" width="13.125" style="91" customWidth="1"/>
    <col min="8194" max="8194" width="12.375" style="91" customWidth="1"/>
    <col min="8195" max="8196" width="9" style="91" customWidth="1"/>
    <col min="8197" max="8197" width="11" style="91" bestFit="1" customWidth="1"/>
    <col min="8198" max="8198" width="12.75" style="91" bestFit="1" customWidth="1"/>
    <col min="8199" max="8199" width="9.25" style="91" bestFit="1" customWidth="1"/>
    <col min="8200" max="8443" width="9" style="91" customWidth="1"/>
    <col min="8444" max="8444" width="18.625" style="91" customWidth="1"/>
    <col min="8445" max="8445" width="13.125" style="91" customWidth="1"/>
    <col min="8446" max="8447" width="12.375" style="91" customWidth="1"/>
    <col min="8448" max="8448" width="12.625" style="91" customWidth="1"/>
    <col min="8449" max="8449" width="13.125" style="91" customWidth="1"/>
    <col min="8450" max="8450" width="12.375" style="91" customWidth="1"/>
    <col min="8451" max="8452" width="9" style="91" customWidth="1"/>
    <col min="8453" max="8453" width="11" style="91" bestFit="1" customWidth="1"/>
    <col min="8454" max="8454" width="12.75" style="91" bestFit="1" customWidth="1"/>
    <col min="8455" max="8455" width="9.25" style="91" bestFit="1" customWidth="1"/>
    <col min="8456" max="8699" width="9" style="91" customWidth="1"/>
    <col min="8700" max="8700" width="18.625" style="91" customWidth="1"/>
    <col min="8701" max="8701" width="13.125" style="91" customWidth="1"/>
    <col min="8702" max="8703" width="12.375" style="91" customWidth="1"/>
    <col min="8704" max="8704" width="12.625" style="91" customWidth="1"/>
    <col min="8705" max="8705" width="13.125" style="91" customWidth="1"/>
    <col min="8706" max="8706" width="12.375" style="91" customWidth="1"/>
    <col min="8707" max="8708" width="9" style="91" customWidth="1"/>
    <col min="8709" max="8709" width="11" style="91" bestFit="1" customWidth="1"/>
    <col min="8710" max="8710" width="12.75" style="91" bestFit="1" customWidth="1"/>
    <col min="8711" max="8711" width="9.25" style="91" bestFit="1" customWidth="1"/>
    <col min="8712" max="8955" width="9" style="91" customWidth="1"/>
    <col min="8956" max="8956" width="18.625" style="91" customWidth="1"/>
    <col min="8957" max="8957" width="13.125" style="91" customWidth="1"/>
    <col min="8958" max="8959" width="12.375" style="91" customWidth="1"/>
    <col min="8960" max="8960" width="12.625" style="91" customWidth="1"/>
    <col min="8961" max="8961" width="13.125" style="91" customWidth="1"/>
    <col min="8962" max="8962" width="12.375" style="91" customWidth="1"/>
    <col min="8963" max="8964" width="9" style="91" customWidth="1"/>
    <col min="8965" max="8965" width="11" style="91" bestFit="1" customWidth="1"/>
    <col min="8966" max="8966" width="12.75" style="91" bestFit="1" customWidth="1"/>
    <col min="8967" max="8967" width="9.25" style="91" bestFit="1" customWidth="1"/>
    <col min="8968" max="9211" width="9" style="91" customWidth="1"/>
    <col min="9212" max="9212" width="18.625" style="91" customWidth="1"/>
    <col min="9213" max="9213" width="13.125" style="91" customWidth="1"/>
    <col min="9214" max="9215" width="12.375" style="91" customWidth="1"/>
    <col min="9216" max="9216" width="12.625" style="91" customWidth="1"/>
    <col min="9217" max="9217" width="13.125" style="91" customWidth="1"/>
    <col min="9218" max="9218" width="12.375" style="91" customWidth="1"/>
    <col min="9219" max="9220" width="9" style="91" customWidth="1"/>
    <col min="9221" max="9221" width="11" style="91" bestFit="1" customWidth="1"/>
    <col min="9222" max="9222" width="12.75" style="91" bestFit="1" customWidth="1"/>
    <col min="9223" max="9223" width="9.25" style="91" bestFit="1" customWidth="1"/>
    <col min="9224" max="9467" width="9" style="91" customWidth="1"/>
    <col min="9468" max="9468" width="18.625" style="91" customWidth="1"/>
    <col min="9469" max="9469" width="13.125" style="91" customWidth="1"/>
    <col min="9470" max="9471" width="12.375" style="91" customWidth="1"/>
    <col min="9472" max="9472" width="12.625" style="91" customWidth="1"/>
    <col min="9473" max="9473" width="13.125" style="91" customWidth="1"/>
    <col min="9474" max="9474" width="12.375" style="91" customWidth="1"/>
    <col min="9475" max="9476" width="9" style="91" customWidth="1"/>
    <col min="9477" max="9477" width="11" style="91" bestFit="1" customWidth="1"/>
    <col min="9478" max="9478" width="12.75" style="91" bestFit="1" customWidth="1"/>
    <col min="9479" max="9479" width="9.25" style="91" bestFit="1" customWidth="1"/>
    <col min="9480" max="9723" width="9" style="91" customWidth="1"/>
    <col min="9724" max="9724" width="18.625" style="91" customWidth="1"/>
    <col min="9725" max="9725" width="13.125" style="91" customWidth="1"/>
    <col min="9726" max="9727" width="12.375" style="91" customWidth="1"/>
    <col min="9728" max="9728" width="12.625" style="91" customWidth="1"/>
    <col min="9729" max="9729" width="13.125" style="91" customWidth="1"/>
    <col min="9730" max="9730" width="12.375" style="91" customWidth="1"/>
    <col min="9731" max="9732" width="9" style="91" customWidth="1"/>
    <col min="9733" max="9733" width="11" style="91" bestFit="1" customWidth="1"/>
    <col min="9734" max="9734" width="12.75" style="91" bestFit="1" customWidth="1"/>
    <col min="9735" max="9735" width="9.25" style="91" bestFit="1" customWidth="1"/>
    <col min="9736" max="9979" width="9" style="91" customWidth="1"/>
    <col min="9980" max="9980" width="18.625" style="91" customWidth="1"/>
    <col min="9981" max="9981" width="13.125" style="91" customWidth="1"/>
    <col min="9982" max="9983" width="12.375" style="91" customWidth="1"/>
    <col min="9984" max="9984" width="12.625" style="91" customWidth="1"/>
    <col min="9985" max="9985" width="13.125" style="91" customWidth="1"/>
    <col min="9986" max="9986" width="12.375" style="91" customWidth="1"/>
    <col min="9987" max="9988" width="9" style="91" customWidth="1"/>
    <col min="9989" max="9989" width="11" style="91" bestFit="1" customWidth="1"/>
    <col min="9990" max="9990" width="12.75" style="91" bestFit="1" customWidth="1"/>
    <col min="9991" max="9991" width="9.25" style="91" bestFit="1" customWidth="1"/>
    <col min="9992" max="10235" width="9" style="91" customWidth="1"/>
    <col min="10236" max="10236" width="18.625" style="91" customWidth="1"/>
    <col min="10237" max="10237" width="13.125" style="91" customWidth="1"/>
    <col min="10238" max="10239" width="12.375" style="91" customWidth="1"/>
    <col min="10240" max="10240" width="12.625" style="91" customWidth="1"/>
    <col min="10241" max="10241" width="13.125" style="91" customWidth="1"/>
    <col min="10242" max="10242" width="12.375" style="91" customWidth="1"/>
    <col min="10243" max="10244" width="9" style="91" customWidth="1"/>
    <col min="10245" max="10245" width="11" style="91" bestFit="1" customWidth="1"/>
    <col min="10246" max="10246" width="12.75" style="91" bestFit="1" customWidth="1"/>
    <col min="10247" max="10247" width="9.25" style="91" bestFit="1" customWidth="1"/>
    <col min="10248" max="10491" width="9" style="91" customWidth="1"/>
    <col min="10492" max="10492" width="18.625" style="91" customWidth="1"/>
    <col min="10493" max="10493" width="13.125" style="91" customWidth="1"/>
    <col min="10494" max="10495" width="12.375" style="91" customWidth="1"/>
    <col min="10496" max="10496" width="12.625" style="91" customWidth="1"/>
    <col min="10497" max="10497" width="13.125" style="91" customWidth="1"/>
    <col min="10498" max="10498" width="12.375" style="91" customWidth="1"/>
    <col min="10499" max="10500" width="9" style="91" customWidth="1"/>
    <col min="10501" max="10501" width="11" style="91" bestFit="1" customWidth="1"/>
    <col min="10502" max="10502" width="12.75" style="91" bestFit="1" customWidth="1"/>
    <col min="10503" max="10503" width="9.25" style="91" bestFit="1" customWidth="1"/>
    <col min="10504" max="10747" width="9" style="91" customWidth="1"/>
    <col min="10748" max="10748" width="18.625" style="91" customWidth="1"/>
    <col min="10749" max="10749" width="13.125" style="91" customWidth="1"/>
    <col min="10750" max="10751" width="12.375" style="91" customWidth="1"/>
    <col min="10752" max="10752" width="12.625" style="91" customWidth="1"/>
    <col min="10753" max="10753" width="13.125" style="91" customWidth="1"/>
    <col min="10754" max="10754" width="12.375" style="91" customWidth="1"/>
    <col min="10755" max="10756" width="9" style="91" customWidth="1"/>
    <col min="10757" max="10757" width="11" style="91" bestFit="1" customWidth="1"/>
    <col min="10758" max="10758" width="12.75" style="91" bestFit="1" customWidth="1"/>
    <col min="10759" max="10759" width="9.25" style="91" bestFit="1" customWidth="1"/>
    <col min="10760" max="11003" width="9" style="91" customWidth="1"/>
    <col min="11004" max="11004" width="18.625" style="91" customWidth="1"/>
    <col min="11005" max="11005" width="13.125" style="91" customWidth="1"/>
    <col min="11006" max="11007" width="12.375" style="91" customWidth="1"/>
    <col min="11008" max="11008" width="12.625" style="91" customWidth="1"/>
    <col min="11009" max="11009" width="13.125" style="91" customWidth="1"/>
    <col min="11010" max="11010" width="12.375" style="91" customWidth="1"/>
    <col min="11011" max="11012" width="9" style="91" customWidth="1"/>
    <col min="11013" max="11013" width="11" style="91" bestFit="1" customWidth="1"/>
    <col min="11014" max="11014" width="12.75" style="91" bestFit="1" customWidth="1"/>
    <col min="11015" max="11015" width="9.25" style="91" bestFit="1" customWidth="1"/>
    <col min="11016" max="11259" width="9" style="91" customWidth="1"/>
    <col min="11260" max="11260" width="18.625" style="91" customWidth="1"/>
    <col min="11261" max="11261" width="13.125" style="91" customWidth="1"/>
    <col min="11262" max="11263" width="12.375" style="91" customWidth="1"/>
    <col min="11264" max="11264" width="12.625" style="91" customWidth="1"/>
    <col min="11265" max="11265" width="13.125" style="91" customWidth="1"/>
    <col min="11266" max="11266" width="12.375" style="91" customWidth="1"/>
    <col min="11267" max="11268" width="9" style="91" customWidth="1"/>
    <col min="11269" max="11269" width="11" style="91" bestFit="1" customWidth="1"/>
    <col min="11270" max="11270" width="12.75" style="91" bestFit="1" customWidth="1"/>
    <col min="11271" max="11271" width="9.25" style="91" bestFit="1" customWidth="1"/>
    <col min="11272" max="11515" width="9" style="91" customWidth="1"/>
    <col min="11516" max="11516" width="18.625" style="91" customWidth="1"/>
    <col min="11517" max="11517" width="13.125" style="91" customWidth="1"/>
    <col min="11518" max="11519" width="12.375" style="91" customWidth="1"/>
    <col min="11520" max="11520" width="12.625" style="91" customWidth="1"/>
    <col min="11521" max="11521" width="13.125" style="91" customWidth="1"/>
    <col min="11522" max="11522" width="12.375" style="91" customWidth="1"/>
    <col min="11523" max="11524" width="9" style="91" customWidth="1"/>
    <col min="11525" max="11525" width="11" style="91" bestFit="1" customWidth="1"/>
    <col min="11526" max="11526" width="12.75" style="91" bestFit="1" customWidth="1"/>
    <col min="11527" max="11527" width="9.25" style="91" bestFit="1" customWidth="1"/>
    <col min="11528" max="11771" width="9" style="91" customWidth="1"/>
    <col min="11772" max="11772" width="18.625" style="91" customWidth="1"/>
    <col min="11773" max="11773" width="13.125" style="91" customWidth="1"/>
    <col min="11774" max="11775" width="12.375" style="91" customWidth="1"/>
    <col min="11776" max="11776" width="12.625" style="91" customWidth="1"/>
    <col min="11777" max="11777" width="13.125" style="91" customWidth="1"/>
    <col min="11778" max="11778" width="12.375" style="91" customWidth="1"/>
    <col min="11779" max="11780" width="9" style="91" customWidth="1"/>
    <col min="11781" max="11781" width="11" style="91" bestFit="1" customWidth="1"/>
    <col min="11782" max="11782" width="12.75" style="91" bestFit="1" customWidth="1"/>
    <col min="11783" max="11783" width="9.25" style="91" bestFit="1" customWidth="1"/>
    <col min="11784" max="12027" width="9" style="91" customWidth="1"/>
    <col min="12028" max="12028" width="18.625" style="91" customWidth="1"/>
    <col min="12029" max="12029" width="13.125" style="91" customWidth="1"/>
    <col min="12030" max="12031" width="12.375" style="91" customWidth="1"/>
    <col min="12032" max="12032" width="12.625" style="91" customWidth="1"/>
    <col min="12033" max="12033" width="13.125" style="91" customWidth="1"/>
    <col min="12034" max="12034" width="12.375" style="91" customWidth="1"/>
    <col min="12035" max="12036" width="9" style="91" customWidth="1"/>
    <col min="12037" max="12037" width="11" style="91" bestFit="1" customWidth="1"/>
    <col min="12038" max="12038" width="12.75" style="91" bestFit="1" customWidth="1"/>
    <col min="12039" max="12039" width="9.25" style="91" bestFit="1" customWidth="1"/>
    <col min="12040" max="12283" width="9" style="91" customWidth="1"/>
    <col min="12284" max="12284" width="18.625" style="91" customWidth="1"/>
    <col min="12285" max="12285" width="13.125" style="91" customWidth="1"/>
    <col min="12286" max="12287" width="12.375" style="91" customWidth="1"/>
    <col min="12288" max="12288" width="12.625" style="91" customWidth="1"/>
    <col min="12289" max="12289" width="13.125" style="91" customWidth="1"/>
    <col min="12290" max="12290" width="12.375" style="91" customWidth="1"/>
    <col min="12291" max="12292" width="9" style="91" customWidth="1"/>
    <col min="12293" max="12293" width="11" style="91" bestFit="1" customWidth="1"/>
    <col min="12294" max="12294" width="12.75" style="91" bestFit="1" customWidth="1"/>
    <col min="12295" max="12295" width="9.25" style="91" bestFit="1" customWidth="1"/>
    <col min="12296" max="12539" width="9" style="91" customWidth="1"/>
    <col min="12540" max="12540" width="18.625" style="91" customWidth="1"/>
    <col min="12541" max="12541" width="13.125" style="91" customWidth="1"/>
    <col min="12542" max="12543" width="12.375" style="91" customWidth="1"/>
    <col min="12544" max="12544" width="12.625" style="91" customWidth="1"/>
    <col min="12545" max="12545" width="13.125" style="91" customWidth="1"/>
    <col min="12546" max="12546" width="12.375" style="91" customWidth="1"/>
    <col min="12547" max="12548" width="9" style="91" customWidth="1"/>
    <col min="12549" max="12549" width="11" style="91" bestFit="1" customWidth="1"/>
    <col min="12550" max="12550" width="12.75" style="91" bestFit="1" customWidth="1"/>
    <col min="12551" max="12551" width="9.25" style="91" bestFit="1" customWidth="1"/>
    <col min="12552" max="12795" width="9" style="91" customWidth="1"/>
    <col min="12796" max="12796" width="18.625" style="91" customWidth="1"/>
    <col min="12797" max="12797" width="13.125" style="91" customWidth="1"/>
    <col min="12798" max="12799" width="12.375" style="91" customWidth="1"/>
    <col min="12800" max="12800" width="12.625" style="91" customWidth="1"/>
    <col min="12801" max="12801" width="13.125" style="91" customWidth="1"/>
    <col min="12802" max="12802" width="12.375" style="91" customWidth="1"/>
    <col min="12803" max="12804" width="9" style="91" customWidth="1"/>
    <col min="12805" max="12805" width="11" style="91" bestFit="1" customWidth="1"/>
    <col min="12806" max="12806" width="12.75" style="91" bestFit="1" customWidth="1"/>
    <col min="12807" max="12807" width="9.25" style="91" bestFit="1" customWidth="1"/>
    <col min="12808" max="13051" width="9" style="91" customWidth="1"/>
    <col min="13052" max="13052" width="18.625" style="91" customWidth="1"/>
    <col min="13053" max="13053" width="13.125" style="91" customWidth="1"/>
    <col min="13054" max="13055" width="12.375" style="91" customWidth="1"/>
    <col min="13056" max="13056" width="12.625" style="91" customWidth="1"/>
    <col min="13057" max="13057" width="13.125" style="91" customWidth="1"/>
    <col min="13058" max="13058" width="12.375" style="91" customWidth="1"/>
    <col min="13059" max="13060" width="9" style="91" customWidth="1"/>
    <col min="13061" max="13061" width="11" style="91" bestFit="1" customWidth="1"/>
    <col min="13062" max="13062" width="12.75" style="91" bestFit="1" customWidth="1"/>
    <col min="13063" max="13063" width="9.25" style="91" bestFit="1" customWidth="1"/>
    <col min="13064" max="13307" width="9" style="91" customWidth="1"/>
    <col min="13308" max="13308" width="18.625" style="91" customWidth="1"/>
    <col min="13309" max="13309" width="13.125" style="91" customWidth="1"/>
    <col min="13310" max="13311" width="12.375" style="91" customWidth="1"/>
    <col min="13312" max="13312" width="12.625" style="91" customWidth="1"/>
    <col min="13313" max="13313" width="13.125" style="91" customWidth="1"/>
    <col min="13314" max="13314" width="12.375" style="91" customWidth="1"/>
    <col min="13315" max="13316" width="9" style="91" customWidth="1"/>
    <col min="13317" max="13317" width="11" style="91" bestFit="1" customWidth="1"/>
    <col min="13318" max="13318" width="12.75" style="91" bestFit="1" customWidth="1"/>
    <col min="13319" max="13319" width="9.25" style="91" bestFit="1" customWidth="1"/>
    <col min="13320" max="13563" width="9" style="91" customWidth="1"/>
    <col min="13564" max="13564" width="18.625" style="91" customWidth="1"/>
    <col min="13565" max="13565" width="13.125" style="91" customWidth="1"/>
    <col min="13566" max="13567" width="12.375" style="91" customWidth="1"/>
    <col min="13568" max="13568" width="12.625" style="91" customWidth="1"/>
    <col min="13569" max="13569" width="13.125" style="91" customWidth="1"/>
    <col min="13570" max="13570" width="12.375" style="91" customWidth="1"/>
    <col min="13571" max="13572" width="9" style="91" customWidth="1"/>
    <col min="13573" max="13573" width="11" style="91" bestFit="1" customWidth="1"/>
    <col min="13574" max="13574" width="12.75" style="91" bestFit="1" customWidth="1"/>
    <col min="13575" max="13575" width="9.25" style="91" bestFit="1" customWidth="1"/>
    <col min="13576" max="13819" width="9" style="91" customWidth="1"/>
    <col min="13820" max="13820" width="18.625" style="91" customWidth="1"/>
    <col min="13821" max="13821" width="13.125" style="91" customWidth="1"/>
    <col min="13822" max="13823" width="12.375" style="91" customWidth="1"/>
    <col min="13824" max="13824" width="12.625" style="91" customWidth="1"/>
    <col min="13825" max="13825" width="13.125" style="91" customWidth="1"/>
    <col min="13826" max="13826" width="12.375" style="91" customWidth="1"/>
    <col min="13827" max="13828" width="9" style="91" customWidth="1"/>
    <col min="13829" max="13829" width="11" style="91" bestFit="1" customWidth="1"/>
    <col min="13830" max="13830" width="12.75" style="91" bestFit="1" customWidth="1"/>
    <col min="13831" max="13831" width="9.25" style="91" bestFit="1" customWidth="1"/>
    <col min="13832" max="14075" width="9" style="91" customWidth="1"/>
    <col min="14076" max="14076" width="18.625" style="91" customWidth="1"/>
    <col min="14077" max="14077" width="13.125" style="91" customWidth="1"/>
    <col min="14078" max="14079" width="12.375" style="91" customWidth="1"/>
    <col min="14080" max="14080" width="12.625" style="91" customWidth="1"/>
    <col min="14081" max="14081" width="13.125" style="91" customWidth="1"/>
    <col min="14082" max="14082" width="12.375" style="91" customWidth="1"/>
    <col min="14083" max="14084" width="9" style="91" customWidth="1"/>
    <col min="14085" max="14085" width="11" style="91" bestFit="1" customWidth="1"/>
    <col min="14086" max="14086" width="12.75" style="91" bestFit="1" customWidth="1"/>
    <col min="14087" max="14087" width="9.25" style="91" bestFit="1" customWidth="1"/>
    <col min="14088" max="14331" width="9" style="91" customWidth="1"/>
    <col min="14332" max="14332" width="18.625" style="91" customWidth="1"/>
    <col min="14333" max="14333" width="13.125" style="91" customWidth="1"/>
    <col min="14334" max="14335" width="12.375" style="91" customWidth="1"/>
    <col min="14336" max="14336" width="12.625" style="91" customWidth="1"/>
    <col min="14337" max="14337" width="13.125" style="91" customWidth="1"/>
    <col min="14338" max="14338" width="12.375" style="91" customWidth="1"/>
    <col min="14339" max="14340" width="9" style="91" customWidth="1"/>
    <col min="14341" max="14341" width="11" style="91" bestFit="1" customWidth="1"/>
    <col min="14342" max="14342" width="12.75" style="91" bestFit="1" customWidth="1"/>
    <col min="14343" max="14343" width="9.25" style="91" bestFit="1" customWidth="1"/>
    <col min="14344" max="14587" width="9" style="91" customWidth="1"/>
    <col min="14588" max="14588" width="18.625" style="91" customWidth="1"/>
    <col min="14589" max="14589" width="13.125" style="91" customWidth="1"/>
    <col min="14590" max="14591" width="12.375" style="91" customWidth="1"/>
    <col min="14592" max="14592" width="12.625" style="91" customWidth="1"/>
    <col min="14593" max="14593" width="13.125" style="91" customWidth="1"/>
    <col min="14594" max="14594" width="12.375" style="91" customWidth="1"/>
    <col min="14595" max="14596" width="9" style="91" customWidth="1"/>
    <col min="14597" max="14597" width="11" style="91" bestFit="1" customWidth="1"/>
    <col min="14598" max="14598" width="12.75" style="91" bestFit="1" customWidth="1"/>
    <col min="14599" max="14599" width="9.25" style="91" bestFit="1" customWidth="1"/>
    <col min="14600" max="14843" width="9" style="91" customWidth="1"/>
    <col min="14844" max="14844" width="18.625" style="91" customWidth="1"/>
    <col min="14845" max="14845" width="13.125" style="91" customWidth="1"/>
    <col min="14846" max="14847" width="12.375" style="91" customWidth="1"/>
    <col min="14848" max="14848" width="12.625" style="91" customWidth="1"/>
    <col min="14849" max="14849" width="13.125" style="91" customWidth="1"/>
    <col min="14850" max="14850" width="12.375" style="91" customWidth="1"/>
    <col min="14851" max="14852" width="9" style="91" customWidth="1"/>
    <col min="14853" max="14853" width="11" style="91" bestFit="1" customWidth="1"/>
    <col min="14854" max="14854" width="12.75" style="91" bestFit="1" customWidth="1"/>
    <col min="14855" max="14855" width="9.25" style="91" bestFit="1" customWidth="1"/>
    <col min="14856" max="15099" width="9" style="91" customWidth="1"/>
    <col min="15100" max="15100" width="18.625" style="91" customWidth="1"/>
    <col min="15101" max="15101" width="13.125" style="91" customWidth="1"/>
    <col min="15102" max="15103" width="12.375" style="91" customWidth="1"/>
    <col min="15104" max="15104" width="12.625" style="91" customWidth="1"/>
    <col min="15105" max="15105" width="13.125" style="91" customWidth="1"/>
    <col min="15106" max="15106" width="12.375" style="91" customWidth="1"/>
    <col min="15107" max="15108" width="9" style="91" customWidth="1"/>
    <col min="15109" max="15109" width="11" style="91" bestFit="1" customWidth="1"/>
    <col min="15110" max="15110" width="12.75" style="91" bestFit="1" customWidth="1"/>
    <col min="15111" max="15111" width="9.25" style="91" bestFit="1" customWidth="1"/>
    <col min="15112" max="15355" width="9" style="91" customWidth="1"/>
    <col min="15356" max="15356" width="18.625" style="91" customWidth="1"/>
    <col min="15357" max="15357" width="13.125" style="91" customWidth="1"/>
    <col min="15358" max="15359" width="12.375" style="91" customWidth="1"/>
    <col min="15360" max="15360" width="12.625" style="91" customWidth="1"/>
    <col min="15361" max="15361" width="13.125" style="91" customWidth="1"/>
    <col min="15362" max="15362" width="12.375" style="91" customWidth="1"/>
    <col min="15363" max="15364" width="9" style="91" customWidth="1"/>
    <col min="15365" max="15365" width="11" style="91" bestFit="1" customWidth="1"/>
    <col min="15366" max="15366" width="12.75" style="91" bestFit="1" customWidth="1"/>
    <col min="15367" max="15367" width="9.25" style="91" bestFit="1" customWidth="1"/>
    <col min="15368" max="15611" width="9" style="91" customWidth="1"/>
    <col min="15612" max="15612" width="18.625" style="91" customWidth="1"/>
    <col min="15613" max="15613" width="13.125" style="91" customWidth="1"/>
    <col min="15614" max="15615" width="12.375" style="91" customWidth="1"/>
    <col min="15616" max="15616" width="12.625" style="91" customWidth="1"/>
    <col min="15617" max="15617" width="13.125" style="91" customWidth="1"/>
    <col min="15618" max="15618" width="12.375" style="91" customWidth="1"/>
    <col min="15619" max="15620" width="9" style="91" customWidth="1"/>
    <col min="15621" max="15621" width="11" style="91" bestFit="1" customWidth="1"/>
    <col min="15622" max="15622" width="12.75" style="91" bestFit="1" customWidth="1"/>
    <col min="15623" max="15623" width="9.25" style="91" bestFit="1" customWidth="1"/>
    <col min="15624" max="15867" width="9" style="91" customWidth="1"/>
    <col min="15868" max="15868" width="18.625" style="91" customWidth="1"/>
    <col min="15869" max="15869" width="13.125" style="91" customWidth="1"/>
    <col min="15870" max="15871" width="12.375" style="91" customWidth="1"/>
    <col min="15872" max="15872" width="12.625" style="91" customWidth="1"/>
    <col min="15873" max="15873" width="13.125" style="91" customWidth="1"/>
    <col min="15874" max="15874" width="12.375" style="91" customWidth="1"/>
    <col min="15875" max="15876" width="9" style="91" customWidth="1"/>
    <col min="15877" max="15877" width="11" style="91" bestFit="1" customWidth="1"/>
    <col min="15878" max="15878" width="12.75" style="91" bestFit="1" customWidth="1"/>
    <col min="15879" max="15879" width="9.25" style="91" bestFit="1" customWidth="1"/>
    <col min="15880" max="16123" width="9" style="91" customWidth="1"/>
    <col min="16124" max="16124" width="18.625" style="91" customWidth="1"/>
    <col min="16125" max="16125" width="13.125" style="91" customWidth="1"/>
    <col min="16126" max="16127" width="12.375" style="91" customWidth="1"/>
    <col min="16128" max="16128" width="12.625" style="91" customWidth="1"/>
    <col min="16129" max="16129" width="13.125" style="91" customWidth="1"/>
    <col min="16130" max="16130" width="12.375" style="91" customWidth="1"/>
    <col min="16131" max="16132" width="9" style="91" customWidth="1"/>
    <col min="16133" max="16133" width="11" style="91" bestFit="1" customWidth="1"/>
    <col min="16134" max="16134" width="12.75" style="91" bestFit="1" customWidth="1"/>
    <col min="16135" max="16135" width="9.25" style="91" bestFit="1" customWidth="1"/>
    <col min="16136" max="16384" width="9" style="91" customWidth="1"/>
  </cols>
  <sheetData>
    <row r="1" spans="1:17" ht="17.25">
      <c r="A1" s="93" t="s">
        <v>214</v>
      </c>
      <c r="B1" s="103"/>
      <c r="C1" s="103"/>
      <c r="D1" s="103"/>
      <c r="E1" s="103"/>
      <c r="F1" s="103"/>
      <c r="G1" s="104"/>
    </row>
    <row r="2" spans="1:17" ht="6.75" customHeight="1">
      <c r="B2" s="104"/>
      <c r="C2" s="104"/>
      <c r="D2" s="104"/>
      <c r="G2" s="137"/>
    </row>
    <row r="3" spans="1:17" ht="15" customHeight="1">
      <c r="A3" s="94" t="s">
        <v>124</v>
      </c>
      <c r="B3" s="105" t="s">
        <v>177</v>
      </c>
      <c r="C3" s="113"/>
      <c r="D3" s="120" t="s">
        <v>180</v>
      </c>
      <c r="E3" s="127" t="s">
        <v>8</v>
      </c>
      <c r="F3" s="105" t="s">
        <v>155</v>
      </c>
      <c r="G3" s="113"/>
      <c r="I3" s="143" t="s">
        <v>176</v>
      </c>
      <c r="K3" s="150"/>
      <c r="L3" s="153" t="s">
        <v>194</v>
      </c>
    </row>
    <row r="4" spans="1:17" ht="15" customHeight="1">
      <c r="A4" s="95" t="s">
        <v>125</v>
      </c>
      <c r="B4" s="106" t="s">
        <v>39</v>
      </c>
      <c r="C4" s="114" t="s">
        <v>179</v>
      </c>
      <c r="D4" s="121" t="s">
        <v>181</v>
      </c>
      <c r="E4" s="128" t="s">
        <v>182</v>
      </c>
      <c r="F4" s="106" t="s">
        <v>184</v>
      </c>
      <c r="G4" s="114" t="s">
        <v>185</v>
      </c>
      <c r="I4" s="144"/>
      <c r="K4" s="150"/>
      <c r="L4" s="154"/>
      <c r="M4" s="155"/>
      <c r="N4" s="155"/>
      <c r="O4" s="155"/>
      <c r="P4" s="155"/>
    </row>
    <row r="5" spans="1:17" ht="15" customHeight="1">
      <c r="A5" s="96" t="s">
        <v>126</v>
      </c>
      <c r="B5" s="107">
        <f t="shared" ref="B5:B51" si="0">L5</f>
        <v>27026</v>
      </c>
      <c r="C5" s="115">
        <f t="shared" ref="C5:C51" si="1">RANK(B5,$B$5:$B$51)</f>
        <v>10</v>
      </c>
      <c r="D5" s="122">
        <f t="shared" ref="D5:D51" si="2">ROUND(B5/I5*100,2)</f>
        <v>249.34</v>
      </c>
      <c r="E5" s="115">
        <v>5147</v>
      </c>
      <c r="F5" s="130">
        <f t="shared" ref="F5:F51" si="3">B5/E5</f>
        <v>5.2508257237225564</v>
      </c>
      <c r="G5" s="138">
        <f t="shared" ref="G5:G51" si="4">RANK(F5,$F$5:$F$51)</f>
        <v>26</v>
      </c>
      <c r="I5" s="145">
        <v>10839</v>
      </c>
      <c r="J5" s="149"/>
      <c r="L5" s="147">
        <v>27026</v>
      </c>
      <c r="M5" s="147"/>
      <c r="N5" s="147"/>
      <c r="O5" s="147"/>
      <c r="P5" s="147"/>
      <c r="Q5" s="148"/>
    </row>
    <row r="6" spans="1:17" ht="15" customHeight="1">
      <c r="A6" s="97" t="s">
        <v>127</v>
      </c>
      <c r="B6" s="108">
        <f t="shared" si="0"/>
        <v>3376</v>
      </c>
      <c r="C6" s="116">
        <f t="shared" si="1"/>
        <v>41</v>
      </c>
      <c r="D6" s="123">
        <f t="shared" si="2"/>
        <v>222.25</v>
      </c>
      <c r="E6" s="116">
        <v>1216</v>
      </c>
      <c r="F6" s="131">
        <f t="shared" si="3"/>
        <v>2.7763157894736841</v>
      </c>
      <c r="G6" s="139">
        <f t="shared" si="4"/>
        <v>46</v>
      </c>
      <c r="I6" s="145">
        <v>1519</v>
      </c>
      <c r="J6" s="149"/>
      <c r="L6" s="147">
        <v>3376</v>
      </c>
      <c r="M6" s="147"/>
      <c r="N6" s="147"/>
      <c r="O6" s="147"/>
      <c r="P6" s="147"/>
      <c r="Q6" s="148"/>
    </row>
    <row r="7" spans="1:17" ht="15" customHeight="1">
      <c r="A7" s="97" t="s">
        <v>128</v>
      </c>
      <c r="B7" s="108">
        <f t="shared" si="0"/>
        <v>3659</v>
      </c>
      <c r="C7" s="116">
        <f t="shared" si="1"/>
        <v>40</v>
      </c>
      <c r="D7" s="123">
        <f t="shared" si="2"/>
        <v>241.52</v>
      </c>
      <c r="E7" s="116">
        <v>1189</v>
      </c>
      <c r="F7" s="131">
        <f t="shared" si="3"/>
        <v>3.0773759461732548</v>
      </c>
      <c r="G7" s="139">
        <f t="shared" si="4"/>
        <v>45</v>
      </c>
      <c r="I7" s="145">
        <v>1515</v>
      </c>
      <c r="J7" s="149"/>
      <c r="L7" s="147">
        <v>3659</v>
      </c>
      <c r="M7" s="147"/>
      <c r="N7" s="147"/>
      <c r="O7" s="147"/>
      <c r="P7" s="147"/>
      <c r="Q7" s="148"/>
    </row>
    <row r="8" spans="1:17" ht="15" customHeight="1">
      <c r="A8" s="97" t="s">
        <v>130</v>
      </c>
      <c r="B8" s="108">
        <f t="shared" si="0"/>
        <v>11763</v>
      </c>
      <c r="C8" s="116">
        <f t="shared" si="1"/>
        <v>19</v>
      </c>
      <c r="D8" s="123">
        <f t="shared" si="2"/>
        <v>232.79</v>
      </c>
      <c r="E8" s="116">
        <v>2269</v>
      </c>
      <c r="F8" s="131">
        <f t="shared" si="3"/>
        <v>5.1842221242838251</v>
      </c>
      <c r="G8" s="139">
        <f t="shared" si="4"/>
        <v>28</v>
      </c>
      <c r="I8" s="145">
        <v>5053</v>
      </c>
      <c r="J8" s="149"/>
      <c r="L8" s="147">
        <v>11763</v>
      </c>
      <c r="M8" s="147"/>
      <c r="N8" s="147"/>
      <c r="O8" s="147"/>
      <c r="P8" s="147"/>
      <c r="Q8" s="148"/>
    </row>
    <row r="9" spans="1:17" ht="15" customHeight="1">
      <c r="A9" s="98" t="s">
        <v>132</v>
      </c>
      <c r="B9" s="109">
        <f t="shared" si="0"/>
        <v>2516</v>
      </c>
      <c r="C9" s="117">
        <f t="shared" si="1"/>
        <v>45</v>
      </c>
      <c r="D9" s="124">
        <f t="shared" si="2"/>
        <v>243.33</v>
      </c>
      <c r="E9" s="117">
        <v>941</v>
      </c>
      <c r="F9" s="132">
        <f t="shared" si="3"/>
        <v>2.6737513283740699</v>
      </c>
      <c r="G9" s="140">
        <f t="shared" si="4"/>
        <v>47</v>
      </c>
      <c r="I9" s="146">
        <v>1034</v>
      </c>
      <c r="J9" s="149"/>
      <c r="L9" s="147">
        <v>2516</v>
      </c>
      <c r="M9" s="147"/>
      <c r="N9" s="147"/>
      <c r="O9" s="147"/>
      <c r="P9" s="147"/>
      <c r="Q9" s="148"/>
    </row>
    <row r="10" spans="1:17" ht="15" customHeight="1">
      <c r="A10" s="97" t="s">
        <v>133</v>
      </c>
      <c r="B10" s="108">
        <f t="shared" si="0"/>
        <v>3367</v>
      </c>
      <c r="C10" s="116">
        <f t="shared" si="1"/>
        <v>42</v>
      </c>
      <c r="D10" s="123">
        <f t="shared" si="2"/>
        <v>237.61</v>
      </c>
      <c r="E10" s="116">
        <v>1048</v>
      </c>
      <c r="F10" s="131">
        <f t="shared" si="3"/>
        <v>3.2127862595419847</v>
      </c>
      <c r="G10" s="139">
        <f t="shared" si="4"/>
        <v>44</v>
      </c>
      <c r="I10" s="145">
        <v>1417</v>
      </c>
      <c r="J10" s="149"/>
      <c r="L10" s="147">
        <v>3367</v>
      </c>
      <c r="M10" s="147"/>
      <c r="N10" s="147"/>
      <c r="O10" s="147"/>
      <c r="P10" s="147"/>
      <c r="Q10" s="148"/>
    </row>
    <row r="11" spans="1:17" ht="15" customHeight="1">
      <c r="A11" s="97" t="s">
        <v>134</v>
      </c>
      <c r="B11" s="108">
        <f t="shared" si="0"/>
        <v>6825</v>
      </c>
      <c r="C11" s="116">
        <f t="shared" si="1"/>
        <v>26</v>
      </c>
      <c r="D11" s="123">
        <f t="shared" si="2"/>
        <v>238.3</v>
      </c>
      <c r="E11" s="116">
        <v>1799</v>
      </c>
      <c r="F11" s="131">
        <f t="shared" si="3"/>
        <v>3.7937743190661477</v>
      </c>
      <c r="G11" s="139">
        <f t="shared" si="4"/>
        <v>41</v>
      </c>
      <c r="I11" s="145">
        <v>2864</v>
      </c>
      <c r="J11" s="149"/>
      <c r="L11" s="147">
        <v>6825</v>
      </c>
      <c r="M11" s="147"/>
      <c r="N11" s="147"/>
      <c r="O11" s="147"/>
      <c r="P11" s="147"/>
      <c r="Q11" s="148"/>
    </row>
    <row r="12" spans="1:17" ht="15" customHeight="1">
      <c r="A12" s="97" t="s">
        <v>135</v>
      </c>
      <c r="B12" s="108">
        <f t="shared" si="0"/>
        <v>20145</v>
      </c>
      <c r="C12" s="116">
        <f t="shared" si="1"/>
        <v>12</v>
      </c>
      <c r="D12" s="123">
        <f t="shared" si="2"/>
        <v>245.97</v>
      </c>
      <c r="E12" s="116">
        <v>2785</v>
      </c>
      <c r="F12" s="131">
        <f t="shared" si="3"/>
        <v>7.2333931777378817</v>
      </c>
      <c r="G12" s="139">
        <f t="shared" si="4"/>
        <v>14</v>
      </c>
      <c r="I12" s="145">
        <v>8190</v>
      </c>
      <c r="J12" s="149"/>
      <c r="L12" s="147">
        <v>20145</v>
      </c>
      <c r="M12" s="147"/>
      <c r="N12" s="147"/>
      <c r="O12" s="147"/>
      <c r="P12" s="147"/>
      <c r="Q12" s="148"/>
    </row>
    <row r="13" spans="1:17" ht="15" customHeight="1">
      <c r="A13" s="99" t="s">
        <v>136</v>
      </c>
      <c r="B13" s="108">
        <f t="shared" si="0"/>
        <v>12328</v>
      </c>
      <c r="C13" s="116">
        <f t="shared" si="1"/>
        <v>16</v>
      </c>
      <c r="D13" s="123">
        <f t="shared" si="2"/>
        <v>249.1</v>
      </c>
      <c r="E13" s="116">
        <v>1880</v>
      </c>
      <c r="F13" s="131">
        <f t="shared" si="3"/>
        <v>6.5574468085106385</v>
      </c>
      <c r="G13" s="139">
        <f t="shared" si="4"/>
        <v>16</v>
      </c>
      <c r="I13" s="145">
        <v>4949</v>
      </c>
      <c r="J13" s="149"/>
      <c r="L13" s="147">
        <v>12328</v>
      </c>
      <c r="M13" s="147"/>
      <c r="N13" s="147"/>
      <c r="O13" s="147"/>
      <c r="P13" s="147"/>
      <c r="Q13" s="148"/>
    </row>
    <row r="14" spans="1:17" ht="15" customHeight="1">
      <c r="A14" s="97" t="s">
        <v>137</v>
      </c>
      <c r="B14" s="108">
        <f t="shared" si="0"/>
        <v>10870</v>
      </c>
      <c r="C14" s="116">
        <f t="shared" si="1"/>
        <v>22</v>
      </c>
      <c r="D14" s="123">
        <f t="shared" si="2"/>
        <v>234.93</v>
      </c>
      <c r="E14" s="116">
        <v>1866</v>
      </c>
      <c r="F14" s="131">
        <f t="shared" si="3"/>
        <v>5.82529474812433</v>
      </c>
      <c r="G14" s="139">
        <f t="shared" si="4"/>
        <v>21</v>
      </c>
      <c r="I14" s="145">
        <v>4627</v>
      </c>
      <c r="J14" s="149"/>
      <c r="L14" s="147">
        <v>10870</v>
      </c>
      <c r="M14" s="147"/>
      <c r="N14" s="147"/>
      <c r="O14" s="147"/>
      <c r="P14" s="147"/>
      <c r="Q14" s="148"/>
    </row>
    <row r="15" spans="1:17" ht="15" customHeight="1">
      <c r="A15" s="97" t="s">
        <v>140</v>
      </c>
      <c r="B15" s="108">
        <f t="shared" si="0"/>
        <v>70070</v>
      </c>
      <c r="C15" s="116">
        <f t="shared" si="1"/>
        <v>6</v>
      </c>
      <c r="D15" s="123">
        <f t="shared" si="2"/>
        <v>241.35</v>
      </c>
      <c r="E15" s="116">
        <v>7152</v>
      </c>
      <c r="F15" s="131">
        <f t="shared" si="3"/>
        <v>9.7972595078299776</v>
      </c>
      <c r="G15" s="139">
        <f t="shared" si="4"/>
        <v>8</v>
      </c>
      <c r="I15" s="145">
        <v>29032</v>
      </c>
      <c r="J15" s="149"/>
      <c r="K15" s="151" t="s">
        <v>145</v>
      </c>
      <c r="L15" s="147">
        <f>Q15</f>
        <v>70070</v>
      </c>
      <c r="M15" s="147">
        <v>35696</v>
      </c>
      <c r="N15" s="147">
        <v>21338</v>
      </c>
      <c r="O15" s="147">
        <v>13036</v>
      </c>
      <c r="P15" s="147"/>
      <c r="Q15" s="148">
        <f>SUM(M15:P15)</f>
        <v>70070</v>
      </c>
    </row>
    <row r="16" spans="1:17" ht="15" customHeight="1">
      <c r="A16" s="97" t="s">
        <v>141</v>
      </c>
      <c r="B16" s="108">
        <f t="shared" si="0"/>
        <v>72562</v>
      </c>
      <c r="C16" s="116">
        <f t="shared" si="1"/>
        <v>5</v>
      </c>
      <c r="D16" s="123">
        <f t="shared" si="2"/>
        <v>232.17</v>
      </c>
      <c r="E16" s="116">
        <v>6114</v>
      </c>
      <c r="F16" s="131">
        <f t="shared" si="3"/>
        <v>11.868171409878967</v>
      </c>
      <c r="G16" s="139">
        <f t="shared" si="4"/>
        <v>3</v>
      </c>
      <c r="I16" s="145">
        <v>31254</v>
      </c>
      <c r="J16" s="149"/>
      <c r="K16" s="151" t="s">
        <v>84</v>
      </c>
      <c r="L16" s="147">
        <f>Q16</f>
        <v>72562</v>
      </c>
      <c r="M16" s="147">
        <v>49302</v>
      </c>
      <c r="N16" s="147">
        <v>23260</v>
      </c>
      <c r="O16" s="147"/>
      <c r="P16" s="147"/>
      <c r="Q16" s="148">
        <f>SUM(M16:P16)</f>
        <v>72562</v>
      </c>
    </row>
    <row r="17" spans="1:17" ht="15" customHeight="1">
      <c r="A17" s="97" t="s">
        <v>142</v>
      </c>
      <c r="B17" s="108">
        <f t="shared" si="0"/>
        <v>309458</v>
      </c>
      <c r="C17" s="116">
        <f t="shared" si="1"/>
        <v>1</v>
      </c>
      <c r="D17" s="123">
        <f t="shared" si="2"/>
        <v>227.61</v>
      </c>
      <c r="E17" s="116">
        <v>13459</v>
      </c>
      <c r="F17" s="131">
        <f t="shared" si="3"/>
        <v>22.992644327215988</v>
      </c>
      <c r="G17" s="139">
        <f t="shared" si="4"/>
        <v>1</v>
      </c>
      <c r="I17" s="145">
        <v>135957</v>
      </c>
      <c r="J17" s="149"/>
      <c r="K17" s="151" t="s">
        <v>188</v>
      </c>
      <c r="L17" s="147">
        <f>Q17</f>
        <v>309458</v>
      </c>
      <c r="M17" s="147">
        <v>96064</v>
      </c>
      <c r="N17" s="147">
        <v>133580</v>
      </c>
      <c r="O17" s="147">
        <v>41194</v>
      </c>
      <c r="P17" s="147">
        <v>38620</v>
      </c>
      <c r="Q17" s="148">
        <f>SUM(M17:P17)</f>
        <v>309458</v>
      </c>
    </row>
    <row r="18" spans="1:17" ht="15" customHeight="1">
      <c r="A18" s="97" t="s">
        <v>143</v>
      </c>
      <c r="B18" s="108">
        <f t="shared" si="0"/>
        <v>139855</v>
      </c>
      <c r="C18" s="116">
        <f t="shared" si="1"/>
        <v>2</v>
      </c>
      <c r="D18" s="123">
        <f t="shared" si="2"/>
        <v>229.56</v>
      </c>
      <c r="E18" s="116">
        <v>9007</v>
      </c>
      <c r="F18" s="131">
        <f t="shared" si="3"/>
        <v>15.527367602975463</v>
      </c>
      <c r="G18" s="139">
        <f t="shared" si="4"/>
        <v>2</v>
      </c>
      <c r="I18" s="145">
        <v>60922</v>
      </c>
      <c r="J18" s="149"/>
      <c r="K18" s="151" t="s">
        <v>54</v>
      </c>
      <c r="L18" s="147">
        <f>Q18</f>
        <v>139855</v>
      </c>
      <c r="M18" s="147">
        <v>82627</v>
      </c>
      <c r="N18" s="147">
        <v>26851</v>
      </c>
      <c r="O18" s="147">
        <v>30377</v>
      </c>
      <c r="P18" s="147"/>
      <c r="Q18" s="148">
        <f>SUM(M18:P18)</f>
        <v>139855</v>
      </c>
    </row>
    <row r="19" spans="1:17" ht="15" customHeight="1">
      <c r="A19" s="97" t="s">
        <v>144</v>
      </c>
      <c r="B19" s="108">
        <f t="shared" si="0"/>
        <v>8233</v>
      </c>
      <c r="C19" s="116">
        <f t="shared" si="1"/>
        <v>25</v>
      </c>
      <c r="D19" s="123">
        <f t="shared" si="2"/>
        <v>259.95999999999998</v>
      </c>
      <c r="E19" s="116">
        <v>2161</v>
      </c>
      <c r="F19" s="131">
        <f t="shared" si="3"/>
        <v>3.8098102730217493</v>
      </c>
      <c r="G19" s="139">
        <f t="shared" si="4"/>
        <v>40</v>
      </c>
      <c r="I19" s="145">
        <v>3167</v>
      </c>
      <c r="J19" s="149"/>
      <c r="K19" s="151"/>
      <c r="L19" s="147">
        <v>8233</v>
      </c>
      <c r="M19" s="147"/>
      <c r="N19" s="147"/>
      <c r="O19" s="147"/>
      <c r="P19" s="147"/>
      <c r="Q19" s="148"/>
    </row>
    <row r="20" spans="1:17" ht="15" customHeight="1">
      <c r="A20" s="97" t="s">
        <v>146</v>
      </c>
      <c r="B20" s="108">
        <f t="shared" si="0"/>
        <v>5241</v>
      </c>
      <c r="C20" s="116">
        <f t="shared" si="1"/>
        <v>34</v>
      </c>
      <c r="D20" s="123">
        <f t="shared" si="2"/>
        <v>244.68</v>
      </c>
      <c r="E20" s="116">
        <v>1008</v>
      </c>
      <c r="F20" s="131">
        <f t="shared" si="3"/>
        <v>5.1994047619047619</v>
      </c>
      <c r="G20" s="139">
        <f t="shared" si="4"/>
        <v>27</v>
      </c>
      <c r="I20" s="145">
        <v>2142</v>
      </c>
      <c r="J20" s="149"/>
      <c r="K20" s="151"/>
      <c r="L20" s="147">
        <v>5241</v>
      </c>
      <c r="M20" s="147"/>
      <c r="N20" s="147"/>
      <c r="O20" s="147"/>
      <c r="P20" s="147"/>
      <c r="Q20" s="148"/>
    </row>
    <row r="21" spans="1:17" ht="15" customHeight="1">
      <c r="A21" s="97" t="s">
        <v>147</v>
      </c>
      <c r="B21" s="108">
        <f t="shared" si="0"/>
        <v>6397</v>
      </c>
      <c r="C21" s="116">
        <f t="shared" si="1"/>
        <v>28</v>
      </c>
      <c r="D21" s="123">
        <f t="shared" si="2"/>
        <v>264.33999999999997</v>
      </c>
      <c r="E21" s="116">
        <v>1111</v>
      </c>
      <c r="F21" s="133">
        <f t="shared" si="3"/>
        <v>5.7578757875787581</v>
      </c>
      <c r="G21" s="139">
        <f t="shared" si="4"/>
        <v>22</v>
      </c>
      <c r="I21" s="145">
        <v>2420</v>
      </c>
      <c r="J21" s="149"/>
      <c r="K21" s="151"/>
      <c r="L21" s="147">
        <v>6397</v>
      </c>
      <c r="M21" s="147"/>
      <c r="N21" s="147"/>
      <c r="O21" s="147"/>
      <c r="P21" s="147"/>
      <c r="Q21" s="148"/>
    </row>
    <row r="22" spans="1:17" ht="15" customHeight="1">
      <c r="A22" s="97" t="s">
        <v>4</v>
      </c>
      <c r="B22" s="108">
        <f t="shared" si="0"/>
        <v>4030</v>
      </c>
      <c r="C22" s="116">
        <f t="shared" si="1"/>
        <v>38</v>
      </c>
      <c r="D22" s="123">
        <f t="shared" si="2"/>
        <v>293.08999999999997</v>
      </c>
      <c r="E22" s="116">
        <v>746</v>
      </c>
      <c r="F22" s="131">
        <f t="shared" si="3"/>
        <v>5.4021447721179623</v>
      </c>
      <c r="G22" s="139">
        <f t="shared" si="4"/>
        <v>25</v>
      </c>
      <c r="I22" s="145">
        <v>1375</v>
      </c>
      <c r="J22" s="149"/>
      <c r="K22" s="151"/>
      <c r="L22" s="147">
        <v>4030</v>
      </c>
      <c r="M22" s="147"/>
      <c r="N22" s="147"/>
      <c r="O22" s="147"/>
      <c r="P22" s="147"/>
      <c r="Q22" s="148"/>
    </row>
    <row r="23" spans="1:17" ht="15" customHeight="1">
      <c r="A23" s="97" t="s">
        <v>148</v>
      </c>
      <c r="B23" s="108">
        <f t="shared" si="0"/>
        <v>5542</v>
      </c>
      <c r="C23" s="116">
        <f t="shared" si="1"/>
        <v>32</v>
      </c>
      <c r="D23" s="123">
        <f t="shared" si="2"/>
        <v>291.22000000000003</v>
      </c>
      <c r="E23" s="116">
        <v>789</v>
      </c>
      <c r="F23" s="131">
        <f t="shared" si="3"/>
        <v>7.0240811153358678</v>
      </c>
      <c r="G23" s="139">
        <f t="shared" si="4"/>
        <v>15</v>
      </c>
      <c r="I23" s="145">
        <v>1903</v>
      </c>
      <c r="J23" s="149"/>
      <c r="K23" s="151"/>
      <c r="L23" s="147">
        <v>5542</v>
      </c>
      <c r="M23" s="147"/>
      <c r="N23" s="147"/>
      <c r="O23" s="147"/>
      <c r="P23" s="147"/>
      <c r="Q23" s="148"/>
    </row>
    <row r="24" spans="1:17" ht="15" customHeight="1">
      <c r="A24" s="97" t="s">
        <v>149</v>
      </c>
      <c r="B24" s="108">
        <f t="shared" si="0"/>
        <v>12167</v>
      </c>
      <c r="C24" s="116">
        <f t="shared" si="1"/>
        <v>18</v>
      </c>
      <c r="D24" s="123">
        <f t="shared" si="2"/>
        <v>236.07</v>
      </c>
      <c r="E24" s="116">
        <v>1999</v>
      </c>
      <c r="F24" s="131">
        <f t="shared" si="3"/>
        <v>6.0865432716358177</v>
      </c>
      <c r="G24" s="139">
        <f t="shared" si="4"/>
        <v>20</v>
      </c>
      <c r="I24" s="145">
        <v>5154</v>
      </c>
      <c r="J24" s="149"/>
      <c r="K24" s="151"/>
      <c r="L24" s="147">
        <v>12167</v>
      </c>
      <c r="M24" s="147"/>
      <c r="N24" s="147"/>
      <c r="O24" s="147"/>
      <c r="P24" s="147"/>
      <c r="Q24" s="148"/>
    </row>
    <row r="25" spans="1:17" ht="15" customHeight="1">
      <c r="A25" s="97" t="s">
        <v>150</v>
      </c>
      <c r="B25" s="108">
        <f t="shared" si="0"/>
        <v>12312</v>
      </c>
      <c r="C25" s="116">
        <f t="shared" si="1"/>
        <v>17</v>
      </c>
      <c r="D25" s="123">
        <f t="shared" si="2"/>
        <v>267.48</v>
      </c>
      <c r="E25" s="116">
        <v>1907</v>
      </c>
      <c r="F25" s="131">
        <f t="shared" si="3"/>
        <v>6.4562139486103831</v>
      </c>
      <c r="G25" s="139">
        <f t="shared" si="4"/>
        <v>18</v>
      </c>
      <c r="I25" s="145">
        <v>4603</v>
      </c>
      <c r="J25" s="149"/>
      <c r="K25" s="151"/>
      <c r="L25" s="147">
        <v>12312</v>
      </c>
      <c r="M25" s="147"/>
      <c r="N25" s="147"/>
      <c r="O25" s="147"/>
      <c r="P25" s="147"/>
      <c r="Q25" s="148"/>
    </row>
    <row r="26" spans="1:17" ht="15" customHeight="1">
      <c r="A26" s="97" t="s">
        <v>151</v>
      </c>
      <c r="B26" s="108">
        <f t="shared" si="0"/>
        <v>26450</v>
      </c>
      <c r="C26" s="116">
        <f t="shared" si="1"/>
        <v>11</v>
      </c>
      <c r="D26" s="123">
        <f t="shared" si="2"/>
        <v>229.96</v>
      </c>
      <c r="E26" s="116">
        <v>3515</v>
      </c>
      <c r="F26" s="131">
        <f t="shared" si="3"/>
        <v>7.5248933143669987</v>
      </c>
      <c r="G26" s="139">
        <f t="shared" si="4"/>
        <v>13</v>
      </c>
      <c r="I26" s="145">
        <v>11502</v>
      </c>
      <c r="J26" s="149"/>
      <c r="K26" s="151"/>
      <c r="L26" s="147">
        <v>26450</v>
      </c>
      <c r="M26" s="147"/>
      <c r="N26" s="147"/>
      <c r="O26" s="147"/>
      <c r="P26" s="147"/>
      <c r="Q26" s="148"/>
    </row>
    <row r="27" spans="1:17" ht="15" customHeight="1">
      <c r="A27" s="97" t="s">
        <v>121</v>
      </c>
      <c r="B27" s="108">
        <f t="shared" si="0"/>
        <v>74322</v>
      </c>
      <c r="C27" s="116">
        <f t="shared" si="1"/>
        <v>4</v>
      </c>
      <c r="D27" s="123">
        <f t="shared" si="2"/>
        <v>236.3</v>
      </c>
      <c r="E27" s="116">
        <v>7261</v>
      </c>
      <c r="F27" s="131">
        <f t="shared" si="3"/>
        <v>10.235780195565349</v>
      </c>
      <c r="G27" s="139">
        <f t="shared" si="4"/>
        <v>7</v>
      </c>
      <c r="I27" s="145">
        <v>31453</v>
      </c>
      <c r="J27" s="149"/>
      <c r="K27" s="151" t="s">
        <v>189</v>
      </c>
      <c r="L27" s="147">
        <f>Q27</f>
        <v>74322</v>
      </c>
      <c r="M27" s="147">
        <v>67822</v>
      </c>
      <c r="N27" s="147">
        <v>6500</v>
      </c>
      <c r="O27" s="147"/>
      <c r="P27" s="147"/>
      <c r="Q27" s="148">
        <f>SUM(M27:P27)</f>
        <v>74322</v>
      </c>
    </row>
    <row r="28" spans="1:17" ht="15" customHeight="1">
      <c r="A28" s="97" t="s">
        <v>152</v>
      </c>
      <c r="B28" s="108">
        <f t="shared" si="0"/>
        <v>10979</v>
      </c>
      <c r="C28" s="116">
        <f t="shared" si="1"/>
        <v>21</v>
      </c>
      <c r="D28" s="123">
        <f t="shared" si="2"/>
        <v>230.26</v>
      </c>
      <c r="E28" s="116">
        <v>1705</v>
      </c>
      <c r="F28" s="131">
        <f t="shared" si="3"/>
        <v>6.4392961876832846</v>
      </c>
      <c r="G28" s="139">
        <f t="shared" si="4"/>
        <v>19</v>
      </c>
      <c r="I28" s="145">
        <v>4768</v>
      </c>
      <c r="J28" s="149"/>
      <c r="K28" s="151"/>
      <c r="L28" s="147">
        <v>10979</v>
      </c>
      <c r="M28" s="147"/>
      <c r="N28" s="147"/>
      <c r="O28" s="147"/>
      <c r="P28" s="147"/>
      <c r="Q28" s="148"/>
    </row>
    <row r="29" spans="1:17" ht="15" customHeight="1">
      <c r="A29" s="97" t="s">
        <v>153</v>
      </c>
      <c r="B29" s="108">
        <f t="shared" si="0"/>
        <v>12344</v>
      </c>
      <c r="C29" s="116">
        <f t="shared" si="1"/>
        <v>15</v>
      </c>
      <c r="D29" s="123">
        <f t="shared" si="2"/>
        <v>253.99</v>
      </c>
      <c r="E29" s="116">
        <v>1377</v>
      </c>
      <c r="F29" s="131">
        <f t="shared" si="3"/>
        <v>8.9644153957879453</v>
      </c>
      <c r="G29" s="139">
        <f t="shared" si="4"/>
        <v>11</v>
      </c>
      <c r="I29" s="145">
        <v>4860</v>
      </c>
      <c r="J29" s="149"/>
      <c r="K29" s="151"/>
      <c r="L29" s="147">
        <v>12344</v>
      </c>
      <c r="M29" s="147"/>
      <c r="N29" s="147"/>
      <c r="O29" s="147"/>
      <c r="P29" s="147"/>
      <c r="Q29" s="148"/>
    </row>
    <row r="30" spans="1:17" ht="15" customHeight="1">
      <c r="A30" s="97" t="s">
        <v>123</v>
      </c>
      <c r="B30" s="108">
        <f t="shared" si="0"/>
        <v>28570</v>
      </c>
      <c r="C30" s="116">
        <f t="shared" si="1"/>
        <v>9</v>
      </c>
      <c r="D30" s="123">
        <f t="shared" si="2"/>
        <v>244.1</v>
      </c>
      <c r="E30" s="116">
        <v>2505</v>
      </c>
      <c r="F30" s="131">
        <f t="shared" si="3"/>
        <v>11.405189620758483</v>
      </c>
      <c r="G30" s="139">
        <f t="shared" si="4"/>
        <v>5</v>
      </c>
      <c r="I30" s="145">
        <v>11704</v>
      </c>
      <c r="J30" s="149"/>
      <c r="K30" s="151"/>
      <c r="L30" s="147">
        <v>28570</v>
      </c>
      <c r="M30" s="147"/>
      <c r="N30" s="147"/>
      <c r="O30" s="147"/>
      <c r="P30" s="147"/>
      <c r="Q30" s="148"/>
    </row>
    <row r="31" spans="1:17" ht="15" customHeight="1">
      <c r="A31" s="97" t="s">
        <v>88</v>
      </c>
      <c r="B31" s="108">
        <f t="shared" si="0"/>
        <v>100106</v>
      </c>
      <c r="C31" s="116">
        <f t="shared" si="1"/>
        <v>3</v>
      </c>
      <c r="D31" s="123">
        <f t="shared" si="2"/>
        <v>246.87</v>
      </c>
      <c r="E31" s="116">
        <v>8565</v>
      </c>
      <c r="F31" s="131">
        <f t="shared" si="3"/>
        <v>11.687799182720374</v>
      </c>
      <c r="G31" s="139">
        <f t="shared" si="4"/>
        <v>4</v>
      </c>
      <c r="I31" s="145">
        <v>40550</v>
      </c>
      <c r="J31" s="149"/>
      <c r="K31" s="151" t="s">
        <v>190</v>
      </c>
      <c r="L31" s="147">
        <f>Q31</f>
        <v>100106</v>
      </c>
      <c r="M31" s="147">
        <v>100106</v>
      </c>
      <c r="N31" s="147"/>
      <c r="O31" s="147"/>
      <c r="P31" s="147"/>
      <c r="Q31" s="148">
        <f>SUM(M31:P31)</f>
        <v>100106</v>
      </c>
    </row>
    <row r="32" spans="1:17" ht="15" customHeight="1">
      <c r="A32" s="97" t="s">
        <v>154</v>
      </c>
      <c r="B32" s="108">
        <f t="shared" si="0"/>
        <v>55809</v>
      </c>
      <c r="C32" s="116">
        <f t="shared" si="1"/>
        <v>7</v>
      </c>
      <c r="D32" s="123">
        <f t="shared" si="2"/>
        <v>244.66</v>
      </c>
      <c r="E32" s="116">
        <v>5324</v>
      </c>
      <c r="F32" s="131">
        <f t="shared" si="3"/>
        <v>10.482531930879038</v>
      </c>
      <c r="G32" s="139">
        <f t="shared" si="4"/>
        <v>6</v>
      </c>
      <c r="I32" s="145">
        <v>22811</v>
      </c>
      <c r="J32" s="149"/>
      <c r="K32" s="151" t="s">
        <v>191</v>
      </c>
      <c r="L32" s="147">
        <f>Q32</f>
        <v>55809</v>
      </c>
      <c r="M32" s="147">
        <v>55809</v>
      </c>
      <c r="N32" s="147"/>
      <c r="O32" s="147"/>
      <c r="P32" s="147"/>
      <c r="Q32" s="148">
        <f>SUM(M32:P32)</f>
        <v>55809</v>
      </c>
    </row>
    <row r="33" spans="1:17" ht="15" customHeight="1">
      <c r="A33" s="97" t="s">
        <v>156</v>
      </c>
      <c r="B33" s="108">
        <f t="shared" si="0"/>
        <v>11696</v>
      </c>
      <c r="C33" s="116">
        <f t="shared" si="1"/>
        <v>20</v>
      </c>
      <c r="D33" s="123">
        <f t="shared" si="2"/>
        <v>250.4</v>
      </c>
      <c r="E33" s="116">
        <v>1302</v>
      </c>
      <c r="F33" s="131">
        <f t="shared" si="3"/>
        <v>8.9831029185867894</v>
      </c>
      <c r="G33" s="139">
        <f t="shared" si="4"/>
        <v>10</v>
      </c>
      <c r="I33" s="145">
        <v>4671</v>
      </c>
      <c r="J33" s="149"/>
      <c r="L33" s="147">
        <v>11696</v>
      </c>
      <c r="M33" s="147"/>
      <c r="N33" s="147"/>
      <c r="O33" s="147"/>
      <c r="P33" s="147"/>
      <c r="Q33" s="148"/>
    </row>
    <row r="34" spans="1:17" ht="15" customHeight="1">
      <c r="A34" s="97" t="s">
        <v>157</v>
      </c>
      <c r="B34" s="108">
        <f t="shared" si="0"/>
        <v>4601</v>
      </c>
      <c r="C34" s="116">
        <f t="shared" si="1"/>
        <v>36</v>
      </c>
      <c r="D34" s="123">
        <f t="shared" si="2"/>
        <v>271.93</v>
      </c>
      <c r="E34" s="116">
        <v>907</v>
      </c>
      <c r="F34" s="131">
        <f t="shared" si="3"/>
        <v>5.0727673649393603</v>
      </c>
      <c r="G34" s="139">
        <f t="shared" si="4"/>
        <v>29</v>
      </c>
      <c r="I34" s="145">
        <v>1692</v>
      </c>
      <c r="J34" s="149"/>
      <c r="L34" s="147">
        <v>4601</v>
      </c>
      <c r="M34" s="147"/>
      <c r="N34" s="147"/>
      <c r="O34" s="147"/>
      <c r="P34" s="147"/>
      <c r="Q34" s="148"/>
    </row>
    <row r="35" spans="1:17" ht="15" customHeight="1">
      <c r="A35" s="97" t="s">
        <v>158</v>
      </c>
      <c r="B35" s="108">
        <f t="shared" si="0"/>
        <v>2059</v>
      </c>
      <c r="C35" s="116">
        <f t="shared" si="1"/>
        <v>47</v>
      </c>
      <c r="D35" s="123">
        <f t="shared" si="2"/>
        <v>220.21</v>
      </c>
      <c r="E35" s="116">
        <v>544</v>
      </c>
      <c r="F35" s="131">
        <f t="shared" si="3"/>
        <v>3.7849264705882355</v>
      </c>
      <c r="G35" s="139">
        <f t="shared" si="4"/>
        <v>42</v>
      </c>
      <c r="I35" s="145">
        <v>935</v>
      </c>
      <c r="J35" s="149"/>
      <c r="L35" s="147">
        <v>2059</v>
      </c>
      <c r="M35" s="147"/>
      <c r="N35" s="147"/>
      <c r="O35" s="147"/>
      <c r="P35" s="147"/>
      <c r="Q35" s="148"/>
    </row>
    <row r="36" spans="1:17" ht="15" customHeight="1">
      <c r="A36" s="97" t="s">
        <v>160</v>
      </c>
      <c r="B36" s="108">
        <f t="shared" si="0"/>
        <v>2106</v>
      </c>
      <c r="C36" s="116">
        <f t="shared" si="1"/>
        <v>46</v>
      </c>
      <c r="D36" s="123">
        <f t="shared" si="2"/>
        <v>246.6</v>
      </c>
      <c r="E36" s="116">
        <v>655</v>
      </c>
      <c r="F36" s="131">
        <f t="shared" si="3"/>
        <v>3.2152671755725191</v>
      </c>
      <c r="G36" s="139">
        <f t="shared" si="4"/>
        <v>43</v>
      </c>
      <c r="I36" s="145">
        <v>854</v>
      </c>
      <c r="J36" s="149"/>
      <c r="L36" s="147">
        <v>2106</v>
      </c>
      <c r="M36" s="147"/>
      <c r="N36" s="147"/>
      <c r="O36" s="147"/>
      <c r="P36" s="147"/>
      <c r="Q36" s="148"/>
    </row>
    <row r="37" spans="1:17" ht="15" customHeight="1">
      <c r="A37" s="97" t="s">
        <v>161</v>
      </c>
      <c r="B37" s="108">
        <f t="shared" si="0"/>
        <v>10059</v>
      </c>
      <c r="C37" s="116">
        <f t="shared" si="1"/>
        <v>23</v>
      </c>
      <c r="D37" s="123">
        <f t="shared" si="2"/>
        <v>252.55</v>
      </c>
      <c r="E37" s="116">
        <v>1847</v>
      </c>
      <c r="F37" s="131">
        <f t="shared" si="3"/>
        <v>5.4461288576069302</v>
      </c>
      <c r="G37" s="139">
        <f t="shared" si="4"/>
        <v>23</v>
      </c>
      <c r="I37" s="145">
        <v>3983</v>
      </c>
      <c r="J37" s="149"/>
      <c r="L37" s="147">
        <v>10059</v>
      </c>
      <c r="M37" s="147"/>
      <c r="N37" s="147"/>
      <c r="O37" s="147"/>
      <c r="P37" s="147"/>
      <c r="Q37" s="148"/>
    </row>
    <row r="38" spans="1:17" ht="15" customHeight="1">
      <c r="A38" s="97" t="s">
        <v>162</v>
      </c>
      <c r="B38" s="108">
        <f t="shared" si="0"/>
        <v>17722</v>
      </c>
      <c r="C38" s="116">
        <f t="shared" si="1"/>
        <v>13</v>
      </c>
      <c r="D38" s="123">
        <f t="shared" si="2"/>
        <v>221.47</v>
      </c>
      <c r="E38" s="116">
        <v>2729</v>
      </c>
      <c r="F38" s="131">
        <f t="shared" si="3"/>
        <v>6.4939538292414802</v>
      </c>
      <c r="G38" s="139">
        <f t="shared" si="4"/>
        <v>17</v>
      </c>
      <c r="I38" s="145">
        <v>8002</v>
      </c>
      <c r="J38" s="149"/>
      <c r="L38" s="147">
        <v>17722</v>
      </c>
      <c r="M38" s="147"/>
      <c r="N38" s="147"/>
      <c r="O38" s="147"/>
      <c r="P38" s="147"/>
      <c r="Q38" s="148"/>
    </row>
    <row r="39" spans="1:17" ht="15" customHeight="1">
      <c r="A39" s="97" t="s">
        <v>76</v>
      </c>
      <c r="B39" s="108">
        <f t="shared" si="0"/>
        <v>6543</v>
      </c>
      <c r="C39" s="116">
        <f t="shared" si="1"/>
        <v>27</v>
      </c>
      <c r="D39" s="123">
        <f t="shared" si="2"/>
        <v>241.62</v>
      </c>
      <c r="E39" s="116">
        <v>1312</v>
      </c>
      <c r="F39" s="131">
        <f t="shared" si="3"/>
        <v>4.9870426829268295</v>
      </c>
      <c r="G39" s="139">
        <f t="shared" si="4"/>
        <v>32</v>
      </c>
      <c r="I39" s="145">
        <v>2708</v>
      </c>
      <c r="J39" s="149"/>
      <c r="L39" s="147">
        <v>6543</v>
      </c>
      <c r="M39" s="147"/>
      <c r="N39" s="147"/>
      <c r="O39" s="147"/>
      <c r="P39" s="147"/>
      <c r="Q39" s="148"/>
    </row>
    <row r="40" spans="1:17" ht="15" customHeight="1">
      <c r="A40" s="97" t="s">
        <v>164</v>
      </c>
      <c r="B40" s="108">
        <f t="shared" si="0"/>
        <v>3083</v>
      </c>
      <c r="C40" s="116">
        <f t="shared" si="1"/>
        <v>43</v>
      </c>
      <c r="D40" s="123">
        <f t="shared" si="2"/>
        <v>247.43</v>
      </c>
      <c r="E40" s="116">
        <v>706</v>
      </c>
      <c r="F40" s="131">
        <f t="shared" si="3"/>
        <v>4.3668555240793205</v>
      </c>
      <c r="G40" s="139">
        <f t="shared" si="4"/>
        <v>35</v>
      </c>
      <c r="I40" s="145">
        <v>1246</v>
      </c>
      <c r="J40" s="149"/>
      <c r="L40" s="147">
        <v>3083</v>
      </c>
      <c r="M40" s="147"/>
      <c r="N40" s="147"/>
      <c r="O40" s="147"/>
      <c r="P40" s="147"/>
      <c r="Q40" s="148"/>
    </row>
    <row r="41" spans="1:17" ht="15" customHeight="1">
      <c r="A41" s="97" t="s">
        <v>159</v>
      </c>
      <c r="B41" s="108">
        <f t="shared" si="0"/>
        <v>4655</v>
      </c>
      <c r="C41" s="116">
        <f t="shared" si="1"/>
        <v>35</v>
      </c>
      <c r="D41" s="123">
        <f t="shared" si="2"/>
        <v>232.75</v>
      </c>
      <c r="E41" s="116">
        <v>930</v>
      </c>
      <c r="F41" s="131">
        <f t="shared" si="3"/>
        <v>5.0053763440860219</v>
      </c>
      <c r="G41" s="139">
        <f t="shared" si="4"/>
        <v>31</v>
      </c>
      <c r="I41" s="145">
        <v>2000</v>
      </c>
      <c r="J41" s="149"/>
      <c r="L41" s="147">
        <v>4655</v>
      </c>
      <c r="M41" s="147"/>
      <c r="N41" s="147"/>
      <c r="O41" s="147"/>
      <c r="P41" s="147"/>
      <c r="Q41" s="148"/>
    </row>
    <row r="42" spans="1:17" ht="15" customHeight="1">
      <c r="A42" s="97" t="s">
        <v>165</v>
      </c>
      <c r="B42" s="108">
        <f t="shared" si="0"/>
        <v>5564</v>
      </c>
      <c r="C42" s="116">
        <f t="shared" si="1"/>
        <v>31</v>
      </c>
      <c r="D42" s="123">
        <f t="shared" si="2"/>
        <v>232.8</v>
      </c>
      <c r="E42" s="116">
        <v>1309</v>
      </c>
      <c r="F42" s="131">
        <f t="shared" si="3"/>
        <v>4.2505729564553096</v>
      </c>
      <c r="G42" s="139">
        <f t="shared" si="4"/>
        <v>36</v>
      </c>
      <c r="I42" s="145">
        <v>2390</v>
      </c>
      <c r="J42" s="149"/>
      <c r="L42" s="147">
        <v>5564</v>
      </c>
      <c r="M42" s="147"/>
      <c r="N42" s="147"/>
      <c r="O42" s="147"/>
      <c r="P42" s="147"/>
      <c r="Q42" s="148"/>
    </row>
    <row r="43" spans="1:17" ht="15" customHeight="1">
      <c r="A43" s="97" t="s">
        <v>166</v>
      </c>
      <c r="B43" s="108">
        <f t="shared" si="0"/>
        <v>2807</v>
      </c>
      <c r="C43" s="116">
        <f t="shared" si="1"/>
        <v>44</v>
      </c>
      <c r="D43" s="123">
        <f t="shared" si="2"/>
        <v>230.27</v>
      </c>
      <c r="E43" s="116">
        <v>680</v>
      </c>
      <c r="F43" s="131">
        <f t="shared" si="3"/>
        <v>4.1279411764705882</v>
      </c>
      <c r="G43" s="139">
        <f t="shared" si="4"/>
        <v>37</v>
      </c>
      <c r="I43" s="145">
        <v>1219</v>
      </c>
      <c r="J43" s="149"/>
      <c r="L43" s="147">
        <v>2807</v>
      </c>
      <c r="M43" s="147"/>
      <c r="N43" s="147"/>
      <c r="O43" s="147"/>
      <c r="P43" s="147"/>
      <c r="Q43" s="148"/>
    </row>
    <row r="44" spans="1:17" ht="15" customHeight="1">
      <c r="A44" s="97" t="s">
        <v>167</v>
      </c>
      <c r="B44" s="108">
        <f t="shared" si="0"/>
        <v>43093</v>
      </c>
      <c r="C44" s="116">
        <f t="shared" si="1"/>
        <v>8</v>
      </c>
      <c r="D44" s="123">
        <f t="shared" si="2"/>
        <v>265.2</v>
      </c>
      <c r="E44" s="116">
        <v>5045</v>
      </c>
      <c r="F44" s="131">
        <f t="shared" si="3"/>
        <v>8.5417244796828538</v>
      </c>
      <c r="G44" s="139">
        <f t="shared" si="4"/>
        <v>12</v>
      </c>
      <c r="I44" s="145">
        <v>16249</v>
      </c>
      <c r="J44" s="149"/>
      <c r="K44" s="151" t="s">
        <v>193</v>
      </c>
      <c r="L44" s="147">
        <f>Q44</f>
        <v>43093</v>
      </c>
      <c r="M44" s="147">
        <v>34733</v>
      </c>
      <c r="N44" s="147">
        <v>8360</v>
      </c>
      <c r="O44" s="147"/>
      <c r="P44" s="147"/>
      <c r="Q44" s="148">
        <f>SUM(M44:P44)</f>
        <v>43093</v>
      </c>
    </row>
    <row r="45" spans="1:17" ht="15" customHeight="1">
      <c r="A45" s="97" t="s">
        <v>168</v>
      </c>
      <c r="B45" s="108">
        <f t="shared" si="0"/>
        <v>4016</v>
      </c>
      <c r="C45" s="116">
        <f t="shared" si="1"/>
        <v>39</v>
      </c>
      <c r="D45" s="123">
        <f t="shared" si="2"/>
        <v>302.41000000000003</v>
      </c>
      <c r="E45" s="116">
        <v>800</v>
      </c>
      <c r="F45" s="131">
        <f t="shared" si="3"/>
        <v>5.0199999999999996</v>
      </c>
      <c r="G45" s="139">
        <f t="shared" si="4"/>
        <v>30</v>
      </c>
      <c r="I45" s="145">
        <v>1328</v>
      </c>
      <c r="J45" s="149"/>
      <c r="K45" s="151"/>
      <c r="L45" s="147">
        <v>4016</v>
      </c>
      <c r="M45" s="147"/>
      <c r="N45" s="147"/>
      <c r="O45" s="147"/>
      <c r="P45" s="147"/>
      <c r="Q45" s="148"/>
    </row>
    <row r="46" spans="1:17" ht="15" customHeight="1">
      <c r="A46" s="97" t="s">
        <v>169</v>
      </c>
      <c r="B46" s="108">
        <f t="shared" si="0"/>
        <v>6388</v>
      </c>
      <c r="C46" s="116">
        <f t="shared" si="1"/>
        <v>29</v>
      </c>
      <c r="D46" s="123">
        <f t="shared" si="2"/>
        <v>246.83</v>
      </c>
      <c r="E46" s="116">
        <v>1288</v>
      </c>
      <c r="F46" s="131">
        <f t="shared" si="3"/>
        <v>4.9596273291925463</v>
      </c>
      <c r="G46" s="139">
        <f t="shared" si="4"/>
        <v>33</v>
      </c>
      <c r="I46" s="145">
        <v>2588</v>
      </c>
      <c r="J46" s="149"/>
      <c r="K46" s="151"/>
      <c r="L46" s="147">
        <v>6388</v>
      </c>
      <c r="M46" s="147"/>
      <c r="N46" s="147"/>
      <c r="O46" s="147"/>
      <c r="P46" s="147"/>
      <c r="Q46" s="148"/>
    </row>
    <row r="47" spans="1:17" ht="15" customHeight="1">
      <c r="A47" s="97" t="s">
        <v>68</v>
      </c>
      <c r="B47" s="108">
        <f t="shared" si="0"/>
        <v>9305</v>
      </c>
      <c r="C47" s="116">
        <f t="shared" si="1"/>
        <v>24</v>
      </c>
      <c r="D47" s="123">
        <f t="shared" si="2"/>
        <v>235.99</v>
      </c>
      <c r="E47" s="116">
        <v>1712</v>
      </c>
      <c r="F47" s="131">
        <f t="shared" si="3"/>
        <v>5.4351635514018692</v>
      </c>
      <c r="G47" s="139">
        <f t="shared" si="4"/>
        <v>24</v>
      </c>
      <c r="I47" s="145">
        <v>3943</v>
      </c>
      <c r="J47" s="149"/>
      <c r="K47" s="151"/>
      <c r="L47" s="147">
        <v>9305</v>
      </c>
      <c r="M47" s="147"/>
      <c r="N47" s="147"/>
      <c r="O47" s="147"/>
      <c r="P47" s="147"/>
      <c r="Q47" s="148"/>
    </row>
    <row r="48" spans="1:17" ht="15" customHeight="1">
      <c r="A48" s="97" t="s">
        <v>170</v>
      </c>
      <c r="B48" s="108">
        <f t="shared" si="0"/>
        <v>5280</v>
      </c>
      <c r="C48" s="116">
        <f t="shared" si="1"/>
        <v>33</v>
      </c>
      <c r="D48" s="123">
        <f t="shared" si="2"/>
        <v>264.26</v>
      </c>
      <c r="E48" s="116">
        <v>1102</v>
      </c>
      <c r="F48" s="131">
        <f t="shared" si="3"/>
        <v>4.7912885662431943</v>
      </c>
      <c r="G48" s="139">
        <f t="shared" si="4"/>
        <v>34</v>
      </c>
      <c r="I48" s="145">
        <v>1998</v>
      </c>
      <c r="J48" s="149"/>
      <c r="K48" s="151"/>
      <c r="L48" s="147">
        <v>5280</v>
      </c>
      <c r="M48" s="147"/>
      <c r="N48" s="147"/>
      <c r="O48" s="147"/>
      <c r="P48" s="147"/>
      <c r="Q48" s="148"/>
    </row>
    <row r="49" spans="1:17" ht="15" customHeight="1">
      <c r="A49" s="97" t="s">
        <v>171</v>
      </c>
      <c r="B49" s="108">
        <f t="shared" si="0"/>
        <v>4117</v>
      </c>
      <c r="C49" s="116">
        <f t="shared" si="1"/>
        <v>37</v>
      </c>
      <c r="D49" s="123">
        <f t="shared" si="2"/>
        <v>238.81</v>
      </c>
      <c r="E49" s="116">
        <v>1054</v>
      </c>
      <c r="F49" s="131">
        <f t="shared" si="3"/>
        <v>3.9060721062618597</v>
      </c>
      <c r="G49" s="139">
        <f t="shared" si="4"/>
        <v>38</v>
      </c>
      <c r="I49" s="145">
        <v>1724</v>
      </c>
      <c r="J49" s="149"/>
      <c r="K49" s="151"/>
      <c r="L49" s="147">
        <v>4117</v>
      </c>
      <c r="M49" s="147"/>
      <c r="N49" s="147"/>
      <c r="O49" s="147"/>
      <c r="P49" s="147"/>
      <c r="Q49" s="148"/>
    </row>
    <row r="50" spans="1:17" ht="15" customHeight="1">
      <c r="A50" s="97" t="s">
        <v>172</v>
      </c>
      <c r="B50" s="108">
        <f t="shared" si="0"/>
        <v>6074</v>
      </c>
      <c r="C50" s="116">
        <f t="shared" si="1"/>
        <v>30</v>
      </c>
      <c r="D50" s="123">
        <f t="shared" si="2"/>
        <v>251.2</v>
      </c>
      <c r="E50" s="116">
        <v>1565</v>
      </c>
      <c r="F50" s="131">
        <f t="shared" si="3"/>
        <v>3.8811501597444091</v>
      </c>
      <c r="G50" s="139">
        <f t="shared" si="4"/>
        <v>39</v>
      </c>
      <c r="I50" s="145">
        <v>2418</v>
      </c>
      <c r="J50" s="149"/>
      <c r="K50" s="151"/>
      <c r="L50" s="147">
        <v>6074</v>
      </c>
      <c r="M50" s="147"/>
      <c r="N50" s="147"/>
      <c r="O50" s="147"/>
      <c r="P50" s="147"/>
      <c r="Q50" s="148"/>
    </row>
    <row r="51" spans="1:17" ht="15" customHeight="1">
      <c r="A51" s="97" t="s">
        <v>138</v>
      </c>
      <c r="B51" s="108">
        <f t="shared" si="0"/>
        <v>13202</v>
      </c>
      <c r="C51" s="116">
        <f t="shared" si="1"/>
        <v>14</v>
      </c>
      <c r="D51" s="123">
        <f t="shared" si="2"/>
        <v>205.93</v>
      </c>
      <c r="E51" s="116">
        <v>1449</v>
      </c>
      <c r="F51" s="131">
        <f t="shared" si="3"/>
        <v>9.1111111111111107</v>
      </c>
      <c r="G51" s="139">
        <f t="shared" si="4"/>
        <v>9</v>
      </c>
      <c r="I51" s="145">
        <v>6411</v>
      </c>
      <c r="J51" s="149"/>
      <c r="K51" s="151"/>
      <c r="L51" s="147">
        <v>13202</v>
      </c>
      <c r="M51" s="147"/>
      <c r="N51" s="147"/>
      <c r="O51" s="147"/>
      <c r="P51" s="147"/>
      <c r="Q51" s="148"/>
    </row>
    <row r="52" spans="1:17" ht="15" customHeight="1">
      <c r="A52" s="100" t="s">
        <v>173</v>
      </c>
      <c r="B52" s="110"/>
      <c r="C52" s="118"/>
      <c r="D52" s="125"/>
      <c r="E52" s="118"/>
      <c r="F52" s="134"/>
      <c r="G52" s="141"/>
      <c r="I52" s="145"/>
      <c r="J52" s="149"/>
      <c r="K52" s="152" t="s">
        <v>106</v>
      </c>
      <c r="L52" s="147">
        <v>1</v>
      </c>
      <c r="M52" s="147"/>
      <c r="N52" s="147"/>
      <c r="O52" s="147"/>
      <c r="P52" s="147"/>
      <c r="Q52" s="148"/>
    </row>
    <row r="53" spans="1:17" ht="15" customHeight="1">
      <c r="A53" s="101" t="s">
        <v>175</v>
      </c>
      <c r="B53" s="111">
        <f>SUM(B5:B52)</f>
        <v>1218692</v>
      </c>
      <c r="C53" s="119"/>
      <c r="D53" s="126">
        <f>ROUND(B53/I53*100,2)</f>
        <v>237.13</v>
      </c>
      <c r="E53" s="111">
        <v>122780</v>
      </c>
      <c r="F53" s="135">
        <f>B53/E53</f>
        <v>9.9258185372210459</v>
      </c>
      <c r="G53" s="142"/>
      <c r="I53" s="147">
        <f>SUM(I5:I52)</f>
        <v>513943</v>
      </c>
      <c r="J53" s="149"/>
      <c r="L53" s="147">
        <f>SUM(L5:L52)</f>
        <v>1218693</v>
      </c>
      <c r="M53" s="147"/>
      <c r="N53" s="147"/>
      <c r="O53" s="147"/>
      <c r="P53" s="147"/>
      <c r="Q53" s="148"/>
    </row>
    <row r="54" spans="1:17" ht="15" customHeight="1">
      <c r="A54" s="102" t="s">
        <v>218</v>
      </c>
      <c r="B54" s="112"/>
      <c r="C54" s="112"/>
      <c r="D54" s="112"/>
      <c r="E54" s="129"/>
      <c r="F54" s="136"/>
      <c r="G54" s="112"/>
    </row>
    <row r="55" spans="1:17" ht="15.75" customHeight="1">
      <c r="A55" s="102" t="s">
        <v>219</v>
      </c>
      <c r="B55" s="112"/>
      <c r="C55" s="112"/>
      <c r="D55" s="112"/>
      <c r="E55" s="129"/>
      <c r="F55" s="112"/>
      <c r="G55" s="112"/>
      <c r="I55" s="148"/>
    </row>
  </sheetData>
  <mergeCells count="5">
    <mergeCell ref="B3:C3"/>
    <mergeCell ref="F3:G3"/>
    <mergeCell ref="I3:I4"/>
    <mergeCell ref="K3:K4"/>
    <mergeCell ref="L3:L4"/>
  </mergeCells>
  <phoneticPr fontId="3" type="Hiragana"/>
  <pageMargins left="0.7" right="0.50314960629921257" top="0.55314960629921262" bottom="0.55314960629921262" header="0.3" footer="0.3"/>
  <pageSetup paperSize="9" scale="95" fitToWidth="1" fitToHeight="1" orientation="portrait" usePrinterDefaults="1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57"/>
  <sheetViews>
    <sheetView topLeftCell="A5" workbookViewId="0">
      <selection activeCell="U6" sqref="U6"/>
    </sheetView>
  </sheetViews>
  <sheetFormatPr defaultRowHeight="14.25"/>
  <cols>
    <col min="1" max="1" width="17.625" style="91" customWidth="1"/>
    <col min="2" max="2" width="13.625" style="91" customWidth="1"/>
    <col min="3" max="3" width="7.75" style="91" customWidth="1"/>
    <col min="4" max="4" width="13.75" style="91" bestFit="1" customWidth="1"/>
    <col min="5" max="5" width="12.875" style="92" bestFit="1" customWidth="1"/>
    <col min="6" max="6" width="10.875" style="91" customWidth="1"/>
    <col min="7" max="7" width="8.625" style="91" customWidth="1"/>
    <col min="8" max="8" width="9" style="91" customWidth="1"/>
    <col min="9" max="9" width="11.75" style="156" customWidth="1"/>
    <col min="10" max="10" width="9.875" style="91" customWidth="1"/>
    <col min="11" max="11" width="1.625" style="91" customWidth="1"/>
    <col min="12" max="12" width="14.5" style="91" hidden="1" customWidth="1"/>
    <col min="13" max="14" width="11.125" style="91" hidden="1" bestFit="1" customWidth="1"/>
    <col min="15" max="16" width="7.625" style="91" hidden="1" customWidth="1"/>
    <col min="17" max="17" width="11.125" style="91" hidden="1" bestFit="1" customWidth="1"/>
    <col min="18" max="244" width="9" style="91" customWidth="1"/>
    <col min="245" max="245" width="18.625" style="91" customWidth="1"/>
    <col min="246" max="246" width="13.125" style="91" customWidth="1"/>
    <col min="247" max="248" width="12.375" style="91" customWidth="1"/>
    <col min="249" max="249" width="12.625" style="91" customWidth="1"/>
    <col min="250" max="250" width="13.125" style="91" customWidth="1"/>
    <col min="251" max="251" width="12.375" style="91" customWidth="1"/>
    <col min="252" max="253" width="9" style="91" customWidth="1"/>
    <col min="254" max="254" width="11" style="91" bestFit="1" customWidth="1"/>
    <col min="255" max="255" width="12.75" style="91" bestFit="1" customWidth="1"/>
    <col min="256" max="256" width="9.25" style="91" bestFit="1" customWidth="1"/>
    <col min="257" max="500" width="9" style="91" customWidth="1"/>
    <col min="501" max="501" width="18.625" style="91" customWidth="1"/>
    <col min="502" max="502" width="13.125" style="91" customWidth="1"/>
    <col min="503" max="504" width="12.375" style="91" customWidth="1"/>
    <col min="505" max="505" width="12.625" style="91" customWidth="1"/>
    <col min="506" max="506" width="13.125" style="91" customWidth="1"/>
    <col min="507" max="507" width="12.375" style="91" customWidth="1"/>
    <col min="508" max="509" width="9" style="91" customWidth="1"/>
    <col min="510" max="510" width="11" style="91" bestFit="1" customWidth="1"/>
    <col min="511" max="511" width="12.75" style="91" bestFit="1" customWidth="1"/>
    <col min="512" max="512" width="9.25" style="91" bestFit="1" customWidth="1"/>
    <col min="513" max="756" width="9" style="91" customWidth="1"/>
    <col min="757" max="757" width="18.625" style="91" customWidth="1"/>
    <col min="758" max="758" width="13.125" style="91" customWidth="1"/>
    <col min="759" max="760" width="12.375" style="91" customWidth="1"/>
    <col min="761" max="761" width="12.625" style="91" customWidth="1"/>
    <col min="762" max="762" width="13.125" style="91" customWidth="1"/>
    <col min="763" max="763" width="12.375" style="91" customWidth="1"/>
    <col min="764" max="765" width="9" style="91" customWidth="1"/>
    <col min="766" max="766" width="11" style="91" bestFit="1" customWidth="1"/>
    <col min="767" max="767" width="12.75" style="91" bestFit="1" customWidth="1"/>
    <col min="768" max="768" width="9.25" style="91" bestFit="1" customWidth="1"/>
    <col min="769" max="1012" width="9" style="91" customWidth="1"/>
    <col min="1013" max="1013" width="18.625" style="91" customWidth="1"/>
    <col min="1014" max="1014" width="13.125" style="91" customWidth="1"/>
    <col min="1015" max="1016" width="12.375" style="91" customWidth="1"/>
    <col min="1017" max="1017" width="12.625" style="91" customWidth="1"/>
    <col min="1018" max="1018" width="13.125" style="91" customWidth="1"/>
    <col min="1019" max="1019" width="12.375" style="91" customWidth="1"/>
    <col min="1020" max="1021" width="9" style="91" customWidth="1"/>
    <col min="1022" max="1022" width="11" style="91" bestFit="1" customWidth="1"/>
    <col min="1023" max="1023" width="12.75" style="91" bestFit="1" customWidth="1"/>
    <col min="1024" max="1024" width="9.25" style="91" bestFit="1" customWidth="1"/>
    <col min="1025" max="1268" width="9" style="91" customWidth="1"/>
    <col min="1269" max="1269" width="18.625" style="91" customWidth="1"/>
    <col min="1270" max="1270" width="13.125" style="91" customWidth="1"/>
    <col min="1271" max="1272" width="12.375" style="91" customWidth="1"/>
    <col min="1273" max="1273" width="12.625" style="91" customWidth="1"/>
    <col min="1274" max="1274" width="13.125" style="91" customWidth="1"/>
    <col min="1275" max="1275" width="12.375" style="91" customWidth="1"/>
    <col min="1276" max="1277" width="9" style="91" customWidth="1"/>
    <col min="1278" max="1278" width="11" style="91" bestFit="1" customWidth="1"/>
    <col min="1279" max="1279" width="12.75" style="91" bestFit="1" customWidth="1"/>
    <col min="1280" max="1280" width="9.25" style="91" bestFit="1" customWidth="1"/>
    <col min="1281" max="1524" width="9" style="91" customWidth="1"/>
    <col min="1525" max="1525" width="18.625" style="91" customWidth="1"/>
    <col min="1526" max="1526" width="13.125" style="91" customWidth="1"/>
    <col min="1527" max="1528" width="12.375" style="91" customWidth="1"/>
    <col min="1529" max="1529" width="12.625" style="91" customWidth="1"/>
    <col min="1530" max="1530" width="13.125" style="91" customWidth="1"/>
    <col min="1531" max="1531" width="12.375" style="91" customWidth="1"/>
    <col min="1532" max="1533" width="9" style="91" customWidth="1"/>
    <col min="1534" max="1534" width="11" style="91" bestFit="1" customWidth="1"/>
    <col min="1535" max="1535" width="12.75" style="91" bestFit="1" customWidth="1"/>
    <col min="1536" max="1536" width="9.25" style="91" bestFit="1" customWidth="1"/>
    <col min="1537" max="1780" width="9" style="91" customWidth="1"/>
    <col min="1781" max="1781" width="18.625" style="91" customWidth="1"/>
    <col min="1782" max="1782" width="13.125" style="91" customWidth="1"/>
    <col min="1783" max="1784" width="12.375" style="91" customWidth="1"/>
    <col min="1785" max="1785" width="12.625" style="91" customWidth="1"/>
    <col min="1786" max="1786" width="13.125" style="91" customWidth="1"/>
    <col min="1787" max="1787" width="12.375" style="91" customWidth="1"/>
    <col min="1788" max="1789" width="9" style="91" customWidth="1"/>
    <col min="1790" max="1790" width="11" style="91" bestFit="1" customWidth="1"/>
    <col min="1791" max="1791" width="12.75" style="91" bestFit="1" customWidth="1"/>
    <col min="1792" max="1792" width="9.25" style="91" bestFit="1" customWidth="1"/>
    <col min="1793" max="2036" width="9" style="91" customWidth="1"/>
    <col min="2037" max="2037" width="18.625" style="91" customWidth="1"/>
    <col min="2038" max="2038" width="13.125" style="91" customWidth="1"/>
    <col min="2039" max="2040" width="12.375" style="91" customWidth="1"/>
    <col min="2041" max="2041" width="12.625" style="91" customWidth="1"/>
    <col min="2042" max="2042" width="13.125" style="91" customWidth="1"/>
    <col min="2043" max="2043" width="12.375" style="91" customWidth="1"/>
    <col min="2044" max="2045" width="9" style="91" customWidth="1"/>
    <col min="2046" max="2046" width="11" style="91" bestFit="1" customWidth="1"/>
    <col min="2047" max="2047" width="12.75" style="91" bestFit="1" customWidth="1"/>
    <col min="2048" max="2048" width="9.25" style="91" bestFit="1" customWidth="1"/>
    <col min="2049" max="2292" width="9" style="91" customWidth="1"/>
    <col min="2293" max="2293" width="18.625" style="91" customWidth="1"/>
    <col min="2294" max="2294" width="13.125" style="91" customWidth="1"/>
    <col min="2295" max="2296" width="12.375" style="91" customWidth="1"/>
    <col min="2297" max="2297" width="12.625" style="91" customWidth="1"/>
    <col min="2298" max="2298" width="13.125" style="91" customWidth="1"/>
    <col min="2299" max="2299" width="12.375" style="91" customWidth="1"/>
    <col min="2300" max="2301" width="9" style="91" customWidth="1"/>
    <col min="2302" max="2302" width="11" style="91" bestFit="1" customWidth="1"/>
    <col min="2303" max="2303" width="12.75" style="91" bestFit="1" customWidth="1"/>
    <col min="2304" max="2304" width="9.25" style="91" bestFit="1" customWidth="1"/>
    <col min="2305" max="2548" width="9" style="91" customWidth="1"/>
    <col min="2549" max="2549" width="18.625" style="91" customWidth="1"/>
    <col min="2550" max="2550" width="13.125" style="91" customWidth="1"/>
    <col min="2551" max="2552" width="12.375" style="91" customWidth="1"/>
    <col min="2553" max="2553" width="12.625" style="91" customWidth="1"/>
    <col min="2554" max="2554" width="13.125" style="91" customWidth="1"/>
    <col min="2555" max="2555" width="12.375" style="91" customWidth="1"/>
    <col min="2556" max="2557" width="9" style="91" customWidth="1"/>
    <col min="2558" max="2558" width="11" style="91" bestFit="1" customWidth="1"/>
    <col min="2559" max="2559" width="12.75" style="91" bestFit="1" customWidth="1"/>
    <col min="2560" max="2560" width="9.25" style="91" bestFit="1" customWidth="1"/>
    <col min="2561" max="2804" width="9" style="91" customWidth="1"/>
    <col min="2805" max="2805" width="18.625" style="91" customWidth="1"/>
    <col min="2806" max="2806" width="13.125" style="91" customWidth="1"/>
    <col min="2807" max="2808" width="12.375" style="91" customWidth="1"/>
    <col min="2809" max="2809" width="12.625" style="91" customWidth="1"/>
    <col min="2810" max="2810" width="13.125" style="91" customWidth="1"/>
    <col min="2811" max="2811" width="12.375" style="91" customWidth="1"/>
    <col min="2812" max="2813" width="9" style="91" customWidth="1"/>
    <col min="2814" max="2814" width="11" style="91" bestFit="1" customWidth="1"/>
    <col min="2815" max="2815" width="12.75" style="91" bestFit="1" customWidth="1"/>
    <col min="2816" max="2816" width="9.25" style="91" bestFit="1" customWidth="1"/>
    <col min="2817" max="3060" width="9" style="91" customWidth="1"/>
    <col min="3061" max="3061" width="18.625" style="91" customWidth="1"/>
    <col min="3062" max="3062" width="13.125" style="91" customWidth="1"/>
    <col min="3063" max="3064" width="12.375" style="91" customWidth="1"/>
    <col min="3065" max="3065" width="12.625" style="91" customWidth="1"/>
    <col min="3066" max="3066" width="13.125" style="91" customWidth="1"/>
    <col min="3067" max="3067" width="12.375" style="91" customWidth="1"/>
    <col min="3068" max="3069" width="9" style="91" customWidth="1"/>
    <col min="3070" max="3070" width="11" style="91" bestFit="1" customWidth="1"/>
    <col min="3071" max="3071" width="12.75" style="91" bestFit="1" customWidth="1"/>
    <col min="3072" max="3072" width="9.25" style="91" bestFit="1" customWidth="1"/>
    <col min="3073" max="3316" width="9" style="91" customWidth="1"/>
    <col min="3317" max="3317" width="18.625" style="91" customWidth="1"/>
    <col min="3318" max="3318" width="13.125" style="91" customWidth="1"/>
    <col min="3319" max="3320" width="12.375" style="91" customWidth="1"/>
    <col min="3321" max="3321" width="12.625" style="91" customWidth="1"/>
    <col min="3322" max="3322" width="13.125" style="91" customWidth="1"/>
    <col min="3323" max="3323" width="12.375" style="91" customWidth="1"/>
    <col min="3324" max="3325" width="9" style="91" customWidth="1"/>
    <col min="3326" max="3326" width="11" style="91" bestFit="1" customWidth="1"/>
    <col min="3327" max="3327" width="12.75" style="91" bestFit="1" customWidth="1"/>
    <col min="3328" max="3328" width="9.25" style="91" bestFit="1" customWidth="1"/>
    <col min="3329" max="3572" width="9" style="91" customWidth="1"/>
    <col min="3573" max="3573" width="18.625" style="91" customWidth="1"/>
    <col min="3574" max="3574" width="13.125" style="91" customWidth="1"/>
    <col min="3575" max="3576" width="12.375" style="91" customWidth="1"/>
    <col min="3577" max="3577" width="12.625" style="91" customWidth="1"/>
    <col min="3578" max="3578" width="13.125" style="91" customWidth="1"/>
    <col min="3579" max="3579" width="12.375" style="91" customWidth="1"/>
    <col min="3580" max="3581" width="9" style="91" customWidth="1"/>
    <col min="3582" max="3582" width="11" style="91" bestFit="1" customWidth="1"/>
    <col min="3583" max="3583" width="12.75" style="91" bestFit="1" customWidth="1"/>
    <col min="3584" max="3584" width="9.25" style="91" bestFit="1" customWidth="1"/>
    <col min="3585" max="3828" width="9" style="91" customWidth="1"/>
    <col min="3829" max="3829" width="18.625" style="91" customWidth="1"/>
    <col min="3830" max="3830" width="13.125" style="91" customWidth="1"/>
    <col min="3831" max="3832" width="12.375" style="91" customWidth="1"/>
    <col min="3833" max="3833" width="12.625" style="91" customWidth="1"/>
    <col min="3834" max="3834" width="13.125" style="91" customWidth="1"/>
    <col min="3835" max="3835" width="12.375" style="91" customWidth="1"/>
    <col min="3836" max="3837" width="9" style="91" customWidth="1"/>
    <col min="3838" max="3838" width="11" style="91" bestFit="1" customWidth="1"/>
    <col min="3839" max="3839" width="12.75" style="91" bestFit="1" customWidth="1"/>
    <col min="3840" max="3840" width="9.25" style="91" bestFit="1" customWidth="1"/>
    <col min="3841" max="4084" width="9" style="91" customWidth="1"/>
    <col min="4085" max="4085" width="18.625" style="91" customWidth="1"/>
    <col min="4086" max="4086" width="13.125" style="91" customWidth="1"/>
    <col min="4087" max="4088" width="12.375" style="91" customWidth="1"/>
    <col min="4089" max="4089" width="12.625" style="91" customWidth="1"/>
    <col min="4090" max="4090" width="13.125" style="91" customWidth="1"/>
    <col min="4091" max="4091" width="12.375" style="91" customWidth="1"/>
    <col min="4092" max="4093" width="9" style="91" customWidth="1"/>
    <col min="4094" max="4094" width="11" style="91" bestFit="1" customWidth="1"/>
    <col min="4095" max="4095" width="12.75" style="91" bestFit="1" customWidth="1"/>
    <col min="4096" max="4096" width="9.25" style="91" bestFit="1" customWidth="1"/>
    <col min="4097" max="4340" width="9" style="91" customWidth="1"/>
    <col min="4341" max="4341" width="18.625" style="91" customWidth="1"/>
    <col min="4342" max="4342" width="13.125" style="91" customWidth="1"/>
    <col min="4343" max="4344" width="12.375" style="91" customWidth="1"/>
    <col min="4345" max="4345" width="12.625" style="91" customWidth="1"/>
    <col min="4346" max="4346" width="13.125" style="91" customWidth="1"/>
    <col min="4347" max="4347" width="12.375" style="91" customWidth="1"/>
    <col min="4348" max="4349" width="9" style="91" customWidth="1"/>
    <col min="4350" max="4350" width="11" style="91" bestFit="1" customWidth="1"/>
    <col min="4351" max="4351" width="12.75" style="91" bestFit="1" customWidth="1"/>
    <col min="4352" max="4352" width="9.25" style="91" bestFit="1" customWidth="1"/>
    <col min="4353" max="4596" width="9" style="91" customWidth="1"/>
    <col min="4597" max="4597" width="18.625" style="91" customWidth="1"/>
    <col min="4598" max="4598" width="13.125" style="91" customWidth="1"/>
    <col min="4599" max="4600" width="12.375" style="91" customWidth="1"/>
    <col min="4601" max="4601" width="12.625" style="91" customWidth="1"/>
    <col min="4602" max="4602" width="13.125" style="91" customWidth="1"/>
    <col min="4603" max="4603" width="12.375" style="91" customWidth="1"/>
    <col min="4604" max="4605" width="9" style="91" customWidth="1"/>
    <col min="4606" max="4606" width="11" style="91" bestFit="1" customWidth="1"/>
    <col min="4607" max="4607" width="12.75" style="91" bestFit="1" customWidth="1"/>
    <col min="4608" max="4608" width="9.25" style="91" bestFit="1" customWidth="1"/>
    <col min="4609" max="4852" width="9" style="91" customWidth="1"/>
    <col min="4853" max="4853" width="18.625" style="91" customWidth="1"/>
    <col min="4854" max="4854" width="13.125" style="91" customWidth="1"/>
    <col min="4855" max="4856" width="12.375" style="91" customWidth="1"/>
    <col min="4857" max="4857" width="12.625" style="91" customWidth="1"/>
    <col min="4858" max="4858" width="13.125" style="91" customWidth="1"/>
    <col min="4859" max="4859" width="12.375" style="91" customWidth="1"/>
    <col min="4860" max="4861" width="9" style="91" customWidth="1"/>
    <col min="4862" max="4862" width="11" style="91" bestFit="1" customWidth="1"/>
    <col min="4863" max="4863" width="12.75" style="91" bestFit="1" customWidth="1"/>
    <col min="4864" max="4864" width="9.25" style="91" bestFit="1" customWidth="1"/>
    <col min="4865" max="5108" width="9" style="91" customWidth="1"/>
    <col min="5109" max="5109" width="18.625" style="91" customWidth="1"/>
    <col min="5110" max="5110" width="13.125" style="91" customWidth="1"/>
    <col min="5111" max="5112" width="12.375" style="91" customWidth="1"/>
    <col min="5113" max="5113" width="12.625" style="91" customWidth="1"/>
    <col min="5114" max="5114" width="13.125" style="91" customWidth="1"/>
    <col min="5115" max="5115" width="12.375" style="91" customWidth="1"/>
    <col min="5116" max="5117" width="9" style="91" customWidth="1"/>
    <col min="5118" max="5118" width="11" style="91" bestFit="1" customWidth="1"/>
    <col min="5119" max="5119" width="12.75" style="91" bestFit="1" customWidth="1"/>
    <col min="5120" max="5120" width="9.25" style="91" bestFit="1" customWidth="1"/>
    <col min="5121" max="5364" width="9" style="91" customWidth="1"/>
    <col min="5365" max="5365" width="18.625" style="91" customWidth="1"/>
    <col min="5366" max="5366" width="13.125" style="91" customWidth="1"/>
    <col min="5367" max="5368" width="12.375" style="91" customWidth="1"/>
    <col min="5369" max="5369" width="12.625" style="91" customWidth="1"/>
    <col min="5370" max="5370" width="13.125" style="91" customWidth="1"/>
    <col min="5371" max="5371" width="12.375" style="91" customWidth="1"/>
    <col min="5372" max="5373" width="9" style="91" customWidth="1"/>
    <col min="5374" max="5374" width="11" style="91" bestFit="1" customWidth="1"/>
    <col min="5375" max="5375" width="12.75" style="91" bestFit="1" customWidth="1"/>
    <col min="5376" max="5376" width="9.25" style="91" bestFit="1" customWidth="1"/>
    <col min="5377" max="5620" width="9" style="91" customWidth="1"/>
    <col min="5621" max="5621" width="18.625" style="91" customWidth="1"/>
    <col min="5622" max="5622" width="13.125" style="91" customWidth="1"/>
    <col min="5623" max="5624" width="12.375" style="91" customWidth="1"/>
    <col min="5625" max="5625" width="12.625" style="91" customWidth="1"/>
    <col min="5626" max="5626" width="13.125" style="91" customWidth="1"/>
    <col min="5627" max="5627" width="12.375" style="91" customWidth="1"/>
    <col min="5628" max="5629" width="9" style="91" customWidth="1"/>
    <col min="5630" max="5630" width="11" style="91" bestFit="1" customWidth="1"/>
    <col min="5631" max="5631" width="12.75" style="91" bestFit="1" customWidth="1"/>
    <col min="5632" max="5632" width="9.25" style="91" bestFit="1" customWidth="1"/>
    <col min="5633" max="5876" width="9" style="91" customWidth="1"/>
    <col min="5877" max="5877" width="18.625" style="91" customWidth="1"/>
    <col min="5878" max="5878" width="13.125" style="91" customWidth="1"/>
    <col min="5879" max="5880" width="12.375" style="91" customWidth="1"/>
    <col min="5881" max="5881" width="12.625" style="91" customWidth="1"/>
    <col min="5882" max="5882" width="13.125" style="91" customWidth="1"/>
    <col min="5883" max="5883" width="12.375" style="91" customWidth="1"/>
    <col min="5884" max="5885" width="9" style="91" customWidth="1"/>
    <col min="5886" max="5886" width="11" style="91" bestFit="1" customWidth="1"/>
    <col min="5887" max="5887" width="12.75" style="91" bestFit="1" customWidth="1"/>
    <col min="5888" max="5888" width="9.25" style="91" bestFit="1" customWidth="1"/>
    <col min="5889" max="6132" width="9" style="91" customWidth="1"/>
    <col min="6133" max="6133" width="18.625" style="91" customWidth="1"/>
    <col min="6134" max="6134" width="13.125" style="91" customWidth="1"/>
    <col min="6135" max="6136" width="12.375" style="91" customWidth="1"/>
    <col min="6137" max="6137" width="12.625" style="91" customWidth="1"/>
    <col min="6138" max="6138" width="13.125" style="91" customWidth="1"/>
    <col min="6139" max="6139" width="12.375" style="91" customWidth="1"/>
    <col min="6140" max="6141" width="9" style="91" customWidth="1"/>
    <col min="6142" max="6142" width="11" style="91" bestFit="1" customWidth="1"/>
    <col min="6143" max="6143" width="12.75" style="91" bestFit="1" customWidth="1"/>
    <col min="6144" max="6144" width="9.25" style="91" bestFit="1" customWidth="1"/>
    <col min="6145" max="6388" width="9" style="91" customWidth="1"/>
    <col min="6389" max="6389" width="18.625" style="91" customWidth="1"/>
    <col min="6390" max="6390" width="13.125" style="91" customWidth="1"/>
    <col min="6391" max="6392" width="12.375" style="91" customWidth="1"/>
    <col min="6393" max="6393" width="12.625" style="91" customWidth="1"/>
    <col min="6394" max="6394" width="13.125" style="91" customWidth="1"/>
    <col min="6395" max="6395" width="12.375" style="91" customWidth="1"/>
    <col min="6396" max="6397" width="9" style="91" customWidth="1"/>
    <col min="6398" max="6398" width="11" style="91" bestFit="1" customWidth="1"/>
    <col min="6399" max="6399" width="12.75" style="91" bestFit="1" customWidth="1"/>
    <col min="6400" max="6400" width="9.25" style="91" bestFit="1" customWidth="1"/>
    <col min="6401" max="6644" width="9" style="91" customWidth="1"/>
    <col min="6645" max="6645" width="18.625" style="91" customWidth="1"/>
    <col min="6646" max="6646" width="13.125" style="91" customWidth="1"/>
    <col min="6647" max="6648" width="12.375" style="91" customWidth="1"/>
    <col min="6649" max="6649" width="12.625" style="91" customWidth="1"/>
    <col min="6650" max="6650" width="13.125" style="91" customWidth="1"/>
    <col min="6651" max="6651" width="12.375" style="91" customWidth="1"/>
    <col min="6652" max="6653" width="9" style="91" customWidth="1"/>
    <col min="6654" max="6654" width="11" style="91" bestFit="1" customWidth="1"/>
    <col min="6655" max="6655" width="12.75" style="91" bestFit="1" customWidth="1"/>
    <col min="6656" max="6656" width="9.25" style="91" bestFit="1" customWidth="1"/>
    <col min="6657" max="6900" width="9" style="91" customWidth="1"/>
    <col min="6901" max="6901" width="18.625" style="91" customWidth="1"/>
    <col min="6902" max="6902" width="13.125" style="91" customWidth="1"/>
    <col min="6903" max="6904" width="12.375" style="91" customWidth="1"/>
    <col min="6905" max="6905" width="12.625" style="91" customWidth="1"/>
    <col min="6906" max="6906" width="13.125" style="91" customWidth="1"/>
    <col min="6907" max="6907" width="12.375" style="91" customWidth="1"/>
    <col min="6908" max="6909" width="9" style="91" customWidth="1"/>
    <col min="6910" max="6910" width="11" style="91" bestFit="1" customWidth="1"/>
    <col min="6911" max="6911" width="12.75" style="91" bestFit="1" customWidth="1"/>
    <col min="6912" max="6912" width="9.25" style="91" bestFit="1" customWidth="1"/>
    <col min="6913" max="7156" width="9" style="91" customWidth="1"/>
    <col min="7157" max="7157" width="18.625" style="91" customWidth="1"/>
    <col min="7158" max="7158" width="13.125" style="91" customWidth="1"/>
    <col min="7159" max="7160" width="12.375" style="91" customWidth="1"/>
    <col min="7161" max="7161" width="12.625" style="91" customWidth="1"/>
    <col min="7162" max="7162" width="13.125" style="91" customWidth="1"/>
    <col min="7163" max="7163" width="12.375" style="91" customWidth="1"/>
    <col min="7164" max="7165" width="9" style="91" customWidth="1"/>
    <col min="7166" max="7166" width="11" style="91" bestFit="1" customWidth="1"/>
    <col min="7167" max="7167" width="12.75" style="91" bestFit="1" customWidth="1"/>
    <col min="7168" max="7168" width="9.25" style="91" bestFit="1" customWidth="1"/>
    <col min="7169" max="7412" width="9" style="91" customWidth="1"/>
    <col min="7413" max="7413" width="18.625" style="91" customWidth="1"/>
    <col min="7414" max="7414" width="13.125" style="91" customWidth="1"/>
    <col min="7415" max="7416" width="12.375" style="91" customWidth="1"/>
    <col min="7417" max="7417" width="12.625" style="91" customWidth="1"/>
    <col min="7418" max="7418" width="13.125" style="91" customWidth="1"/>
    <col min="7419" max="7419" width="12.375" style="91" customWidth="1"/>
    <col min="7420" max="7421" width="9" style="91" customWidth="1"/>
    <col min="7422" max="7422" width="11" style="91" bestFit="1" customWidth="1"/>
    <col min="7423" max="7423" width="12.75" style="91" bestFit="1" customWidth="1"/>
    <col min="7424" max="7424" width="9.25" style="91" bestFit="1" customWidth="1"/>
    <col min="7425" max="7668" width="9" style="91" customWidth="1"/>
    <col min="7669" max="7669" width="18.625" style="91" customWidth="1"/>
    <col min="7670" max="7670" width="13.125" style="91" customWidth="1"/>
    <col min="7671" max="7672" width="12.375" style="91" customWidth="1"/>
    <col min="7673" max="7673" width="12.625" style="91" customWidth="1"/>
    <col min="7674" max="7674" width="13.125" style="91" customWidth="1"/>
    <col min="7675" max="7675" width="12.375" style="91" customWidth="1"/>
    <col min="7676" max="7677" width="9" style="91" customWidth="1"/>
    <col min="7678" max="7678" width="11" style="91" bestFit="1" customWidth="1"/>
    <col min="7679" max="7679" width="12.75" style="91" bestFit="1" customWidth="1"/>
    <col min="7680" max="7680" width="9.25" style="91" bestFit="1" customWidth="1"/>
    <col min="7681" max="7924" width="9" style="91" customWidth="1"/>
    <col min="7925" max="7925" width="18.625" style="91" customWidth="1"/>
    <col min="7926" max="7926" width="13.125" style="91" customWidth="1"/>
    <col min="7927" max="7928" width="12.375" style="91" customWidth="1"/>
    <col min="7929" max="7929" width="12.625" style="91" customWidth="1"/>
    <col min="7930" max="7930" width="13.125" style="91" customWidth="1"/>
    <col min="7931" max="7931" width="12.375" style="91" customWidth="1"/>
    <col min="7932" max="7933" width="9" style="91" customWidth="1"/>
    <col min="7934" max="7934" width="11" style="91" bestFit="1" customWidth="1"/>
    <col min="7935" max="7935" width="12.75" style="91" bestFit="1" customWidth="1"/>
    <col min="7936" max="7936" width="9.25" style="91" bestFit="1" customWidth="1"/>
    <col min="7937" max="8180" width="9" style="91" customWidth="1"/>
    <col min="8181" max="8181" width="18.625" style="91" customWidth="1"/>
    <col min="8182" max="8182" width="13.125" style="91" customWidth="1"/>
    <col min="8183" max="8184" width="12.375" style="91" customWidth="1"/>
    <col min="8185" max="8185" width="12.625" style="91" customWidth="1"/>
    <col min="8186" max="8186" width="13.125" style="91" customWidth="1"/>
    <col min="8187" max="8187" width="12.375" style="91" customWidth="1"/>
    <col min="8188" max="8189" width="9" style="91" customWidth="1"/>
    <col min="8190" max="8190" width="11" style="91" bestFit="1" customWidth="1"/>
    <col min="8191" max="8191" width="12.75" style="91" bestFit="1" customWidth="1"/>
    <col min="8192" max="8192" width="9.25" style="91" bestFit="1" customWidth="1"/>
    <col min="8193" max="8436" width="9" style="91" customWidth="1"/>
    <col min="8437" max="8437" width="18.625" style="91" customWidth="1"/>
    <col min="8438" max="8438" width="13.125" style="91" customWidth="1"/>
    <col min="8439" max="8440" width="12.375" style="91" customWidth="1"/>
    <col min="8441" max="8441" width="12.625" style="91" customWidth="1"/>
    <col min="8442" max="8442" width="13.125" style="91" customWidth="1"/>
    <col min="8443" max="8443" width="12.375" style="91" customWidth="1"/>
    <col min="8444" max="8445" width="9" style="91" customWidth="1"/>
    <col min="8446" max="8446" width="11" style="91" bestFit="1" customWidth="1"/>
    <col min="8447" max="8447" width="12.75" style="91" bestFit="1" customWidth="1"/>
    <col min="8448" max="8448" width="9.25" style="91" bestFit="1" customWidth="1"/>
    <col min="8449" max="8692" width="9" style="91" customWidth="1"/>
    <col min="8693" max="8693" width="18.625" style="91" customWidth="1"/>
    <col min="8694" max="8694" width="13.125" style="91" customWidth="1"/>
    <col min="8695" max="8696" width="12.375" style="91" customWidth="1"/>
    <col min="8697" max="8697" width="12.625" style="91" customWidth="1"/>
    <col min="8698" max="8698" width="13.125" style="91" customWidth="1"/>
    <col min="8699" max="8699" width="12.375" style="91" customWidth="1"/>
    <col min="8700" max="8701" width="9" style="91" customWidth="1"/>
    <col min="8702" max="8702" width="11" style="91" bestFit="1" customWidth="1"/>
    <col min="8703" max="8703" width="12.75" style="91" bestFit="1" customWidth="1"/>
    <col min="8704" max="8704" width="9.25" style="91" bestFit="1" customWidth="1"/>
    <col min="8705" max="8948" width="9" style="91" customWidth="1"/>
    <col min="8949" max="8949" width="18.625" style="91" customWidth="1"/>
    <col min="8950" max="8950" width="13.125" style="91" customWidth="1"/>
    <col min="8951" max="8952" width="12.375" style="91" customWidth="1"/>
    <col min="8953" max="8953" width="12.625" style="91" customWidth="1"/>
    <col min="8954" max="8954" width="13.125" style="91" customWidth="1"/>
    <col min="8955" max="8955" width="12.375" style="91" customWidth="1"/>
    <col min="8956" max="8957" width="9" style="91" customWidth="1"/>
    <col min="8958" max="8958" width="11" style="91" bestFit="1" customWidth="1"/>
    <col min="8959" max="8959" width="12.75" style="91" bestFit="1" customWidth="1"/>
    <col min="8960" max="8960" width="9.25" style="91" bestFit="1" customWidth="1"/>
    <col min="8961" max="9204" width="9" style="91" customWidth="1"/>
    <col min="9205" max="9205" width="18.625" style="91" customWidth="1"/>
    <col min="9206" max="9206" width="13.125" style="91" customWidth="1"/>
    <col min="9207" max="9208" width="12.375" style="91" customWidth="1"/>
    <col min="9209" max="9209" width="12.625" style="91" customWidth="1"/>
    <col min="9210" max="9210" width="13.125" style="91" customWidth="1"/>
    <col min="9211" max="9211" width="12.375" style="91" customWidth="1"/>
    <col min="9212" max="9213" width="9" style="91" customWidth="1"/>
    <col min="9214" max="9214" width="11" style="91" bestFit="1" customWidth="1"/>
    <col min="9215" max="9215" width="12.75" style="91" bestFit="1" customWidth="1"/>
    <col min="9216" max="9216" width="9.25" style="91" bestFit="1" customWidth="1"/>
    <col min="9217" max="9460" width="9" style="91" customWidth="1"/>
    <col min="9461" max="9461" width="18.625" style="91" customWidth="1"/>
    <col min="9462" max="9462" width="13.125" style="91" customWidth="1"/>
    <col min="9463" max="9464" width="12.375" style="91" customWidth="1"/>
    <col min="9465" max="9465" width="12.625" style="91" customWidth="1"/>
    <col min="9466" max="9466" width="13.125" style="91" customWidth="1"/>
    <col min="9467" max="9467" width="12.375" style="91" customWidth="1"/>
    <col min="9468" max="9469" width="9" style="91" customWidth="1"/>
    <col min="9470" max="9470" width="11" style="91" bestFit="1" customWidth="1"/>
    <col min="9471" max="9471" width="12.75" style="91" bestFit="1" customWidth="1"/>
    <col min="9472" max="9472" width="9.25" style="91" bestFit="1" customWidth="1"/>
    <col min="9473" max="9716" width="9" style="91" customWidth="1"/>
    <col min="9717" max="9717" width="18.625" style="91" customWidth="1"/>
    <col min="9718" max="9718" width="13.125" style="91" customWidth="1"/>
    <col min="9719" max="9720" width="12.375" style="91" customWidth="1"/>
    <col min="9721" max="9721" width="12.625" style="91" customWidth="1"/>
    <col min="9722" max="9722" width="13.125" style="91" customWidth="1"/>
    <col min="9723" max="9723" width="12.375" style="91" customWidth="1"/>
    <col min="9724" max="9725" width="9" style="91" customWidth="1"/>
    <col min="9726" max="9726" width="11" style="91" bestFit="1" customWidth="1"/>
    <col min="9727" max="9727" width="12.75" style="91" bestFit="1" customWidth="1"/>
    <col min="9728" max="9728" width="9.25" style="91" bestFit="1" customWidth="1"/>
    <col min="9729" max="9972" width="9" style="91" customWidth="1"/>
    <col min="9973" max="9973" width="18.625" style="91" customWidth="1"/>
    <col min="9974" max="9974" width="13.125" style="91" customWidth="1"/>
    <col min="9975" max="9976" width="12.375" style="91" customWidth="1"/>
    <col min="9977" max="9977" width="12.625" style="91" customWidth="1"/>
    <col min="9978" max="9978" width="13.125" style="91" customWidth="1"/>
    <col min="9979" max="9979" width="12.375" style="91" customWidth="1"/>
    <col min="9980" max="9981" width="9" style="91" customWidth="1"/>
    <col min="9982" max="9982" width="11" style="91" bestFit="1" customWidth="1"/>
    <col min="9983" max="9983" width="12.75" style="91" bestFit="1" customWidth="1"/>
    <col min="9984" max="9984" width="9.25" style="91" bestFit="1" customWidth="1"/>
    <col min="9985" max="10228" width="9" style="91" customWidth="1"/>
    <col min="10229" max="10229" width="18.625" style="91" customWidth="1"/>
    <col min="10230" max="10230" width="13.125" style="91" customWidth="1"/>
    <col min="10231" max="10232" width="12.375" style="91" customWidth="1"/>
    <col min="10233" max="10233" width="12.625" style="91" customWidth="1"/>
    <col min="10234" max="10234" width="13.125" style="91" customWidth="1"/>
    <col min="10235" max="10235" width="12.375" style="91" customWidth="1"/>
    <col min="10236" max="10237" width="9" style="91" customWidth="1"/>
    <col min="10238" max="10238" width="11" style="91" bestFit="1" customWidth="1"/>
    <col min="10239" max="10239" width="12.75" style="91" bestFit="1" customWidth="1"/>
    <col min="10240" max="10240" width="9.25" style="91" bestFit="1" customWidth="1"/>
    <col min="10241" max="10484" width="9" style="91" customWidth="1"/>
    <col min="10485" max="10485" width="18.625" style="91" customWidth="1"/>
    <col min="10486" max="10486" width="13.125" style="91" customWidth="1"/>
    <col min="10487" max="10488" width="12.375" style="91" customWidth="1"/>
    <col min="10489" max="10489" width="12.625" style="91" customWidth="1"/>
    <col min="10490" max="10490" width="13.125" style="91" customWidth="1"/>
    <col min="10491" max="10491" width="12.375" style="91" customWidth="1"/>
    <col min="10492" max="10493" width="9" style="91" customWidth="1"/>
    <col min="10494" max="10494" width="11" style="91" bestFit="1" customWidth="1"/>
    <col min="10495" max="10495" width="12.75" style="91" bestFit="1" customWidth="1"/>
    <col min="10496" max="10496" width="9.25" style="91" bestFit="1" customWidth="1"/>
    <col min="10497" max="10740" width="9" style="91" customWidth="1"/>
    <col min="10741" max="10741" width="18.625" style="91" customWidth="1"/>
    <col min="10742" max="10742" width="13.125" style="91" customWidth="1"/>
    <col min="10743" max="10744" width="12.375" style="91" customWidth="1"/>
    <col min="10745" max="10745" width="12.625" style="91" customWidth="1"/>
    <col min="10746" max="10746" width="13.125" style="91" customWidth="1"/>
    <col min="10747" max="10747" width="12.375" style="91" customWidth="1"/>
    <col min="10748" max="10749" width="9" style="91" customWidth="1"/>
    <col min="10750" max="10750" width="11" style="91" bestFit="1" customWidth="1"/>
    <col min="10751" max="10751" width="12.75" style="91" bestFit="1" customWidth="1"/>
    <col min="10752" max="10752" width="9.25" style="91" bestFit="1" customWidth="1"/>
    <col min="10753" max="10996" width="9" style="91" customWidth="1"/>
    <col min="10997" max="10997" width="18.625" style="91" customWidth="1"/>
    <col min="10998" max="10998" width="13.125" style="91" customWidth="1"/>
    <col min="10999" max="11000" width="12.375" style="91" customWidth="1"/>
    <col min="11001" max="11001" width="12.625" style="91" customWidth="1"/>
    <col min="11002" max="11002" width="13.125" style="91" customWidth="1"/>
    <col min="11003" max="11003" width="12.375" style="91" customWidth="1"/>
    <col min="11004" max="11005" width="9" style="91" customWidth="1"/>
    <col min="11006" max="11006" width="11" style="91" bestFit="1" customWidth="1"/>
    <col min="11007" max="11007" width="12.75" style="91" bestFit="1" customWidth="1"/>
    <col min="11008" max="11008" width="9.25" style="91" bestFit="1" customWidth="1"/>
    <col min="11009" max="11252" width="9" style="91" customWidth="1"/>
    <col min="11253" max="11253" width="18.625" style="91" customWidth="1"/>
    <col min="11254" max="11254" width="13.125" style="91" customWidth="1"/>
    <col min="11255" max="11256" width="12.375" style="91" customWidth="1"/>
    <col min="11257" max="11257" width="12.625" style="91" customWidth="1"/>
    <col min="11258" max="11258" width="13.125" style="91" customWidth="1"/>
    <col min="11259" max="11259" width="12.375" style="91" customWidth="1"/>
    <col min="11260" max="11261" width="9" style="91" customWidth="1"/>
    <col min="11262" max="11262" width="11" style="91" bestFit="1" customWidth="1"/>
    <col min="11263" max="11263" width="12.75" style="91" bestFit="1" customWidth="1"/>
    <col min="11264" max="11264" width="9.25" style="91" bestFit="1" customWidth="1"/>
    <col min="11265" max="11508" width="9" style="91" customWidth="1"/>
    <col min="11509" max="11509" width="18.625" style="91" customWidth="1"/>
    <col min="11510" max="11510" width="13.125" style="91" customWidth="1"/>
    <col min="11511" max="11512" width="12.375" style="91" customWidth="1"/>
    <col min="11513" max="11513" width="12.625" style="91" customWidth="1"/>
    <col min="11514" max="11514" width="13.125" style="91" customWidth="1"/>
    <col min="11515" max="11515" width="12.375" style="91" customWidth="1"/>
    <col min="11516" max="11517" width="9" style="91" customWidth="1"/>
    <col min="11518" max="11518" width="11" style="91" bestFit="1" customWidth="1"/>
    <col min="11519" max="11519" width="12.75" style="91" bestFit="1" customWidth="1"/>
    <col min="11520" max="11520" width="9.25" style="91" bestFit="1" customWidth="1"/>
    <col min="11521" max="11764" width="9" style="91" customWidth="1"/>
    <col min="11765" max="11765" width="18.625" style="91" customWidth="1"/>
    <col min="11766" max="11766" width="13.125" style="91" customWidth="1"/>
    <col min="11767" max="11768" width="12.375" style="91" customWidth="1"/>
    <col min="11769" max="11769" width="12.625" style="91" customWidth="1"/>
    <col min="11770" max="11770" width="13.125" style="91" customWidth="1"/>
    <col min="11771" max="11771" width="12.375" style="91" customWidth="1"/>
    <col min="11772" max="11773" width="9" style="91" customWidth="1"/>
    <col min="11774" max="11774" width="11" style="91" bestFit="1" customWidth="1"/>
    <col min="11775" max="11775" width="12.75" style="91" bestFit="1" customWidth="1"/>
    <col min="11776" max="11776" width="9.25" style="91" bestFit="1" customWidth="1"/>
    <col min="11777" max="12020" width="9" style="91" customWidth="1"/>
    <col min="12021" max="12021" width="18.625" style="91" customWidth="1"/>
    <col min="12022" max="12022" width="13.125" style="91" customWidth="1"/>
    <col min="12023" max="12024" width="12.375" style="91" customWidth="1"/>
    <col min="12025" max="12025" width="12.625" style="91" customWidth="1"/>
    <col min="12026" max="12026" width="13.125" style="91" customWidth="1"/>
    <col min="12027" max="12027" width="12.375" style="91" customWidth="1"/>
    <col min="12028" max="12029" width="9" style="91" customWidth="1"/>
    <col min="12030" max="12030" width="11" style="91" bestFit="1" customWidth="1"/>
    <col min="12031" max="12031" width="12.75" style="91" bestFit="1" customWidth="1"/>
    <col min="12032" max="12032" width="9.25" style="91" bestFit="1" customWidth="1"/>
    <col min="12033" max="12276" width="9" style="91" customWidth="1"/>
    <col min="12277" max="12277" width="18.625" style="91" customWidth="1"/>
    <col min="12278" max="12278" width="13.125" style="91" customWidth="1"/>
    <col min="12279" max="12280" width="12.375" style="91" customWidth="1"/>
    <col min="12281" max="12281" width="12.625" style="91" customWidth="1"/>
    <col min="12282" max="12282" width="13.125" style="91" customWidth="1"/>
    <col min="12283" max="12283" width="12.375" style="91" customWidth="1"/>
    <col min="12284" max="12285" width="9" style="91" customWidth="1"/>
    <col min="12286" max="12286" width="11" style="91" bestFit="1" customWidth="1"/>
    <col min="12287" max="12287" width="12.75" style="91" bestFit="1" customWidth="1"/>
    <col min="12288" max="12288" width="9.25" style="91" bestFit="1" customWidth="1"/>
    <col min="12289" max="12532" width="9" style="91" customWidth="1"/>
    <col min="12533" max="12533" width="18.625" style="91" customWidth="1"/>
    <col min="12534" max="12534" width="13.125" style="91" customWidth="1"/>
    <col min="12535" max="12536" width="12.375" style="91" customWidth="1"/>
    <col min="12537" max="12537" width="12.625" style="91" customWidth="1"/>
    <col min="12538" max="12538" width="13.125" style="91" customWidth="1"/>
    <col min="12539" max="12539" width="12.375" style="91" customWidth="1"/>
    <col min="12540" max="12541" width="9" style="91" customWidth="1"/>
    <col min="12542" max="12542" width="11" style="91" bestFit="1" customWidth="1"/>
    <col min="12543" max="12543" width="12.75" style="91" bestFit="1" customWidth="1"/>
    <col min="12544" max="12544" width="9.25" style="91" bestFit="1" customWidth="1"/>
    <col min="12545" max="12788" width="9" style="91" customWidth="1"/>
    <col min="12789" max="12789" width="18.625" style="91" customWidth="1"/>
    <col min="12790" max="12790" width="13.125" style="91" customWidth="1"/>
    <col min="12791" max="12792" width="12.375" style="91" customWidth="1"/>
    <col min="12793" max="12793" width="12.625" style="91" customWidth="1"/>
    <col min="12794" max="12794" width="13.125" style="91" customWidth="1"/>
    <col min="12795" max="12795" width="12.375" style="91" customWidth="1"/>
    <col min="12796" max="12797" width="9" style="91" customWidth="1"/>
    <col min="12798" max="12798" width="11" style="91" bestFit="1" customWidth="1"/>
    <col min="12799" max="12799" width="12.75" style="91" bestFit="1" customWidth="1"/>
    <col min="12800" max="12800" width="9.25" style="91" bestFit="1" customWidth="1"/>
    <col min="12801" max="13044" width="9" style="91" customWidth="1"/>
    <col min="13045" max="13045" width="18.625" style="91" customWidth="1"/>
    <col min="13046" max="13046" width="13.125" style="91" customWidth="1"/>
    <col min="13047" max="13048" width="12.375" style="91" customWidth="1"/>
    <col min="13049" max="13049" width="12.625" style="91" customWidth="1"/>
    <col min="13050" max="13050" width="13.125" style="91" customWidth="1"/>
    <col min="13051" max="13051" width="12.375" style="91" customWidth="1"/>
    <col min="13052" max="13053" width="9" style="91" customWidth="1"/>
    <col min="13054" max="13054" width="11" style="91" bestFit="1" customWidth="1"/>
    <col min="13055" max="13055" width="12.75" style="91" bestFit="1" customWidth="1"/>
    <col min="13056" max="13056" width="9.25" style="91" bestFit="1" customWidth="1"/>
    <col min="13057" max="13300" width="9" style="91" customWidth="1"/>
    <col min="13301" max="13301" width="18.625" style="91" customWidth="1"/>
    <col min="13302" max="13302" width="13.125" style="91" customWidth="1"/>
    <col min="13303" max="13304" width="12.375" style="91" customWidth="1"/>
    <col min="13305" max="13305" width="12.625" style="91" customWidth="1"/>
    <col min="13306" max="13306" width="13.125" style="91" customWidth="1"/>
    <col min="13307" max="13307" width="12.375" style="91" customWidth="1"/>
    <col min="13308" max="13309" width="9" style="91" customWidth="1"/>
    <col min="13310" max="13310" width="11" style="91" bestFit="1" customWidth="1"/>
    <col min="13311" max="13311" width="12.75" style="91" bestFit="1" customWidth="1"/>
    <col min="13312" max="13312" width="9.25" style="91" bestFit="1" customWidth="1"/>
    <col min="13313" max="13556" width="9" style="91" customWidth="1"/>
    <col min="13557" max="13557" width="18.625" style="91" customWidth="1"/>
    <col min="13558" max="13558" width="13.125" style="91" customWidth="1"/>
    <col min="13559" max="13560" width="12.375" style="91" customWidth="1"/>
    <col min="13561" max="13561" width="12.625" style="91" customWidth="1"/>
    <col min="13562" max="13562" width="13.125" style="91" customWidth="1"/>
    <col min="13563" max="13563" width="12.375" style="91" customWidth="1"/>
    <col min="13564" max="13565" width="9" style="91" customWidth="1"/>
    <col min="13566" max="13566" width="11" style="91" bestFit="1" customWidth="1"/>
    <col min="13567" max="13567" width="12.75" style="91" bestFit="1" customWidth="1"/>
    <col min="13568" max="13568" width="9.25" style="91" bestFit="1" customWidth="1"/>
    <col min="13569" max="13812" width="9" style="91" customWidth="1"/>
    <col min="13813" max="13813" width="18.625" style="91" customWidth="1"/>
    <col min="13814" max="13814" width="13.125" style="91" customWidth="1"/>
    <col min="13815" max="13816" width="12.375" style="91" customWidth="1"/>
    <col min="13817" max="13817" width="12.625" style="91" customWidth="1"/>
    <col min="13818" max="13818" width="13.125" style="91" customWidth="1"/>
    <col min="13819" max="13819" width="12.375" style="91" customWidth="1"/>
    <col min="13820" max="13821" width="9" style="91" customWidth="1"/>
    <col min="13822" max="13822" width="11" style="91" bestFit="1" customWidth="1"/>
    <col min="13823" max="13823" width="12.75" style="91" bestFit="1" customWidth="1"/>
    <col min="13824" max="13824" width="9.25" style="91" bestFit="1" customWidth="1"/>
    <col min="13825" max="14068" width="9" style="91" customWidth="1"/>
    <col min="14069" max="14069" width="18.625" style="91" customWidth="1"/>
    <col min="14070" max="14070" width="13.125" style="91" customWidth="1"/>
    <col min="14071" max="14072" width="12.375" style="91" customWidth="1"/>
    <col min="14073" max="14073" width="12.625" style="91" customWidth="1"/>
    <col min="14074" max="14074" width="13.125" style="91" customWidth="1"/>
    <col min="14075" max="14075" width="12.375" style="91" customWidth="1"/>
    <col min="14076" max="14077" width="9" style="91" customWidth="1"/>
    <col min="14078" max="14078" width="11" style="91" bestFit="1" customWidth="1"/>
    <col min="14079" max="14079" width="12.75" style="91" bestFit="1" customWidth="1"/>
    <col min="14080" max="14080" width="9.25" style="91" bestFit="1" customWidth="1"/>
    <col min="14081" max="14324" width="9" style="91" customWidth="1"/>
    <col min="14325" max="14325" width="18.625" style="91" customWidth="1"/>
    <col min="14326" max="14326" width="13.125" style="91" customWidth="1"/>
    <col min="14327" max="14328" width="12.375" style="91" customWidth="1"/>
    <col min="14329" max="14329" width="12.625" style="91" customWidth="1"/>
    <col min="14330" max="14330" width="13.125" style="91" customWidth="1"/>
    <col min="14331" max="14331" width="12.375" style="91" customWidth="1"/>
    <col min="14332" max="14333" width="9" style="91" customWidth="1"/>
    <col min="14334" max="14334" width="11" style="91" bestFit="1" customWidth="1"/>
    <col min="14335" max="14335" width="12.75" style="91" bestFit="1" customWidth="1"/>
    <col min="14336" max="14336" width="9.25" style="91" bestFit="1" customWidth="1"/>
    <col min="14337" max="14580" width="9" style="91" customWidth="1"/>
    <col min="14581" max="14581" width="18.625" style="91" customWidth="1"/>
    <col min="14582" max="14582" width="13.125" style="91" customWidth="1"/>
    <col min="14583" max="14584" width="12.375" style="91" customWidth="1"/>
    <col min="14585" max="14585" width="12.625" style="91" customWidth="1"/>
    <col min="14586" max="14586" width="13.125" style="91" customWidth="1"/>
    <col min="14587" max="14587" width="12.375" style="91" customWidth="1"/>
    <col min="14588" max="14589" width="9" style="91" customWidth="1"/>
    <col min="14590" max="14590" width="11" style="91" bestFit="1" customWidth="1"/>
    <col min="14591" max="14591" width="12.75" style="91" bestFit="1" customWidth="1"/>
    <col min="14592" max="14592" width="9.25" style="91" bestFit="1" customWidth="1"/>
    <col min="14593" max="14836" width="9" style="91" customWidth="1"/>
    <col min="14837" max="14837" width="18.625" style="91" customWidth="1"/>
    <col min="14838" max="14838" width="13.125" style="91" customWidth="1"/>
    <col min="14839" max="14840" width="12.375" style="91" customWidth="1"/>
    <col min="14841" max="14841" width="12.625" style="91" customWidth="1"/>
    <col min="14842" max="14842" width="13.125" style="91" customWidth="1"/>
    <col min="14843" max="14843" width="12.375" style="91" customWidth="1"/>
    <col min="14844" max="14845" width="9" style="91" customWidth="1"/>
    <col min="14846" max="14846" width="11" style="91" bestFit="1" customWidth="1"/>
    <col min="14847" max="14847" width="12.75" style="91" bestFit="1" customWidth="1"/>
    <col min="14848" max="14848" width="9.25" style="91" bestFit="1" customWidth="1"/>
    <col min="14849" max="15092" width="9" style="91" customWidth="1"/>
    <col min="15093" max="15093" width="18.625" style="91" customWidth="1"/>
    <col min="15094" max="15094" width="13.125" style="91" customWidth="1"/>
    <col min="15095" max="15096" width="12.375" style="91" customWidth="1"/>
    <col min="15097" max="15097" width="12.625" style="91" customWidth="1"/>
    <col min="15098" max="15098" width="13.125" style="91" customWidth="1"/>
    <col min="15099" max="15099" width="12.375" style="91" customWidth="1"/>
    <col min="15100" max="15101" width="9" style="91" customWidth="1"/>
    <col min="15102" max="15102" width="11" style="91" bestFit="1" customWidth="1"/>
    <col min="15103" max="15103" width="12.75" style="91" bestFit="1" customWidth="1"/>
    <col min="15104" max="15104" width="9.25" style="91" bestFit="1" customWidth="1"/>
    <col min="15105" max="15348" width="9" style="91" customWidth="1"/>
    <col min="15349" max="15349" width="18.625" style="91" customWidth="1"/>
    <col min="15350" max="15350" width="13.125" style="91" customWidth="1"/>
    <col min="15351" max="15352" width="12.375" style="91" customWidth="1"/>
    <col min="15353" max="15353" width="12.625" style="91" customWidth="1"/>
    <col min="15354" max="15354" width="13.125" style="91" customWidth="1"/>
    <col min="15355" max="15355" width="12.375" style="91" customWidth="1"/>
    <col min="15356" max="15357" width="9" style="91" customWidth="1"/>
    <col min="15358" max="15358" width="11" style="91" bestFit="1" customWidth="1"/>
    <col min="15359" max="15359" width="12.75" style="91" bestFit="1" customWidth="1"/>
    <col min="15360" max="15360" width="9.25" style="91" bestFit="1" customWidth="1"/>
    <col min="15361" max="15604" width="9" style="91" customWidth="1"/>
    <col min="15605" max="15605" width="18.625" style="91" customWidth="1"/>
    <col min="15606" max="15606" width="13.125" style="91" customWidth="1"/>
    <col min="15607" max="15608" width="12.375" style="91" customWidth="1"/>
    <col min="15609" max="15609" width="12.625" style="91" customWidth="1"/>
    <col min="15610" max="15610" width="13.125" style="91" customWidth="1"/>
    <col min="15611" max="15611" width="12.375" style="91" customWidth="1"/>
    <col min="15612" max="15613" width="9" style="91" customWidth="1"/>
    <col min="15614" max="15614" width="11" style="91" bestFit="1" customWidth="1"/>
    <col min="15615" max="15615" width="12.75" style="91" bestFit="1" customWidth="1"/>
    <col min="15616" max="15616" width="9.25" style="91" bestFit="1" customWidth="1"/>
    <col min="15617" max="15860" width="9" style="91" customWidth="1"/>
    <col min="15861" max="15861" width="18.625" style="91" customWidth="1"/>
    <col min="15862" max="15862" width="13.125" style="91" customWidth="1"/>
    <col min="15863" max="15864" width="12.375" style="91" customWidth="1"/>
    <col min="15865" max="15865" width="12.625" style="91" customWidth="1"/>
    <col min="15866" max="15866" width="13.125" style="91" customWidth="1"/>
    <col min="15867" max="15867" width="12.375" style="91" customWidth="1"/>
    <col min="15868" max="15869" width="9" style="91" customWidth="1"/>
    <col min="15870" max="15870" width="11" style="91" bestFit="1" customWidth="1"/>
    <col min="15871" max="15871" width="12.75" style="91" bestFit="1" customWidth="1"/>
    <col min="15872" max="15872" width="9.25" style="91" bestFit="1" customWidth="1"/>
    <col min="15873" max="16116" width="9" style="91" customWidth="1"/>
    <col min="16117" max="16117" width="18.625" style="91" customWidth="1"/>
    <col min="16118" max="16118" width="13.125" style="91" customWidth="1"/>
    <col min="16119" max="16120" width="12.375" style="91" customWidth="1"/>
    <col min="16121" max="16121" width="12.625" style="91" customWidth="1"/>
    <col min="16122" max="16122" width="13.125" style="91" customWidth="1"/>
    <col min="16123" max="16123" width="12.375" style="91" customWidth="1"/>
    <col min="16124" max="16125" width="9" style="91" customWidth="1"/>
    <col min="16126" max="16126" width="11" style="91" bestFit="1" customWidth="1"/>
    <col min="16127" max="16127" width="12.75" style="91" bestFit="1" customWidth="1"/>
    <col min="16128" max="16128" width="9.25" style="91" bestFit="1" customWidth="1"/>
    <col min="16129" max="16384" width="9" style="91" customWidth="1"/>
  </cols>
  <sheetData>
    <row r="1" spans="1:17" ht="18" customHeight="1">
      <c r="A1" s="93" t="s">
        <v>215</v>
      </c>
      <c r="B1" s="103"/>
      <c r="C1" s="103"/>
      <c r="D1" s="103"/>
      <c r="E1" s="103"/>
      <c r="F1" s="103"/>
      <c r="G1" s="104"/>
    </row>
    <row r="2" spans="1:17" ht="18" customHeight="1">
      <c r="A2" s="157"/>
      <c r="B2" s="166"/>
      <c r="C2" s="166"/>
      <c r="D2" s="166"/>
      <c r="E2" s="182"/>
      <c r="F2" s="157"/>
      <c r="G2" s="193" t="s">
        <v>53</v>
      </c>
      <c r="H2" s="157"/>
      <c r="I2" s="201"/>
      <c r="J2" s="207" t="s">
        <v>199</v>
      </c>
      <c r="K2" s="157"/>
      <c r="L2" s="157"/>
      <c r="M2" s="157"/>
      <c r="N2" s="157"/>
      <c r="O2" s="157"/>
      <c r="P2" s="157"/>
      <c r="Q2" s="157"/>
    </row>
    <row r="3" spans="1:17" ht="15" customHeight="1">
      <c r="A3" s="158" t="s">
        <v>124</v>
      </c>
      <c r="B3" s="167" t="s">
        <v>139</v>
      </c>
      <c r="C3" s="174"/>
      <c r="D3" s="181"/>
      <c r="E3" s="183" t="s">
        <v>221</v>
      </c>
      <c r="F3" s="167" t="s">
        <v>223</v>
      </c>
      <c r="G3" s="194"/>
      <c r="H3" s="157"/>
      <c r="I3" s="202" t="s">
        <v>198</v>
      </c>
      <c r="J3" s="208" t="s">
        <v>131</v>
      </c>
      <c r="K3" s="157"/>
      <c r="L3" s="157"/>
      <c r="M3" s="157"/>
      <c r="N3" s="157"/>
      <c r="O3" s="157"/>
      <c r="P3" s="157"/>
      <c r="Q3" s="157"/>
    </row>
    <row r="4" spans="1:17" ht="15" customHeight="1">
      <c r="A4" s="159" t="s">
        <v>125</v>
      </c>
      <c r="B4" s="168" t="s">
        <v>195</v>
      </c>
      <c r="C4" s="175" t="s">
        <v>179</v>
      </c>
      <c r="D4" s="168" t="s">
        <v>197</v>
      </c>
      <c r="E4" s="184" t="s">
        <v>222</v>
      </c>
      <c r="F4" s="185" t="s">
        <v>220</v>
      </c>
      <c r="G4" s="175" t="s">
        <v>185</v>
      </c>
      <c r="H4" s="157"/>
      <c r="I4" s="203"/>
      <c r="J4" s="209" t="s">
        <v>196</v>
      </c>
      <c r="K4" s="157"/>
      <c r="L4" s="157"/>
      <c r="M4" s="157"/>
      <c r="N4" s="157"/>
      <c r="O4" s="157"/>
      <c r="P4" s="157"/>
      <c r="Q4" s="157"/>
    </row>
    <row r="5" spans="1:17" ht="15" customHeight="1">
      <c r="A5" s="160" t="s">
        <v>126</v>
      </c>
      <c r="B5" s="169">
        <v>546403</v>
      </c>
      <c r="C5" s="176">
        <f t="shared" ref="C5:C51" si="0">RANK(B5,$B$5:$B$51)</f>
        <v>9</v>
      </c>
      <c r="D5" s="176">
        <f t="shared" ref="D5:D53" si="1">B5-I5</f>
        <v>-83344</v>
      </c>
      <c r="E5" s="176">
        <f t="shared" ref="E5:E51" si="2">J5</f>
        <v>5147</v>
      </c>
      <c r="F5" s="186">
        <f t="shared" ref="F5:F51" si="3">ROUND(E5*1000/B5,5)</f>
        <v>9.4197900000000008</v>
      </c>
      <c r="G5" s="195">
        <f t="shared" ref="G5:G51" si="4">RANK(F5,$F$5:$F$51,1)</f>
        <v>32</v>
      </c>
      <c r="H5" s="157"/>
      <c r="I5" s="204">
        <v>629747</v>
      </c>
      <c r="J5" s="210">
        <v>5147</v>
      </c>
      <c r="K5" s="157"/>
      <c r="L5" s="157"/>
      <c r="M5" s="157"/>
      <c r="N5" s="157"/>
      <c r="O5" s="157"/>
      <c r="P5" s="157"/>
      <c r="Q5" s="157"/>
    </row>
    <row r="6" spans="1:17" ht="15" customHeight="1">
      <c r="A6" s="161" t="s">
        <v>127</v>
      </c>
      <c r="B6" s="170">
        <v>76181</v>
      </c>
      <c r="C6" s="177">
        <f t="shared" si="0"/>
        <v>42</v>
      </c>
      <c r="D6" s="177">
        <f t="shared" si="1"/>
        <v>-13520</v>
      </c>
      <c r="E6" s="177">
        <f t="shared" si="2"/>
        <v>1216</v>
      </c>
      <c r="F6" s="187">
        <f t="shared" si="3"/>
        <v>15.96199</v>
      </c>
      <c r="G6" s="196">
        <f t="shared" si="4"/>
        <v>46</v>
      </c>
      <c r="H6" s="157"/>
      <c r="I6" s="204">
        <v>89701</v>
      </c>
      <c r="J6" s="210">
        <v>1216</v>
      </c>
      <c r="K6" s="157"/>
      <c r="L6" s="157"/>
      <c r="M6" s="157"/>
      <c r="N6" s="157"/>
      <c r="O6" s="157"/>
      <c r="P6" s="157"/>
      <c r="Q6" s="157"/>
    </row>
    <row r="7" spans="1:17" ht="15" customHeight="1">
      <c r="A7" s="161" t="s">
        <v>128</v>
      </c>
      <c r="B7" s="170">
        <v>82233</v>
      </c>
      <c r="C7" s="177">
        <f t="shared" si="0"/>
        <v>41</v>
      </c>
      <c r="D7" s="177">
        <f t="shared" si="1"/>
        <v>-13876</v>
      </c>
      <c r="E7" s="177">
        <f t="shared" si="2"/>
        <v>1189</v>
      </c>
      <c r="F7" s="187">
        <f t="shared" si="3"/>
        <v>14.458920000000001</v>
      </c>
      <c r="G7" s="196">
        <f t="shared" si="4"/>
        <v>45</v>
      </c>
      <c r="H7" s="157"/>
      <c r="I7" s="204">
        <v>96109</v>
      </c>
      <c r="J7" s="210">
        <v>1189</v>
      </c>
      <c r="K7" s="157"/>
      <c r="L7" s="157"/>
      <c r="M7" s="157"/>
      <c r="N7" s="157"/>
      <c r="O7" s="157"/>
      <c r="P7" s="157"/>
      <c r="Q7" s="157"/>
    </row>
    <row r="8" spans="1:17" ht="15" customHeight="1">
      <c r="A8" s="161" t="s">
        <v>130</v>
      </c>
      <c r="B8" s="170">
        <v>251974</v>
      </c>
      <c r="C8" s="177">
        <f t="shared" si="0"/>
        <v>16</v>
      </c>
      <c r="D8" s="177">
        <f t="shared" si="1"/>
        <v>-41227</v>
      </c>
      <c r="E8" s="177">
        <f t="shared" si="2"/>
        <v>2269</v>
      </c>
      <c r="F8" s="187">
        <f t="shared" si="3"/>
        <v>9.0048999999999992</v>
      </c>
      <c r="G8" s="196">
        <f t="shared" si="4"/>
        <v>30</v>
      </c>
      <c r="H8" s="157"/>
      <c r="I8" s="204">
        <v>293201</v>
      </c>
      <c r="J8" s="210">
        <v>2269</v>
      </c>
      <c r="K8" s="157"/>
      <c r="L8" s="157"/>
      <c r="M8" s="157"/>
      <c r="N8" s="157"/>
      <c r="O8" s="157"/>
      <c r="P8" s="157"/>
      <c r="Q8" s="157"/>
    </row>
    <row r="9" spans="1:17" ht="15" customHeight="1">
      <c r="A9" s="162" t="s">
        <v>132</v>
      </c>
      <c r="B9" s="171">
        <v>57878</v>
      </c>
      <c r="C9" s="178">
        <f t="shared" si="0"/>
        <v>45</v>
      </c>
      <c r="D9" s="178">
        <f t="shared" si="1"/>
        <v>-10713</v>
      </c>
      <c r="E9" s="178">
        <f t="shared" si="2"/>
        <v>941</v>
      </c>
      <c r="F9" s="188">
        <f t="shared" si="3"/>
        <v>16.25834</v>
      </c>
      <c r="G9" s="197">
        <f t="shared" si="4"/>
        <v>47</v>
      </c>
      <c r="H9" s="157"/>
      <c r="I9" s="205">
        <v>68591</v>
      </c>
      <c r="J9" s="211">
        <v>941</v>
      </c>
      <c r="K9" s="157"/>
      <c r="L9" s="157"/>
      <c r="M9" s="157"/>
      <c r="N9" s="157"/>
      <c r="O9" s="157"/>
      <c r="P9" s="157"/>
      <c r="Q9" s="157"/>
    </row>
    <row r="10" spans="1:17" ht="15" customHeight="1">
      <c r="A10" s="161" t="s">
        <v>133</v>
      </c>
      <c r="B10" s="170">
        <v>86411</v>
      </c>
      <c r="C10" s="177">
        <f t="shared" si="0"/>
        <v>40</v>
      </c>
      <c r="D10" s="177">
        <f t="shared" si="1"/>
        <v>-16027</v>
      </c>
      <c r="E10" s="177">
        <f t="shared" si="2"/>
        <v>1048</v>
      </c>
      <c r="F10" s="187">
        <f t="shared" si="3"/>
        <v>12.12809</v>
      </c>
      <c r="G10" s="196">
        <f t="shared" si="4"/>
        <v>42</v>
      </c>
      <c r="H10" s="157"/>
      <c r="I10" s="204">
        <v>102438</v>
      </c>
      <c r="J10" s="210">
        <v>1048</v>
      </c>
      <c r="K10" s="157"/>
      <c r="L10" s="157"/>
      <c r="M10" s="157"/>
      <c r="N10" s="157"/>
      <c r="O10" s="157"/>
      <c r="P10" s="157"/>
      <c r="Q10" s="157"/>
    </row>
    <row r="11" spans="1:17" ht="15" customHeight="1">
      <c r="A11" s="161" t="s">
        <v>134</v>
      </c>
      <c r="B11" s="170">
        <v>166293</v>
      </c>
      <c r="C11" s="177">
        <f t="shared" si="0"/>
        <v>26</v>
      </c>
      <c r="D11" s="177">
        <f t="shared" si="1"/>
        <v>-30933</v>
      </c>
      <c r="E11" s="177">
        <f t="shared" si="2"/>
        <v>1799</v>
      </c>
      <c r="F11" s="187">
        <f t="shared" si="3"/>
        <v>10.818250000000001</v>
      </c>
      <c r="G11" s="196">
        <f t="shared" si="4"/>
        <v>39</v>
      </c>
      <c r="H11" s="157"/>
      <c r="I11" s="204">
        <v>197226</v>
      </c>
      <c r="J11" s="210">
        <v>1799</v>
      </c>
      <c r="K11" s="157"/>
      <c r="L11" s="157"/>
      <c r="M11" s="157"/>
      <c r="N11" s="157"/>
      <c r="O11" s="157"/>
      <c r="P11" s="157"/>
      <c r="Q11" s="157"/>
    </row>
    <row r="12" spans="1:17" ht="15" customHeight="1">
      <c r="A12" s="161" t="s">
        <v>135</v>
      </c>
      <c r="B12" s="170">
        <v>381233</v>
      </c>
      <c r="C12" s="177">
        <f t="shared" si="0"/>
        <v>12</v>
      </c>
      <c r="D12" s="177">
        <f t="shared" si="1"/>
        <v>-57506</v>
      </c>
      <c r="E12" s="177">
        <f t="shared" si="2"/>
        <v>2785</v>
      </c>
      <c r="F12" s="187">
        <f t="shared" si="3"/>
        <v>7.3052400000000004</v>
      </c>
      <c r="G12" s="196">
        <f t="shared" si="4"/>
        <v>18</v>
      </c>
      <c r="H12" s="157"/>
      <c r="I12" s="204">
        <v>438739</v>
      </c>
      <c r="J12" s="210">
        <v>2785</v>
      </c>
      <c r="K12" s="157"/>
      <c r="L12" s="157"/>
      <c r="M12" s="157"/>
      <c r="N12" s="157"/>
      <c r="O12" s="157"/>
      <c r="P12" s="157"/>
      <c r="Q12" s="157"/>
    </row>
    <row r="13" spans="1:17" ht="15" customHeight="1">
      <c r="A13" s="163" t="s">
        <v>136</v>
      </c>
      <c r="B13" s="170">
        <v>236540</v>
      </c>
      <c r="C13" s="177">
        <f t="shared" si="0"/>
        <v>20</v>
      </c>
      <c r="D13" s="177">
        <f t="shared" si="1"/>
        <v>-37386</v>
      </c>
      <c r="E13" s="177">
        <f t="shared" si="2"/>
        <v>1880</v>
      </c>
      <c r="F13" s="187">
        <f t="shared" si="3"/>
        <v>7.9479199999999999</v>
      </c>
      <c r="G13" s="196">
        <f t="shared" si="4"/>
        <v>22</v>
      </c>
      <c r="H13" s="157"/>
      <c r="I13" s="204">
        <v>273926</v>
      </c>
      <c r="J13" s="210">
        <v>1880</v>
      </c>
      <c r="K13" s="157"/>
      <c r="L13" s="157"/>
      <c r="M13" s="157"/>
      <c r="N13" s="157"/>
      <c r="O13" s="157"/>
      <c r="P13" s="157"/>
      <c r="Q13" s="157"/>
    </row>
    <row r="14" spans="1:17" ht="15" customHeight="1">
      <c r="A14" s="161" t="s">
        <v>137</v>
      </c>
      <c r="B14" s="170">
        <v>234012</v>
      </c>
      <c r="C14" s="177">
        <f t="shared" si="0"/>
        <v>21</v>
      </c>
      <c r="D14" s="177">
        <f t="shared" si="1"/>
        <v>-37725</v>
      </c>
      <c r="E14" s="177">
        <f t="shared" si="2"/>
        <v>1866</v>
      </c>
      <c r="F14" s="187">
        <f t="shared" si="3"/>
        <v>7.9739500000000003</v>
      </c>
      <c r="G14" s="196">
        <f t="shared" si="4"/>
        <v>24</v>
      </c>
      <c r="H14" s="157"/>
      <c r="I14" s="204">
        <v>271737</v>
      </c>
      <c r="J14" s="210">
        <v>1866</v>
      </c>
      <c r="K14" s="157"/>
      <c r="L14" s="157"/>
      <c r="M14" s="157"/>
      <c r="N14" s="157"/>
      <c r="O14" s="157"/>
      <c r="P14" s="157"/>
      <c r="Q14" s="157"/>
    </row>
    <row r="15" spans="1:17" ht="15" customHeight="1">
      <c r="A15" s="161" t="s">
        <v>140</v>
      </c>
      <c r="B15" s="170">
        <v>1241836</v>
      </c>
      <c r="C15" s="177">
        <f t="shared" si="0"/>
        <v>5</v>
      </c>
      <c r="D15" s="177">
        <f t="shared" si="1"/>
        <v>-171166</v>
      </c>
      <c r="E15" s="177">
        <f t="shared" si="2"/>
        <v>7152</v>
      </c>
      <c r="F15" s="187">
        <f t="shared" si="3"/>
        <v>5.7592100000000004</v>
      </c>
      <c r="G15" s="196">
        <f t="shared" si="4"/>
        <v>10</v>
      </c>
      <c r="H15" s="157"/>
      <c r="I15" s="204">
        <v>1413002</v>
      </c>
      <c r="J15" s="210">
        <v>7152</v>
      </c>
      <c r="K15" s="157"/>
      <c r="L15" s="216" t="s">
        <v>200</v>
      </c>
      <c r="M15" s="219">
        <v>620437</v>
      </c>
      <c r="N15" s="219">
        <v>380350</v>
      </c>
      <c r="O15" s="222">
        <v>241048</v>
      </c>
      <c r="P15" s="222"/>
      <c r="Q15" s="219">
        <f>SUM(M15:P15)</f>
        <v>1241835</v>
      </c>
    </row>
    <row r="16" spans="1:17" ht="15" customHeight="1">
      <c r="A16" s="161" t="s">
        <v>141</v>
      </c>
      <c r="B16" s="170">
        <f>Q16</f>
        <v>1210283</v>
      </c>
      <c r="C16" s="177">
        <f t="shared" si="0"/>
        <v>6</v>
      </c>
      <c r="D16" s="177">
        <f t="shared" si="1"/>
        <v>-146801</v>
      </c>
      <c r="E16" s="177">
        <f t="shared" si="2"/>
        <v>6114</v>
      </c>
      <c r="F16" s="187">
        <f t="shared" si="3"/>
        <v>5.0517099999999999</v>
      </c>
      <c r="G16" s="196">
        <f t="shared" si="4"/>
        <v>5</v>
      </c>
      <c r="H16" s="157"/>
      <c r="I16" s="204">
        <v>1357084</v>
      </c>
      <c r="J16" s="210">
        <v>6114</v>
      </c>
      <c r="K16" s="157"/>
      <c r="L16" s="216" t="s">
        <v>38</v>
      </c>
      <c r="M16" s="219">
        <v>839083</v>
      </c>
      <c r="N16" s="219">
        <v>371200</v>
      </c>
      <c r="O16" s="222"/>
      <c r="P16" s="222"/>
      <c r="Q16" s="219">
        <f>SUM(M16:P16)</f>
        <v>1210283</v>
      </c>
    </row>
    <row r="17" spans="1:17" ht="15" customHeight="1">
      <c r="A17" s="161" t="s">
        <v>142</v>
      </c>
      <c r="B17" s="170">
        <v>3908931</v>
      </c>
      <c r="C17" s="177">
        <f t="shared" si="0"/>
        <v>1</v>
      </c>
      <c r="D17" s="177">
        <f t="shared" si="1"/>
        <v>-318119</v>
      </c>
      <c r="E17" s="177">
        <f t="shared" si="2"/>
        <v>13459</v>
      </c>
      <c r="F17" s="187">
        <f t="shared" si="3"/>
        <v>3.4431400000000001</v>
      </c>
      <c r="G17" s="196">
        <f t="shared" si="4"/>
        <v>1</v>
      </c>
      <c r="H17" s="157"/>
      <c r="I17" s="204">
        <v>4227050</v>
      </c>
      <c r="J17" s="210">
        <v>13459</v>
      </c>
      <c r="K17" s="157"/>
      <c r="L17" s="216" t="s">
        <v>201</v>
      </c>
      <c r="M17" s="219">
        <v>1164350</v>
      </c>
      <c r="N17" s="219">
        <v>1609964</v>
      </c>
      <c r="O17" s="222">
        <v>620853</v>
      </c>
      <c r="P17" s="222">
        <v>513763</v>
      </c>
      <c r="Q17" s="219">
        <f>SUM(M17:P17)</f>
        <v>3908930</v>
      </c>
    </row>
    <row r="18" spans="1:17" ht="15" customHeight="1">
      <c r="A18" s="161" t="s">
        <v>143</v>
      </c>
      <c r="B18" s="170">
        <f>Q18</f>
        <v>2117294</v>
      </c>
      <c r="C18" s="177">
        <f t="shared" si="0"/>
        <v>2</v>
      </c>
      <c r="D18" s="177">
        <f t="shared" si="1"/>
        <v>-232054</v>
      </c>
      <c r="E18" s="177">
        <f t="shared" si="2"/>
        <v>9007</v>
      </c>
      <c r="F18" s="187">
        <f t="shared" si="3"/>
        <v>4.2540100000000001</v>
      </c>
      <c r="G18" s="196">
        <f t="shared" si="4"/>
        <v>2</v>
      </c>
      <c r="H18" s="157"/>
      <c r="I18" s="204">
        <v>2349348</v>
      </c>
      <c r="J18" s="210">
        <v>9007</v>
      </c>
      <c r="K18" s="157"/>
      <c r="L18" s="216" t="s">
        <v>202</v>
      </c>
      <c r="M18" s="219">
        <v>1141821</v>
      </c>
      <c r="N18" s="219">
        <v>474728</v>
      </c>
      <c r="O18" s="222">
        <v>500745</v>
      </c>
      <c r="P18" s="222"/>
      <c r="Q18" s="219">
        <f>SUM(M18:P18)</f>
        <v>2117294</v>
      </c>
    </row>
    <row r="19" spans="1:17" ht="15" customHeight="1">
      <c r="A19" s="161" t="s">
        <v>144</v>
      </c>
      <c r="B19" s="170">
        <v>201428</v>
      </c>
      <c r="C19" s="177">
        <f t="shared" si="0"/>
        <v>24</v>
      </c>
      <c r="D19" s="177">
        <f t="shared" si="1"/>
        <v>-38546</v>
      </c>
      <c r="E19" s="177">
        <f t="shared" si="2"/>
        <v>2161</v>
      </c>
      <c r="F19" s="187">
        <f t="shared" si="3"/>
        <v>10.728400000000001</v>
      </c>
      <c r="G19" s="196">
        <f t="shared" si="4"/>
        <v>38</v>
      </c>
      <c r="H19" s="157"/>
      <c r="I19" s="204">
        <v>239974</v>
      </c>
      <c r="J19" s="210">
        <v>2161</v>
      </c>
      <c r="K19" s="157"/>
      <c r="L19" s="216"/>
      <c r="M19" s="220"/>
      <c r="N19" s="220"/>
      <c r="O19" s="220"/>
      <c r="P19" s="220"/>
      <c r="Q19" s="220"/>
    </row>
    <row r="20" spans="1:17" ht="15" customHeight="1">
      <c r="A20" s="161" t="s">
        <v>146</v>
      </c>
      <c r="B20" s="170">
        <v>128115</v>
      </c>
      <c r="C20" s="177">
        <f t="shared" si="0"/>
        <v>29</v>
      </c>
      <c r="D20" s="177">
        <f t="shared" si="1"/>
        <v>-21864</v>
      </c>
      <c r="E20" s="177">
        <f t="shared" si="2"/>
        <v>1008</v>
      </c>
      <c r="F20" s="187">
        <f t="shared" si="3"/>
        <v>7.8679300000000003</v>
      </c>
      <c r="G20" s="196">
        <f t="shared" si="4"/>
        <v>21</v>
      </c>
      <c r="H20" s="157"/>
      <c r="I20" s="204">
        <v>149979</v>
      </c>
      <c r="J20" s="210">
        <v>1008</v>
      </c>
      <c r="K20" s="157"/>
      <c r="L20" s="216"/>
      <c r="M20" s="220"/>
      <c r="N20" s="220"/>
      <c r="O20" s="220"/>
      <c r="P20" s="220"/>
      <c r="Q20" s="220"/>
    </row>
    <row r="21" spans="1:17" ht="15" customHeight="1">
      <c r="A21" s="161" t="s">
        <v>147</v>
      </c>
      <c r="B21" s="170">
        <v>153866</v>
      </c>
      <c r="C21" s="177">
        <f t="shared" si="0"/>
        <v>27</v>
      </c>
      <c r="D21" s="170">
        <f t="shared" si="1"/>
        <v>-25431</v>
      </c>
      <c r="E21" s="170">
        <f t="shared" si="2"/>
        <v>1111</v>
      </c>
      <c r="F21" s="189">
        <f t="shared" si="3"/>
        <v>7.2205700000000004</v>
      </c>
      <c r="G21" s="198">
        <f t="shared" si="4"/>
        <v>17</v>
      </c>
      <c r="H21" s="157"/>
      <c r="I21" s="204">
        <v>179297</v>
      </c>
      <c r="J21" s="210">
        <v>1111</v>
      </c>
      <c r="K21" s="157"/>
      <c r="L21" s="216"/>
      <c r="M21" s="220"/>
      <c r="N21" s="220"/>
      <c r="O21" s="220"/>
      <c r="P21" s="220"/>
      <c r="Q21" s="220"/>
    </row>
    <row r="22" spans="1:17" ht="15" customHeight="1">
      <c r="A22" s="161" t="s">
        <v>4</v>
      </c>
      <c r="B22" s="170">
        <v>96822</v>
      </c>
      <c r="C22" s="177">
        <f t="shared" si="0"/>
        <v>37</v>
      </c>
      <c r="D22" s="177">
        <f t="shared" si="1"/>
        <v>-16511</v>
      </c>
      <c r="E22" s="177">
        <f t="shared" si="2"/>
        <v>746</v>
      </c>
      <c r="F22" s="187">
        <f t="shared" si="3"/>
        <v>7.70486</v>
      </c>
      <c r="G22" s="196">
        <f t="shared" si="4"/>
        <v>20</v>
      </c>
      <c r="H22" s="157"/>
      <c r="I22" s="204">
        <v>113333</v>
      </c>
      <c r="J22" s="210">
        <v>746</v>
      </c>
      <c r="K22" s="157"/>
      <c r="L22" s="216"/>
      <c r="M22" s="220"/>
      <c r="N22" s="220"/>
      <c r="O22" s="220"/>
      <c r="P22" s="220"/>
      <c r="Q22" s="220"/>
    </row>
    <row r="23" spans="1:17" ht="15" customHeight="1">
      <c r="A23" s="161" t="s">
        <v>148</v>
      </c>
      <c r="B23" s="170">
        <v>109906</v>
      </c>
      <c r="C23" s="177">
        <f t="shared" si="0"/>
        <v>36</v>
      </c>
      <c r="D23" s="177">
        <f t="shared" si="1"/>
        <v>-17052</v>
      </c>
      <c r="E23" s="177">
        <f t="shared" si="2"/>
        <v>789</v>
      </c>
      <c r="F23" s="187">
        <f t="shared" si="3"/>
        <v>7.1788600000000002</v>
      </c>
      <c r="G23" s="196">
        <f t="shared" si="4"/>
        <v>16</v>
      </c>
      <c r="H23" s="157"/>
      <c r="I23" s="204">
        <v>126958</v>
      </c>
      <c r="J23" s="210">
        <v>789</v>
      </c>
      <c r="K23" s="157"/>
      <c r="L23" s="216"/>
      <c r="M23" s="220"/>
      <c r="N23" s="220"/>
      <c r="O23" s="220"/>
      <c r="P23" s="220"/>
      <c r="Q23" s="220"/>
    </row>
    <row r="24" spans="1:17" ht="15" customHeight="1">
      <c r="A24" s="161" t="s">
        <v>149</v>
      </c>
      <c r="B24" s="170">
        <v>250696</v>
      </c>
      <c r="C24" s="177">
        <f t="shared" si="0"/>
        <v>17</v>
      </c>
      <c r="D24" s="177">
        <f t="shared" si="1"/>
        <v>-38189</v>
      </c>
      <c r="E24" s="177">
        <f t="shared" si="2"/>
        <v>1999</v>
      </c>
      <c r="F24" s="187">
        <f t="shared" si="3"/>
        <v>7.9737999999999998</v>
      </c>
      <c r="G24" s="196">
        <f t="shared" si="4"/>
        <v>23</v>
      </c>
      <c r="H24" s="157"/>
      <c r="I24" s="204">
        <v>288885</v>
      </c>
      <c r="J24" s="210">
        <v>1999</v>
      </c>
      <c r="K24" s="157"/>
      <c r="L24" s="216"/>
      <c r="M24" s="220"/>
      <c r="N24" s="220"/>
      <c r="O24" s="220"/>
      <c r="P24" s="220"/>
      <c r="Q24" s="220"/>
    </row>
    <row r="25" spans="1:17" ht="15" customHeight="1">
      <c r="A25" s="161" t="s">
        <v>150</v>
      </c>
      <c r="B25" s="170">
        <v>289940</v>
      </c>
      <c r="C25" s="177">
        <f t="shared" si="0"/>
        <v>14</v>
      </c>
      <c r="D25" s="177">
        <f t="shared" si="1"/>
        <v>-46823</v>
      </c>
      <c r="E25" s="177">
        <f t="shared" si="2"/>
        <v>1907</v>
      </c>
      <c r="F25" s="187">
        <f t="shared" si="3"/>
        <v>6.5772199999999996</v>
      </c>
      <c r="G25" s="196">
        <f t="shared" si="4"/>
        <v>13</v>
      </c>
      <c r="H25" s="157"/>
      <c r="I25" s="204">
        <v>336763</v>
      </c>
      <c r="J25" s="210">
        <v>1907</v>
      </c>
      <c r="K25" s="157"/>
      <c r="L25" s="216"/>
      <c r="M25" s="220"/>
      <c r="N25" s="220"/>
      <c r="O25" s="220"/>
      <c r="P25" s="220"/>
      <c r="Q25" s="220"/>
    </row>
    <row r="26" spans="1:17" ht="15" customHeight="1">
      <c r="A26" s="161" t="s">
        <v>151</v>
      </c>
      <c r="B26" s="170">
        <v>524925</v>
      </c>
      <c r="C26" s="177">
        <f t="shared" si="0"/>
        <v>10</v>
      </c>
      <c r="D26" s="177">
        <f t="shared" si="1"/>
        <v>-82458</v>
      </c>
      <c r="E26" s="177">
        <f t="shared" si="2"/>
        <v>3515</v>
      </c>
      <c r="F26" s="187">
        <f t="shared" si="3"/>
        <v>6.6961899999999996</v>
      </c>
      <c r="G26" s="196">
        <f t="shared" si="4"/>
        <v>15</v>
      </c>
      <c r="H26" s="157"/>
      <c r="I26" s="204">
        <v>607383</v>
      </c>
      <c r="J26" s="210">
        <v>3515</v>
      </c>
      <c r="K26" s="157"/>
      <c r="L26" s="216"/>
      <c r="M26" s="220"/>
      <c r="N26" s="220"/>
      <c r="O26" s="220"/>
      <c r="P26" s="220"/>
      <c r="Q26" s="220"/>
    </row>
    <row r="27" spans="1:17" ht="15" customHeight="1">
      <c r="A27" s="161" t="s">
        <v>121</v>
      </c>
      <c r="B27" s="170">
        <f>Q27</f>
        <v>1429861</v>
      </c>
      <c r="C27" s="177">
        <f t="shared" si="0"/>
        <v>4</v>
      </c>
      <c r="D27" s="177">
        <f t="shared" si="1"/>
        <v>-187403</v>
      </c>
      <c r="E27" s="177">
        <f t="shared" si="2"/>
        <v>7261</v>
      </c>
      <c r="F27" s="187">
        <f t="shared" si="3"/>
        <v>5.0781200000000002</v>
      </c>
      <c r="G27" s="196">
        <f t="shared" si="4"/>
        <v>6</v>
      </c>
      <c r="H27" s="157"/>
      <c r="I27" s="204">
        <v>1617264</v>
      </c>
      <c r="J27" s="210">
        <v>7261</v>
      </c>
      <c r="K27" s="157"/>
      <c r="L27" s="216" t="s">
        <v>118</v>
      </c>
      <c r="M27" s="219">
        <v>1229845</v>
      </c>
      <c r="N27" s="219">
        <v>200016</v>
      </c>
      <c r="O27" s="219"/>
      <c r="P27" s="219"/>
      <c r="Q27" s="219">
        <f>SUM(M27:P27)</f>
        <v>1429861</v>
      </c>
    </row>
    <row r="28" spans="1:17" ht="15" customHeight="1">
      <c r="A28" s="161" t="s">
        <v>152</v>
      </c>
      <c r="B28" s="170">
        <v>257820</v>
      </c>
      <c r="C28" s="177">
        <f t="shared" si="0"/>
        <v>15</v>
      </c>
      <c r="D28" s="177">
        <f t="shared" si="1"/>
        <v>-39925</v>
      </c>
      <c r="E28" s="177">
        <f t="shared" si="2"/>
        <v>1705</v>
      </c>
      <c r="F28" s="187">
        <f t="shared" si="3"/>
        <v>6.6131399999999996</v>
      </c>
      <c r="G28" s="196">
        <f t="shared" si="4"/>
        <v>14</v>
      </c>
      <c r="H28" s="157"/>
      <c r="I28" s="204">
        <v>297745</v>
      </c>
      <c r="J28" s="210">
        <v>1705</v>
      </c>
      <c r="K28" s="157"/>
      <c r="L28" s="216"/>
      <c r="M28" s="220"/>
      <c r="N28" s="220"/>
      <c r="O28" s="220"/>
      <c r="P28" s="220"/>
      <c r="Q28" s="220"/>
    </row>
    <row r="29" spans="1:17" ht="15" customHeight="1">
      <c r="A29" s="161" t="s">
        <v>153</v>
      </c>
      <c r="B29" s="170">
        <v>247379</v>
      </c>
      <c r="C29" s="177">
        <f t="shared" si="0"/>
        <v>18</v>
      </c>
      <c r="D29" s="177">
        <f t="shared" si="1"/>
        <v>-34318</v>
      </c>
      <c r="E29" s="177">
        <f t="shared" si="2"/>
        <v>1377</v>
      </c>
      <c r="F29" s="187">
        <f t="shared" si="3"/>
        <v>5.5663600000000004</v>
      </c>
      <c r="G29" s="196">
        <f t="shared" si="4"/>
        <v>9</v>
      </c>
      <c r="H29" s="157"/>
      <c r="I29" s="204">
        <v>281697</v>
      </c>
      <c r="J29" s="210">
        <v>1377</v>
      </c>
      <c r="K29" s="157"/>
      <c r="L29" s="216"/>
      <c r="M29" s="220"/>
      <c r="N29" s="220"/>
      <c r="O29" s="220"/>
      <c r="P29" s="220"/>
      <c r="Q29" s="220"/>
    </row>
    <row r="30" spans="1:17" ht="15" customHeight="1">
      <c r="A30" s="161" t="s">
        <v>123</v>
      </c>
      <c r="B30" s="170">
        <v>498470</v>
      </c>
      <c r="C30" s="177">
        <f t="shared" si="0"/>
        <v>11</v>
      </c>
      <c r="D30" s="177">
        <f t="shared" si="1"/>
        <v>-64285</v>
      </c>
      <c r="E30" s="177">
        <f t="shared" si="2"/>
        <v>2505</v>
      </c>
      <c r="F30" s="187">
        <f t="shared" si="3"/>
        <v>5.0253800000000002</v>
      </c>
      <c r="G30" s="196">
        <f t="shared" si="4"/>
        <v>4</v>
      </c>
      <c r="H30" s="157"/>
      <c r="I30" s="204">
        <v>562755</v>
      </c>
      <c r="J30" s="210">
        <v>2505</v>
      </c>
      <c r="K30" s="157"/>
      <c r="L30" s="216"/>
      <c r="M30" s="220"/>
      <c r="N30" s="220"/>
      <c r="O30" s="220"/>
      <c r="P30" s="220"/>
      <c r="Q30" s="220"/>
    </row>
    <row r="31" spans="1:17" ht="15" customHeight="1">
      <c r="A31" s="161" t="s">
        <v>88</v>
      </c>
      <c r="B31" s="170">
        <f>Q31</f>
        <v>1740677</v>
      </c>
      <c r="C31" s="177">
        <f t="shared" si="0"/>
        <v>3</v>
      </c>
      <c r="D31" s="177">
        <f t="shared" si="1"/>
        <v>-215787</v>
      </c>
      <c r="E31" s="177">
        <f t="shared" si="2"/>
        <v>8565</v>
      </c>
      <c r="F31" s="187">
        <f t="shared" si="3"/>
        <v>4.9204999999999997</v>
      </c>
      <c r="G31" s="196">
        <f t="shared" si="4"/>
        <v>3</v>
      </c>
      <c r="H31" s="157"/>
      <c r="I31" s="204">
        <v>1956464</v>
      </c>
      <c r="J31" s="210">
        <v>8565</v>
      </c>
      <c r="K31" s="157"/>
      <c r="L31" s="216" t="s">
        <v>99</v>
      </c>
      <c r="M31" s="219">
        <v>1625204</v>
      </c>
      <c r="N31" s="219">
        <v>52782</v>
      </c>
      <c r="O31" s="219">
        <v>62691</v>
      </c>
      <c r="P31" s="219"/>
      <c r="Q31" s="219">
        <f>SUM(M31:P31)</f>
        <v>1740677</v>
      </c>
    </row>
    <row r="32" spans="1:17" ht="15" customHeight="1">
      <c r="A32" s="161" t="s">
        <v>154</v>
      </c>
      <c r="B32" s="170">
        <f>Q32</f>
        <v>1025494</v>
      </c>
      <c r="C32" s="177">
        <f t="shared" si="0"/>
        <v>7</v>
      </c>
      <c r="D32" s="177">
        <f t="shared" si="1"/>
        <v>-133600</v>
      </c>
      <c r="E32" s="177">
        <f t="shared" si="2"/>
        <v>5324</v>
      </c>
      <c r="F32" s="187">
        <f t="shared" si="3"/>
        <v>5.1916399999999996</v>
      </c>
      <c r="G32" s="196">
        <f t="shared" si="4"/>
        <v>7</v>
      </c>
      <c r="H32" s="157"/>
      <c r="I32" s="204">
        <v>1159094</v>
      </c>
      <c r="J32" s="210">
        <v>5324</v>
      </c>
      <c r="K32" s="157"/>
      <c r="L32" s="216" t="s">
        <v>203</v>
      </c>
      <c r="M32" s="219">
        <v>818759</v>
      </c>
      <c r="N32" s="219">
        <v>206735</v>
      </c>
      <c r="O32" s="219"/>
      <c r="P32" s="219"/>
      <c r="Q32" s="219">
        <f>SUM(M32:P32)</f>
        <v>1025494</v>
      </c>
    </row>
    <row r="33" spans="1:17" ht="15" customHeight="1">
      <c r="A33" s="161" t="s">
        <v>156</v>
      </c>
      <c r="B33" s="170">
        <v>239782</v>
      </c>
      <c r="C33" s="177">
        <f t="shared" si="0"/>
        <v>19</v>
      </c>
      <c r="D33" s="177">
        <f t="shared" si="1"/>
        <v>-34149</v>
      </c>
      <c r="E33" s="177">
        <f t="shared" si="2"/>
        <v>1302</v>
      </c>
      <c r="F33" s="187">
        <f t="shared" si="3"/>
        <v>5.4299299999999997</v>
      </c>
      <c r="G33" s="196">
        <f t="shared" si="4"/>
        <v>8</v>
      </c>
      <c r="H33" s="157"/>
      <c r="I33" s="204">
        <v>273931</v>
      </c>
      <c r="J33" s="210">
        <v>1302</v>
      </c>
      <c r="K33" s="157"/>
      <c r="L33" s="217"/>
      <c r="M33" s="220"/>
      <c r="N33" s="220"/>
      <c r="O33" s="220"/>
      <c r="P33" s="220"/>
      <c r="Q33" s="220"/>
    </row>
    <row r="34" spans="1:17" ht="15" customHeight="1">
      <c r="A34" s="161" t="s">
        <v>157</v>
      </c>
      <c r="B34" s="170">
        <v>113656</v>
      </c>
      <c r="C34" s="177">
        <f t="shared" si="0"/>
        <v>33</v>
      </c>
      <c r="D34" s="177">
        <f t="shared" si="1"/>
        <v>-19111</v>
      </c>
      <c r="E34" s="177">
        <f t="shared" si="2"/>
        <v>907</v>
      </c>
      <c r="F34" s="187">
        <f t="shared" si="3"/>
        <v>7.9802200000000001</v>
      </c>
      <c r="G34" s="196">
        <f t="shared" si="4"/>
        <v>25</v>
      </c>
      <c r="H34" s="157"/>
      <c r="I34" s="204">
        <v>132767</v>
      </c>
      <c r="J34" s="210">
        <v>907</v>
      </c>
      <c r="K34" s="157"/>
      <c r="L34" s="217"/>
      <c r="M34" s="157"/>
      <c r="N34" s="157"/>
      <c r="O34" s="157"/>
      <c r="P34" s="157"/>
      <c r="Q34" s="157"/>
    </row>
    <row r="35" spans="1:17" ht="15" customHeight="1">
      <c r="A35" s="161" t="s">
        <v>158</v>
      </c>
      <c r="B35" s="170">
        <v>51764</v>
      </c>
      <c r="C35" s="177">
        <f t="shared" si="0"/>
        <v>46</v>
      </c>
      <c r="D35" s="177">
        <f t="shared" si="1"/>
        <v>-8757</v>
      </c>
      <c r="E35" s="177">
        <f t="shared" si="2"/>
        <v>544</v>
      </c>
      <c r="F35" s="187">
        <f t="shared" si="3"/>
        <v>10.509230000000001</v>
      </c>
      <c r="G35" s="196">
        <f t="shared" si="4"/>
        <v>37</v>
      </c>
      <c r="H35" s="157"/>
      <c r="I35" s="204">
        <v>60521</v>
      </c>
      <c r="J35" s="210">
        <v>544</v>
      </c>
      <c r="K35" s="157"/>
      <c r="L35" s="217"/>
      <c r="M35" s="157"/>
      <c r="N35" s="157"/>
      <c r="O35" s="157"/>
      <c r="P35" s="157"/>
      <c r="Q35" s="157"/>
    </row>
    <row r="36" spans="1:17" ht="15" customHeight="1">
      <c r="A36" s="161" t="s">
        <v>160</v>
      </c>
      <c r="B36" s="170">
        <v>49299</v>
      </c>
      <c r="C36" s="177">
        <f t="shared" si="0"/>
        <v>47</v>
      </c>
      <c r="D36" s="177">
        <f t="shared" si="1"/>
        <v>-8665</v>
      </c>
      <c r="E36" s="177">
        <f t="shared" si="2"/>
        <v>655</v>
      </c>
      <c r="F36" s="187">
        <f t="shared" si="3"/>
        <v>13.28627</v>
      </c>
      <c r="G36" s="196">
        <f t="shared" si="4"/>
        <v>44</v>
      </c>
      <c r="H36" s="157"/>
      <c r="I36" s="204">
        <v>57964</v>
      </c>
      <c r="J36" s="210">
        <v>655</v>
      </c>
      <c r="K36" s="157"/>
      <c r="L36" s="217"/>
      <c r="M36" s="157"/>
      <c r="N36" s="157"/>
      <c r="O36" s="157"/>
      <c r="P36" s="157"/>
      <c r="Q36" s="157"/>
    </row>
    <row r="37" spans="1:17" ht="15" customHeight="1">
      <c r="A37" s="161" t="s">
        <v>161</v>
      </c>
      <c r="B37" s="170">
        <v>226605</v>
      </c>
      <c r="C37" s="177">
        <f t="shared" si="0"/>
        <v>22</v>
      </c>
      <c r="D37" s="177">
        <f t="shared" si="1"/>
        <v>-35619</v>
      </c>
      <c r="E37" s="177">
        <f t="shared" si="2"/>
        <v>1847</v>
      </c>
      <c r="F37" s="187">
        <f t="shared" si="3"/>
        <v>8.1507500000000004</v>
      </c>
      <c r="G37" s="196">
        <f t="shared" si="4"/>
        <v>26</v>
      </c>
      <c r="H37" s="157"/>
      <c r="I37" s="204">
        <v>262224</v>
      </c>
      <c r="J37" s="210">
        <v>1847</v>
      </c>
      <c r="K37" s="157"/>
      <c r="L37" s="217"/>
      <c r="M37" s="157"/>
      <c r="N37" s="157"/>
      <c r="O37" s="157"/>
      <c r="P37" s="157"/>
      <c r="Q37" s="157"/>
    </row>
    <row r="38" spans="1:17" ht="15" customHeight="1">
      <c r="A38" s="161" t="s">
        <v>162</v>
      </c>
      <c r="B38" s="170">
        <v>364459</v>
      </c>
      <c r="C38" s="177">
        <f t="shared" si="0"/>
        <v>13</v>
      </c>
      <c r="D38" s="177">
        <f t="shared" si="1"/>
        <v>-56569</v>
      </c>
      <c r="E38" s="177">
        <f t="shared" si="2"/>
        <v>2729</v>
      </c>
      <c r="F38" s="187">
        <f t="shared" si="3"/>
        <v>7.4878099999999996</v>
      </c>
      <c r="G38" s="196">
        <f t="shared" si="4"/>
        <v>19</v>
      </c>
      <c r="H38" s="157"/>
      <c r="I38" s="204">
        <v>421028</v>
      </c>
      <c r="J38" s="210">
        <v>2729</v>
      </c>
      <c r="K38" s="157"/>
      <c r="L38" s="217"/>
      <c r="M38" s="157"/>
      <c r="N38" s="157"/>
      <c r="O38" s="157"/>
      <c r="P38" s="157"/>
      <c r="Q38" s="157"/>
    </row>
    <row r="39" spans="1:17" ht="15" customHeight="1">
      <c r="A39" s="161" t="s">
        <v>76</v>
      </c>
      <c r="B39" s="170">
        <v>140872</v>
      </c>
      <c r="C39" s="177">
        <f t="shared" si="0"/>
        <v>28</v>
      </c>
      <c r="D39" s="177">
        <f t="shared" si="1"/>
        <v>-23068</v>
      </c>
      <c r="E39" s="177">
        <f t="shared" si="2"/>
        <v>1312</v>
      </c>
      <c r="F39" s="187">
        <f t="shared" si="3"/>
        <v>9.3134200000000007</v>
      </c>
      <c r="G39" s="196">
        <f t="shared" si="4"/>
        <v>31</v>
      </c>
      <c r="H39" s="157"/>
      <c r="I39" s="204">
        <v>163940</v>
      </c>
      <c r="J39" s="210">
        <v>1312</v>
      </c>
      <c r="K39" s="157"/>
      <c r="L39" s="217"/>
      <c r="M39" s="157"/>
      <c r="N39" s="157"/>
      <c r="O39" s="157"/>
      <c r="P39" s="157"/>
      <c r="Q39" s="157"/>
    </row>
    <row r="40" spans="1:17" ht="15" customHeight="1">
      <c r="A40" s="161" t="s">
        <v>164</v>
      </c>
      <c r="B40" s="170">
        <v>74948</v>
      </c>
      <c r="C40" s="177">
        <f t="shared" si="0"/>
        <v>43</v>
      </c>
      <c r="D40" s="177">
        <f t="shared" si="1"/>
        <v>-12173</v>
      </c>
      <c r="E40" s="177">
        <f t="shared" si="2"/>
        <v>706</v>
      </c>
      <c r="F40" s="187">
        <f t="shared" si="3"/>
        <v>9.4198599999999999</v>
      </c>
      <c r="G40" s="196">
        <f t="shared" si="4"/>
        <v>33</v>
      </c>
      <c r="H40" s="157"/>
      <c r="I40" s="204">
        <v>87121</v>
      </c>
      <c r="J40" s="210">
        <v>706</v>
      </c>
      <c r="K40" s="157"/>
      <c r="L40" s="217"/>
      <c r="M40" s="157"/>
      <c r="N40" s="157"/>
      <c r="O40" s="157"/>
      <c r="P40" s="157"/>
      <c r="Q40" s="157"/>
    </row>
    <row r="41" spans="1:17" ht="15" customHeight="1">
      <c r="A41" s="161" t="s">
        <v>159</v>
      </c>
      <c r="B41" s="170">
        <v>111709</v>
      </c>
      <c r="C41" s="177">
        <f t="shared" si="0"/>
        <v>35</v>
      </c>
      <c r="D41" s="177">
        <f t="shared" si="1"/>
        <v>-17593</v>
      </c>
      <c r="E41" s="177">
        <f t="shared" si="2"/>
        <v>930</v>
      </c>
      <c r="F41" s="187">
        <f t="shared" si="3"/>
        <v>8.3252000000000006</v>
      </c>
      <c r="G41" s="196">
        <f t="shared" si="4"/>
        <v>27</v>
      </c>
      <c r="H41" s="157"/>
      <c r="I41" s="204">
        <v>129302</v>
      </c>
      <c r="J41" s="210">
        <v>930</v>
      </c>
      <c r="K41" s="157"/>
      <c r="L41" s="217"/>
      <c r="M41" s="157"/>
      <c r="N41" s="157"/>
      <c r="O41" s="157"/>
      <c r="P41" s="157"/>
      <c r="Q41" s="157"/>
    </row>
    <row r="42" spans="1:17" ht="15" customHeight="1">
      <c r="A42" s="161" t="s">
        <v>165</v>
      </c>
      <c r="B42" s="170">
        <v>126523</v>
      </c>
      <c r="C42" s="177">
        <f t="shared" si="0"/>
        <v>31</v>
      </c>
      <c r="D42" s="177">
        <f t="shared" si="1"/>
        <v>-19942</v>
      </c>
      <c r="E42" s="177">
        <f t="shared" si="2"/>
        <v>1309</v>
      </c>
      <c r="F42" s="187">
        <f t="shared" si="3"/>
        <v>10.34595</v>
      </c>
      <c r="G42" s="196">
        <f t="shared" si="4"/>
        <v>36</v>
      </c>
      <c r="H42" s="157"/>
      <c r="I42" s="204">
        <v>146465</v>
      </c>
      <c r="J42" s="210">
        <v>1309</v>
      </c>
      <c r="K42" s="157"/>
      <c r="L42" s="217"/>
      <c r="M42" s="157"/>
      <c r="N42" s="157"/>
      <c r="O42" s="157"/>
      <c r="P42" s="157"/>
      <c r="Q42" s="157"/>
    </row>
    <row r="43" spans="1:17" ht="15" customHeight="1">
      <c r="A43" s="161" t="s">
        <v>166</v>
      </c>
      <c r="B43" s="170">
        <v>59184</v>
      </c>
      <c r="C43" s="177">
        <f t="shared" si="0"/>
        <v>44</v>
      </c>
      <c r="D43" s="177">
        <f t="shared" si="1"/>
        <v>-9206</v>
      </c>
      <c r="E43" s="177">
        <f t="shared" si="2"/>
        <v>680</v>
      </c>
      <c r="F43" s="187">
        <f t="shared" si="3"/>
        <v>11.48959</v>
      </c>
      <c r="G43" s="196">
        <f t="shared" si="4"/>
        <v>40</v>
      </c>
      <c r="H43" s="157"/>
      <c r="I43" s="204">
        <v>68390</v>
      </c>
      <c r="J43" s="210">
        <v>680</v>
      </c>
      <c r="K43" s="157"/>
      <c r="L43" s="217"/>
      <c r="M43" s="157"/>
      <c r="N43" s="157"/>
      <c r="O43" s="157"/>
      <c r="P43" s="157"/>
      <c r="Q43" s="157"/>
    </row>
    <row r="44" spans="1:17" ht="15" customHeight="1">
      <c r="A44" s="161" t="s">
        <v>167</v>
      </c>
      <c r="B44" s="170">
        <f>Q44</f>
        <v>837028</v>
      </c>
      <c r="C44" s="177">
        <f t="shared" si="0"/>
        <v>8</v>
      </c>
      <c r="D44" s="177">
        <f t="shared" si="1"/>
        <v>-123718</v>
      </c>
      <c r="E44" s="177">
        <f t="shared" si="2"/>
        <v>5045</v>
      </c>
      <c r="F44" s="187">
        <f t="shared" si="3"/>
        <v>6.0272800000000002</v>
      </c>
      <c r="G44" s="196">
        <f t="shared" si="4"/>
        <v>11</v>
      </c>
      <c r="H44" s="157"/>
      <c r="I44" s="204">
        <v>960746</v>
      </c>
      <c r="J44" s="210">
        <v>5045</v>
      </c>
      <c r="K44" s="157"/>
      <c r="L44" s="217" t="s">
        <v>187</v>
      </c>
      <c r="M44" s="221">
        <v>659527</v>
      </c>
      <c r="N44" s="221">
        <v>177501</v>
      </c>
      <c r="O44" s="221"/>
      <c r="P44" s="221"/>
      <c r="Q44" s="221">
        <f>SUM(M44:P44)</f>
        <v>837028</v>
      </c>
    </row>
    <row r="45" spans="1:17" ht="15" customHeight="1">
      <c r="A45" s="161" t="s">
        <v>168</v>
      </c>
      <c r="B45" s="170">
        <v>90448</v>
      </c>
      <c r="C45" s="177">
        <f t="shared" si="0"/>
        <v>38</v>
      </c>
      <c r="D45" s="177">
        <f t="shared" si="1"/>
        <v>-16519</v>
      </c>
      <c r="E45" s="177">
        <f t="shared" si="2"/>
        <v>800</v>
      </c>
      <c r="F45" s="187">
        <f t="shared" si="3"/>
        <v>8.8448600000000006</v>
      </c>
      <c r="G45" s="196">
        <f t="shared" si="4"/>
        <v>29</v>
      </c>
      <c r="H45" s="157"/>
      <c r="I45" s="204">
        <v>106967</v>
      </c>
      <c r="J45" s="210">
        <v>800</v>
      </c>
      <c r="K45" s="157"/>
      <c r="L45" s="217"/>
      <c r="M45" s="157"/>
      <c r="N45" s="157"/>
      <c r="O45" s="157"/>
      <c r="P45" s="157"/>
      <c r="Q45" s="157"/>
    </row>
    <row r="46" spans="1:17" ht="15" customHeight="1">
      <c r="A46" s="161" t="s">
        <v>169</v>
      </c>
      <c r="B46" s="170">
        <v>126000</v>
      </c>
      <c r="C46" s="177">
        <f t="shared" si="0"/>
        <v>32</v>
      </c>
      <c r="D46" s="177">
        <f t="shared" si="1"/>
        <v>-21341</v>
      </c>
      <c r="E46" s="177">
        <f t="shared" si="2"/>
        <v>1288</v>
      </c>
      <c r="F46" s="187">
        <f t="shared" si="3"/>
        <v>10.22222</v>
      </c>
      <c r="G46" s="196">
        <f t="shared" si="4"/>
        <v>35</v>
      </c>
      <c r="H46" s="157"/>
      <c r="I46" s="204">
        <v>147341</v>
      </c>
      <c r="J46" s="210">
        <v>1288</v>
      </c>
      <c r="K46" s="157"/>
      <c r="L46" s="157"/>
      <c r="M46" s="157"/>
      <c r="N46" s="157"/>
      <c r="O46" s="157"/>
      <c r="P46" s="157"/>
      <c r="Q46" s="157"/>
    </row>
    <row r="47" spans="1:17" ht="15" customHeight="1">
      <c r="A47" s="161" t="s">
        <v>68</v>
      </c>
      <c r="B47" s="170">
        <v>197405</v>
      </c>
      <c r="C47" s="177">
        <f t="shared" si="0"/>
        <v>25</v>
      </c>
      <c r="D47" s="177">
        <f t="shared" si="1"/>
        <v>-32951</v>
      </c>
      <c r="E47" s="177">
        <f t="shared" si="2"/>
        <v>1712</v>
      </c>
      <c r="F47" s="187">
        <f t="shared" si="3"/>
        <v>8.6725300000000001</v>
      </c>
      <c r="G47" s="196">
        <f t="shared" si="4"/>
        <v>28</v>
      </c>
      <c r="H47" s="157"/>
      <c r="I47" s="204">
        <v>230356</v>
      </c>
      <c r="J47" s="210">
        <v>1712</v>
      </c>
      <c r="K47" s="157"/>
      <c r="L47" s="157"/>
      <c r="M47" s="157"/>
      <c r="N47" s="157"/>
      <c r="O47" s="157"/>
      <c r="P47" s="157"/>
      <c r="Q47" s="157"/>
    </row>
    <row r="48" spans="1:17" ht="15" customHeight="1">
      <c r="A48" s="161" t="s">
        <v>170</v>
      </c>
      <c r="B48" s="170">
        <v>112434</v>
      </c>
      <c r="C48" s="177">
        <f t="shared" si="0"/>
        <v>34</v>
      </c>
      <c r="D48" s="177">
        <f t="shared" si="1"/>
        <v>-19444</v>
      </c>
      <c r="E48" s="177">
        <f t="shared" si="2"/>
        <v>1102</v>
      </c>
      <c r="F48" s="187">
        <f t="shared" si="3"/>
        <v>9.8013100000000009</v>
      </c>
      <c r="G48" s="196">
        <f t="shared" si="4"/>
        <v>34</v>
      </c>
      <c r="H48" s="157"/>
      <c r="I48" s="204">
        <v>131878</v>
      </c>
      <c r="J48" s="210">
        <v>1102</v>
      </c>
      <c r="K48" s="157"/>
      <c r="L48" s="157"/>
      <c r="M48" s="157"/>
      <c r="N48" s="157"/>
      <c r="O48" s="157"/>
      <c r="P48" s="157"/>
      <c r="Q48" s="157"/>
    </row>
    <row r="49" spans="1:17" ht="15" customHeight="1">
      <c r="A49" s="161" t="s">
        <v>171</v>
      </c>
      <c r="B49" s="170">
        <v>89458</v>
      </c>
      <c r="C49" s="177">
        <f t="shared" si="0"/>
        <v>39</v>
      </c>
      <c r="D49" s="177">
        <f t="shared" si="1"/>
        <v>-14868</v>
      </c>
      <c r="E49" s="177">
        <f t="shared" si="2"/>
        <v>1054</v>
      </c>
      <c r="F49" s="187">
        <f t="shared" si="3"/>
        <v>11.782069999999999</v>
      </c>
      <c r="G49" s="196">
        <f t="shared" si="4"/>
        <v>41</v>
      </c>
      <c r="H49" s="157"/>
      <c r="I49" s="204">
        <v>104326</v>
      </c>
      <c r="J49" s="210">
        <v>1054</v>
      </c>
      <c r="K49" s="157"/>
      <c r="L49" s="157"/>
      <c r="M49" s="157"/>
      <c r="N49" s="157"/>
      <c r="O49" s="157"/>
      <c r="P49" s="157"/>
      <c r="Q49" s="157"/>
    </row>
    <row r="50" spans="1:17" ht="15" customHeight="1">
      <c r="A50" s="161" t="s">
        <v>172</v>
      </c>
      <c r="B50" s="170">
        <v>128034</v>
      </c>
      <c r="C50" s="177">
        <f t="shared" si="0"/>
        <v>30</v>
      </c>
      <c r="D50" s="177">
        <f t="shared" si="1"/>
        <v>-22124</v>
      </c>
      <c r="E50" s="177">
        <f t="shared" si="2"/>
        <v>1565</v>
      </c>
      <c r="F50" s="187">
        <f t="shared" si="3"/>
        <v>12.223319999999999</v>
      </c>
      <c r="G50" s="196">
        <f t="shared" si="4"/>
        <v>43</v>
      </c>
      <c r="H50" s="157"/>
      <c r="I50" s="204">
        <v>150158</v>
      </c>
      <c r="J50" s="210">
        <v>1565</v>
      </c>
      <c r="K50" s="157"/>
      <c r="L50" s="157"/>
      <c r="M50" s="157"/>
      <c r="N50" s="157"/>
      <c r="O50" s="157"/>
      <c r="P50" s="157"/>
      <c r="Q50" s="157"/>
    </row>
    <row r="51" spans="1:17" ht="15" customHeight="1">
      <c r="A51" s="161" t="s">
        <v>138</v>
      </c>
      <c r="B51" s="170">
        <v>222634</v>
      </c>
      <c r="C51" s="177">
        <f t="shared" si="0"/>
        <v>23</v>
      </c>
      <c r="D51" s="177">
        <f t="shared" si="1"/>
        <v>-29105</v>
      </c>
      <c r="E51" s="177">
        <f t="shared" si="2"/>
        <v>1449</v>
      </c>
      <c r="F51" s="187">
        <f t="shared" si="3"/>
        <v>6.5084400000000002</v>
      </c>
      <c r="G51" s="196">
        <f t="shared" si="4"/>
        <v>12</v>
      </c>
      <c r="H51" s="157"/>
      <c r="I51" s="204">
        <v>251739</v>
      </c>
      <c r="J51" s="210">
        <v>1449</v>
      </c>
      <c r="K51" s="157"/>
      <c r="L51" s="157"/>
      <c r="M51" s="157"/>
      <c r="N51" s="157"/>
      <c r="O51" s="157"/>
      <c r="P51" s="157"/>
      <c r="Q51" s="157"/>
    </row>
    <row r="52" spans="1:17" ht="15" customHeight="1">
      <c r="A52" s="164" t="s">
        <v>173</v>
      </c>
      <c r="B52" s="172">
        <v>793210</v>
      </c>
      <c r="C52" s="179"/>
      <c r="D52" s="179">
        <f t="shared" si="1"/>
        <v>38533</v>
      </c>
      <c r="E52" s="179"/>
      <c r="F52" s="190"/>
      <c r="G52" s="199"/>
      <c r="H52" s="157"/>
      <c r="I52" s="204">
        <v>754677</v>
      </c>
      <c r="J52" s="212"/>
      <c r="K52" s="157"/>
      <c r="L52" s="218" t="s">
        <v>37</v>
      </c>
      <c r="M52" s="157"/>
      <c r="N52" s="157"/>
      <c r="O52" s="157"/>
      <c r="P52" s="157"/>
      <c r="Q52" s="157"/>
    </row>
    <row r="53" spans="1:17" ht="15" customHeight="1">
      <c r="A53" s="165" t="s">
        <v>175</v>
      </c>
      <c r="B53" s="173">
        <f>SUM(B5:B52)</f>
        <v>21708353</v>
      </c>
      <c r="C53" s="180"/>
      <c r="D53" s="180">
        <f t="shared" si="1"/>
        <v>-2658978</v>
      </c>
      <c r="E53" s="180">
        <v>122780</v>
      </c>
      <c r="F53" s="191">
        <f>ROUND(E53*1000/B53,5)</f>
        <v>5.6558900000000003</v>
      </c>
      <c r="G53" s="200"/>
      <c r="H53" s="157"/>
      <c r="I53" s="206">
        <f>SUM(I5:I52)</f>
        <v>24367331</v>
      </c>
      <c r="J53" s="213">
        <f>SUM(J5:J51)</f>
        <v>122781</v>
      </c>
      <c r="K53" s="157"/>
      <c r="L53" s="157"/>
      <c r="M53" s="157"/>
      <c r="N53" s="157"/>
      <c r="O53" s="157"/>
      <c r="P53" s="157"/>
      <c r="Q53" s="157"/>
    </row>
    <row r="54" spans="1:17" ht="15.75" customHeight="1">
      <c r="A54" s="102" t="s">
        <v>218</v>
      </c>
      <c r="B54" s="157"/>
      <c r="C54" s="157"/>
      <c r="D54" s="157"/>
      <c r="E54" s="182"/>
      <c r="F54" s="192"/>
      <c r="G54" s="157"/>
      <c r="H54" s="157"/>
      <c r="I54" s="201"/>
      <c r="J54" s="157"/>
      <c r="K54" s="157"/>
      <c r="L54" s="157"/>
      <c r="M54" s="157"/>
      <c r="N54" s="157"/>
      <c r="O54" s="157"/>
      <c r="P54" s="157"/>
      <c r="Q54" s="157"/>
    </row>
    <row r="55" spans="1:17" ht="15.75" customHeight="1">
      <c r="A55" s="102" t="s">
        <v>219</v>
      </c>
      <c r="J55" s="214"/>
    </row>
    <row r="57" spans="1:17">
      <c r="J57" s="215"/>
    </row>
  </sheetData>
  <mergeCells count="3">
    <mergeCell ref="B3:D3"/>
    <mergeCell ref="F3:G3"/>
    <mergeCell ref="I3:I4"/>
  </mergeCells>
  <phoneticPr fontId="3" type="Hiragana"/>
  <pageMargins left="0.7" right="0.50314960629921257" top="0.55314960629921262" bottom="0.55314960629921262" header="0.3" footer="0.3"/>
  <pageSetup paperSize="9" scale="94" fitToWidth="1" fitToHeight="1" orientation="portrait" usePrinterDefaults="1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56"/>
  <sheetViews>
    <sheetView workbookViewId="0">
      <selection activeCell="U6" sqref="U6"/>
    </sheetView>
  </sheetViews>
  <sheetFormatPr defaultRowHeight="14.25"/>
  <cols>
    <col min="1" max="1" width="17.625" style="91" customWidth="1"/>
    <col min="2" max="2" width="16.625" style="91" customWidth="1"/>
    <col min="3" max="3" width="8.625" style="91" customWidth="1"/>
    <col min="4" max="4" width="13.625" style="92" customWidth="1"/>
    <col min="5" max="5" width="16.125" style="91" customWidth="1"/>
    <col min="6" max="6" width="8.625" style="91" customWidth="1"/>
    <col min="7" max="7" width="4.5" style="91" customWidth="1"/>
    <col min="8" max="243" width="9" style="91" customWidth="1"/>
    <col min="244" max="244" width="18.625" style="91" customWidth="1"/>
    <col min="245" max="245" width="13.125" style="91" customWidth="1"/>
    <col min="246" max="247" width="12.375" style="91" customWidth="1"/>
    <col min="248" max="248" width="12.625" style="91" customWidth="1"/>
    <col min="249" max="249" width="13.125" style="91" customWidth="1"/>
    <col min="250" max="250" width="12.375" style="91" customWidth="1"/>
    <col min="251" max="252" width="9" style="91" customWidth="1"/>
    <col min="253" max="253" width="11" style="91" bestFit="1" customWidth="1"/>
    <col min="254" max="254" width="12.75" style="91" bestFit="1" customWidth="1"/>
    <col min="255" max="255" width="9.25" style="91" bestFit="1" customWidth="1"/>
    <col min="256" max="499" width="9" style="91" customWidth="1"/>
    <col min="500" max="500" width="18.625" style="91" customWidth="1"/>
    <col min="501" max="501" width="13.125" style="91" customWidth="1"/>
    <col min="502" max="503" width="12.375" style="91" customWidth="1"/>
    <col min="504" max="504" width="12.625" style="91" customWidth="1"/>
    <col min="505" max="505" width="13.125" style="91" customWidth="1"/>
    <col min="506" max="506" width="12.375" style="91" customWidth="1"/>
    <col min="507" max="508" width="9" style="91" customWidth="1"/>
    <col min="509" max="509" width="11" style="91" bestFit="1" customWidth="1"/>
    <col min="510" max="510" width="12.75" style="91" bestFit="1" customWidth="1"/>
    <col min="511" max="511" width="9.25" style="91" bestFit="1" customWidth="1"/>
    <col min="512" max="755" width="9" style="91" customWidth="1"/>
    <col min="756" max="756" width="18.625" style="91" customWidth="1"/>
    <col min="757" max="757" width="13.125" style="91" customWidth="1"/>
    <col min="758" max="759" width="12.375" style="91" customWidth="1"/>
    <col min="760" max="760" width="12.625" style="91" customWidth="1"/>
    <col min="761" max="761" width="13.125" style="91" customWidth="1"/>
    <col min="762" max="762" width="12.375" style="91" customWidth="1"/>
    <col min="763" max="764" width="9" style="91" customWidth="1"/>
    <col min="765" max="765" width="11" style="91" bestFit="1" customWidth="1"/>
    <col min="766" max="766" width="12.75" style="91" bestFit="1" customWidth="1"/>
    <col min="767" max="767" width="9.25" style="91" bestFit="1" customWidth="1"/>
    <col min="768" max="1011" width="9" style="91" customWidth="1"/>
    <col min="1012" max="1012" width="18.625" style="91" customWidth="1"/>
    <col min="1013" max="1013" width="13.125" style="91" customWidth="1"/>
    <col min="1014" max="1015" width="12.375" style="91" customWidth="1"/>
    <col min="1016" max="1016" width="12.625" style="91" customWidth="1"/>
    <col min="1017" max="1017" width="13.125" style="91" customWidth="1"/>
    <col min="1018" max="1018" width="12.375" style="91" customWidth="1"/>
    <col min="1019" max="1020" width="9" style="91" customWidth="1"/>
    <col min="1021" max="1021" width="11" style="91" bestFit="1" customWidth="1"/>
    <col min="1022" max="1022" width="12.75" style="91" bestFit="1" customWidth="1"/>
    <col min="1023" max="1023" width="9.25" style="91" bestFit="1" customWidth="1"/>
    <col min="1024" max="1267" width="9" style="91" customWidth="1"/>
    <col min="1268" max="1268" width="18.625" style="91" customWidth="1"/>
    <col min="1269" max="1269" width="13.125" style="91" customWidth="1"/>
    <col min="1270" max="1271" width="12.375" style="91" customWidth="1"/>
    <col min="1272" max="1272" width="12.625" style="91" customWidth="1"/>
    <col min="1273" max="1273" width="13.125" style="91" customWidth="1"/>
    <col min="1274" max="1274" width="12.375" style="91" customWidth="1"/>
    <col min="1275" max="1276" width="9" style="91" customWidth="1"/>
    <col min="1277" max="1277" width="11" style="91" bestFit="1" customWidth="1"/>
    <col min="1278" max="1278" width="12.75" style="91" bestFit="1" customWidth="1"/>
    <col min="1279" max="1279" width="9.25" style="91" bestFit="1" customWidth="1"/>
    <col min="1280" max="1523" width="9" style="91" customWidth="1"/>
    <col min="1524" max="1524" width="18.625" style="91" customWidth="1"/>
    <col min="1525" max="1525" width="13.125" style="91" customWidth="1"/>
    <col min="1526" max="1527" width="12.375" style="91" customWidth="1"/>
    <col min="1528" max="1528" width="12.625" style="91" customWidth="1"/>
    <col min="1529" max="1529" width="13.125" style="91" customWidth="1"/>
    <col min="1530" max="1530" width="12.375" style="91" customWidth="1"/>
    <col min="1531" max="1532" width="9" style="91" customWidth="1"/>
    <col min="1533" max="1533" width="11" style="91" bestFit="1" customWidth="1"/>
    <col min="1534" max="1534" width="12.75" style="91" bestFit="1" customWidth="1"/>
    <col min="1535" max="1535" width="9.25" style="91" bestFit="1" customWidth="1"/>
    <col min="1536" max="1779" width="9" style="91" customWidth="1"/>
    <col min="1780" max="1780" width="18.625" style="91" customWidth="1"/>
    <col min="1781" max="1781" width="13.125" style="91" customWidth="1"/>
    <col min="1782" max="1783" width="12.375" style="91" customWidth="1"/>
    <col min="1784" max="1784" width="12.625" style="91" customWidth="1"/>
    <col min="1785" max="1785" width="13.125" style="91" customWidth="1"/>
    <col min="1786" max="1786" width="12.375" style="91" customWidth="1"/>
    <col min="1787" max="1788" width="9" style="91" customWidth="1"/>
    <col min="1789" max="1789" width="11" style="91" bestFit="1" customWidth="1"/>
    <col min="1790" max="1790" width="12.75" style="91" bestFit="1" customWidth="1"/>
    <col min="1791" max="1791" width="9.25" style="91" bestFit="1" customWidth="1"/>
    <col min="1792" max="2035" width="9" style="91" customWidth="1"/>
    <col min="2036" max="2036" width="18.625" style="91" customWidth="1"/>
    <col min="2037" max="2037" width="13.125" style="91" customWidth="1"/>
    <col min="2038" max="2039" width="12.375" style="91" customWidth="1"/>
    <col min="2040" max="2040" width="12.625" style="91" customWidth="1"/>
    <col min="2041" max="2041" width="13.125" style="91" customWidth="1"/>
    <col min="2042" max="2042" width="12.375" style="91" customWidth="1"/>
    <col min="2043" max="2044" width="9" style="91" customWidth="1"/>
    <col min="2045" max="2045" width="11" style="91" bestFit="1" customWidth="1"/>
    <col min="2046" max="2046" width="12.75" style="91" bestFit="1" customWidth="1"/>
    <col min="2047" max="2047" width="9.25" style="91" bestFit="1" customWidth="1"/>
    <col min="2048" max="2291" width="9" style="91" customWidth="1"/>
    <col min="2292" max="2292" width="18.625" style="91" customWidth="1"/>
    <col min="2293" max="2293" width="13.125" style="91" customWidth="1"/>
    <col min="2294" max="2295" width="12.375" style="91" customWidth="1"/>
    <col min="2296" max="2296" width="12.625" style="91" customWidth="1"/>
    <col min="2297" max="2297" width="13.125" style="91" customWidth="1"/>
    <col min="2298" max="2298" width="12.375" style="91" customWidth="1"/>
    <col min="2299" max="2300" width="9" style="91" customWidth="1"/>
    <col min="2301" max="2301" width="11" style="91" bestFit="1" customWidth="1"/>
    <col min="2302" max="2302" width="12.75" style="91" bestFit="1" customWidth="1"/>
    <col min="2303" max="2303" width="9.25" style="91" bestFit="1" customWidth="1"/>
    <col min="2304" max="2547" width="9" style="91" customWidth="1"/>
    <col min="2548" max="2548" width="18.625" style="91" customWidth="1"/>
    <col min="2549" max="2549" width="13.125" style="91" customWidth="1"/>
    <col min="2550" max="2551" width="12.375" style="91" customWidth="1"/>
    <col min="2552" max="2552" width="12.625" style="91" customWidth="1"/>
    <col min="2553" max="2553" width="13.125" style="91" customWidth="1"/>
    <col min="2554" max="2554" width="12.375" style="91" customWidth="1"/>
    <col min="2555" max="2556" width="9" style="91" customWidth="1"/>
    <col min="2557" max="2557" width="11" style="91" bestFit="1" customWidth="1"/>
    <col min="2558" max="2558" width="12.75" style="91" bestFit="1" customWidth="1"/>
    <col min="2559" max="2559" width="9.25" style="91" bestFit="1" customWidth="1"/>
    <col min="2560" max="2803" width="9" style="91" customWidth="1"/>
    <col min="2804" max="2804" width="18.625" style="91" customWidth="1"/>
    <col min="2805" max="2805" width="13.125" style="91" customWidth="1"/>
    <col min="2806" max="2807" width="12.375" style="91" customWidth="1"/>
    <col min="2808" max="2808" width="12.625" style="91" customWidth="1"/>
    <col min="2809" max="2809" width="13.125" style="91" customWidth="1"/>
    <col min="2810" max="2810" width="12.375" style="91" customWidth="1"/>
    <col min="2811" max="2812" width="9" style="91" customWidth="1"/>
    <col min="2813" max="2813" width="11" style="91" bestFit="1" customWidth="1"/>
    <col min="2814" max="2814" width="12.75" style="91" bestFit="1" customWidth="1"/>
    <col min="2815" max="2815" width="9.25" style="91" bestFit="1" customWidth="1"/>
    <col min="2816" max="3059" width="9" style="91" customWidth="1"/>
    <col min="3060" max="3060" width="18.625" style="91" customWidth="1"/>
    <col min="3061" max="3061" width="13.125" style="91" customWidth="1"/>
    <col min="3062" max="3063" width="12.375" style="91" customWidth="1"/>
    <col min="3064" max="3064" width="12.625" style="91" customWidth="1"/>
    <col min="3065" max="3065" width="13.125" style="91" customWidth="1"/>
    <col min="3066" max="3066" width="12.375" style="91" customWidth="1"/>
    <col min="3067" max="3068" width="9" style="91" customWidth="1"/>
    <col min="3069" max="3069" width="11" style="91" bestFit="1" customWidth="1"/>
    <col min="3070" max="3070" width="12.75" style="91" bestFit="1" customWidth="1"/>
    <col min="3071" max="3071" width="9.25" style="91" bestFit="1" customWidth="1"/>
    <col min="3072" max="3315" width="9" style="91" customWidth="1"/>
    <col min="3316" max="3316" width="18.625" style="91" customWidth="1"/>
    <col min="3317" max="3317" width="13.125" style="91" customWidth="1"/>
    <col min="3318" max="3319" width="12.375" style="91" customWidth="1"/>
    <col min="3320" max="3320" width="12.625" style="91" customWidth="1"/>
    <col min="3321" max="3321" width="13.125" style="91" customWidth="1"/>
    <col min="3322" max="3322" width="12.375" style="91" customWidth="1"/>
    <col min="3323" max="3324" width="9" style="91" customWidth="1"/>
    <col min="3325" max="3325" width="11" style="91" bestFit="1" customWidth="1"/>
    <col min="3326" max="3326" width="12.75" style="91" bestFit="1" customWidth="1"/>
    <col min="3327" max="3327" width="9.25" style="91" bestFit="1" customWidth="1"/>
    <col min="3328" max="3571" width="9" style="91" customWidth="1"/>
    <col min="3572" max="3572" width="18.625" style="91" customWidth="1"/>
    <col min="3573" max="3573" width="13.125" style="91" customWidth="1"/>
    <col min="3574" max="3575" width="12.375" style="91" customWidth="1"/>
    <col min="3576" max="3576" width="12.625" style="91" customWidth="1"/>
    <col min="3577" max="3577" width="13.125" style="91" customWidth="1"/>
    <col min="3578" max="3578" width="12.375" style="91" customWidth="1"/>
    <col min="3579" max="3580" width="9" style="91" customWidth="1"/>
    <col min="3581" max="3581" width="11" style="91" bestFit="1" customWidth="1"/>
    <col min="3582" max="3582" width="12.75" style="91" bestFit="1" customWidth="1"/>
    <col min="3583" max="3583" width="9.25" style="91" bestFit="1" customWidth="1"/>
    <col min="3584" max="3827" width="9" style="91" customWidth="1"/>
    <col min="3828" max="3828" width="18.625" style="91" customWidth="1"/>
    <col min="3829" max="3829" width="13.125" style="91" customWidth="1"/>
    <col min="3830" max="3831" width="12.375" style="91" customWidth="1"/>
    <col min="3832" max="3832" width="12.625" style="91" customWidth="1"/>
    <col min="3833" max="3833" width="13.125" style="91" customWidth="1"/>
    <col min="3834" max="3834" width="12.375" style="91" customWidth="1"/>
    <col min="3835" max="3836" width="9" style="91" customWidth="1"/>
    <col min="3837" max="3837" width="11" style="91" bestFit="1" customWidth="1"/>
    <col min="3838" max="3838" width="12.75" style="91" bestFit="1" customWidth="1"/>
    <col min="3839" max="3839" width="9.25" style="91" bestFit="1" customWidth="1"/>
    <col min="3840" max="4083" width="9" style="91" customWidth="1"/>
    <col min="4084" max="4084" width="18.625" style="91" customWidth="1"/>
    <col min="4085" max="4085" width="13.125" style="91" customWidth="1"/>
    <col min="4086" max="4087" width="12.375" style="91" customWidth="1"/>
    <col min="4088" max="4088" width="12.625" style="91" customWidth="1"/>
    <col min="4089" max="4089" width="13.125" style="91" customWidth="1"/>
    <col min="4090" max="4090" width="12.375" style="91" customWidth="1"/>
    <col min="4091" max="4092" width="9" style="91" customWidth="1"/>
    <col min="4093" max="4093" width="11" style="91" bestFit="1" customWidth="1"/>
    <col min="4094" max="4094" width="12.75" style="91" bestFit="1" customWidth="1"/>
    <col min="4095" max="4095" width="9.25" style="91" bestFit="1" customWidth="1"/>
    <col min="4096" max="4339" width="9" style="91" customWidth="1"/>
    <col min="4340" max="4340" width="18.625" style="91" customWidth="1"/>
    <col min="4341" max="4341" width="13.125" style="91" customWidth="1"/>
    <col min="4342" max="4343" width="12.375" style="91" customWidth="1"/>
    <col min="4344" max="4344" width="12.625" style="91" customWidth="1"/>
    <col min="4345" max="4345" width="13.125" style="91" customWidth="1"/>
    <col min="4346" max="4346" width="12.375" style="91" customWidth="1"/>
    <col min="4347" max="4348" width="9" style="91" customWidth="1"/>
    <col min="4349" max="4349" width="11" style="91" bestFit="1" customWidth="1"/>
    <col min="4350" max="4350" width="12.75" style="91" bestFit="1" customWidth="1"/>
    <col min="4351" max="4351" width="9.25" style="91" bestFit="1" customWidth="1"/>
    <col min="4352" max="4595" width="9" style="91" customWidth="1"/>
    <col min="4596" max="4596" width="18.625" style="91" customWidth="1"/>
    <col min="4597" max="4597" width="13.125" style="91" customWidth="1"/>
    <col min="4598" max="4599" width="12.375" style="91" customWidth="1"/>
    <col min="4600" max="4600" width="12.625" style="91" customWidth="1"/>
    <col min="4601" max="4601" width="13.125" style="91" customWidth="1"/>
    <col min="4602" max="4602" width="12.375" style="91" customWidth="1"/>
    <col min="4603" max="4604" width="9" style="91" customWidth="1"/>
    <col min="4605" max="4605" width="11" style="91" bestFit="1" customWidth="1"/>
    <col min="4606" max="4606" width="12.75" style="91" bestFit="1" customWidth="1"/>
    <col min="4607" max="4607" width="9.25" style="91" bestFit="1" customWidth="1"/>
    <col min="4608" max="4851" width="9" style="91" customWidth="1"/>
    <col min="4852" max="4852" width="18.625" style="91" customWidth="1"/>
    <col min="4853" max="4853" width="13.125" style="91" customWidth="1"/>
    <col min="4854" max="4855" width="12.375" style="91" customWidth="1"/>
    <col min="4856" max="4856" width="12.625" style="91" customWidth="1"/>
    <col min="4857" max="4857" width="13.125" style="91" customWidth="1"/>
    <col min="4858" max="4858" width="12.375" style="91" customWidth="1"/>
    <col min="4859" max="4860" width="9" style="91" customWidth="1"/>
    <col min="4861" max="4861" width="11" style="91" bestFit="1" customWidth="1"/>
    <col min="4862" max="4862" width="12.75" style="91" bestFit="1" customWidth="1"/>
    <col min="4863" max="4863" width="9.25" style="91" bestFit="1" customWidth="1"/>
    <col min="4864" max="5107" width="9" style="91" customWidth="1"/>
    <col min="5108" max="5108" width="18.625" style="91" customWidth="1"/>
    <col min="5109" max="5109" width="13.125" style="91" customWidth="1"/>
    <col min="5110" max="5111" width="12.375" style="91" customWidth="1"/>
    <col min="5112" max="5112" width="12.625" style="91" customWidth="1"/>
    <col min="5113" max="5113" width="13.125" style="91" customWidth="1"/>
    <col min="5114" max="5114" width="12.375" style="91" customWidth="1"/>
    <col min="5115" max="5116" width="9" style="91" customWidth="1"/>
    <col min="5117" max="5117" width="11" style="91" bestFit="1" customWidth="1"/>
    <col min="5118" max="5118" width="12.75" style="91" bestFit="1" customWidth="1"/>
    <col min="5119" max="5119" width="9.25" style="91" bestFit="1" customWidth="1"/>
    <col min="5120" max="5363" width="9" style="91" customWidth="1"/>
    <col min="5364" max="5364" width="18.625" style="91" customWidth="1"/>
    <col min="5365" max="5365" width="13.125" style="91" customWidth="1"/>
    <col min="5366" max="5367" width="12.375" style="91" customWidth="1"/>
    <col min="5368" max="5368" width="12.625" style="91" customWidth="1"/>
    <col min="5369" max="5369" width="13.125" style="91" customWidth="1"/>
    <col min="5370" max="5370" width="12.375" style="91" customWidth="1"/>
    <col min="5371" max="5372" width="9" style="91" customWidth="1"/>
    <col min="5373" max="5373" width="11" style="91" bestFit="1" customWidth="1"/>
    <col min="5374" max="5374" width="12.75" style="91" bestFit="1" customWidth="1"/>
    <col min="5375" max="5375" width="9.25" style="91" bestFit="1" customWidth="1"/>
    <col min="5376" max="5619" width="9" style="91" customWidth="1"/>
    <col min="5620" max="5620" width="18.625" style="91" customWidth="1"/>
    <col min="5621" max="5621" width="13.125" style="91" customWidth="1"/>
    <col min="5622" max="5623" width="12.375" style="91" customWidth="1"/>
    <col min="5624" max="5624" width="12.625" style="91" customWidth="1"/>
    <col min="5625" max="5625" width="13.125" style="91" customWidth="1"/>
    <col min="5626" max="5626" width="12.375" style="91" customWidth="1"/>
    <col min="5627" max="5628" width="9" style="91" customWidth="1"/>
    <col min="5629" max="5629" width="11" style="91" bestFit="1" customWidth="1"/>
    <col min="5630" max="5630" width="12.75" style="91" bestFit="1" customWidth="1"/>
    <col min="5631" max="5631" width="9.25" style="91" bestFit="1" customWidth="1"/>
    <col min="5632" max="5875" width="9" style="91" customWidth="1"/>
    <col min="5876" max="5876" width="18.625" style="91" customWidth="1"/>
    <col min="5877" max="5877" width="13.125" style="91" customWidth="1"/>
    <col min="5878" max="5879" width="12.375" style="91" customWidth="1"/>
    <col min="5880" max="5880" width="12.625" style="91" customWidth="1"/>
    <col min="5881" max="5881" width="13.125" style="91" customWidth="1"/>
    <col min="5882" max="5882" width="12.375" style="91" customWidth="1"/>
    <col min="5883" max="5884" width="9" style="91" customWidth="1"/>
    <col min="5885" max="5885" width="11" style="91" bestFit="1" customWidth="1"/>
    <col min="5886" max="5886" width="12.75" style="91" bestFit="1" customWidth="1"/>
    <col min="5887" max="5887" width="9.25" style="91" bestFit="1" customWidth="1"/>
    <col min="5888" max="6131" width="9" style="91" customWidth="1"/>
    <col min="6132" max="6132" width="18.625" style="91" customWidth="1"/>
    <col min="6133" max="6133" width="13.125" style="91" customWidth="1"/>
    <col min="6134" max="6135" width="12.375" style="91" customWidth="1"/>
    <col min="6136" max="6136" width="12.625" style="91" customWidth="1"/>
    <col min="6137" max="6137" width="13.125" style="91" customWidth="1"/>
    <col min="6138" max="6138" width="12.375" style="91" customWidth="1"/>
    <col min="6139" max="6140" width="9" style="91" customWidth="1"/>
    <col min="6141" max="6141" width="11" style="91" bestFit="1" customWidth="1"/>
    <col min="6142" max="6142" width="12.75" style="91" bestFit="1" customWidth="1"/>
    <col min="6143" max="6143" width="9.25" style="91" bestFit="1" customWidth="1"/>
    <col min="6144" max="6387" width="9" style="91" customWidth="1"/>
    <col min="6388" max="6388" width="18.625" style="91" customWidth="1"/>
    <col min="6389" max="6389" width="13.125" style="91" customWidth="1"/>
    <col min="6390" max="6391" width="12.375" style="91" customWidth="1"/>
    <col min="6392" max="6392" width="12.625" style="91" customWidth="1"/>
    <col min="6393" max="6393" width="13.125" style="91" customWidth="1"/>
    <col min="6394" max="6394" width="12.375" style="91" customWidth="1"/>
    <col min="6395" max="6396" width="9" style="91" customWidth="1"/>
    <col min="6397" max="6397" width="11" style="91" bestFit="1" customWidth="1"/>
    <col min="6398" max="6398" width="12.75" style="91" bestFit="1" customWidth="1"/>
    <col min="6399" max="6399" width="9.25" style="91" bestFit="1" customWidth="1"/>
    <col min="6400" max="6643" width="9" style="91" customWidth="1"/>
    <col min="6644" max="6644" width="18.625" style="91" customWidth="1"/>
    <col min="6645" max="6645" width="13.125" style="91" customWidth="1"/>
    <col min="6646" max="6647" width="12.375" style="91" customWidth="1"/>
    <col min="6648" max="6648" width="12.625" style="91" customWidth="1"/>
    <col min="6649" max="6649" width="13.125" style="91" customWidth="1"/>
    <col min="6650" max="6650" width="12.375" style="91" customWidth="1"/>
    <col min="6651" max="6652" width="9" style="91" customWidth="1"/>
    <col min="6653" max="6653" width="11" style="91" bestFit="1" customWidth="1"/>
    <col min="6654" max="6654" width="12.75" style="91" bestFit="1" customWidth="1"/>
    <col min="6655" max="6655" width="9.25" style="91" bestFit="1" customWidth="1"/>
    <col min="6656" max="6899" width="9" style="91" customWidth="1"/>
    <col min="6900" max="6900" width="18.625" style="91" customWidth="1"/>
    <col min="6901" max="6901" width="13.125" style="91" customWidth="1"/>
    <col min="6902" max="6903" width="12.375" style="91" customWidth="1"/>
    <col min="6904" max="6904" width="12.625" style="91" customWidth="1"/>
    <col min="6905" max="6905" width="13.125" style="91" customWidth="1"/>
    <col min="6906" max="6906" width="12.375" style="91" customWidth="1"/>
    <col min="6907" max="6908" width="9" style="91" customWidth="1"/>
    <col min="6909" max="6909" width="11" style="91" bestFit="1" customWidth="1"/>
    <col min="6910" max="6910" width="12.75" style="91" bestFit="1" customWidth="1"/>
    <col min="6911" max="6911" width="9.25" style="91" bestFit="1" customWidth="1"/>
    <col min="6912" max="7155" width="9" style="91" customWidth="1"/>
    <col min="7156" max="7156" width="18.625" style="91" customWidth="1"/>
    <col min="7157" max="7157" width="13.125" style="91" customWidth="1"/>
    <col min="7158" max="7159" width="12.375" style="91" customWidth="1"/>
    <col min="7160" max="7160" width="12.625" style="91" customWidth="1"/>
    <col min="7161" max="7161" width="13.125" style="91" customWidth="1"/>
    <col min="7162" max="7162" width="12.375" style="91" customWidth="1"/>
    <col min="7163" max="7164" width="9" style="91" customWidth="1"/>
    <col min="7165" max="7165" width="11" style="91" bestFit="1" customWidth="1"/>
    <col min="7166" max="7166" width="12.75" style="91" bestFit="1" customWidth="1"/>
    <col min="7167" max="7167" width="9.25" style="91" bestFit="1" customWidth="1"/>
    <col min="7168" max="7411" width="9" style="91" customWidth="1"/>
    <col min="7412" max="7412" width="18.625" style="91" customWidth="1"/>
    <col min="7413" max="7413" width="13.125" style="91" customWidth="1"/>
    <col min="7414" max="7415" width="12.375" style="91" customWidth="1"/>
    <col min="7416" max="7416" width="12.625" style="91" customWidth="1"/>
    <col min="7417" max="7417" width="13.125" style="91" customWidth="1"/>
    <col min="7418" max="7418" width="12.375" style="91" customWidth="1"/>
    <col min="7419" max="7420" width="9" style="91" customWidth="1"/>
    <col min="7421" max="7421" width="11" style="91" bestFit="1" customWidth="1"/>
    <col min="7422" max="7422" width="12.75" style="91" bestFit="1" customWidth="1"/>
    <col min="7423" max="7423" width="9.25" style="91" bestFit="1" customWidth="1"/>
    <col min="7424" max="7667" width="9" style="91" customWidth="1"/>
    <col min="7668" max="7668" width="18.625" style="91" customWidth="1"/>
    <col min="7669" max="7669" width="13.125" style="91" customWidth="1"/>
    <col min="7670" max="7671" width="12.375" style="91" customWidth="1"/>
    <col min="7672" max="7672" width="12.625" style="91" customWidth="1"/>
    <col min="7673" max="7673" width="13.125" style="91" customWidth="1"/>
    <col min="7674" max="7674" width="12.375" style="91" customWidth="1"/>
    <col min="7675" max="7676" width="9" style="91" customWidth="1"/>
    <col min="7677" max="7677" width="11" style="91" bestFit="1" customWidth="1"/>
    <col min="7678" max="7678" width="12.75" style="91" bestFit="1" customWidth="1"/>
    <col min="7679" max="7679" width="9.25" style="91" bestFit="1" customWidth="1"/>
    <col min="7680" max="7923" width="9" style="91" customWidth="1"/>
    <col min="7924" max="7924" width="18.625" style="91" customWidth="1"/>
    <col min="7925" max="7925" width="13.125" style="91" customWidth="1"/>
    <col min="7926" max="7927" width="12.375" style="91" customWidth="1"/>
    <col min="7928" max="7928" width="12.625" style="91" customWidth="1"/>
    <col min="7929" max="7929" width="13.125" style="91" customWidth="1"/>
    <col min="7930" max="7930" width="12.375" style="91" customWidth="1"/>
    <col min="7931" max="7932" width="9" style="91" customWidth="1"/>
    <col min="7933" max="7933" width="11" style="91" bestFit="1" customWidth="1"/>
    <col min="7934" max="7934" width="12.75" style="91" bestFit="1" customWidth="1"/>
    <col min="7935" max="7935" width="9.25" style="91" bestFit="1" customWidth="1"/>
    <col min="7936" max="8179" width="9" style="91" customWidth="1"/>
    <col min="8180" max="8180" width="18.625" style="91" customWidth="1"/>
    <col min="8181" max="8181" width="13.125" style="91" customWidth="1"/>
    <col min="8182" max="8183" width="12.375" style="91" customWidth="1"/>
    <col min="8184" max="8184" width="12.625" style="91" customWidth="1"/>
    <col min="8185" max="8185" width="13.125" style="91" customWidth="1"/>
    <col min="8186" max="8186" width="12.375" style="91" customWidth="1"/>
    <col min="8187" max="8188" width="9" style="91" customWidth="1"/>
    <col min="8189" max="8189" width="11" style="91" bestFit="1" customWidth="1"/>
    <col min="8190" max="8190" width="12.75" style="91" bestFit="1" customWidth="1"/>
    <col min="8191" max="8191" width="9.25" style="91" bestFit="1" customWidth="1"/>
    <col min="8192" max="8435" width="9" style="91" customWidth="1"/>
    <col min="8436" max="8436" width="18.625" style="91" customWidth="1"/>
    <col min="8437" max="8437" width="13.125" style="91" customWidth="1"/>
    <col min="8438" max="8439" width="12.375" style="91" customWidth="1"/>
    <col min="8440" max="8440" width="12.625" style="91" customWidth="1"/>
    <col min="8441" max="8441" width="13.125" style="91" customWidth="1"/>
    <col min="8442" max="8442" width="12.375" style="91" customWidth="1"/>
    <col min="8443" max="8444" width="9" style="91" customWidth="1"/>
    <col min="8445" max="8445" width="11" style="91" bestFit="1" customWidth="1"/>
    <col min="8446" max="8446" width="12.75" style="91" bestFit="1" customWidth="1"/>
    <col min="8447" max="8447" width="9.25" style="91" bestFit="1" customWidth="1"/>
    <col min="8448" max="8691" width="9" style="91" customWidth="1"/>
    <col min="8692" max="8692" width="18.625" style="91" customWidth="1"/>
    <col min="8693" max="8693" width="13.125" style="91" customWidth="1"/>
    <col min="8694" max="8695" width="12.375" style="91" customWidth="1"/>
    <col min="8696" max="8696" width="12.625" style="91" customWidth="1"/>
    <col min="8697" max="8697" width="13.125" style="91" customWidth="1"/>
    <col min="8698" max="8698" width="12.375" style="91" customWidth="1"/>
    <col min="8699" max="8700" width="9" style="91" customWidth="1"/>
    <col min="8701" max="8701" width="11" style="91" bestFit="1" customWidth="1"/>
    <col min="8702" max="8702" width="12.75" style="91" bestFit="1" customWidth="1"/>
    <col min="8703" max="8703" width="9.25" style="91" bestFit="1" customWidth="1"/>
    <col min="8704" max="8947" width="9" style="91" customWidth="1"/>
    <col min="8948" max="8948" width="18.625" style="91" customWidth="1"/>
    <col min="8949" max="8949" width="13.125" style="91" customWidth="1"/>
    <col min="8950" max="8951" width="12.375" style="91" customWidth="1"/>
    <col min="8952" max="8952" width="12.625" style="91" customWidth="1"/>
    <col min="8953" max="8953" width="13.125" style="91" customWidth="1"/>
    <col min="8954" max="8954" width="12.375" style="91" customWidth="1"/>
    <col min="8955" max="8956" width="9" style="91" customWidth="1"/>
    <col min="8957" max="8957" width="11" style="91" bestFit="1" customWidth="1"/>
    <col min="8958" max="8958" width="12.75" style="91" bestFit="1" customWidth="1"/>
    <col min="8959" max="8959" width="9.25" style="91" bestFit="1" customWidth="1"/>
    <col min="8960" max="9203" width="9" style="91" customWidth="1"/>
    <col min="9204" max="9204" width="18.625" style="91" customWidth="1"/>
    <col min="9205" max="9205" width="13.125" style="91" customWidth="1"/>
    <col min="9206" max="9207" width="12.375" style="91" customWidth="1"/>
    <col min="9208" max="9208" width="12.625" style="91" customWidth="1"/>
    <col min="9209" max="9209" width="13.125" style="91" customWidth="1"/>
    <col min="9210" max="9210" width="12.375" style="91" customWidth="1"/>
    <col min="9211" max="9212" width="9" style="91" customWidth="1"/>
    <col min="9213" max="9213" width="11" style="91" bestFit="1" customWidth="1"/>
    <col min="9214" max="9214" width="12.75" style="91" bestFit="1" customWidth="1"/>
    <col min="9215" max="9215" width="9.25" style="91" bestFit="1" customWidth="1"/>
    <col min="9216" max="9459" width="9" style="91" customWidth="1"/>
    <col min="9460" max="9460" width="18.625" style="91" customWidth="1"/>
    <col min="9461" max="9461" width="13.125" style="91" customWidth="1"/>
    <col min="9462" max="9463" width="12.375" style="91" customWidth="1"/>
    <col min="9464" max="9464" width="12.625" style="91" customWidth="1"/>
    <col min="9465" max="9465" width="13.125" style="91" customWidth="1"/>
    <col min="9466" max="9466" width="12.375" style="91" customWidth="1"/>
    <col min="9467" max="9468" width="9" style="91" customWidth="1"/>
    <col min="9469" max="9469" width="11" style="91" bestFit="1" customWidth="1"/>
    <col min="9470" max="9470" width="12.75" style="91" bestFit="1" customWidth="1"/>
    <col min="9471" max="9471" width="9.25" style="91" bestFit="1" customWidth="1"/>
    <col min="9472" max="9715" width="9" style="91" customWidth="1"/>
    <col min="9716" max="9716" width="18.625" style="91" customWidth="1"/>
    <col min="9717" max="9717" width="13.125" style="91" customWidth="1"/>
    <col min="9718" max="9719" width="12.375" style="91" customWidth="1"/>
    <col min="9720" max="9720" width="12.625" style="91" customWidth="1"/>
    <col min="9721" max="9721" width="13.125" style="91" customWidth="1"/>
    <col min="9722" max="9722" width="12.375" style="91" customWidth="1"/>
    <col min="9723" max="9724" width="9" style="91" customWidth="1"/>
    <col min="9725" max="9725" width="11" style="91" bestFit="1" customWidth="1"/>
    <col min="9726" max="9726" width="12.75" style="91" bestFit="1" customWidth="1"/>
    <col min="9727" max="9727" width="9.25" style="91" bestFit="1" customWidth="1"/>
    <col min="9728" max="9971" width="9" style="91" customWidth="1"/>
    <col min="9972" max="9972" width="18.625" style="91" customWidth="1"/>
    <col min="9973" max="9973" width="13.125" style="91" customWidth="1"/>
    <col min="9974" max="9975" width="12.375" style="91" customWidth="1"/>
    <col min="9976" max="9976" width="12.625" style="91" customWidth="1"/>
    <col min="9977" max="9977" width="13.125" style="91" customWidth="1"/>
    <col min="9978" max="9978" width="12.375" style="91" customWidth="1"/>
    <col min="9979" max="9980" width="9" style="91" customWidth="1"/>
    <col min="9981" max="9981" width="11" style="91" bestFit="1" customWidth="1"/>
    <col min="9982" max="9982" width="12.75" style="91" bestFit="1" customWidth="1"/>
    <col min="9983" max="9983" width="9.25" style="91" bestFit="1" customWidth="1"/>
    <col min="9984" max="10227" width="9" style="91" customWidth="1"/>
    <col min="10228" max="10228" width="18.625" style="91" customWidth="1"/>
    <col min="10229" max="10229" width="13.125" style="91" customWidth="1"/>
    <col min="10230" max="10231" width="12.375" style="91" customWidth="1"/>
    <col min="10232" max="10232" width="12.625" style="91" customWidth="1"/>
    <col min="10233" max="10233" width="13.125" style="91" customWidth="1"/>
    <col min="10234" max="10234" width="12.375" style="91" customWidth="1"/>
    <col min="10235" max="10236" width="9" style="91" customWidth="1"/>
    <col min="10237" max="10237" width="11" style="91" bestFit="1" customWidth="1"/>
    <col min="10238" max="10238" width="12.75" style="91" bestFit="1" customWidth="1"/>
    <col min="10239" max="10239" width="9.25" style="91" bestFit="1" customWidth="1"/>
    <col min="10240" max="10483" width="9" style="91" customWidth="1"/>
    <col min="10484" max="10484" width="18.625" style="91" customWidth="1"/>
    <col min="10485" max="10485" width="13.125" style="91" customWidth="1"/>
    <col min="10486" max="10487" width="12.375" style="91" customWidth="1"/>
    <col min="10488" max="10488" width="12.625" style="91" customWidth="1"/>
    <col min="10489" max="10489" width="13.125" style="91" customWidth="1"/>
    <col min="10490" max="10490" width="12.375" style="91" customWidth="1"/>
    <col min="10491" max="10492" width="9" style="91" customWidth="1"/>
    <col min="10493" max="10493" width="11" style="91" bestFit="1" customWidth="1"/>
    <col min="10494" max="10494" width="12.75" style="91" bestFit="1" customWidth="1"/>
    <col min="10495" max="10495" width="9.25" style="91" bestFit="1" customWidth="1"/>
    <col min="10496" max="10739" width="9" style="91" customWidth="1"/>
    <col min="10740" max="10740" width="18.625" style="91" customWidth="1"/>
    <col min="10741" max="10741" width="13.125" style="91" customWidth="1"/>
    <col min="10742" max="10743" width="12.375" style="91" customWidth="1"/>
    <col min="10744" max="10744" width="12.625" style="91" customWidth="1"/>
    <col min="10745" max="10745" width="13.125" style="91" customWidth="1"/>
    <col min="10746" max="10746" width="12.375" style="91" customWidth="1"/>
    <col min="10747" max="10748" width="9" style="91" customWidth="1"/>
    <col min="10749" max="10749" width="11" style="91" bestFit="1" customWidth="1"/>
    <col min="10750" max="10750" width="12.75" style="91" bestFit="1" customWidth="1"/>
    <col min="10751" max="10751" width="9.25" style="91" bestFit="1" customWidth="1"/>
    <col min="10752" max="10995" width="9" style="91" customWidth="1"/>
    <col min="10996" max="10996" width="18.625" style="91" customWidth="1"/>
    <col min="10997" max="10997" width="13.125" style="91" customWidth="1"/>
    <col min="10998" max="10999" width="12.375" style="91" customWidth="1"/>
    <col min="11000" max="11000" width="12.625" style="91" customWidth="1"/>
    <col min="11001" max="11001" width="13.125" style="91" customWidth="1"/>
    <col min="11002" max="11002" width="12.375" style="91" customWidth="1"/>
    <col min="11003" max="11004" width="9" style="91" customWidth="1"/>
    <col min="11005" max="11005" width="11" style="91" bestFit="1" customWidth="1"/>
    <col min="11006" max="11006" width="12.75" style="91" bestFit="1" customWidth="1"/>
    <col min="11007" max="11007" width="9.25" style="91" bestFit="1" customWidth="1"/>
    <col min="11008" max="11251" width="9" style="91" customWidth="1"/>
    <col min="11252" max="11252" width="18.625" style="91" customWidth="1"/>
    <col min="11253" max="11253" width="13.125" style="91" customWidth="1"/>
    <col min="11254" max="11255" width="12.375" style="91" customWidth="1"/>
    <col min="11256" max="11256" width="12.625" style="91" customWidth="1"/>
    <col min="11257" max="11257" width="13.125" style="91" customWidth="1"/>
    <col min="11258" max="11258" width="12.375" style="91" customWidth="1"/>
    <col min="11259" max="11260" width="9" style="91" customWidth="1"/>
    <col min="11261" max="11261" width="11" style="91" bestFit="1" customWidth="1"/>
    <col min="11262" max="11262" width="12.75" style="91" bestFit="1" customWidth="1"/>
    <col min="11263" max="11263" width="9.25" style="91" bestFit="1" customWidth="1"/>
    <col min="11264" max="11507" width="9" style="91" customWidth="1"/>
    <col min="11508" max="11508" width="18.625" style="91" customWidth="1"/>
    <col min="11509" max="11509" width="13.125" style="91" customWidth="1"/>
    <col min="11510" max="11511" width="12.375" style="91" customWidth="1"/>
    <col min="11512" max="11512" width="12.625" style="91" customWidth="1"/>
    <col min="11513" max="11513" width="13.125" style="91" customWidth="1"/>
    <col min="11514" max="11514" width="12.375" style="91" customWidth="1"/>
    <col min="11515" max="11516" width="9" style="91" customWidth="1"/>
    <col min="11517" max="11517" width="11" style="91" bestFit="1" customWidth="1"/>
    <col min="11518" max="11518" width="12.75" style="91" bestFit="1" customWidth="1"/>
    <col min="11519" max="11519" width="9.25" style="91" bestFit="1" customWidth="1"/>
    <col min="11520" max="11763" width="9" style="91" customWidth="1"/>
    <col min="11764" max="11764" width="18.625" style="91" customWidth="1"/>
    <col min="11765" max="11765" width="13.125" style="91" customWidth="1"/>
    <col min="11766" max="11767" width="12.375" style="91" customWidth="1"/>
    <col min="11768" max="11768" width="12.625" style="91" customWidth="1"/>
    <col min="11769" max="11769" width="13.125" style="91" customWidth="1"/>
    <col min="11770" max="11770" width="12.375" style="91" customWidth="1"/>
    <col min="11771" max="11772" width="9" style="91" customWidth="1"/>
    <col min="11773" max="11773" width="11" style="91" bestFit="1" customWidth="1"/>
    <col min="11774" max="11774" width="12.75" style="91" bestFit="1" customWidth="1"/>
    <col min="11775" max="11775" width="9.25" style="91" bestFit="1" customWidth="1"/>
    <col min="11776" max="12019" width="9" style="91" customWidth="1"/>
    <col min="12020" max="12020" width="18.625" style="91" customWidth="1"/>
    <col min="12021" max="12021" width="13.125" style="91" customWidth="1"/>
    <col min="12022" max="12023" width="12.375" style="91" customWidth="1"/>
    <col min="12024" max="12024" width="12.625" style="91" customWidth="1"/>
    <col min="12025" max="12025" width="13.125" style="91" customWidth="1"/>
    <col min="12026" max="12026" width="12.375" style="91" customWidth="1"/>
    <col min="12027" max="12028" width="9" style="91" customWidth="1"/>
    <col min="12029" max="12029" width="11" style="91" bestFit="1" customWidth="1"/>
    <col min="12030" max="12030" width="12.75" style="91" bestFit="1" customWidth="1"/>
    <col min="12031" max="12031" width="9.25" style="91" bestFit="1" customWidth="1"/>
    <col min="12032" max="12275" width="9" style="91" customWidth="1"/>
    <col min="12276" max="12276" width="18.625" style="91" customWidth="1"/>
    <col min="12277" max="12277" width="13.125" style="91" customWidth="1"/>
    <col min="12278" max="12279" width="12.375" style="91" customWidth="1"/>
    <col min="12280" max="12280" width="12.625" style="91" customWidth="1"/>
    <col min="12281" max="12281" width="13.125" style="91" customWidth="1"/>
    <col min="12282" max="12282" width="12.375" style="91" customWidth="1"/>
    <col min="12283" max="12284" width="9" style="91" customWidth="1"/>
    <col min="12285" max="12285" width="11" style="91" bestFit="1" customWidth="1"/>
    <col min="12286" max="12286" width="12.75" style="91" bestFit="1" customWidth="1"/>
    <col min="12287" max="12287" width="9.25" style="91" bestFit="1" customWidth="1"/>
    <col min="12288" max="12531" width="9" style="91" customWidth="1"/>
    <col min="12532" max="12532" width="18.625" style="91" customWidth="1"/>
    <col min="12533" max="12533" width="13.125" style="91" customWidth="1"/>
    <col min="12534" max="12535" width="12.375" style="91" customWidth="1"/>
    <col min="12536" max="12536" width="12.625" style="91" customWidth="1"/>
    <col min="12537" max="12537" width="13.125" style="91" customWidth="1"/>
    <col min="12538" max="12538" width="12.375" style="91" customWidth="1"/>
    <col min="12539" max="12540" width="9" style="91" customWidth="1"/>
    <col min="12541" max="12541" width="11" style="91" bestFit="1" customWidth="1"/>
    <col min="12542" max="12542" width="12.75" style="91" bestFit="1" customWidth="1"/>
    <col min="12543" max="12543" width="9.25" style="91" bestFit="1" customWidth="1"/>
    <col min="12544" max="12787" width="9" style="91" customWidth="1"/>
    <col min="12788" max="12788" width="18.625" style="91" customWidth="1"/>
    <col min="12789" max="12789" width="13.125" style="91" customWidth="1"/>
    <col min="12790" max="12791" width="12.375" style="91" customWidth="1"/>
    <col min="12792" max="12792" width="12.625" style="91" customWidth="1"/>
    <col min="12793" max="12793" width="13.125" style="91" customWidth="1"/>
    <col min="12794" max="12794" width="12.375" style="91" customWidth="1"/>
    <col min="12795" max="12796" width="9" style="91" customWidth="1"/>
    <col min="12797" max="12797" width="11" style="91" bestFit="1" customWidth="1"/>
    <col min="12798" max="12798" width="12.75" style="91" bestFit="1" customWidth="1"/>
    <col min="12799" max="12799" width="9.25" style="91" bestFit="1" customWidth="1"/>
    <col min="12800" max="13043" width="9" style="91" customWidth="1"/>
    <col min="13044" max="13044" width="18.625" style="91" customWidth="1"/>
    <col min="13045" max="13045" width="13.125" style="91" customWidth="1"/>
    <col min="13046" max="13047" width="12.375" style="91" customWidth="1"/>
    <col min="13048" max="13048" width="12.625" style="91" customWidth="1"/>
    <col min="13049" max="13049" width="13.125" style="91" customWidth="1"/>
    <col min="13050" max="13050" width="12.375" style="91" customWidth="1"/>
    <col min="13051" max="13052" width="9" style="91" customWidth="1"/>
    <col min="13053" max="13053" width="11" style="91" bestFit="1" customWidth="1"/>
    <col min="13054" max="13054" width="12.75" style="91" bestFit="1" customWidth="1"/>
    <col min="13055" max="13055" width="9.25" style="91" bestFit="1" customWidth="1"/>
    <col min="13056" max="13299" width="9" style="91" customWidth="1"/>
    <col min="13300" max="13300" width="18.625" style="91" customWidth="1"/>
    <col min="13301" max="13301" width="13.125" style="91" customWidth="1"/>
    <col min="13302" max="13303" width="12.375" style="91" customWidth="1"/>
    <col min="13304" max="13304" width="12.625" style="91" customWidth="1"/>
    <col min="13305" max="13305" width="13.125" style="91" customWidth="1"/>
    <col min="13306" max="13306" width="12.375" style="91" customWidth="1"/>
    <col min="13307" max="13308" width="9" style="91" customWidth="1"/>
    <col min="13309" max="13309" width="11" style="91" bestFit="1" customWidth="1"/>
    <col min="13310" max="13310" width="12.75" style="91" bestFit="1" customWidth="1"/>
    <col min="13311" max="13311" width="9.25" style="91" bestFit="1" customWidth="1"/>
    <col min="13312" max="13555" width="9" style="91" customWidth="1"/>
    <col min="13556" max="13556" width="18.625" style="91" customWidth="1"/>
    <col min="13557" max="13557" width="13.125" style="91" customWidth="1"/>
    <col min="13558" max="13559" width="12.375" style="91" customWidth="1"/>
    <col min="13560" max="13560" width="12.625" style="91" customWidth="1"/>
    <col min="13561" max="13561" width="13.125" style="91" customWidth="1"/>
    <col min="13562" max="13562" width="12.375" style="91" customWidth="1"/>
    <col min="13563" max="13564" width="9" style="91" customWidth="1"/>
    <col min="13565" max="13565" width="11" style="91" bestFit="1" customWidth="1"/>
    <col min="13566" max="13566" width="12.75" style="91" bestFit="1" customWidth="1"/>
    <col min="13567" max="13567" width="9.25" style="91" bestFit="1" customWidth="1"/>
    <col min="13568" max="13811" width="9" style="91" customWidth="1"/>
    <col min="13812" max="13812" width="18.625" style="91" customWidth="1"/>
    <col min="13813" max="13813" width="13.125" style="91" customWidth="1"/>
    <col min="13814" max="13815" width="12.375" style="91" customWidth="1"/>
    <col min="13816" max="13816" width="12.625" style="91" customWidth="1"/>
    <col min="13817" max="13817" width="13.125" style="91" customWidth="1"/>
    <col min="13818" max="13818" width="12.375" style="91" customWidth="1"/>
    <col min="13819" max="13820" width="9" style="91" customWidth="1"/>
    <col min="13821" max="13821" width="11" style="91" bestFit="1" customWidth="1"/>
    <col min="13822" max="13822" width="12.75" style="91" bestFit="1" customWidth="1"/>
    <col min="13823" max="13823" width="9.25" style="91" bestFit="1" customWidth="1"/>
    <col min="13824" max="14067" width="9" style="91" customWidth="1"/>
    <col min="14068" max="14068" width="18.625" style="91" customWidth="1"/>
    <col min="14069" max="14069" width="13.125" style="91" customWidth="1"/>
    <col min="14070" max="14071" width="12.375" style="91" customWidth="1"/>
    <col min="14072" max="14072" width="12.625" style="91" customWidth="1"/>
    <col min="14073" max="14073" width="13.125" style="91" customWidth="1"/>
    <col min="14074" max="14074" width="12.375" style="91" customWidth="1"/>
    <col min="14075" max="14076" width="9" style="91" customWidth="1"/>
    <col min="14077" max="14077" width="11" style="91" bestFit="1" customWidth="1"/>
    <col min="14078" max="14078" width="12.75" style="91" bestFit="1" customWidth="1"/>
    <col min="14079" max="14079" width="9.25" style="91" bestFit="1" customWidth="1"/>
    <col min="14080" max="14323" width="9" style="91" customWidth="1"/>
    <col min="14324" max="14324" width="18.625" style="91" customWidth="1"/>
    <col min="14325" max="14325" width="13.125" style="91" customWidth="1"/>
    <col min="14326" max="14327" width="12.375" style="91" customWidth="1"/>
    <col min="14328" max="14328" width="12.625" style="91" customWidth="1"/>
    <col min="14329" max="14329" width="13.125" style="91" customWidth="1"/>
    <col min="14330" max="14330" width="12.375" style="91" customWidth="1"/>
    <col min="14331" max="14332" width="9" style="91" customWidth="1"/>
    <col min="14333" max="14333" width="11" style="91" bestFit="1" customWidth="1"/>
    <col min="14334" max="14334" width="12.75" style="91" bestFit="1" customWidth="1"/>
    <col min="14335" max="14335" width="9.25" style="91" bestFit="1" customWidth="1"/>
    <col min="14336" max="14579" width="9" style="91" customWidth="1"/>
    <col min="14580" max="14580" width="18.625" style="91" customWidth="1"/>
    <col min="14581" max="14581" width="13.125" style="91" customWidth="1"/>
    <col min="14582" max="14583" width="12.375" style="91" customWidth="1"/>
    <col min="14584" max="14584" width="12.625" style="91" customWidth="1"/>
    <col min="14585" max="14585" width="13.125" style="91" customWidth="1"/>
    <col min="14586" max="14586" width="12.375" style="91" customWidth="1"/>
    <col min="14587" max="14588" width="9" style="91" customWidth="1"/>
    <col min="14589" max="14589" width="11" style="91" bestFit="1" customWidth="1"/>
    <col min="14590" max="14590" width="12.75" style="91" bestFit="1" customWidth="1"/>
    <col min="14591" max="14591" width="9.25" style="91" bestFit="1" customWidth="1"/>
    <col min="14592" max="14835" width="9" style="91" customWidth="1"/>
    <col min="14836" max="14836" width="18.625" style="91" customWidth="1"/>
    <col min="14837" max="14837" width="13.125" style="91" customWidth="1"/>
    <col min="14838" max="14839" width="12.375" style="91" customWidth="1"/>
    <col min="14840" max="14840" width="12.625" style="91" customWidth="1"/>
    <col min="14841" max="14841" width="13.125" style="91" customWidth="1"/>
    <col min="14842" max="14842" width="12.375" style="91" customWidth="1"/>
    <col min="14843" max="14844" width="9" style="91" customWidth="1"/>
    <col min="14845" max="14845" width="11" style="91" bestFit="1" customWidth="1"/>
    <col min="14846" max="14846" width="12.75" style="91" bestFit="1" customWidth="1"/>
    <col min="14847" max="14847" width="9.25" style="91" bestFit="1" customWidth="1"/>
    <col min="14848" max="15091" width="9" style="91" customWidth="1"/>
    <col min="15092" max="15092" width="18.625" style="91" customWidth="1"/>
    <col min="15093" max="15093" width="13.125" style="91" customWidth="1"/>
    <col min="15094" max="15095" width="12.375" style="91" customWidth="1"/>
    <col min="15096" max="15096" width="12.625" style="91" customWidth="1"/>
    <col min="15097" max="15097" width="13.125" style="91" customWidth="1"/>
    <col min="15098" max="15098" width="12.375" style="91" customWidth="1"/>
    <col min="15099" max="15100" width="9" style="91" customWidth="1"/>
    <col min="15101" max="15101" width="11" style="91" bestFit="1" customWidth="1"/>
    <col min="15102" max="15102" width="12.75" style="91" bestFit="1" customWidth="1"/>
    <col min="15103" max="15103" width="9.25" style="91" bestFit="1" customWidth="1"/>
    <col min="15104" max="15347" width="9" style="91" customWidth="1"/>
    <col min="15348" max="15348" width="18.625" style="91" customWidth="1"/>
    <col min="15349" max="15349" width="13.125" style="91" customWidth="1"/>
    <col min="15350" max="15351" width="12.375" style="91" customWidth="1"/>
    <col min="15352" max="15352" width="12.625" style="91" customWidth="1"/>
    <col min="15353" max="15353" width="13.125" style="91" customWidth="1"/>
    <col min="15354" max="15354" width="12.375" style="91" customWidth="1"/>
    <col min="15355" max="15356" width="9" style="91" customWidth="1"/>
    <col min="15357" max="15357" width="11" style="91" bestFit="1" customWidth="1"/>
    <col min="15358" max="15358" width="12.75" style="91" bestFit="1" customWidth="1"/>
    <col min="15359" max="15359" width="9.25" style="91" bestFit="1" customWidth="1"/>
    <col min="15360" max="15603" width="9" style="91" customWidth="1"/>
    <col min="15604" max="15604" width="18.625" style="91" customWidth="1"/>
    <col min="15605" max="15605" width="13.125" style="91" customWidth="1"/>
    <col min="15606" max="15607" width="12.375" style="91" customWidth="1"/>
    <col min="15608" max="15608" width="12.625" style="91" customWidth="1"/>
    <col min="15609" max="15609" width="13.125" style="91" customWidth="1"/>
    <col min="15610" max="15610" width="12.375" style="91" customWidth="1"/>
    <col min="15611" max="15612" width="9" style="91" customWidth="1"/>
    <col min="15613" max="15613" width="11" style="91" bestFit="1" customWidth="1"/>
    <col min="15614" max="15614" width="12.75" style="91" bestFit="1" customWidth="1"/>
    <col min="15615" max="15615" width="9.25" style="91" bestFit="1" customWidth="1"/>
    <col min="15616" max="15859" width="9" style="91" customWidth="1"/>
    <col min="15860" max="15860" width="18.625" style="91" customWidth="1"/>
    <col min="15861" max="15861" width="13.125" style="91" customWidth="1"/>
    <col min="15862" max="15863" width="12.375" style="91" customWidth="1"/>
    <col min="15864" max="15864" width="12.625" style="91" customWidth="1"/>
    <col min="15865" max="15865" width="13.125" style="91" customWidth="1"/>
    <col min="15866" max="15866" width="12.375" style="91" customWidth="1"/>
    <col min="15867" max="15868" width="9" style="91" customWidth="1"/>
    <col min="15869" max="15869" width="11" style="91" bestFit="1" customWidth="1"/>
    <col min="15870" max="15870" width="12.75" style="91" bestFit="1" customWidth="1"/>
    <col min="15871" max="15871" width="9.25" style="91" bestFit="1" customWidth="1"/>
    <col min="15872" max="16115" width="9" style="91" customWidth="1"/>
    <col min="16116" max="16116" width="18.625" style="91" customWidth="1"/>
    <col min="16117" max="16117" width="13.125" style="91" customWidth="1"/>
    <col min="16118" max="16119" width="12.375" style="91" customWidth="1"/>
    <col min="16120" max="16120" width="12.625" style="91" customWidth="1"/>
    <col min="16121" max="16121" width="13.125" style="91" customWidth="1"/>
    <col min="16122" max="16122" width="12.375" style="91" customWidth="1"/>
    <col min="16123" max="16124" width="9" style="91" customWidth="1"/>
    <col min="16125" max="16125" width="11" style="91" bestFit="1" customWidth="1"/>
    <col min="16126" max="16126" width="12.75" style="91" bestFit="1" customWidth="1"/>
    <col min="16127" max="16127" width="9.25" style="91" bestFit="1" customWidth="1"/>
    <col min="16128" max="16384" width="9" style="91" customWidth="1"/>
  </cols>
  <sheetData>
    <row r="1" spans="1:7" ht="20.25" customHeight="1">
      <c r="A1" s="93" t="s">
        <v>216</v>
      </c>
      <c r="B1" s="103"/>
      <c r="C1" s="103"/>
      <c r="D1" s="103"/>
      <c r="E1" s="103"/>
      <c r="F1" s="104"/>
    </row>
    <row r="2" spans="1:7" ht="8.25" customHeight="1">
      <c r="B2" s="104"/>
      <c r="C2" s="104"/>
      <c r="F2" s="137"/>
    </row>
    <row r="3" spans="1:7" ht="15" customHeight="1">
      <c r="A3" s="158" t="s">
        <v>124</v>
      </c>
      <c r="B3" s="167" t="s">
        <v>19</v>
      </c>
      <c r="C3" s="194"/>
      <c r="D3" s="183" t="s">
        <v>8</v>
      </c>
      <c r="E3" s="167" t="s">
        <v>192</v>
      </c>
      <c r="F3" s="194"/>
      <c r="G3" s="157"/>
    </row>
    <row r="4" spans="1:7" ht="15" customHeight="1">
      <c r="A4" s="159" t="s">
        <v>125</v>
      </c>
      <c r="B4" s="185" t="s">
        <v>204</v>
      </c>
      <c r="C4" s="175" t="s">
        <v>179</v>
      </c>
      <c r="D4" s="184" t="s">
        <v>205</v>
      </c>
      <c r="E4" s="185" t="s">
        <v>116</v>
      </c>
      <c r="F4" s="175" t="s">
        <v>185</v>
      </c>
      <c r="G4" s="157"/>
    </row>
    <row r="5" spans="1:7" ht="15" customHeight="1">
      <c r="A5" s="223" t="s">
        <v>126</v>
      </c>
      <c r="B5" s="225">
        <v>4872</v>
      </c>
      <c r="C5" s="230">
        <f t="shared" ref="C5:C51" si="0">RANK(B5,$B$5:$B$51)</f>
        <v>13</v>
      </c>
      <c r="D5" s="230">
        <v>5147</v>
      </c>
      <c r="E5" s="235">
        <f t="shared" ref="E5:E51" si="1">ROUND(B5/D5/10,5)</f>
        <v>9.4659999999999994e-002</v>
      </c>
      <c r="F5" s="242">
        <f t="shared" ref="F5:F51" si="2">RANK(E5,$E$5:$E$51,0)</f>
        <v>39</v>
      </c>
      <c r="G5" s="157"/>
    </row>
    <row r="6" spans="1:7" ht="15" customHeight="1">
      <c r="A6" s="161" t="s">
        <v>127</v>
      </c>
      <c r="B6" s="226">
        <v>833</v>
      </c>
      <c r="C6" s="231">
        <f t="shared" si="0"/>
        <v>41</v>
      </c>
      <c r="D6" s="231">
        <v>1216</v>
      </c>
      <c r="E6" s="236">
        <f t="shared" si="1"/>
        <v>6.8500000000000005e-002</v>
      </c>
      <c r="F6" s="196">
        <f t="shared" si="2"/>
        <v>46</v>
      </c>
      <c r="G6" s="157"/>
    </row>
    <row r="7" spans="1:7" ht="15" customHeight="1">
      <c r="A7" s="161" t="s">
        <v>128</v>
      </c>
      <c r="B7" s="226">
        <v>909</v>
      </c>
      <c r="C7" s="231">
        <f t="shared" si="0"/>
        <v>39</v>
      </c>
      <c r="D7" s="231">
        <v>1189</v>
      </c>
      <c r="E7" s="236">
        <f t="shared" si="1"/>
        <v>7.6450000000000004e-002</v>
      </c>
      <c r="F7" s="196">
        <f t="shared" si="2"/>
        <v>42</v>
      </c>
      <c r="G7" s="157"/>
    </row>
    <row r="8" spans="1:7" ht="15" customHeight="1">
      <c r="A8" s="161" t="s">
        <v>130</v>
      </c>
      <c r="B8" s="226">
        <v>3156</v>
      </c>
      <c r="C8" s="231">
        <f t="shared" si="0"/>
        <v>22</v>
      </c>
      <c r="D8" s="231">
        <v>2269</v>
      </c>
      <c r="E8" s="236">
        <f t="shared" si="1"/>
        <v>0.13908999999999999</v>
      </c>
      <c r="F8" s="196">
        <f t="shared" si="2"/>
        <v>27</v>
      </c>
      <c r="G8" s="157"/>
    </row>
    <row r="9" spans="1:7" ht="15" customHeight="1">
      <c r="A9" s="162" t="s">
        <v>132</v>
      </c>
      <c r="B9" s="227">
        <v>670</v>
      </c>
      <c r="C9" s="232">
        <f t="shared" si="0"/>
        <v>44</v>
      </c>
      <c r="D9" s="232">
        <v>941</v>
      </c>
      <c r="E9" s="237">
        <f t="shared" si="1"/>
        <v>7.1199999999999999e-002</v>
      </c>
      <c r="F9" s="197">
        <f t="shared" si="2"/>
        <v>44</v>
      </c>
      <c r="G9" s="157"/>
    </row>
    <row r="10" spans="1:7" ht="15" customHeight="1">
      <c r="A10" s="161" t="s">
        <v>133</v>
      </c>
      <c r="B10" s="226">
        <v>994</v>
      </c>
      <c r="C10" s="231">
        <f t="shared" si="0"/>
        <v>38</v>
      </c>
      <c r="D10" s="231">
        <v>1048</v>
      </c>
      <c r="E10" s="236">
        <f t="shared" si="1"/>
        <v>9.4850000000000004e-002</v>
      </c>
      <c r="F10" s="196">
        <f t="shared" si="2"/>
        <v>37</v>
      </c>
      <c r="G10" s="157"/>
    </row>
    <row r="11" spans="1:7" ht="15" customHeight="1">
      <c r="A11" s="161" t="s">
        <v>134</v>
      </c>
      <c r="B11" s="226">
        <v>1748</v>
      </c>
      <c r="C11" s="231">
        <f t="shared" si="0"/>
        <v>29</v>
      </c>
      <c r="D11" s="231">
        <v>1799</v>
      </c>
      <c r="E11" s="236">
        <f t="shared" si="1"/>
        <v>9.7170000000000006e-002</v>
      </c>
      <c r="F11" s="196">
        <f t="shared" si="2"/>
        <v>36</v>
      </c>
      <c r="G11" s="157"/>
    </row>
    <row r="12" spans="1:7" ht="15" customHeight="1">
      <c r="A12" s="161" t="s">
        <v>135</v>
      </c>
      <c r="B12" s="226">
        <v>6110</v>
      </c>
      <c r="C12" s="231">
        <f t="shared" si="0"/>
        <v>12</v>
      </c>
      <c r="D12" s="231">
        <v>2785</v>
      </c>
      <c r="E12" s="236">
        <f t="shared" si="1"/>
        <v>0.21939</v>
      </c>
      <c r="F12" s="196">
        <f t="shared" si="2"/>
        <v>16</v>
      </c>
      <c r="G12" s="157"/>
    </row>
    <row r="13" spans="1:7" ht="15" customHeight="1">
      <c r="A13" s="163" t="s">
        <v>136</v>
      </c>
      <c r="B13" s="226">
        <v>4797</v>
      </c>
      <c r="C13" s="231">
        <f t="shared" si="0"/>
        <v>15</v>
      </c>
      <c r="D13" s="231">
        <v>1880</v>
      </c>
      <c r="E13" s="236">
        <f t="shared" si="1"/>
        <v>0.25516</v>
      </c>
      <c r="F13" s="196">
        <f t="shared" si="2"/>
        <v>11</v>
      </c>
      <c r="G13" s="157"/>
    </row>
    <row r="14" spans="1:7" ht="15" customHeight="1">
      <c r="A14" s="161" t="s">
        <v>137</v>
      </c>
      <c r="B14" s="226">
        <v>3714</v>
      </c>
      <c r="C14" s="231">
        <f t="shared" si="0"/>
        <v>18</v>
      </c>
      <c r="D14" s="231">
        <v>1866</v>
      </c>
      <c r="E14" s="236">
        <f t="shared" si="1"/>
        <v>0.19903999999999999</v>
      </c>
      <c r="F14" s="196">
        <f t="shared" si="2"/>
        <v>18</v>
      </c>
      <c r="G14" s="157"/>
    </row>
    <row r="15" spans="1:7" ht="15" customHeight="1">
      <c r="A15" s="161" t="s">
        <v>140</v>
      </c>
      <c r="B15" s="226">
        <v>19338</v>
      </c>
      <c r="C15" s="231">
        <f t="shared" si="0"/>
        <v>6</v>
      </c>
      <c r="D15" s="231">
        <v>7152</v>
      </c>
      <c r="E15" s="236">
        <f t="shared" si="1"/>
        <v>0.27039000000000002</v>
      </c>
      <c r="F15" s="196">
        <f t="shared" si="2"/>
        <v>10</v>
      </c>
      <c r="G15" s="157"/>
    </row>
    <row r="16" spans="1:7" ht="15" customHeight="1">
      <c r="A16" s="161" t="s">
        <v>141</v>
      </c>
      <c r="B16" s="226">
        <v>20740</v>
      </c>
      <c r="C16" s="231">
        <f t="shared" si="0"/>
        <v>5</v>
      </c>
      <c r="D16" s="231">
        <v>6114</v>
      </c>
      <c r="E16" s="236">
        <f t="shared" si="1"/>
        <v>0.33922000000000002</v>
      </c>
      <c r="F16" s="196">
        <f t="shared" si="2"/>
        <v>5</v>
      </c>
      <c r="G16" s="157"/>
    </row>
    <row r="17" spans="1:7" ht="15" customHeight="1">
      <c r="A17" s="161" t="s">
        <v>142</v>
      </c>
      <c r="B17" s="226">
        <v>114743</v>
      </c>
      <c r="C17" s="231">
        <f t="shared" si="0"/>
        <v>1</v>
      </c>
      <c r="D17" s="231">
        <v>13459</v>
      </c>
      <c r="E17" s="236">
        <f t="shared" si="1"/>
        <v>0.85253999999999996</v>
      </c>
      <c r="F17" s="196">
        <f t="shared" si="2"/>
        <v>1</v>
      </c>
      <c r="G17" s="157"/>
    </row>
    <row r="18" spans="1:7" ht="15" customHeight="1">
      <c r="A18" s="161" t="s">
        <v>143</v>
      </c>
      <c r="B18" s="226">
        <v>46686</v>
      </c>
      <c r="C18" s="231">
        <f t="shared" si="0"/>
        <v>2</v>
      </c>
      <c r="D18" s="231">
        <v>9007</v>
      </c>
      <c r="E18" s="236">
        <f t="shared" si="1"/>
        <v>0.51832999999999996</v>
      </c>
      <c r="F18" s="196">
        <f t="shared" si="2"/>
        <v>2</v>
      </c>
      <c r="G18" s="157"/>
    </row>
    <row r="19" spans="1:7" ht="15" customHeight="1">
      <c r="A19" s="161" t="s">
        <v>144</v>
      </c>
      <c r="B19" s="226">
        <v>2471</v>
      </c>
      <c r="C19" s="231">
        <f t="shared" si="0"/>
        <v>25</v>
      </c>
      <c r="D19" s="231">
        <v>2161</v>
      </c>
      <c r="E19" s="236">
        <f t="shared" si="1"/>
        <v>0.11434999999999999</v>
      </c>
      <c r="F19" s="196">
        <f t="shared" si="2"/>
        <v>32</v>
      </c>
      <c r="G19" s="157"/>
    </row>
    <row r="20" spans="1:7" ht="15" customHeight="1">
      <c r="A20" s="161" t="s">
        <v>146</v>
      </c>
      <c r="B20" s="226">
        <v>1857</v>
      </c>
      <c r="C20" s="231">
        <f t="shared" si="0"/>
        <v>27</v>
      </c>
      <c r="D20" s="231">
        <v>1008</v>
      </c>
      <c r="E20" s="236">
        <f t="shared" si="1"/>
        <v>0.18423</v>
      </c>
      <c r="F20" s="196">
        <f t="shared" si="2"/>
        <v>22</v>
      </c>
      <c r="G20" s="157"/>
    </row>
    <row r="21" spans="1:7" ht="15" customHeight="1">
      <c r="A21" s="161" t="s">
        <v>147</v>
      </c>
      <c r="B21" s="226">
        <v>2152</v>
      </c>
      <c r="C21" s="231">
        <f t="shared" si="0"/>
        <v>26</v>
      </c>
      <c r="D21" s="226">
        <v>1111</v>
      </c>
      <c r="E21" s="238">
        <f t="shared" si="1"/>
        <v>0.19370000000000001</v>
      </c>
      <c r="F21" s="198">
        <f t="shared" si="2"/>
        <v>19</v>
      </c>
      <c r="G21" s="157"/>
    </row>
    <row r="22" spans="1:7" ht="15" customHeight="1">
      <c r="A22" s="161" t="s">
        <v>4</v>
      </c>
      <c r="B22" s="226">
        <v>1096</v>
      </c>
      <c r="C22" s="231">
        <f t="shared" si="0"/>
        <v>34</v>
      </c>
      <c r="D22" s="231">
        <v>746</v>
      </c>
      <c r="E22" s="236">
        <f t="shared" si="1"/>
        <v>0.14692</v>
      </c>
      <c r="F22" s="196">
        <f t="shared" si="2"/>
        <v>26</v>
      </c>
      <c r="G22" s="157"/>
    </row>
    <row r="23" spans="1:7" ht="15" customHeight="1">
      <c r="A23" s="161" t="s">
        <v>148</v>
      </c>
      <c r="B23" s="226">
        <v>1699</v>
      </c>
      <c r="C23" s="231">
        <f t="shared" si="0"/>
        <v>30</v>
      </c>
      <c r="D23" s="231">
        <v>789</v>
      </c>
      <c r="E23" s="236">
        <f t="shared" si="1"/>
        <v>0.21534</v>
      </c>
      <c r="F23" s="196">
        <f t="shared" si="2"/>
        <v>17</v>
      </c>
      <c r="G23" s="157"/>
    </row>
    <row r="24" spans="1:7" ht="15" customHeight="1">
      <c r="A24" s="161" t="s">
        <v>149</v>
      </c>
      <c r="B24" s="226">
        <v>3857</v>
      </c>
      <c r="C24" s="231">
        <f t="shared" si="0"/>
        <v>17</v>
      </c>
      <c r="D24" s="231">
        <v>1999</v>
      </c>
      <c r="E24" s="236">
        <f t="shared" si="1"/>
        <v>0.19295000000000001</v>
      </c>
      <c r="F24" s="196">
        <f t="shared" si="2"/>
        <v>20</v>
      </c>
      <c r="G24" s="157"/>
    </row>
    <row r="25" spans="1:7" ht="15" customHeight="1">
      <c r="A25" s="161" t="s">
        <v>150</v>
      </c>
      <c r="B25" s="226">
        <v>3620</v>
      </c>
      <c r="C25" s="231">
        <f t="shared" si="0"/>
        <v>19</v>
      </c>
      <c r="D25" s="231">
        <v>1907</v>
      </c>
      <c r="E25" s="236">
        <f t="shared" si="1"/>
        <v>0.18983</v>
      </c>
      <c r="F25" s="196">
        <f t="shared" si="2"/>
        <v>21</v>
      </c>
      <c r="G25" s="157"/>
    </row>
    <row r="26" spans="1:7" ht="15" customHeight="1">
      <c r="A26" s="161" t="s">
        <v>151</v>
      </c>
      <c r="B26" s="226">
        <v>10424</v>
      </c>
      <c r="C26" s="231">
        <f t="shared" si="0"/>
        <v>8</v>
      </c>
      <c r="D26" s="231">
        <v>3515</v>
      </c>
      <c r="E26" s="236">
        <f t="shared" si="1"/>
        <v>0.29655999999999999</v>
      </c>
      <c r="F26" s="196">
        <f t="shared" si="2"/>
        <v>9</v>
      </c>
      <c r="G26" s="157"/>
    </row>
    <row r="27" spans="1:7" ht="15" customHeight="1">
      <c r="A27" s="161" t="s">
        <v>121</v>
      </c>
      <c r="B27" s="226">
        <v>31073</v>
      </c>
      <c r="C27" s="231">
        <f t="shared" si="0"/>
        <v>3</v>
      </c>
      <c r="D27" s="231">
        <v>7261</v>
      </c>
      <c r="E27" s="236">
        <f t="shared" si="1"/>
        <v>0.42793999999999999</v>
      </c>
      <c r="F27" s="196">
        <f t="shared" si="2"/>
        <v>3</v>
      </c>
      <c r="G27" s="157"/>
    </row>
    <row r="28" spans="1:7" ht="15" customHeight="1">
      <c r="A28" s="161" t="s">
        <v>152</v>
      </c>
      <c r="B28" s="226">
        <v>4008</v>
      </c>
      <c r="C28" s="231">
        <f t="shared" si="0"/>
        <v>16</v>
      </c>
      <c r="D28" s="231">
        <v>1705</v>
      </c>
      <c r="E28" s="236">
        <f t="shared" si="1"/>
        <v>0.23507</v>
      </c>
      <c r="F28" s="196">
        <f t="shared" si="2"/>
        <v>13</v>
      </c>
      <c r="G28" s="157"/>
    </row>
    <row r="29" spans="1:7" ht="15" customHeight="1">
      <c r="A29" s="161" t="s">
        <v>153</v>
      </c>
      <c r="B29" s="226">
        <v>4841</v>
      </c>
      <c r="C29" s="231">
        <f t="shared" si="0"/>
        <v>14</v>
      </c>
      <c r="D29" s="231">
        <v>1377</v>
      </c>
      <c r="E29" s="236">
        <f t="shared" si="1"/>
        <v>0.35155999999999998</v>
      </c>
      <c r="F29" s="196">
        <f t="shared" si="2"/>
        <v>4</v>
      </c>
      <c r="G29" s="157"/>
    </row>
    <row r="30" spans="1:7" ht="15" customHeight="1">
      <c r="A30" s="161" t="s">
        <v>123</v>
      </c>
      <c r="B30" s="226">
        <v>8346</v>
      </c>
      <c r="C30" s="231">
        <f t="shared" si="0"/>
        <v>9</v>
      </c>
      <c r="D30" s="231">
        <v>2505</v>
      </c>
      <c r="E30" s="236">
        <f t="shared" si="1"/>
        <v>0.33317000000000002</v>
      </c>
      <c r="F30" s="196">
        <f t="shared" si="2"/>
        <v>6</v>
      </c>
      <c r="G30" s="157"/>
    </row>
    <row r="31" spans="1:7" ht="15" customHeight="1">
      <c r="A31" s="161" t="s">
        <v>88</v>
      </c>
      <c r="B31" s="226">
        <v>25425</v>
      </c>
      <c r="C31" s="231">
        <f t="shared" si="0"/>
        <v>4</v>
      </c>
      <c r="D31" s="231">
        <v>8565</v>
      </c>
      <c r="E31" s="236">
        <f t="shared" si="1"/>
        <v>0.29685</v>
      </c>
      <c r="F31" s="196">
        <f t="shared" si="2"/>
        <v>8</v>
      </c>
      <c r="G31" s="157"/>
    </row>
    <row r="32" spans="1:7" ht="15" customHeight="1">
      <c r="A32" s="161" t="s">
        <v>154</v>
      </c>
      <c r="B32" s="226">
        <v>17176</v>
      </c>
      <c r="C32" s="231">
        <f t="shared" si="0"/>
        <v>7</v>
      </c>
      <c r="D32" s="231">
        <v>5324</v>
      </c>
      <c r="E32" s="236">
        <f t="shared" si="1"/>
        <v>0.32261000000000001</v>
      </c>
      <c r="F32" s="196">
        <f t="shared" si="2"/>
        <v>7</v>
      </c>
      <c r="G32" s="157"/>
    </row>
    <row r="33" spans="1:7" ht="15" customHeight="1">
      <c r="A33" s="161" t="s">
        <v>156</v>
      </c>
      <c r="B33" s="226">
        <v>3264</v>
      </c>
      <c r="C33" s="231">
        <f t="shared" si="0"/>
        <v>20</v>
      </c>
      <c r="D33" s="231">
        <v>1302</v>
      </c>
      <c r="E33" s="236">
        <f t="shared" si="1"/>
        <v>0.25069000000000002</v>
      </c>
      <c r="F33" s="196">
        <f t="shared" si="2"/>
        <v>12</v>
      </c>
      <c r="G33" s="157"/>
    </row>
    <row r="34" spans="1:7" ht="15" customHeight="1">
      <c r="A34" s="161" t="s">
        <v>157</v>
      </c>
      <c r="B34" s="226">
        <v>1035</v>
      </c>
      <c r="C34" s="231">
        <f t="shared" si="0"/>
        <v>37</v>
      </c>
      <c r="D34" s="231">
        <v>907</v>
      </c>
      <c r="E34" s="236">
        <f t="shared" si="1"/>
        <v>0.11411</v>
      </c>
      <c r="F34" s="196">
        <f t="shared" si="2"/>
        <v>33</v>
      </c>
      <c r="G34" s="157"/>
    </row>
    <row r="35" spans="1:7" ht="15" customHeight="1">
      <c r="A35" s="161" t="s">
        <v>158</v>
      </c>
      <c r="B35" s="226">
        <v>434</v>
      </c>
      <c r="C35" s="231">
        <f t="shared" si="0"/>
        <v>47</v>
      </c>
      <c r="D35" s="231">
        <v>544</v>
      </c>
      <c r="E35" s="236">
        <f t="shared" si="1"/>
        <v>7.9780000000000004e-002</v>
      </c>
      <c r="F35" s="196">
        <f t="shared" si="2"/>
        <v>41</v>
      </c>
      <c r="G35" s="157"/>
    </row>
    <row r="36" spans="1:7" ht="15" customHeight="1">
      <c r="A36" s="161" t="s">
        <v>160</v>
      </c>
      <c r="B36" s="226">
        <v>435</v>
      </c>
      <c r="C36" s="231">
        <f t="shared" si="0"/>
        <v>46</v>
      </c>
      <c r="D36" s="231">
        <v>655</v>
      </c>
      <c r="E36" s="236">
        <f t="shared" si="1"/>
        <v>6.6409999999999997e-002</v>
      </c>
      <c r="F36" s="196">
        <f t="shared" si="2"/>
        <v>47</v>
      </c>
      <c r="G36" s="157"/>
    </row>
    <row r="37" spans="1:7" ht="15" customHeight="1">
      <c r="A37" s="161" t="s">
        <v>161</v>
      </c>
      <c r="B37" s="226">
        <v>2786</v>
      </c>
      <c r="C37" s="231">
        <f t="shared" si="0"/>
        <v>24</v>
      </c>
      <c r="D37" s="231">
        <v>1847</v>
      </c>
      <c r="E37" s="236">
        <f t="shared" si="1"/>
        <v>0.15084</v>
      </c>
      <c r="F37" s="196">
        <f t="shared" si="2"/>
        <v>25</v>
      </c>
      <c r="G37" s="157"/>
    </row>
    <row r="38" spans="1:7" ht="15" customHeight="1">
      <c r="A38" s="161" t="s">
        <v>162</v>
      </c>
      <c r="B38" s="226">
        <v>6380</v>
      </c>
      <c r="C38" s="231">
        <f t="shared" si="0"/>
        <v>11</v>
      </c>
      <c r="D38" s="231">
        <v>2729</v>
      </c>
      <c r="E38" s="236">
        <f t="shared" si="1"/>
        <v>0.23379</v>
      </c>
      <c r="F38" s="196">
        <f t="shared" si="2"/>
        <v>14</v>
      </c>
      <c r="G38" s="157"/>
    </row>
    <row r="39" spans="1:7" ht="15" customHeight="1">
      <c r="A39" s="161" t="s">
        <v>76</v>
      </c>
      <c r="B39" s="226">
        <v>1795</v>
      </c>
      <c r="C39" s="231">
        <f t="shared" si="0"/>
        <v>28</v>
      </c>
      <c r="D39" s="231">
        <v>1312</v>
      </c>
      <c r="E39" s="236">
        <f t="shared" si="1"/>
        <v>0.13680999999999999</v>
      </c>
      <c r="F39" s="196">
        <f t="shared" si="2"/>
        <v>28</v>
      </c>
      <c r="G39" s="157"/>
    </row>
    <row r="40" spans="1:7" ht="15" customHeight="1">
      <c r="A40" s="161" t="s">
        <v>164</v>
      </c>
      <c r="B40" s="226">
        <v>755</v>
      </c>
      <c r="C40" s="231">
        <f t="shared" si="0"/>
        <v>43</v>
      </c>
      <c r="D40" s="231">
        <v>706</v>
      </c>
      <c r="E40" s="236">
        <f t="shared" si="1"/>
        <v>0.10693999999999999</v>
      </c>
      <c r="F40" s="196">
        <f t="shared" si="2"/>
        <v>34</v>
      </c>
      <c r="G40" s="157"/>
    </row>
    <row r="41" spans="1:7" ht="15" customHeight="1">
      <c r="A41" s="161" t="s">
        <v>159</v>
      </c>
      <c r="B41" s="226">
        <v>1068</v>
      </c>
      <c r="C41" s="231">
        <f t="shared" si="0"/>
        <v>36</v>
      </c>
      <c r="D41" s="231">
        <v>930</v>
      </c>
      <c r="E41" s="236">
        <f t="shared" si="1"/>
        <v>0.11484</v>
      </c>
      <c r="F41" s="196">
        <f t="shared" si="2"/>
        <v>31</v>
      </c>
      <c r="G41" s="157"/>
    </row>
    <row r="42" spans="1:7" ht="15" customHeight="1">
      <c r="A42" s="161" t="s">
        <v>165</v>
      </c>
      <c r="B42" s="226">
        <v>1670</v>
      </c>
      <c r="C42" s="231">
        <f t="shared" si="0"/>
        <v>32</v>
      </c>
      <c r="D42" s="231">
        <v>1309</v>
      </c>
      <c r="E42" s="236">
        <f t="shared" si="1"/>
        <v>0.12758</v>
      </c>
      <c r="F42" s="196">
        <f t="shared" si="2"/>
        <v>30</v>
      </c>
      <c r="G42" s="157"/>
    </row>
    <row r="43" spans="1:7" ht="15" customHeight="1">
      <c r="A43" s="161" t="s">
        <v>166</v>
      </c>
      <c r="B43" s="226">
        <v>466</v>
      </c>
      <c r="C43" s="231">
        <f t="shared" si="0"/>
        <v>45</v>
      </c>
      <c r="D43" s="231">
        <v>680</v>
      </c>
      <c r="E43" s="236">
        <f t="shared" si="1"/>
        <v>6.8529999999999994e-002</v>
      </c>
      <c r="F43" s="196">
        <f t="shared" si="2"/>
        <v>45</v>
      </c>
      <c r="G43" s="157"/>
    </row>
    <row r="44" spans="1:7" ht="15" customHeight="1">
      <c r="A44" s="161" t="s">
        <v>167</v>
      </c>
      <c r="B44" s="226">
        <v>8030</v>
      </c>
      <c r="C44" s="231">
        <f t="shared" si="0"/>
        <v>10</v>
      </c>
      <c r="D44" s="231">
        <v>5045</v>
      </c>
      <c r="E44" s="236">
        <f t="shared" si="1"/>
        <v>0.15917000000000001</v>
      </c>
      <c r="F44" s="196">
        <f t="shared" si="2"/>
        <v>24</v>
      </c>
      <c r="G44" s="157"/>
    </row>
    <row r="45" spans="1:7" ht="15" customHeight="1">
      <c r="A45" s="161" t="s">
        <v>168</v>
      </c>
      <c r="B45" s="226">
        <v>758</v>
      </c>
      <c r="C45" s="231">
        <f t="shared" si="0"/>
        <v>42</v>
      </c>
      <c r="D45" s="231">
        <v>800</v>
      </c>
      <c r="E45" s="236">
        <f t="shared" si="1"/>
        <v>9.4750000000000001e-002</v>
      </c>
      <c r="F45" s="196">
        <f t="shared" si="2"/>
        <v>38</v>
      </c>
      <c r="G45" s="157"/>
    </row>
    <row r="46" spans="1:7" ht="15" customHeight="1">
      <c r="A46" s="161" t="s">
        <v>169</v>
      </c>
      <c r="B46" s="226">
        <v>1679</v>
      </c>
      <c r="C46" s="231">
        <f t="shared" si="0"/>
        <v>31</v>
      </c>
      <c r="D46" s="231">
        <v>1288</v>
      </c>
      <c r="E46" s="236">
        <f t="shared" si="1"/>
        <v>0.13036</v>
      </c>
      <c r="F46" s="196">
        <f t="shared" si="2"/>
        <v>29</v>
      </c>
      <c r="G46" s="157"/>
    </row>
    <row r="47" spans="1:7" ht="15" customHeight="1">
      <c r="A47" s="161" t="s">
        <v>68</v>
      </c>
      <c r="B47" s="226">
        <v>3006</v>
      </c>
      <c r="C47" s="231">
        <f t="shared" si="0"/>
        <v>23</v>
      </c>
      <c r="D47" s="231">
        <v>1712</v>
      </c>
      <c r="E47" s="236">
        <f t="shared" si="1"/>
        <v>0.17558000000000001</v>
      </c>
      <c r="F47" s="196">
        <f t="shared" si="2"/>
        <v>23</v>
      </c>
      <c r="G47" s="157"/>
    </row>
    <row r="48" spans="1:7" ht="15" customHeight="1">
      <c r="A48" s="161" t="s">
        <v>170</v>
      </c>
      <c r="B48" s="226">
        <v>1079</v>
      </c>
      <c r="C48" s="231">
        <f t="shared" si="0"/>
        <v>35</v>
      </c>
      <c r="D48" s="231">
        <v>1102</v>
      </c>
      <c r="E48" s="236">
        <f t="shared" si="1"/>
        <v>9.7909999999999997e-002</v>
      </c>
      <c r="F48" s="196">
        <f t="shared" si="2"/>
        <v>35</v>
      </c>
      <c r="G48" s="157"/>
    </row>
    <row r="49" spans="1:7" ht="15" customHeight="1">
      <c r="A49" s="161" t="s">
        <v>171</v>
      </c>
      <c r="B49" s="226">
        <v>909</v>
      </c>
      <c r="C49" s="231">
        <f t="shared" si="0"/>
        <v>39</v>
      </c>
      <c r="D49" s="231">
        <v>1054</v>
      </c>
      <c r="E49" s="236">
        <f t="shared" si="1"/>
        <v>8.6239999999999997e-002</v>
      </c>
      <c r="F49" s="196">
        <f t="shared" si="2"/>
        <v>40</v>
      </c>
      <c r="G49" s="157"/>
    </row>
    <row r="50" spans="1:7" ht="15" customHeight="1">
      <c r="A50" s="161" t="s">
        <v>172</v>
      </c>
      <c r="B50" s="226">
        <v>1153</v>
      </c>
      <c r="C50" s="231">
        <f t="shared" si="0"/>
        <v>33</v>
      </c>
      <c r="D50" s="231">
        <v>1565</v>
      </c>
      <c r="E50" s="236">
        <f t="shared" si="1"/>
        <v>7.3669999999999999e-002</v>
      </c>
      <c r="F50" s="196">
        <f t="shared" si="2"/>
        <v>43</v>
      </c>
      <c r="G50" s="157"/>
    </row>
    <row r="51" spans="1:7" ht="15" customHeight="1">
      <c r="A51" s="161" t="s">
        <v>138</v>
      </c>
      <c r="B51" s="226">
        <v>3211</v>
      </c>
      <c r="C51" s="231">
        <f t="shared" si="0"/>
        <v>21</v>
      </c>
      <c r="D51" s="231">
        <v>1449</v>
      </c>
      <c r="E51" s="236">
        <f t="shared" si="1"/>
        <v>0.22159999999999999</v>
      </c>
      <c r="F51" s="196">
        <f t="shared" si="2"/>
        <v>15</v>
      </c>
      <c r="G51" s="157"/>
    </row>
    <row r="52" spans="1:7" ht="15" customHeight="1">
      <c r="A52" s="224" t="s">
        <v>233</v>
      </c>
      <c r="B52" s="228">
        <v>124976</v>
      </c>
      <c r="C52" s="233"/>
      <c r="D52" s="233"/>
      <c r="E52" s="239"/>
      <c r="F52" s="199"/>
      <c r="G52" s="157"/>
    </row>
    <row r="53" spans="1:7" ht="15" customHeight="1">
      <c r="A53" s="165" t="s">
        <v>175</v>
      </c>
      <c r="B53" s="229">
        <f>SUM(B5:B52)</f>
        <v>512244</v>
      </c>
      <c r="C53" s="234"/>
      <c r="D53" s="234">
        <v>122780</v>
      </c>
      <c r="E53" s="240">
        <f>ROUND(B53/D53/10,5)</f>
        <v>0.41720000000000002</v>
      </c>
      <c r="F53" s="200"/>
      <c r="G53" s="157"/>
    </row>
    <row r="54" spans="1:7" ht="15" customHeight="1">
      <c r="A54" s="217" t="s">
        <v>234</v>
      </c>
      <c r="B54" s="157"/>
      <c r="C54" s="157"/>
      <c r="D54" s="157"/>
      <c r="E54" s="192"/>
      <c r="F54" s="157"/>
      <c r="G54" s="157"/>
    </row>
    <row r="55" spans="1:7" ht="15" customHeight="1">
      <c r="A55" s="102" t="s">
        <v>219</v>
      </c>
      <c r="B55" s="157"/>
      <c r="C55" s="157"/>
      <c r="D55" s="157"/>
      <c r="E55" s="241"/>
      <c r="F55" s="157"/>
      <c r="G55" s="157"/>
    </row>
    <row r="56" spans="1:7" ht="15" customHeight="1">
      <c r="B56" s="157"/>
      <c r="C56" s="157"/>
      <c r="D56" s="182"/>
      <c r="E56" s="157"/>
      <c r="F56" s="157"/>
      <c r="G56" s="157"/>
    </row>
  </sheetData>
  <mergeCells count="2">
    <mergeCell ref="B3:C3"/>
    <mergeCell ref="E3:F3"/>
  </mergeCells>
  <phoneticPr fontId="3" type="Hiragana"/>
  <pageMargins left="0.7" right="0.50314960629921257" top="0.55314960629921262" bottom="0.55314960629921262" header="0.3" footer="0.3"/>
  <pageSetup paperSize="9" scale="95" fitToWidth="1" fitToHeight="1" orientation="portrait" usePrinterDefaults="1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12"/>
  <sheetViews>
    <sheetView workbookViewId="0">
      <selection activeCell="U6" sqref="U6"/>
    </sheetView>
  </sheetViews>
  <sheetFormatPr defaultRowHeight="13.5"/>
  <cols>
    <col min="1" max="1" width="7.125" style="148" customWidth="1"/>
    <col min="2" max="2" width="10.875" style="148" customWidth="1"/>
    <col min="3" max="7" width="11.125" style="148" customWidth="1"/>
    <col min="8" max="8" width="4.875" style="148" customWidth="1"/>
    <col min="9" max="16384" width="9" style="148" customWidth="1"/>
  </cols>
  <sheetData>
    <row r="1" spans="1:7" ht="16.5" customHeight="1">
      <c r="A1" s="243" t="s">
        <v>174</v>
      </c>
      <c r="B1" s="250"/>
    </row>
    <row r="2" spans="1:7" ht="16.5" customHeight="1">
      <c r="B2" s="250"/>
      <c r="F2" s="263"/>
      <c r="G2" s="263" t="s">
        <v>163</v>
      </c>
    </row>
    <row r="3" spans="1:7" ht="16.5" customHeight="1">
      <c r="A3" s="244"/>
      <c r="B3" s="244"/>
      <c r="C3" s="256" t="s">
        <v>71</v>
      </c>
      <c r="D3" s="256" t="s">
        <v>63</v>
      </c>
      <c r="E3" s="256" t="s">
        <v>33</v>
      </c>
      <c r="F3" s="256" t="s">
        <v>72</v>
      </c>
      <c r="G3" s="256" t="s">
        <v>57</v>
      </c>
    </row>
    <row r="4" spans="1:7" ht="16.5" customHeight="1">
      <c r="A4" s="245"/>
      <c r="B4" s="245"/>
      <c r="C4" s="257"/>
      <c r="D4" s="257"/>
      <c r="E4" s="257"/>
      <c r="F4" s="257"/>
      <c r="G4" s="257"/>
    </row>
    <row r="5" spans="1:7" ht="16.5" customHeight="1">
      <c r="A5" s="246"/>
      <c r="B5" s="251" t="s">
        <v>207</v>
      </c>
      <c r="C5" s="258">
        <v>29936470</v>
      </c>
      <c r="D5" s="258">
        <v>30225171</v>
      </c>
      <c r="E5" s="258">
        <v>27671756</v>
      </c>
      <c r="F5" s="258">
        <v>24367331</v>
      </c>
      <c r="G5" s="258">
        <v>21708353</v>
      </c>
    </row>
    <row r="6" spans="1:7" ht="16.5" customHeight="1">
      <c r="A6" s="247" t="s">
        <v>206</v>
      </c>
      <c r="B6" s="252" t="s">
        <v>69</v>
      </c>
      <c r="C6" s="259">
        <v>213758</v>
      </c>
      <c r="D6" s="259">
        <f>D5-C5</f>
        <v>288701</v>
      </c>
      <c r="E6" s="259">
        <f>E5-D5</f>
        <v>-2553415</v>
      </c>
      <c r="F6" s="259">
        <f>F5-E5</f>
        <v>-3304425</v>
      </c>
      <c r="G6" s="259">
        <f>G5-F5</f>
        <v>-2658978</v>
      </c>
    </row>
    <row r="7" spans="1:7" ht="16.5" customHeight="1">
      <c r="A7" s="248"/>
      <c r="B7" s="251" t="s">
        <v>207</v>
      </c>
      <c r="C7" s="260">
        <v>89203</v>
      </c>
      <c r="D7" s="260">
        <v>89322</v>
      </c>
      <c r="E7" s="260">
        <v>79980</v>
      </c>
      <c r="F7" s="260">
        <v>68591</v>
      </c>
      <c r="G7" s="260">
        <v>57787</v>
      </c>
    </row>
    <row r="8" spans="1:7" ht="16.5" customHeight="1">
      <c r="A8" s="249" t="s">
        <v>95</v>
      </c>
      <c r="B8" s="253" t="s">
        <v>69</v>
      </c>
      <c r="C8" s="261">
        <v>-2332</v>
      </c>
      <c r="D8" s="261">
        <f>D7-C7</f>
        <v>119</v>
      </c>
      <c r="E8" s="261">
        <f>E7-D7</f>
        <v>-9342</v>
      </c>
      <c r="F8" s="261">
        <f>F7-E7</f>
        <v>-11389</v>
      </c>
      <c r="G8" s="261">
        <f>G7-F7</f>
        <v>-10804</v>
      </c>
    </row>
    <row r="9" spans="1:7" ht="16.5" customHeight="1">
      <c r="A9" s="246"/>
      <c r="B9" s="251" t="s">
        <v>208</v>
      </c>
      <c r="C9" s="260">
        <v>18954031</v>
      </c>
      <c r="D9" s="260">
        <v>20080669</v>
      </c>
      <c r="E9" s="260">
        <v>3174219</v>
      </c>
      <c r="F9" s="260">
        <v>512244</v>
      </c>
      <c r="G9" s="260"/>
    </row>
    <row r="10" spans="1:7" ht="16.5" customHeight="1">
      <c r="A10" s="247" t="s">
        <v>206</v>
      </c>
      <c r="B10" s="254" t="s">
        <v>69</v>
      </c>
      <c r="C10" s="261">
        <v>1064739</v>
      </c>
      <c r="D10" s="261">
        <f>D9-C9</f>
        <v>1126638</v>
      </c>
      <c r="E10" s="261">
        <f>E9-D9</f>
        <v>-16906450</v>
      </c>
      <c r="F10" s="261">
        <f>F9-E9</f>
        <v>-2661975</v>
      </c>
      <c r="G10" s="261"/>
    </row>
    <row r="11" spans="1:7" ht="16.5" customHeight="1">
      <c r="A11" s="248"/>
      <c r="B11" s="251" t="s">
        <v>208</v>
      </c>
      <c r="C11" s="260">
        <v>35308</v>
      </c>
      <c r="D11" s="260">
        <v>36719</v>
      </c>
      <c r="E11" s="260">
        <v>6238</v>
      </c>
      <c r="F11" s="260">
        <v>670</v>
      </c>
      <c r="G11" s="260"/>
    </row>
    <row r="12" spans="1:7" ht="16.5" customHeight="1">
      <c r="A12" s="249" t="s">
        <v>95</v>
      </c>
      <c r="B12" s="255" t="s">
        <v>69</v>
      </c>
      <c r="C12" s="262">
        <v>1367</v>
      </c>
      <c r="D12" s="262">
        <f>D11-C11</f>
        <v>1411</v>
      </c>
      <c r="E12" s="262">
        <f>E11-D11</f>
        <v>-30481</v>
      </c>
      <c r="F12" s="262">
        <f>F11-E11</f>
        <v>-5568</v>
      </c>
      <c r="G12" s="262"/>
    </row>
  </sheetData>
  <phoneticPr fontId="3" type="Hiragana"/>
  <pageMargins left="0.7" right="0.50314960629921257" top="0.55314960629921262" bottom="0.55314960629921262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8"/>
  <sheetViews>
    <sheetView workbookViewId="0">
      <selection activeCell="N45" sqref="N45"/>
    </sheetView>
  </sheetViews>
  <sheetFormatPr defaultRowHeight="18.75"/>
  <cols>
    <col min="3" max="7" width="10.75" customWidth="1"/>
    <col min="8" max="8" width="9.625" bestFit="1" customWidth="1"/>
  </cols>
  <sheetData>
    <row r="1" spans="1:7" ht="16.5" customHeight="1">
      <c r="A1" s="18" t="s">
        <v>210</v>
      </c>
    </row>
    <row r="2" spans="1:7" ht="16.5" customHeight="1">
      <c r="A2" s="19"/>
      <c r="G2" s="38" t="s">
        <v>217</v>
      </c>
    </row>
    <row r="3" spans="1:7" ht="16.5" customHeight="1">
      <c r="A3" s="19"/>
      <c r="B3" s="24"/>
      <c r="C3" s="30"/>
      <c r="D3" s="30"/>
      <c r="E3" s="30"/>
      <c r="F3" s="38"/>
      <c r="G3" s="38" t="s">
        <v>51</v>
      </c>
    </row>
    <row r="4" spans="1:7" ht="16.5" customHeight="1">
      <c r="A4" s="20"/>
      <c r="B4" s="20"/>
      <c r="C4" s="31" t="s">
        <v>71</v>
      </c>
      <c r="D4" s="31" t="s">
        <v>63</v>
      </c>
      <c r="E4" s="31" t="s">
        <v>33</v>
      </c>
      <c r="F4" s="31" t="s">
        <v>72</v>
      </c>
      <c r="G4" s="31" t="s">
        <v>57</v>
      </c>
    </row>
    <row r="5" spans="1:7" ht="16.5" customHeight="1">
      <c r="A5" s="21"/>
      <c r="B5" s="21"/>
      <c r="C5" s="28" t="s">
        <v>35</v>
      </c>
      <c r="D5" s="28" t="s">
        <v>32</v>
      </c>
      <c r="E5" s="28" t="s">
        <v>40</v>
      </c>
      <c r="F5" s="28" t="s">
        <v>41</v>
      </c>
      <c r="G5" s="28" t="s">
        <v>42</v>
      </c>
    </row>
    <row r="6" spans="1:7" ht="16.5" customHeight="1">
      <c r="A6" s="20" t="s">
        <v>52</v>
      </c>
      <c r="B6" s="25" t="s">
        <v>20</v>
      </c>
      <c r="C6" s="32">
        <v>301</v>
      </c>
      <c r="D6" s="32">
        <v>297</v>
      </c>
      <c r="E6" s="32">
        <v>60</v>
      </c>
      <c r="F6" s="32">
        <v>33</v>
      </c>
      <c r="G6" s="32">
        <v>78</v>
      </c>
    </row>
    <row r="7" spans="1:7" ht="16.5" customHeight="1">
      <c r="A7" s="22"/>
      <c r="B7" s="26" t="s">
        <v>66</v>
      </c>
      <c r="C7" s="33">
        <v>270</v>
      </c>
      <c r="D7" s="33">
        <v>278</v>
      </c>
      <c r="E7" s="33">
        <v>55</v>
      </c>
      <c r="F7" s="33">
        <v>36</v>
      </c>
      <c r="G7" s="33">
        <v>76</v>
      </c>
    </row>
    <row r="8" spans="1:7" ht="16.5" customHeight="1">
      <c r="A8" s="22"/>
      <c r="B8" s="27" t="s">
        <v>36</v>
      </c>
      <c r="C8" s="34">
        <f>SUM(C6:C7)</f>
        <v>571</v>
      </c>
      <c r="D8" s="34">
        <f>SUM(D6:D7)</f>
        <v>575</v>
      </c>
      <c r="E8" s="34">
        <f>SUM(E6:E7)</f>
        <v>115</v>
      </c>
      <c r="F8" s="34">
        <f>SUM(F6:F7)</f>
        <v>69</v>
      </c>
      <c r="G8" s="34">
        <f>SUM(G6:G7)</f>
        <v>154</v>
      </c>
    </row>
    <row r="9" spans="1:7" ht="16.5" customHeight="1">
      <c r="A9" s="22"/>
      <c r="B9" s="28" t="s">
        <v>69</v>
      </c>
      <c r="C9" s="35">
        <v>1.0629999999999999</v>
      </c>
      <c r="D9" s="35">
        <f>D8/C8</f>
        <v>1.0070052539404553</v>
      </c>
      <c r="E9" s="35">
        <f>E8/D8</f>
        <v>0.2</v>
      </c>
      <c r="F9" s="35">
        <f>F8/E8</f>
        <v>0.6</v>
      </c>
      <c r="G9" s="35">
        <f>G8/F8</f>
        <v>2.2318840579710146</v>
      </c>
    </row>
    <row r="10" spans="1:7" ht="16.5" customHeight="1">
      <c r="A10" s="21"/>
      <c r="B10" s="28" t="s">
        <v>16</v>
      </c>
      <c r="C10" s="35">
        <f>C8/C53</f>
        <v>4.6669391091131995e-002</v>
      </c>
      <c r="D10" s="35">
        <f>D8/D53</f>
        <v>4.4162826420890935e-002</v>
      </c>
      <c r="E10" s="35">
        <f>E8/E53</f>
        <v>4.0736804817569958e-002</v>
      </c>
      <c r="F10" s="35">
        <f>F8/F53</f>
        <v>6.673114119922631e-002</v>
      </c>
      <c r="G10" s="35">
        <f>G8/G53</f>
        <v>6.1208267090620029e-002</v>
      </c>
    </row>
    <row r="11" spans="1:7" ht="16.5" customHeight="1">
      <c r="A11" s="20" t="s">
        <v>55</v>
      </c>
      <c r="B11" s="25" t="s">
        <v>20</v>
      </c>
      <c r="C11" s="32">
        <v>843</v>
      </c>
      <c r="D11" s="32">
        <v>825</v>
      </c>
      <c r="E11" s="32">
        <v>119</v>
      </c>
      <c r="F11" s="32">
        <v>44</v>
      </c>
      <c r="G11" s="32">
        <v>114</v>
      </c>
    </row>
    <row r="12" spans="1:7" ht="16.5" customHeight="1">
      <c r="A12" s="22"/>
      <c r="B12" s="26" t="s">
        <v>66</v>
      </c>
      <c r="C12" s="33">
        <v>958</v>
      </c>
      <c r="D12" s="33">
        <v>1040</v>
      </c>
      <c r="E12" s="33">
        <v>179</v>
      </c>
      <c r="F12" s="33">
        <v>66</v>
      </c>
      <c r="G12" s="33">
        <v>161</v>
      </c>
    </row>
    <row r="13" spans="1:7" ht="16.5" customHeight="1">
      <c r="A13" s="22"/>
      <c r="B13" s="27" t="s">
        <v>36</v>
      </c>
      <c r="C13" s="34">
        <f>SUM(C11:C12)</f>
        <v>1801</v>
      </c>
      <c r="D13" s="34">
        <f>SUM(D11:D12)</f>
        <v>1865</v>
      </c>
      <c r="E13" s="34">
        <f>SUM(E11:E12)</f>
        <v>298</v>
      </c>
      <c r="F13" s="34">
        <f>SUM(F11:F12)</f>
        <v>110</v>
      </c>
      <c r="G13" s="34">
        <f>SUM(G11:G12)</f>
        <v>275</v>
      </c>
    </row>
    <row r="14" spans="1:7" ht="16.5" customHeight="1">
      <c r="A14" s="22"/>
      <c r="B14" s="28" t="s">
        <v>69</v>
      </c>
      <c r="C14" s="35">
        <v>1.048</v>
      </c>
      <c r="D14" s="35">
        <f>D13/C13</f>
        <v>1.0355358134369794</v>
      </c>
      <c r="E14" s="35">
        <f>E13/D13</f>
        <v>0.15978552278820377</v>
      </c>
      <c r="F14" s="35">
        <f>F13/E13</f>
        <v>0.36912751677852351</v>
      </c>
      <c r="G14" s="35">
        <f>G13/F13</f>
        <v>2.5</v>
      </c>
    </row>
    <row r="15" spans="1:7" ht="16.5" customHeight="1">
      <c r="A15" s="21"/>
      <c r="B15" s="28" t="s">
        <v>16</v>
      </c>
      <c r="C15" s="35">
        <f>C13/C53</f>
        <v>0.14720065386187167</v>
      </c>
      <c r="D15" s="35">
        <f>D13/D53</f>
        <v>0.14324116743471582</v>
      </c>
      <c r="E15" s="35">
        <v>0.105</v>
      </c>
      <c r="F15" s="35">
        <f>F13/F53</f>
        <v>0.10638297872340426</v>
      </c>
      <c r="G15" s="35">
        <f>G13/G53</f>
        <v>0.10930047694753577</v>
      </c>
    </row>
    <row r="16" spans="1:7" ht="16.5" customHeight="1">
      <c r="A16" s="20" t="s">
        <v>56</v>
      </c>
      <c r="B16" s="25" t="s">
        <v>20</v>
      </c>
      <c r="C16" s="32">
        <v>1097</v>
      </c>
      <c r="D16" s="32">
        <v>1135</v>
      </c>
      <c r="E16" s="32">
        <v>304</v>
      </c>
      <c r="F16" s="32">
        <v>78</v>
      </c>
      <c r="G16" s="32">
        <v>299</v>
      </c>
    </row>
    <row r="17" spans="1:7" ht="16.5" customHeight="1">
      <c r="A17" s="22"/>
      <c r="B17" s="26" t="s">
        <v>66</v>
      </c>
      <c r="C17" s="33">
        <v>1332</v>
      </c>
      <c r="D17" s="33">
        <v>1435</v>
      </c>
      <c r="E17" s="33">
        <v>330</v>
      </c>
      <c r="F17" s="33">
        <v>106</v>
      </c>
      <c r="G17" s="33">
        <v>338</v>
      </c>
    </row>
    <row r="18" spans="1:7" ht="16.5" customHeight="1">
      <c r="A18" s="22"/>
      <c r="B18" s="27" t="s">
        <v>36</v>
      </c>
      <c r="C18" s="34">
        <f>SUM(C16:C17)</f>
        <v>2429</v>
      </c>
      <c r="D18" s="34">
        <f>SUM(D16:D17)</f>
        <v>2570</v>
      </c>
      <c r="E18" s="34">
        <f>SUM(E16:E17)</f>
        <v>634</v>
      </c>
      <c r="F18" s="34">
        <f>SUM(F16:F17)</f>
        <v>184</v>
      </c>
      <c r="G18" s="34">
        <f>SUM(G16:G17)</f>
        <v>637</v>
      </c>
    </row>
    <row r="19" spans="1:7" ht="16.5" customHeight="1">
      <c r="A19" s="22"/>
      <c r="B19" s="28" t="s">
        <v>69</v>
      </c>
      <c r="C19" s="35">
        <v>1.03</v>
      </c>
      <c r="D19" s="35">
        <f>D18/C18</f>
        <v>1.0580485796624126</v>
      </c>
      <c r="E19" s="35">
        <f>E18/D18</f>
        <v>0.24669260700389106</v>
      </c>
      <c r="F19" s="35">
        <f>F18/E18</f>
        <v>0.29022082018927448</v>
      </c>
      <c r="G19" s="35">
        <f>G18/F18</f>
        <v>3.4619565217391304</v>
      </c>
    </row>
    <row r="20" spans="1:7" ht="16.5" customHeight="1">
      <c r="A20" s="21"/>
      <c r="B20" s="28" t="s">
        <v>16</v>
      </c>
      <c r="C20" s="35">
        <v>0.19800000000000001</v>
      </c>
      <c r="D20" s="35">
        <f>D18/D53</f>
        <v>0.19738863287250383</v>
      </c>
      <c r="E20" s="35">
        <v>0.22399999999999998</v>
      </c>
      <c r="F20" s="35">
        <f>F18/F53</f>
        <v>0.17794970986460348</v>
      </c>
      <c r="G20" s="35">
        <f>G18/G53</f>
        <v>0.25317965023847377</v>
      </c>
    </row>
    <row r="21" spans="1:7" ht="16.5" customHeight="1">
      <c r="A21" s="20" t="s">
        <v>58</v>
      </c>
      <c r="B21" s="25" t="s">
        <v>20</v>
      </c>
      <c r="C21" s="32">
        <v>874</v>
      </c>
      <c r="D21" s="32">
        <v>861</v>
      </c>
      <c r="E21" s="32">
        <v>169</v>
      </c>
      <c r="F21" s="32">
        <v>68</v>
      </c>
      <c r="G21" s="32">
        <v>164</v>
      </c>
    </row>
    <row r="22" spans="1:7" ht="16.5" customHeight="1">
      <c r="A22" s="22"/>
      <c r="B22" s="26" t="s">
        <v>66</v>
      </c>
      <c r="C22" s="33">
        <v>733</v>
      </c>
      <c r="D22" s="33">
        <v>729</v>
      </c>
      <c r="E22" s="33">
        <v>149</v>
      </c>
      <c r="F22" s="33">
        <v>49</v>
      </c>
      <c r="G22" s="33">
        <v>121</v>
      </c>
    </row>
    <row r="23" spans="1:7" ht="16.5" customHeight="1">
      <c r="A23" s="22"/>
      <c r="B23" s="27" t="s">
        <v>36</v>
      </c>
      <c r="C23" s="34">
        <f>SUM(C21:C22)</f>
        <v>1607</v>
      </c>
      <c r="D23" s="34">
        <f>SUM(D21:D22)</f>
        <v>1590</v>
      </c>
      <c r="E23" s="34">
        <f>SUM(E21:E22)</f>
        <v>318</v>
      </c>
      <c r="F23" s="34">
        <f>SUM(F21:F22)</f>
        <v>117</v>
      </c>
      <c r="G23" s="34">
        <f>SUM(G21:G22)</f>
        <v>285</v>
      </c>
    </row>
    <row r="24" spans="1:7" ht="16.5" customHeight="1">
      <c r="A24" s="22"/>
      <c r="B24" s="28" t="s">
        <v>69</v>
      </c>
      <c r="C24" s="35">
        <v>1.0820000000000001</v>
      </c>
      <c r="D24" s="35">
        <f>D23/C23</f>
        <v>0.98942128189172374</v>
      </c>
      <c r="E24" s="35">
        <f>E23/D23</f>
        <v>0.2</v>
      </c>
      <c r="F24" s="35">
        <f>F23/E23</f>
        <v>0.36792452830188677</v>
      </c>
      <c r="G24" s="35">
        <f>G23/F23</f>
        <v>2.4358974358974357</v>
      </c>
    </row>
    <row r="25" spans="1:7" ht="16.5" customHeight="1">
      <c r="A25" s="21"/>
      <c r="B25" s="28" t="s">
        <v>16</v>
      </c>
      <c r="C25" s="35">
        <f>C23/C53</f>
        <v>0.13134450347364118</v>
      </c>
      <c r="D25" s="35">
        <f>D23/D53</f>
        <v>0.12211981566820276</v>
      </c>
      <c r="E25" s="35">
        <f>E23/E53</f>
        <v>0.1126461211477152</v>
      </c>
      <c r="F25" s="35">
        <f>F23/F53</f>
        <v>0.11315280464216634</v>
      </c>
      <c r="G25" s="35">
        <f>G23/G53</f>
        <v>0.11327503974562798</v>
      </c>
    </row>
    <row r="26" spans="1:7" ht="16.5" customHeight="1">
      <c r="A26" s="20" t="s">
        <v>3</v>
      </c>
      <c r="B26" s="25" t="s">
        <v>20</v>
      </c>
      <c r="C26" s="32">
        <v>839</v>
      </c>
      <c r="D26" s="32">
        <v>908</v>
      </c>
      <c r="E26" s="32">
        <v>220</v>
      </c>
      <c r="F26" s="32">
        <v>90</v>
      </c>
      <c r="G26" s="32">
        <v>171</v>
      </c>
    </row>
    <row r="27" spans="1:7" ht="16.5" customHeight="1">
      <c r="A27" s="22"/>
      <c r="B27" s="26" t="s">
        <v>66</v>
      </c>
      <c r="C27" s="33">
        <v>615</v>
      </c>
      <c r="D27" s="33">
        <v>646</v>
      </c>
      <c r="E27" s="33">
        <v>146</v>
      </c>
      <c r="F27" s="33">
        <v>66</v>
      </c>
      <c r="G27" s="33">
        <v>119</v>
      </c>
    </row>
    <row r="28" spans="1:7" ht="16.5" customHeight="1">
      <c r="A28" s="22"/>
      <c r="B28" s="27" t="s">
        <v>36</v>
      </c>
      <c r="C28" s="34">
        <f>SUM(C26:C27)</f>
        <v>1454</v>
      </c>
      <c r="D28" s="34">
        <f>SUM(D26:D27)</f>
        <v>1554</v>
      </c>
      <c r="E28" s="34">
        <f>SUM(E26:E27)</f>
        <v>366</v>
      </c>
      <c r="F28" s="34">
        <f>SUM(F26:F27)</f>
        <v>156</v>
      </c>
      <c r="G28" s="34">
        <f>SUM(G26:G27)</f>
        <v>290</v>
      </c>
    </row>
    <row r="29" spans="1:7" ht="16.5" customHeight="1">
      <c r="A29" s="22"/>
      <c r="B29" s="28" t="s">
        <v>69</v>
      </c>
      <c r="C29" s="35">
        <v>1.036</v>
      </c>
      <c r="D29" s="35">
        <f>D28/C28</f>
        <v>1.0687757909215956</v>
      </c>
      <c r="E29" s="35">
        <f>E28/D28</f>
        <v>0.23552123552123552</v>
      </c>
      <c r="F29" s="35">
        <f>F28/E28</f>
        <v>0.42622950819672129</v>
      </c>
      <c r="G29" s="35">
        <f>G28/F28</f>
        <v>1.858974358974359</v>
      </c>
    </row>
    <row r="30" spans="1:7" ht="16.5" customHeight="1">
      <c r="A30" s="21"/>
      <c r="B30" s="28" t="s">
        <v>16</v>
      </c>
      <c r="C30" s="35">
        <f>C28/C53</f>
        <v>0.1188393951777687</v>
      </c>
      <c r="D30" s="35">
        <f>D28/D53</f>
        <v>0.11935483870967742</v>
      </c>
      <c r="E30" s="35">
        <f>E28/E53</f>
        <v>0.12964930924548354</v>
      </c>
      <c r="F30" s="35">
        <f>F28/F53</f>
        <v>0.15087040618955513</v>
      </c>
      <c r="G30" s="35">
        <v>0.11599999999999999</v>
      </c>
    </row>
    <row r="31" spans="1:7" ht="16.5" customHeight="1">
      <c r="A31" s="20" t="s">
        <v>59</v>
      </c>
      <c r="B31" s="25" t="s">
        <v>20</v>
      </c>
      <c r="C31" s="32">
        <v>842</v>
      </c>
      <c r="D31" s="32">
        <v>945</v>
      </c>
      <c r="E31" s="32">
        <v>214</v>
      </c>
      <c r="F31" s="32">
        <v>99</v>
      </c>
      <c r="G31" s="32">
        <v>224</v>
      </c>
    </row>
    <row r="32" spans="1:7" ht="16.5" customHeight="1">
      <c r="A32" s="22"/>
      <c r="B32" s="26" t="s">
        <v>66</v>
      </c>
      <c r="C32" s="33">
        <v>868</v>
      </c>
      <c r="D32" s="33">
        <v>923</v>
      </c>
      <c r="E32" s="33">
        <v>181</v>
      </c>
      <c r="F32" s="33">
        <v>63</v>
      </c>
      <c r="G32" s="33">
        <v>131</v>
      </c>
    </row>
    <row r="33" spans="1:7" ht="16.5" customHeight="1">
      <c r="A33" s="22"/>
      <c r="B33" s="27" t="s">
        <v>36</v>
      </c>
      <c r="C33" s="34">
        <f>SUM(C31:C32)</f>
        <v>1710</v>
      </c>
      <c r="D33" s="34">
        <f>SUM(D31:D32)</f>
        <v>1868</v>
      </c>
      <c r="E33" s="34">
        <f>SUM(E31:E32)</f>
        <v>395</v>
      </c>
      <c r="F33" s="34">
        <f>SUM(F31:F32)</f>
        <v>162</v>
      </c>
      <c r="G33" s="34">
        <f>SUM(G31:G32)</f>
        <v>355</v>
      </c>
    </row>
    <row r="34" spans="1:7" ht="16.5" customHeight="1">
      <c r="A34" s="22"/>
      <c r="B34" s="28" t="s">
        <v>69</v>
      </c>
      <c r="C34" s="35">
        <v>1.0309999999999999</v>
      </c>
      <c r="D34" s="35">
        <f>D33/C33</f>
        <v>1.0923976608187134</v>
      </c>
      <c r="E34" s="35">
        <f>E33/D33</f>
        <v>0.2114561027837259</v>
      </c>
      <c r="F34" s="35">
        <f>F33/E33</f>
        <v>0.41012658227848103</v>
      </c>
      <c r="G34" s="35">
        <f>G33/F33</f>
        <v>2.191358024691358</v>
      </c>
    </row>
    <row r="35" spans="1:7" ht="16.5" customHeight="1">
      <c r="A35" s="21"/>
      <c r="B35" s="28" t="s">
        <v>16</v>
      </c>
      <c r="C35" s="35">
        <f>C33/C53</f>
        <v>0.13976297507151614</v>
      </c>
      <c r="D35" s="35">
        <v>0.14400000000000002</v>
      </c>
      <c r="E35" s="35">
        <f>E33/E53</f>
        <v>0.13992206872121857</v>
      </c>
      <c r="F35" s="35">
        <f>F33/F53</f>
        <v>0.15667311411992263</v>
      </c>
      <c r="G35" s="35">
        <f>G33/G53</f>
        <v>0.14109697933227344</v>
      </c>
    </row>
    <row r="36" spans="1:7" ht="16.5" customHeight="1">
      <c r="A36" s="20" t="s">
        <v>47</v>
      </c>
      <c r="B36" s="25" t="s">
        <v>20</v>
      </c>
      <c r="C36" s="32">
        <v>940</v>
      </c>
      <c r="D36" s="32">
        <v>1020</v>
      </c>
      <c r="E36" s="32">
        <v>240</v>
      </c>
      <c r="F36" s="32">
        <v>76</v>
      </c>
      <c r="G36" s="32">
        <v>179</v>
      </c>
    </row>
    <row r="37" spans="1:7" ht="16.5" customHeight="1">
      <c r="A37" s="22"/>
      <c r="B37" s="26" t="s">
        <v>66</v>
      </c>
      <c r="C37" s="33">
        <v>965</v>
      </c>
      <c r="D37" s="33">
        <v>1031</v>
      </c>
      <c r="E37" s="33">
        <v>221</v>
      </c>
      <c r="F37" s="33">
        <v>74</v>
      </c>
      <c r="G37" s="33">
        <v>147</v>
      </c>
    </row>
    <row r="38" spans="1:7" ht="16.5" customHeight="1">
      <c r="A38" s="22"/>
      <c r="B38" s="27" t="s">
        <v>36</v>
      </c>
      <c r="C38" s="34">
        <f>SUM(C36:C37)</f>
        <v>1905</v>
      </c>
      <c r="D38" s="34">
        <f>SUM(D36:D37)</f>
        <v>2051</v>
      </c>
      <c r="E38" s="34">
        <f>SUM(E36:E37)</f>
        <v>461</v>
      </c>
      <c r="F38" s="34">
        <f>SUM(F36:F37)</f>
        <v>150</v>
      </c>
      <c r="G38" s="34">
        <f>SUM(G36:G37)</f>
        <v>326</v>
      </c>
    </row>
    <row r="39" spans="1:7" ht="16.5" customHeight="1">
      <c r="A39" s="22"/>
      <c r="B39" s="28" t="s">
        <v>69</v>
      </c>
      <c r="C39" s="35">
        <v>1.0940000000000001</v>
      </c>
      <c r="D39" s="35">
        <f>D38/C38</f>
        <v>1.0766404199475066</v>
      </c>
      <c r="E39" s="35">
        <f>E38/D38</f>
        <v>0.22476840565577766</v>
      </c>
      <c r="F39" s="35">
        <f>F38/E38</f>
        <v>0.32537960954446854</v>
      </c>
      <c r="G39" s="35">
        <f>G38/F38</f>
        <v>2.1733333333333333</v>
      </c>
    </row>
    <row r="40" spans="1:7" ht="16.5" customHeight="1">
      <c r="A40" s="21"/>
      <c r="B40" s="28" t="s">
        <v>16</v>
      </c>
      <c r="C40" s="35">
        <f>C38/C53</f>
        <v>0.15570085819370658</v>
      </c>
      <c r="D40" s="35">
        <f>D38/D53</f>
        <v>0.15752688172043011</v>
      </c>
      <c r="E40" s="35">
        <f>E38/E53</f>
        <v>0.16330145235565002</v>
      </c>
      <c r="F40" s="35">
        <f>F38/F53</f>
        <v>0.14506769825918761</v>
      </c>
      <c r="G40" s="35">
        <v>0.13</v>
      </c>
    </row>
    <row r="41" spans="1:7" ht="16.5" customHeight="1">
      <c r="A41" s="20" t="s">
        <v>62</v>
      </c>
      <c r="B41" s="25" t="s">
        <v>20</v>
      </c>
      <c r="C41" s="32">
        <v>337</v>
      </c>
      <c r="D41" s="32">
        <v>425</v>
      </c>
      <c r="E41" s="32">
        <v>104</v>
      </c>
      <c r="F41" s="32">
        <v>44</v>
      </c>
      <c r="G41" s="32">
        <v>90</v>
      </c>
    </row>
    <row r="42" spans="1:7" ht="16.5" customHeight="1">
      <c r="A42" s="22"/>
      <c r="B42" s="26" t="s">
        <v>66</v>
      </c>
      <c r="C42" s="33">
        <v>310</v>
      </c>
      <c r="D42" s="33">
        <v>410</v>
      </c>
      <c r="E42" s="33">
        <v>110</v>
      </c>
      <c r="F42" s="33">
        <v>28</v>
      </c>
      <c r="G42" s="33">
        <v>71</v>
      </c>
    </row>
    <row r="43" spans="1:7" ht="16.5" customHeight="1">
      <c r="A43" s="22"/>
      <c r="B43" s="27" t="s">
        <v>36</v>
      </c>
      <c r="C43" s="34">
        <f>SUM(C41:C42)</f>
        <v>647</v>
      </c>
      <c r="D43" s="34">
        <f>SUM(D41:D42)</f>
        <v>835</v>
      </c>
      <c r="E43" s="34">
        <f>SUM(E41:E42)</f>
        <v>214</v>
      </c>
      <c r="F43" s="34">
        <f>SUM(F41:F42)</f>
        <v>72</v>
      </c>
      <c r="G43" s="34">
        <f>SUM(G41:G42)</f>
        <v>161</v>
      </c>
    </row>
    <row r="44" spans="1:7" ht="16.5" customHeight="1">
      <c r="A44" s="22"/>
      <c r="B44" s="28" t="s">
        <v>69</v>
      </c>
      <c r="C44" s="35">
        <v>1.0680000000000001</v>
      </c>
      <c r="D44" s="35">
        <f>D43/C43</f>
        <v>1.2905718701700155</v>
      </c>
      <c r="E44" s="35">
        <f>E43/D43</f>
        <v>0.2562874251497006</v>
      </c>
      <c r="F44" s="35">
        <f>F43/E43</f>
        <v>0.3364485981308411</v>
      </c>
      <c r="G44" s="35">
        <f>G43/F43</f>
        <v>2.2361111111111112</v>
      </c>
    </row>
    <row r="45" spans="1:7" ht="16.5" customHeight="1">
      <c r="A45" s="21"/>
      <c r="B45" s="28" t="s">
        <v>16</v>
      </c>
      <c r="C45" s="35">
        <f>C43/C53</f>
        <v>5.2881078872088275e-002</v>
      </c>
      <c r="D45" s="35">
        <f>D43/D53</f>
        <v>6.4132104454685104e-002</v>
      </c>
      <c r="E45" s="35">
        <f>E43/E53</f>
        <v>7.5805880269217141e-002</v>
      </c>
      <c r="F45" s="35">
        <f>F43/F53</f>
        <v>6.9632495164410058e-002</v>
      </c>
      <c r="G45" s="35">
        <f>G43/G53</f>
        <v>6.3990461049284575e-002</v>
      </c>
    </row>
    <row r="46" spans="1:7" ht="16.5" customHeight="1">
      <c r="A46" s="20" t="s">
        <v>65</v>
      </c>
      <c r="B46" s="25" t="s">
        <v>20</v>
      </c>
      <c r="C46" s="32">
        <v>45</v>
      </c>
      <c r="D46" s="32">
        <v>47</v>
      </c>
      <c r="E46" s="32">
        <v>10</v>
      </c>
      <c r="F46" s="32">
        <v>8</v>
      </c>
      <c r="G46" s="32">
        <v>17</v>
      </c>
    </row>
    <row r="47" spans="1:7" ht="16.5" customHeight="1">
      <c r="A47" s="22"/>
      <c r="B47" s="26" t="s">
        <v>66</v>
      </c>
      <c r="C47" s="33">
        <v>66</v>
      </c>
      <c r="D47" s="33">
        <v>65</v>
      </c>
      <c r="E47" s="33">
        <v>12</v>
      </c>
      <c r="F47" s="33">
        <v>6</v>
      </c>
      <c r="G47" s="33">
        <v>16</v>
      </c>
    </row>
    <row r="48" spans="1:7" ht="16.5" customHeight="1">
      <c r="A48" s="22"/>
      <c r="B48" s="27" t="s">
        <v>36</v>
      </c>
      <c r="C48" s="34">
        <f>SUM(C46:C47)</f>
        <v>111</v>
      </c>
      <c r="D48" s="34">
        <f>SUM(D46:D47)</f>
        <v>112</v>
      </c>
      <c r="E48" s="34">
        <f>SUM(E46:E47)</f>
        <v>22</v>
      </c>
      <c r="F48" s="34">
        <f>SUM(F46:F47)</f>
        <v>14</v>
      </c>
      <c r="G48" s="34">
        <f>SUM(G46:G47)</f>
        <v>33</v>
      </c>
    </row>
    <row r="49" spans="1:8" ht="16.5" customHeight="1">
      <c r="A49" s="22"/>
      <c r="B49" s="28" t="s">
        <v>69</v>
      </c>
      <c r="C49" s="35">
        <v>1.028</v>
      </c>
      <c r="D49" s="35">
        <f>D48/C48</f>
        <v>1.0090090090090089</v>
      </c>
      <c r="E49" s="35">
        <f>E48/D48</f>
        <v>0.19642857142857142</v>
      </c>
      <c r="F49" s="35">
        <f>F48/E48</f>
        <v>0.63636363636363635</v>
      </c>
      <c r="G49" s="35">
        <f>G48/F48</f>
        <v>2.3571428571428572</v>
      </c>
    </row>
    <row r="50" spans="1:8" ht="16.5" customHeight="1">
      <c r="A50" s="21"/>
      <c r="B50" s="28" t="s">
        <v>16</v>
      </c>
      <c r="C50" s="35">
        <f>C48/C53</f>
        <v>9.0723334695545568e-003</v>
      </c>
      <c r="D50" s="35">
        <f>D48/D53</f>
        <v>8.6021505376344086e-003</v>
      </c>
      <c r="E50" s="35">
        <f>E48/E53</f>
        <v>7.7931278781438185e-003</v>
      </c>
      <c r="F50" s="35">
        <v>1.3000000000000001e-002</v>
      </c>
      <c r="G50" s="35">
        <v>1.3000000000000001e-002</v>
      </c>
    </row>
    <row r="51" spans="1:8" ht="16.5" customHeight="1">
      <c r="A51" s="20" t="s">
        <v>18</v>
      </c>
      <c r="B51" s="25" t="s">
        <v>20</v>
      </c>
      <c r="C51" s="32">
        <f t="shared" ref="C51:G52" si="0">C6+C11+C16+C21+C26+C31+C36+C41+C46</f>
        <v>6118</v>
      </c>
      <c r="D51" s="32">
        <f t="shared" si="0"/>
        <v>6463</v>
      </c>
      <c r="E51" s="32">
        <f t="shared" si="0"/>
        <v>1440</v>
      </c>
      <c r="F51" s="32">
        <f t="shared" si="0"/>
        <v>540</v>
      </c>
      <c r="G51" s="32">
        <f t="shared" si="0"/>
        <v>1336</v>
      </c>
    </row>
    <row r="52" spans="1:8" ht="16.5" customHeight="1">
      <c r="A52" s="22"/>
      <c r="B52" s="26" t="s">
        <v>66</v>
      </c>
      <c r="C52" s="32">
        <f t="shared" si="0"/>
        <v>6117</v>
      </c>
      <c r="D52" s="32">
        <f t="shared" si="0"/>
        <v>6557</v>
      </c>
      <c r="E52" s="32">
        <f t="shared" si="0"/>
        <v>1383</v>
      </c>
      <c r="F52" s="32">
        <f t="shared" si="0"/>
        <v>494</v>
      </c>
      <c r="G52" s="32">
        <f t="shared" si="0"/>
        <v>1180</v>
      </c>
    </row>
    <row r="53" spans="1:8" ht="16.5" customHeight="1">
      <c r="A53" s="22"/>
      <c r="B53" s="27" t="s">
        <v>36</v>
      </c>
      <c r="C53" s="34">
        <f>SUM(C51:C52)</f>
        <v>12235</v>
      </c>
      <c r="D53" s="34">
        <f>SUM(D51:D52)</f>
        <v>13020</v>
      </c>
      <c r="E53" s="34">
        <f>SUM(E51:E52)</f>
        <v>2823</v>
      </c>
      <c r="F53" s="34">
        <f>SUM(F51:F52)</f>
        <v>1034</v>
      </c>
      <c r="G53" s="34">
        <f>SUM(G51:G52)</f>
        <v>2516</v>
      </c>
    </row>
    <row r="54" spans="1:8" ht="16.5" customHeight="1">
      <c r="A54" s="22"/>
      <c r="B54" s="29" t="s">
        <v>69</v>
      </c>
      <c r="C54" s="36">
        <v>1.0529999999999999</v>
      </c>
      <c r="D54" s="36">
        <f>D53/C53</f>
        <v>1.0641601961585616</v>
      </c>
      <c r="E54" s="36">
        <f>E53/D53</f>
        <v>0.21682027649769586</v>
      </c>
      <c r="F54" s="36">
        <f>F53/E53</f>
        <v>0.3662770102727595</v>
      </c>
      <c r="G54" s="36">
        <f>G53/F53</f>
        <v>2.4332688588007736</v>
      </c>
    </row>
    <row r="55" spans="1:8" ht="16.5" customHeight="1">
      <c r="A55" s="21"/>
      <c r="B55" s="27" t="s">
        <v>16</v>
      </c>
      <c r="C55" s="37">
        <v>1</v>
      </c>
      <c r="D55" s="37">
        <v>1</v>
      </c>
      <c r="E55" s="37">
        <v>1</v>
      </c>
      <c r="F55" s="37">
        <v>1</v>
      </c>
      <c r="G55" s="37">
        <v>1</v>
      </c>
      <c r="H55" s="39"/>
    </row>
    <row r="58" spans="1:8">
      <c r="A58" s="23"/>
    </row>
  </sheetData>
  <phoneticPr fontId="3" type="Hiragana"/>
  <pageMargins left="0.7" right="0.50314960629921257" top="0.55314960629921262" bottom="0.55314960629921262" header="0.3" footer="0.3"/>
  <pageSetup paperSize="9" scale="85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75"/>
  <sheetViews>
    <sheetView topLeftCell="A22" workbookViewId="0">
      <selection activeCell="O11" sqref="O11"/>
    </sheetView>
  </sheetViews>
  <sheetFormatPr defaultRowHeight="18.75"/>
  <cols>
    <col min="1" max="1" width="1.875" style="40" customWidth="1"/>
    <col min="2" max="7" width="12.5" style="40" customWidth="1"/>
    <col min="8" max="8" width="3.125" style="40" customWidth="1"/>
    <col min="9" max="9" width="6" style="40" customWidth="1"/>
    <col min="10" max="10" width="6.5" style="40" customWidth="1"/>
    <col min="11" max="11" width="10.75" style="40" customWidth="1"/>
    <col min="12" max="257" width="9" style="40" customWidth="1"/>
    <col min="258" max="258" width="12.625" style="40" customWidth="1"/>
    <col min="259" max="263" width="9" style="40" customWidth="1"/>
    <col min="264" max="264" width="8.625" style="40" customWidth="1"/>
    <col min="265" max="265" width="8.875" style="40" customWidth="1"/>
    <col min="266" max="513" width="9" style="40" customWidth="1"/>
    <col min="514" max="514" width="12.625" style="40" customWidth="1"/>
    <col min="515" max="519" width="9" style="40" customWidth="1"/>
    <col min="520" max="520" width="8.625" style="40" customWidth="1"/>
    <col min="521" max="521" width="8.875" style="40" customWidth="1"/>
    <col min="522" max="769" width="9" style="40" customWidth="1"/>
    <col min="770" max="770" width="12.625" style="40" customWidth="1"/>
    <col min="771" max="775" width="9" style="40" customWidth="1"/>
    <col min="776" max="776" width="8.625" style="40" customWidth="1"/>
    <col min="777" max="777" width="8.875" style="40" customWidth="1"/>
    <col min="778" max="1025" width="9" style="40" customWidth="1"/>
    <col min="1026" max="1026" width="12.625" style="40" customWidth="1"/>
    <col min="1027" max="1031" width="9" style="40" customWidth="1"/>
    <col min="1032" max="1032" width="8.625" style="40" customWidth="1"/>
    <col min="1033" max="1033" width="8.875" style="40" customWidth="1"/>
    <col min="1034" max="1281" width="9" style="40" customWidth="1"/>
    <col min="1282" max="1282" width="12.625" style="40" customWidth="1"/>
    <col min="1283" max="1287" width="9" style="40" customWidth="1"/>
    <col min="1288" max="1288" width="8.625" style="40" customWidth="1"/>
    <col min="1289" max="1289" width="8.875" style="40" customWidth="1"/>
    <col min="1290" max="1537" width="9" style="40" customWidth="1"/>
    <col min="1538" max="1538" width="12.625" style="40" customWidth="1"/>
    <col min="1539" max="1543" width="9" style="40" customWidth="1"/>
    <col min="1544" max="1544" width="8.625" style="40" customWidth="1"/>
    <col min="1545" max="1545" width="8.875" style="40" customWidth="1"/>
    <col min="1546" max="1793" width="9" style="40" customWidth="1"/>
    <col min="1794" max="1794" width="12.625" style="40" customWidth="1"/>
    <col min="1795" max="1799" width="9" style="40" customWidth="1"/>
    <col min="1800" max="1800" width="8.625" style="40" customWidth="1"/>
    <col min="1801" max="1801" width="8.875" style="40" customWidth="1"/>
    <col min="1802" max="2049" width="9" style="40" customWidth="1"/>
    <col min="2050" max="2050" width="12.625" style="40" customWidth="1"/>
    <col min="2051" max="2055" width="9" style="40" customWidth="1"/>
    <col min="2056" max="2056" width="8.625" style="40" customWidth="1"/>
    <col min="2057" max="2057" width="8.875" style="40" customWidth="1"/>
    <col min="2058" max="2305" width="9" style="40" customWidth="1"/>
    <col min="2306" max="2306" width="12.625" style="40" customWidth="1"/>
    <col min="2307" max="2311" width="9" style="40" customWidth="1"/>
    <col min="2312" max="2312" width="8.625" style="40" customWidth="1"/>
    <col min="2313" max="2313" width="8.875" style="40" customWidth="1"/>
    <col min="2314" max="2561" width="9" style="40" customWidth="1"/>
    <col min="2562" max="2562" width="12.625" style="40" customWidth="1"/>
    <col min="2563" max="2567" width="9" style="40" customWidth="1"/>
    <col min="2568" max="2568" width="8.625" style="40" customWidth="1"/>
    <col min="2569" max="2569" width="8.875" style="40" customWidth="1"/>
    <col min="2570" max="2817" width="9" style="40" customWidth="1"/>
    <col min="2818" max="2818" width="12.625" style="40" customWidth="1"/>
    <col min="2819" max="2823" width="9" style="40" customWidth="1"/>
    <col min="2824" max="2824" width="8.625" style="40" customWidth="1"/>
    <col min="2825" max="2825" width="8.875" style="40" customWidth="1"/>
    <col min="2826" max="3073" width="9" style="40" customWidth="1"/>
    <col min="3074" max="3074" width="12.625" style="40" customWidth="1"/>
    <col min="3075" max="3079" width="9" style="40" customWidth="1"/>
    <col min="3080" max="3080" width="8.625" style="40" customWidth="1"/>
    <col min="3081" max="3081" width="8.875" style="40" customWidth="1"/>
    <col min="3082" max="3329" width="9" style="40" customWidth="1"/>
    <col min="3330" max="3330" width="12.625" style="40" customWidth="1"/>
    <col min="3331" max="3335" width="9" style="40" customWidth="1"/>
    <col min="3336" max="3336" width="8.625" style="40" customWidth="1"/>
    <col min="3337" max="3337" width="8.875" style="40" customWidth="1"/>
    <col min="3338" max="3585" width="9" style="40" customWidth="1"/>
    <col min="3586" max="3586" width="12.625" style="40" customWidth="1"/>
    <col min="3587" max="3591" width="9" style="40" customWidth="1"/>
    <col min="3592" max="3592" width="8.625" style="40" customWidth="1"/>
    <col min="3593" max="3593" width="8.875" style="40" customWidth="1"/>
    <col min="3594" max="3841" width="9" style="40" customWidth="1"/>
    <col min="3842" max="3842" width="12.625" style="40" customWidth="1"/>
    <col min="3843" max="3847" width="9" style="40" customWidth="1"/>
    <col min="3848" max="3848" width="8.625" style="40" customWidth="1"/>
    <col min="3849" max="3849" width="8.875" style="40" customWidth="1"/>
    <col min="3850" max="4097" width="9" style="40" customWidth="1"/>
    <col min="4098" max="4098" width="12.625" style="40" customWidth="1"/>
    <col min="4099" max="4103" width="9" style="40" customWidth="1"/>
    <col min="4104" max="4104" width="8.625" style="40" customWidth="1"/>
    <col min="4105" max="4105" width="8.875" style="40" customWidth="1"/>
    <col min="4106" max="4353" width="9" style="40" customWidth="1"/>
    <col min="4354" max="4354" width="12.625" style="40" customWidth="1"/>
    <col min="4355" max="4359" width="9" style="40" customWidth="1"/>
    <col min="4360" max="4360" width="8.625" style="40" customWidth="1"/>
    <col min="4361" max="4361" width="8.875" style="40" customWidth="1"/>
    <col min="4362" max="4609" width="9" style="40" customWidth="1"/>
    <col min="4610" max="4610" width="12.625" style="40" customWidth="1"/>
    <col min="4611" max="4615" width="9" style="40" customWidth="1"/>
    <col min="4616" max="4616" width="8.625" style="40" customWidth="1"/>
    <col min="4617" max="4617" width="8.875" style="40" customWidth="1"/>
    <col min="4618" max="4865" width="9" style="40" customWidth="1"/>
    <col min="4866" max="4866" width="12.625" style="40" customWidth="1"/>
    <col min="4867" max="4871" width="9" style="40" customWidth="1"/>
    <col min="4872" max="4872" width="8.625" style="40" customWidth="1"/>
    <col min="4873" max="4873" width="8.875" style="40" customWidth="1"/>
    <col min="4874" max="5121" width="9" style="40" customWidth="1"/>
    <col min="5122" max="5122" width="12.625" style="40" customWidth="1"/>
    <col min="5123" max="5127" width="9" style="40" customWidth="1"/>
    <col min="5128" max="5128" width="8.625" style="40" customWidth="1"/>
    <col min="5129" max="5129" width="8.875" style="40" customWidth="1"/>
    <col min="5130" max="5377" width="9" style="40" customWidth="1"/>
    <col min="5378" max="5378" width="12.625" style="40" customWidth="1"/>
    <col min="5379" max="5383" width="9" style="40" customWidth="1"/>
    <col min="5384" max="5384" width="8.625" style="40" customWidth="1"/>
    <col min="5385" max="5385" width="8.875" style="40" customWidth="1"/>
    <col min="5386" max="5633" width="9" style="40" customWidth="1"/>
    <col min="5634" max="5634" width="12.625" style="40" customWidth="1"/>
    <col min="5635" max="5639" width="9" style="40" customWidth="1"/>
    <col min="5640" max="5640" width="8.625" style="40" customWidth="1"/>
    <col min="5641" max="5641" width="8.875" style="40" customWidth="1"/>
    <col min="5642" max="5889" width="9" style="40" customWidth="1"/>
    <col min="5890" max="5890" width="12.625" style="40" customWidth="1"/>
    <col min="5891" max="5895" width="9" style="40" customWidth="1"/>
    <col min="5896" max="5896" width="8.625" style="40" customWidth="1"/>
    <col min="5897" max="5897" width="8.875" style="40" customWidth="1"/>
    <col min="5898" max="6145" width="9" style="40" customWidth="1"/>
    <col min="6146" max="6146" width="12.625" style="40" customWidth="1"/>
    <col min="6147" max="6151" width="9" style="40" customWidth="1"/>
    <col min="6152" max="6152" width="8.625" style="40" customWidth="1"/>
    <col min="6153" max="6153" width="8.875" style="40" customWidth="1"/>
    <col min="6154" max="6401" width="9" style="40" customWidth="1"/>
    <col min="6402" max="6402" width="12.625" style="40" customWidth="1"/>
    <col min="6403" max="6407" width="9" style="40" customWidth="1"/>
    <col min="6408" max="6408" width="8.625" style="40" customWidth="1"/>
    <col min="6409" max="6409" width="8.875" style="40" customWidth="1"/>
    <col min="6410" max="6657" width="9" style="40" customWidth="1"/>
    <col min="6658" max="6658" width="12.625" style="40" customWidth="1"/>
    <col min="6659" max="6663" width="9" style="40" customWidth="1"/>
    <col min="6664" max="6664" width="8.625" style="40" customWidth="1"/>
    <col min="6665" max="6665" width="8.875" style="40" customWidth="1"/>
    <col min="6666" max="6913" width="9" style="40" customWidth="1"/>
    <col min="6914" max="6914" width="12.625" style="40" customWidth="1"/>
    <col min="6915" max="6919" width="9" style="40" customWidth="1"/>
    <col min="6920" max="6920" width="8.625" style="40" customWidth="1"/>
    <col min="6921" max="6921" width="8.875" style="40" customWidth="1"/>
    <col min="6922" max="7169" width="9" style="40" customWidth="1"/>
    <col min="7170" max="7170" width="12.625" style="40" customWidth="1"/>
    <col min="7171" max="7175" width="9" style="40" customWidth="1"/>
    <col min="7176" max="7176" width="8.625" style="40" customWidth="1"/>
    <col min="7177" max="7177" width="8.875" style="40" customWidth="1"/>
    <col min="7178" max="7425" width="9" style="40" customWidth="1"/>
    <col min="7426" max="7426" width="12.625" style="40" customWidth="1"/>
    <col min="7427" max="7431" width="9" style="40" customWidth="1"/>
    <col min="7432" max="7432" width="8.625" style="40" customWidth="1"/>
    <col min="7433" max="7433" width="8.875" style="40" customWidth="1"/>
    <col min="7434" max="7681" width="9" style="40" customWidth="1"/>
    <col min="7682" max="7682" width="12.625" style="40" customWidth="1"/>
    <col min="7683" max="7687" width="9" style="40" customWidth="1"/>
    <col min="7688" max="7688" width="8.625" style="40" customWidth="1"/>
    <col min="7689" max="7689" width="8.875" style="40" customWidth="1"/>
    <col min="7690" max="7937" width="9" style="40" customWidth="1"/>
    <col min="7938" max="7938" width="12.625" style="40" customWidth="1"/>
    <col min="7939" max="7943" width="9" style="40" customWidth="1"/>
    <col min="7944" max="7944" width="8.625" style="40" customWidth="1"/>
    <col min="7945" max="7945" width="8.875" style="40" customWidth="1"/>
    <col min="7946" max="8193" width="9" style="40" customWidth="1"/>
    <col min="8194" max="8194" width="12.625" style="40" customWidth="1"/>
    <col min="8195" max="8199" width="9" style="40" customWidth="1"/>
    <col min="8200" max="8200" width="8.625" style="40" customWidth="1"/>
    <col min="8201" max="8201" width="8.875" style="40" customWidth="1"/>
    <col min="8202" max="8449" width="9" style="40" customWidth="1"/>
    <col min="8450" max="8450" width="12.625" style="40" customWidth="1"/>
    <col min="8451" max="8455" width="9" style="40" customWidth="1"/>
    <col min="8456" max="8456" width="8.625" style="40" customWidth="1"/>
    <col min="8457" max="8457" width="8.875" style="40" customWidth="1"/>
    <col min="8458" max="8705" width="9" style="40" customWidth="1"/>
    <col min="8706" max="8706" width="12.625" style="40" customWidth="1"/>
    <col min="8707" max="8711" width="9" style="40" customWidth="1"/>
    <col min="8712" max="8712" width="8.625" style="40" customWidth="1"/>
    <col min="8713" max="8713" width="8.875" style="40" customWidth="1"/>
    <col min="8714" max="8961" width="9" style="40" customWidth="1"/>
    <col min="8962" max="8962" width="12.625" style="40" customWidth="1"/>
    <col min="8963" max="8967" width="9" style="40" customWidth="1"/>
    <col min="8968" max="8968" width="8.625" style="40" customWidth="1"/>
    <col min="8969" max="8969" width="8.875" style="40" customWidth="1"/>
    <col min="8970" max="9217" width="9" style="40" customWidth="1"/>
    <col min="9218" max="9218" width="12.625" style="40" customWidth="1"/>
    <col min="9219" max="9223" width="9" style="40" customWidth="1"/>
    <col min="9224" max="9224" width="8.625" style="40" customWidth="1"/>
    <col min="9225" max="9225" width="8.875" style="40" customWidth="1"/>
    <col min="9226" max="9473" width="9" style="40" customWidth="1"/>
    <col min="9474" max="9474" width="12.625" style="40" customWidth="1"/>
    <col min="9475" max="9479" width="9" style="40" customWidth="1"/>
    <col min="9480" max="9480" width="8.625" style="40" customWidth="1"/>
    <col min="9481" max="9481" width="8.875" style="40" customWidth="1"/>
    <col min="9482" max="9729" width="9" style="40" customWidth="1"/>
    <col min="9730" max="9730" width="12.625" style="40" customWidth="1"/>
    <col min="9731" max="9735" width="9" style="40" customWidth="1"/>
    <col min="9736" max="9736" width="8.625" style="40" customWidth="1"/>
    <col min="9737" max="9737" width="8.875" style="40" customWidth="1"/>
    <col min="9738" max="9985" width="9" style="40" customWidth="1"/>
    <col min="9986" max="9986" width="12.625" style="40" customWidth="1"/>
    <col min="9987" max="9991" width="9" style="40" customWidth="1"/>
    <col min="9992" max="9992" width="8.625" style="40" customWidth="1"/>
    <col min="9993" max="9993" width="8.875" style="40" customWidth="1"/>
    <col min="9994" max="10241" width="9" style="40" customWidth="1"/>
    <col min="10242" max="10242" width="12.625" style="40" customWidth="1"/>
    <col min="10243" max="10247" width="9" style="40" customWidth="1"/>
    <col min="10248" max="10248" width="8.625" style="40" customWidth="1"/>
    <col min="10249" max="10249" width="8.875" style="40" customWidth="1"/>
    <col min="10250" max="10497" width="9" style="40" customWidth="1"/>
    <col min="10498" max="10498" width="12.625" style="40" customWidth="1"/>
    <col min="10499" max="10503" width="9" style="40" customWidth="1"/>
    <col min="10504" max="10504" width="8.625" style="40" customWidth="1"/>
    <col min="10505" max="10505" width="8.875" style="40" customWidth="1"/>
    <col min="10506" max="10753" width="9" style="40" customWidth="1"/>
    <col min="10754" max="10754" width="12.625" style="40" customWidth="1"/>
    <col min="10755" max="10759" width="9" style="40" customWidth="1"/>
    <col min="10760" max="10760" width="8.625" style="40" customWidth="1"/>
    <col min="10761" max="10761" width="8.875" style="40" customWidth="1"/>
    <col min="10762" max="11009" width="9" style="40" customWidth="1"/>
    <col min="11010" max="11010" width="12.625" style="40" customWidth="1"/>
    <col min="11011" max="11015" width="9" style="40" customWidth="1"/>
    <col min="11016" max="11016" width="8.625" style="40" customWidth="1"/>
    <col min="11017" max="11017" width="8.875" style="40" customWidth="1"/>
    <col min="11018" max="11265" width="9" style="40" customWidth="1"/>
    <col min="11266" max="11266" width="12.625" style="40" customWidth="1"/>
    <col min="11267" max="11271" width="9" style="40" customWidth="1"/>
    <col min="11272" max="11272" width="8.625" style="40" customWidth="1"/>
    <col min="11273" max="11273" width="8.875" style="40" customWidth="1"/>
    <col min="11274" max="11521" width="9" style="40" customWidth="1"/>
    <col min="11522" max="11522" width="12.625" style="40" customWidth="1"/>
    <col min="11523" max="11527" width="9" style="40" customWidth="1"/>
    <col min="11528" max="11528" width="8.625" style="40" customWidth="1"/>
    <col min="11529" max="11529" width="8.875" style="40" customWidth="1"/>
    <col min="11530" max="11777" width="9" style="40" customWidth="1"/>
    <col min="11778" max="11778" width="12.625" style="40" customWidth="1"/>
    <col min="11779" max="11783" width="9" style="40" customWidth="1"/>
    <col min="11784" max="11784" width="8.625" style="40" customWidth="1"/>
    <col min="11785" max="11785" width="8.875" style="40" customWidth="1"/>
    <col min="11786" max="12033" width="9" style="40" customWidth="1"/>
    <col min="12034" max="12034" width="12.625" style="40" customWidth="1"/>
    <col min="12035" max="12039" width="9" style="40" customWidth="1"/>
    <col min="12040" max="12040" width="8.625" style="40" customWidth="1"/>
    <col min="12041" max="12041" width="8.875" style="40" customWidth="1"/>
    <col min="12042" max="12289" width="9" style="40" customWidth="1"/>
    <col min="12290" max="12290" width="12.625" style="40" customWidth="1"/>
    <col min="12291" max="12295" width="9" style="40" customWidth="1"/>
    <col min="12296" max="12296" width="8.625" style="40" customWidth="1"/>
    <col min="12297" max="12297" width="8.875" style="40" customWidth="1"/>
    <col min="12298" max="12545" width="9" style="40" customWidth="1"/>
    <col min="12546" max="12546" width="12.625" style="40" customWidth="1"/>
    <col min="12547" max="12551" width="9" style="40" customWidth="1"/>
    <col min="12552" max="12552" width="8.625" style="40" customWidth="1"/>
    <col min="12553" max="12553" width="8.875" style="40" customWidth="1"/>
    <col min="12554" max="12801" width="9" style="40" customWidth="1"/>
    <col min="12802" max="12802" width="12.625" style="40" customWidth="1"/>
    <col min="12803" max="12807" width="9" style="40" customWidth="1"/>
    <col min="12808" max="12808" width="8.625" style="40" customWidth="1"/>
    <col min="12809" max="12809" width="8.875" style="40" customWidth="1"/>
    <col min="12810" max="13057" width="9" style="40" customWidth="1"/>
    <col min="13058" max="13058" width="12.625" style="40" customWidth="1"/>
    <col min="13059" max="13063" width="9" style="40" customWidth="1"/>
    <col min="13064" max="13064" width="8.625" style="40" customWidth="1"/>
    <col min="13065" max="13065" width="8.875" style="40" customWidth="1"/>
    <col min="13066" max="13313" width="9" style="40" customWidth="1"/>
    <col min="13314" max="13314" width="12.625" style="40" customWidth="1"/>
    <col min="13315" max="13319" width="9" style="40" customWidth="1"/>
    <col min="13320" max="13320" width="8.625" style="40" customWidth="1"/>
    <col min="13321" max="13321" width="8.875" style="40" customWidth="1"/>
    <col min="13322" max="13569" width="9" style="40" customWidth="1"/>
    <col min="13570" max="13570" width="12.625" style="40" customWidth="1"/>
    <col min="13571" max="13575" width="9" style="40" customWidth="1"/>
    <col min="13576" max="13576" width="8.625" style="40" customWidth="1"/>
    <col min="13577" max="13577" width="8.875" style="40" customWidth="1"/>
    <col min="13578" max="13825" width="9" style="40" customWidth="1"/>
    <col min="13826" max="13826" width="12.625" style="40" customWidth="1"/>
    <col min="13827" max="13831" width="9" style="40" customWidth="1"/>
    <col min="13832" max="13832" width="8.625" style="40" customWidth="1"/>
    <col min="13833" max="13833" width="8.875" style="40" customWidth="1"/>
    <col min="13834" max="14081" width="9" style="40" customWidth="1"/>
    <col min="14082" max="14082" width="12.625" style="40" customWidth="1"/>
    <col min="14083" max="14087" width="9" style="40" customWidth="1"/>
    <col min="14088" max="14088" width="8.625" style="40" customWidth="1"/>
    <col min="14089" max="14089" width="8.875" style="40" customWidth="1"/>
    <col min="14090" max="14337" width="9" style="40" customWidth="1"/>
    <col min="14338" max="14338" width="12.625" style="40" customWidth="1"/>
    <col min="14339" max="14343" width="9" style="40" customWidth="1"/>
    <col min="14344" max="14344" width="8.625" style="40" customWidth="1"/>
    <col min="14345" max="14345" width="8.875" style="40" customWidth="1"/>
    <col min="14346" max="14593" width="9" style="40" customWidth="1"/>
    <col min="14594" max="14594" width="12.625" style="40" customWidth="1"/>
    <col min="14595" max="14599" width="9" style="40" customWidth="1"/>
    <col min="14600" max="14600" width="8.625" style="40" customWidth="1"/>
    <col min="14601" max="14601" width="8.875" style="40" customWidth="1"/>
    <col min="14602" max="14849" width="9" style="40" customWidth="1"/>
    <col min="14850" max="14850" width="12.625" style="40" customWidth="1"/>
    <col min="14851" max="14855" width="9" style="40" customWidth="1"/>
    <col min="14856" max="14856" width="8.625" style="40" customWidth="1"/>
    <col min="14857" max="14857" width="8.875" style="40" customWidth="1"/>
    <col min="14858" max="15105" width="9" style="40" customWidth="1"/>
    <col min="15106" max="15106" width="12.625" style="40" customWidth="1"/>
    <col min="15107" max="15111" width="9" style="40" customWidth="1"/>
    <col min="15112" max="15112" width="8.625" style="40" customWidth="1"/>
    <col min="15113" max="15113" width="8.875" style="40" customWidth="1"/>
    <col min="15114" max="15361" width="9" style="40" customWidth="1"/>
    <col min="15362" max="15362" width="12.625" style="40" customWidth="1"/>
    <col min="15363" max="15367" width="9" style="40" customWidth="1"/>
    <col min="15368" max="15368" width="8.625" style="40" customWidth="1"/>
    <col min="15369" max="15369" width="8.875" style="40" customWidth="1"/>
    <col min="15370" max="15617" width="9" style="40" customWidth="1"/>
    <col min="15618" max="15618" width="12.625" style="40" customWidth="1"/>
    <col min="15619" max="15623" width="9" style="40" customWidth="1"/>
    <col min="15624" max="15624" width="8.625" style="40" customWidth="1"/>
    <col min="15625" max="15625" width="8.875" style="40" customWidth="1"/>
    <col min="15626" max="15873" width="9" style="40" customWidth="1"/>
    <col min="15874" max="15874" width="12.625" style="40" customWidth="1"/>
    <col min="15875" max="15879" width="9" style="40" customWidth="1"/>
    <col min="15880" max="15880" width="8.625" style="40" customWidth="1"/>
    <col min="15881" max="15881" width="8.875" style="40" customWidth="1"/>
    <col min="15882" max="16129" width="9" style="40" customWidth="1"/>
    <col min="16130" max="16130" width="12.625" style="40" customWidth="1"/>
    <col min="16131" max="16135" width="9" style="40" customWidth="1"/>
    <col min="16136" max="16136" width="8.625" style="40" customWidth="1"/>
    <col min="16137" max="16137" width="8.875" style="40" customWidth="1"/>
    <col min="16138" max="16384" width="9" style="40" customWidth="1"/>
  </cols>
  <sheetData>
    <row r="1" spans="2:11" ht="19.5" customHeight="1">
      <c r="B1" s="42" t="s">
        <v>183</v>
      </c>
    </row>
    <row r="2" spans="2:11" ht="13.5" customHeight="1"/>
    <row r="3" spans="2:11" ht="13.5" customHeight="1"/>
    <row r="4" spans="2:11" ht="13.5" customHeight="1"/>
    <row r="5" spans="2:11" ht="13.5" customHeight="1">
      <c r="J5" s="68" t="s">
        <v>70</v>
      </c>
      <c r="K5" s="68" t="s">
        <v>0</v>
      </c>
    </row>
    <row r="6" spans="2:11" ht="13.5" customHeight="1">
      <c r="J6" s="68">
        <v>19</v>
      </c>
      <c r="K6" s="70">
        <v>15888</v>
      </c>
    </row>
    <row r="7" spans="2:11" ht="13.5" customHeight="1">
      <c r="J7" s="68">
        <v>20</v>
      </c>
      <c r="K7" s="70">
        <v>15429</v>
      </c>
    </row>
    <row r="8" spans="2:11" ht="13.5" customHeight="1">
      <c r="J8" s="68">
        <v>21</v>
      </c>
      <c r="K8" s="70">
        <v>14136</v>
      </c>
    </row>
    <row r="9" spans="2:11" ht="13.5" customHeight="1">
      <c r="J9" s="68">
        <v>22</v>
      </c>
      <c r="K9" s="70">
        <v>15937</v>
      </c>
    </row>
    <row r="10" spans="2:11" ht="13.5" customHeight="1">
      <c r="J10" s="68">
        <v>23</v>
      </c>
      <c r="K10" s="70">
        <v>15101</v>
      </c>
    </row>
    <row r="11" spans="2:11" ht="13.5" customHeight="1">
      <c r="J11" s="68">
        <v>24</v>
      </c>
      <c r="K11" s="70">
        <v>16378</v>
      </c>
    </row>
    <row r="12" spans="2:11" ht="13.5" customHeight="1">
      <c r="J12" s="68">
        <v>25</v>
      </c>
      <c r="K12" s="70">
        <v>12669</v>
      </c>
    </row>
    <row r="13" spans="2:11" ht="13.5" customHeight="1">
      <c r="J13" s="68">
        <v>26</v>
      </c>
      <c r="K13" s="70">
        <v>10693</v>
      </c>
    </row>
    <row r="14" spans="2:11" ht="13.5" customHeight="1">
      <c r="J14" s="68">
        <v>27</v>
      </c>
      <c r="K14" s="70">
        <v>9861</v>
      </c>
    </row>
    <row r="15" spans="2:11" ht="13.5" customHeight="1">
      <c r="J15" s="68">
        <v>28</v>
      </c>
      <c r="K15" s="70">
        <v>11341</v>
      </c>
    </row>
    <row r="16" spans="2:11" ht="13.5" customHeight="1">
      <c r="J16" s="68">
        <v>29</v>
      </c>
      <c r="K16" s="70">
        <v>11616</v>
      </c>
    </row>
    <row r="17" spans="6:11" ht="13.5" customHeight="1">
      <c r="F17" s="40">
        <v>67</v>
      </c>
      <c r="J17" s="68">
        <v>30</v>
      </c>
      <c r="K17" s="70">
        <v>12235</v>
      </c>
    </row>
    <row r="18" spans="6:11" ht="13.5" customHeight="1">
      <c r="F18" s="59">
        <v>39</v>
      </c>
      <c r="J18" s="68" t="s">
        <v>90</v>
      </c>
      <c r="K18" s="70">
        <v>13020</v>
      </c>
    </row>
    <row r="19" spans="6:11" ht="13.5" customHeight="1">
      <c r="J19" s="69">
        <v>2</v>
      </c>
      <c r="K19" s="70">
        <v>2823</v>
      </c>
    </row>
    <row r="20" spans="6:11" ht="13.5" customHeight="1">
      <c r="J20" s="69">
        <v>3</v>
      </c>
      <c r="K20" s="70">
        <v>1034</v>
      </c>
    </row>
    <row r="21" spans="6:11" ht="13.5" customHeight="1">
      <c r="J21" s="69">
        <v>4</v>
      </c>
      <c r="K21" s="70">
        <v>2516</v>
      </c>
    </row>
    <row r="22" spans="6:11" ht="13.5" customHeight="1"/>
    <row r="23" spans="6:11" ht="13.5" customHeight="1"/>
    <row r="24" spans="6:11" ht="13.5" customHeight="1"/>
    <row r="25" spans="6:11" ht="13.5" customHeight="1"/>
    <row r="26" spans="6:11" ht="13.5" customHeight="1"/>
    <row r="27" spans="6:11" ht="13.5" customHeight="1"/>
    <row r="28" spans="6:11" ht="13.5" customHeight="1"/>
    <row r="29" spans="6:11" ht="14.25" customHeight="1"/>
    <row r="30" spans="6:11" ht="13.5" customHeight="1"/>
    <row r="31" spans="6:11" ht="13.5" customHeight="1"/>
    <row r="32" spans="6:11" ht="13.5" customHeight="1"/>
    <row r="33" spans="2:16" ht="16.5" customHeight="1"/>
    <row r="34" spans="2:16" ht="16.5" customHeight="1">
      <c r="G34" s="61" t="s">
        <v>85</v>
      </c>
    </row>
    <row r="35" spans="2:16" ht="37.5">
      <c r="B35" s="43" t="s">
        <v>6</v>
      </c>
      <c r="C35" s="49" t="s">
        <v>5</v>
      </c>
      <c r="D35" s="49" t="s">
        <v>74</v>
      </c>
      <c r="E35" s="49" t="s">
        <v>79</v>
      </c>
      <c r="F35" s="53" t="s">
        <v>82</v>
      </c>
      <c r="G35" s="53" t="s">
        <v>25</v>
      </c>
      <c r="H35" s="62"/>
      <c r="I35" s="46"/>
    </row>
    <row r="36" spans="2:16" ht="20.25" customHeight="1">
      <c r="B36" s="44" t="s">
        <v>0</v>
      </c>
      <c r="C36" s="50">
        <f>K7</f>
        <v>15429</v>
      </c>
      <c r="D36" s="50">
        <f>K8</f>
        <v>14136</v>
      </c>
      <c r="E36" s="50">
        <f>K9</f>
        <v>15937</v>
      </c>
      <c r="F36" s="50">
        <f>K10</f>
        <v>15101</v>
      </c>
      <c r="G36" s="50">
        <f>K11</f>
        <v>16378</v>
      </c>
      <c r="H36" s="63"/>
      <c r="I36" s="66"/>
      <c r="J36" s="66"/>
      <c r="K36" s="30"/>
      <c r="L36" s="30"/>
      <c r="M36" s="30"/>
      <c r="N36" s="30"/>
      <c r="O36" s="30"/>
      <c r="P36" s="30"/>
    </row>
    <row r="37" spans="2:16" ht="20.25" customHeight="1">
      <c r="B37" s="45" t="s">
        <v>73</v>
      </c>
      <c r="C37" s="51">
        <f>K7/K6*100</f>
        <v>97.111027190332322</v>
      </c>
      <c r="D37" s="51">
        <f>K8/K7*100</f>
        <v>91.619677231188021</v>
      </c>
      <c r="E37" s="51">
        <f>K9/K8*100</f>
        <v>112.7405206564799</v>
      </c>
      <c r="F37" s="51">
        <f>K10/K9*100</f>
        <v>94.754345234360287</v>
      </c>
      <c r="G37" s="54">
        <f>K11/K10*100</f>
        <v>108.4563936163168</v>
      </c>
      <c r="H37" s="64"/>
      <c r="I37" s="52"/>
      <c r="J37" s="52"/>
    </row>
    <row r="38" spans="2:16" ht="16.5" customHeight="1">
      <c r="B38" s="46"/>
      <c r="C38" s="52"/>
      <c r="D38" s="52"/>
      <c r="E38" s="52"/>
      <c r="F38" s="52"/>
      <c r="G38" s="52"/>
      <c r="H38" s="52"/>
      <c r="I38" s="52"/>
    </row>
    <row r="39" spans="2:16" ht="36.75" customHeight="1">
      <c r="B39" s="43" t="s">
        <v>45</v>
      </c>
      <c r="C39" s="53" t="s">
        <v>50</v>
      </c>
      <c r="D39" s="53" t="s">
        <v>75</v>
      </c>
      <c r="E39" s="49" t="s">
        <v>80</v>
      </c>
      <c r="F39" s="60" t="s">
        <v>83</v>
      </c>
      <c r="G39" s="60" t="s">
        <v>87</v>
      </c>
      <c r="H39" s="65"/>
      <c r="I39" s="46"/>
      <c r="J39" s="46"/>
    </row>
    <row r="40" spans="2:16" ht="20.25" customHeight="1">
      <c r="B40" s="44" t="s">
        <v>0</v>
      </c>
      <c r="C40" s="50">
        <f>K12</f>
        <v>12669</v>
      </c>
      <c r="D40" s="50">
        <f>K13</f>
        <v>10693</v>
      </c>
      <c r="E40" s="50">
        <f>K14</f>
        <v>9861</v>
      </c>
      <c r="F40" s="50">
        <f>K15</f>
        <v>11341</v>
      </c>
      <c r="G40" s="50">
        <f>K16</f>
        <v>11616</v>
      </c>
      <c r="H40" s="63"/>
      <c r="I40" s="66"/>
      <c r="J40" s="66"/>
    </row>
    <row r="41" spans="2:16" ht="20.25" customHeight="1">
      <c r="B41" s="45" t="s">
        <v>73</v>
      </c>
      <c r="C41" s="54">
        <f>K12/K11*100</f>
        <v>77.353767248748312</v>
      </c>
      <c r="D41" s="54">
        <f>K13/K12*100</f>
        <v>84.402873154945141</v>
      </c>
      <c r="E41" s="54">
        <f>K14/K13*100</f>
        <v>92.219208828205367</v>
      </c>
      <c r="F41" s="54">
        <f>K15/K14*100</f>
        <v>115.00861981543453</v>
      </c>
      <c r="G41" s="54">
        <f>K16/K15*100</f>
        <v>102.42483026188167</v>
      </c>
      <c r="H41" s="64"/>
      <c r="I41" s="52"/>
      <c r="J41" s="52"/>
    </row>
    <row r="42" spans="2:16" ht="16.5" customHeight="1">
      <c r="B42" s="46"/>
      <c r="C42" s="52"/>
      <c r="D42" s="52"/>
      <c r="E42" s="52"/>
      <c r="F42" s="52"/>
      <c r="G42" s="52"/>
      <c r="H42" s="52"/>
      <c r="I42" s="52"/>
      <c r="J42" s="52"/>
    </row>
    <row r="43" spans="2:16" ht="37.5">
      <c r="B43" s="43" t="s">
        <v>45</v>
      </c>
      <c r="C43" s="53" t="s">
        <v>67</v>
      </c>
      <c r="D43" s="53" t="s">
        <v>78</v>
      </c>
      <c r="E43" s="49" t="s">
        <v>81</v>
      </c>
      <c r="F43" s="49" t="s">
        <v>61</v>
      </c>
      <c r="G43" s="49" t="s">
        <v>89</v>
      </c>
      <c r="H43" s="46"/>
      <c r="I43" s="46"/>
      <c r="J43" s="46"/>
    </row>
    <row r="44" spans="2:16" ht="20.25" customHeight="1">
      <c r="B44" s="44" t="s">
        <v>0</v>
      </c>
      <c r="C44" s="50">
        <f>K17</f>
        <v>12235</v>
      </c>
      <c r="D44" s="50">
        <f>K18</f>
        <v>13020</v>
      </c>
      <c r="E44" s="50">
        <f>K19</f>
        <v>2823</v>
      </c>
      <c r="F44" s="50">
        <f>K20</f>
        <v>1034</v>
      </c>
      <c r="G44" s="50">
        <v>2516</v>
      </c>
      <c r="H44" s="66"/>
      <c r="I44" s="66"/>
      <c r="J44" s="66"/>
    </row>
    <row r="45" spans="2:16" ht="20.25" customHeight="1">
      <c r="B45" s="45" t="s">
        <v>73</v>
      </c>
      <c r="C45" s="54">
        <f>K17/K16*100</f>
        <v>105.3288567493113</v>
      </c>
      <c r="D45" s="57">
        <f>K18/K17*100</f>
        <v>106.41601961585616</v>
      </c>
      <c r="E45" s="54">
        <f>K19/K18*100</f>
        <v>21.682027649769587</v>
      </c>
      <c r="F45" s="54">
        <f>K20/K19*100</f>
        <v>36.627701027275947</v>
      </c>
      <c r="G45" s="54">
        <f>K21/K20*100</f>
        <v>243.32688588007736</v>
      </c>
      <c r="H45" s="52"/>
      <c r="I45" s="52"/>
      <c r="J45" s="52"/>
    </row>
    <row r="46" spans="2:16" ht="16.5" customHeight="1">
      <c r="B46" s="47"/>
      <c r="C46" s="55"/>
      <c r="D46" s="55"/>
      <c r="E46" s="55"/>
      <c r="F46" s="55"/>
      <c r="G46" s="55"/>
      <c r="H46" s="67"/>
      <c r="I46" s="67"/>
      <c r="J46" s="67"/>
    </row>
    <row r="47" spans="2:16" ht="18.75" customHeight="1"/>
    <row r="49" spans="1:22">
      <c r="A49" s="41"/>
      <c r="C49" s="41"/>
    </row>
    <row r="50" spans="1:22">
      <c r="A50" s="41"/>
      <c r="D50" s="56"/>
      <c r="E50" s="56"/>
      <c r="F50" s="56"/>
      <c r="G50" s="56"/>
      <c r="H50" s="56"/>
      <c r="I50" s="56"/>
      <c r="J50" s="56"/>
      <c r="K50" s="56"/>
      <c r="L50" s="71"/>
      <c r="M50" s="71"/>
      <c r="N50" s="71"/>
      <c r="O50" s="71"/>
      <c r="P50" s="71"/>
      <c r="Q50" s="71"/>
      <c r="R50" s="56"/>
      <c r="S50" s="71"/>
      <c r="T50" s="71"/>
      <c r="U50" s="56"/>
      <c r="V50" s="56"/>
    </row>
    <row r="51" spans="1:22">
      <c r="A51" s="41"/>
      <c r="E51" s="56"/>
    </row>
    <row r="52" spans="1:22">
      <c r="A52" s="41"/>
      <c r="E52" s="56"/>
    </row>
    <row r="53" spans="1:22">
      <c r="A53" s="41"/>
      <c r="E53" s="56"/>
    </row>
    <row r="54" spans="1:22">
      <c r="A54" s="41"/>
      <c r="E54" s="56"/>
    </row>
    <row r="55" spans="1:22">
      <c r="A55" s="41"/>
      <c r="E55" s="56"/>
    </row>
    <row r="56" spans="1:22">
      <c r="A56" s="41"/>
    </row>
    <row r="57" spans="1:22">
      <c r="A57" s="41"/>
    </row>
    <row r="58" spans="1:22">
      <c r="A58" s="41"/>
      <c r="E58" s="58"/>
    </row>
    <row r="59" spans="1:22">
      <c r="A59" s="41"/>
    </row>
    <row r="60" spans="1:22">
      <c r="A60" s="41"/>
    </row>
    <row r="61" spans="1:22">
      <c r="A61" s="41"/>
    </row>
    <row r="62" spans="1:22">
      <c r="A62" s="41"/>
    </row>
    <row r="63" spans="1:22">
      <c r="A63" s="41"/>
    </row>
    <row r="64" spans="1:22">
      <c r="A64" s="41"/>
    </row>
    <row r="65" spans="1:3">
      <c r="A65" s="41"/>
    </row>
    <row r="66" spans="1:3">
      <c r="A66" s="41"/>
    </row>
    <row r="67" spans="1:3">
      <c r="A67" s="41"/>
    </row>
    <row r="69" spans="1:3">
      <c r="B69" s="48"/>
      <c r="C69" s="56"/>
    </row>
    <row r="70" spans="1:3">
      <c r="B70" s="48"/>
      <c r="C70" s="56"/>
    </row>
    <row r="71" spans="1:3">
      <c r="C71" s="56"/>
    </row>
    <row r="72" spans="1:3">
      <c r="C72" s="56"/>
    </row>
    <row r="73" spans="1:3">
      <c r="C73" s="56"/>
    </row>
    <row r="74" spans="1:3">
      <c r="C74" s="56"/>
    </row>
    <row r="75" spans="1:3">
      <c r="C75" s="56"/>
    </row>
  </sheetData>
  <phoneticPr fontId="3" type="Hiragana"/>
  <pageMargins left="0.7" right="0.50314960629921257" top="0.55314960629921262" bottom="0.55314960629921262" header="0.3" footer="0.3"/>
  <pageSetup paperSize="9" fitToWidth="1" fitToHeight="1" orientation="portrait" usePrinterDefaults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8"/>
  <sheetViews>
    <sheetView topLeftCell="A19" workbookViewId="0">
      <selection activeCell="K32" sqref="K32"/>
    </sheetView>
  </sheetViews>
  <sheetFormatPr defaultRowHeight="18.75"/>
  <cols>
    <col min="1" max="1" width="9" style="24" customWidth="1"/>
    <col min="2" max="2" width="5.375" style="24" customWidth="1"/>
    <col min="3" max="16384" width="9" style="30" customWidth="1"/>
  </cols>
  <sheetData>
    <row r="1" spans="1:9" ht="22.5" customHeight="1">
      <c r="A1" s="72" t="s">
        <v>7</v>
      </c>
    </row>
    <row r="2" spans="1:9" ht="16.5" customHeight="1">
      <c r="A2" s="19"/>
      <c r="I2" s="38" t="s">
        <v>51</v>
      </c>
    </row>
    <row r="3" spans="1:9" ht="37.5">
      <c r="A3" s="73" t="s">
        <v>34</v>
      </c>
      <c r="B3" s="73" t="s">
        <v>46</v>
      </c>
      <c r="C3" s="79" t="s">
        <v>238</v>
      </c>
      <c r="D3" s="79" t="s">
        <v>91</v>
      </c>
      <c r="E3" s="79" t="s">
        <v>14</v>
      </c>
      <c r="F3" s="79" t="s">
        <v>237</v>
      </c>
      <c r="G3" s="79" t="s">
        <v>235</v>
      </c>
      <c r="H3" s="79" t="s">
        <v>94</v>
      </c>
      <c r="I3" s="84" t="s">
        <v>36</v>
      </c>
    </row>
    <row r="4" spans="1:9" ht="17.25" customHeight="1">
      <c r="A4" s="31">
        <v>2018</v>
      </c>
      <c r="B4" s="76">
        <v>1</v>
      </c>
      <c r="C4" s="80">
        <v>982</v>
      </c>
      <c r="D4" s="80">
        <v>19</v>
      </c>
      <c r="E4" s="80">
        <v>0</v>
      </c>
      <c r="F4" s="80">
        <v>0</v>
      </c>
      <c r="G4" s="80">
        <v>4</v>
      </c>
      <c r="H4" s="80">
        <v>5</v>
      </c>
      <c r="I4" s="80">
        <f t="shared" ref="I4:I15" si="0">SUM(C4:H4)</f>
        <v>1010</v>
      </c>
    </row>
    <row r="5" spans="1:9" ht="17.25" customHeight="1">
      <c r="A5" s="74" t="s">
        <v>35</v>
      </c>
      <c r="B5" s="77">
        <v>2</v>
      </c>
      <c r="C5" s="81">
        <v>820</v>
      </c>
      <c r="D5" s="81">
        <v>13</v>
      </c>
      <c r="E5" s="81">
        <v>0</v>
      </c>
      <c r="F5" s="81">
        <v>0</v>
      </c>
      <c r="G5" s="81">
        <v>3</v>
      </c>
      <c r="H5" s="81">
        <v>6</v>
      </c>
      <c r="I5" s="80">
        <f t="shared" si="0"/>
        <v>842</v>
      </c>
    </row>
    <row r="6" spans="1:9" ht="17.25" customHeight="1">
      <c r="A6" s="74"/>
      <c r="B6" s="77">
        <v>3</v>
      </c>
      <c r="C6" s="81">
        <v>971</v>
      </c>
      <c r="D6" s="81">
        <v>22</v>
      </c>
      <c r="E6" s="81">
        <v>0</v>
      </c>
      <c r="F6" s="81">
        <v>0</v>
      </c>
      <c r="G6" s="81">
        <v>0</v>
      </c>
      <c r="H6" s="81">
        <v>5</v>
      </c>
      <c r="I6" s="80">
        <f t="shared" si="0"/>
        <v>998</v>
      </c>
    </row>
    <row r="7" spans="1:9" ht="17.25" customHeight="1">
      <c r="A7" s="74"/>
      <c r="B7" s="77">
        <v>4</v>
      </c>
      <c r="C7" s="81">
        <v>774</v>
      </c>
      <c r="D7" s="81">
        <v>13</v>
      </c>
      <c r="E7" s="81">
        <v>1</v>
      </c>
      <c r="F7" s="81">
        <v>0</v>
      </c>
      <c r="G7" s="81">
        <v>1</v>
      </c>
      <c r="H7" s="81">
        <v>4</v>
      </c>
      <c r="I7" s="80">
        <f t="shared" si="0"/>
        <v>793</v>
      </c>
    </row>
    <row r="8" spans="1:9" ht="17.25" customHeight="1">
      <c r="A8" s="74"/>
      <c r="B8" s="77">
        <v>5</v>
      </c>
      <c r="C8" s="81">
        <v>923</v>
      </c>
      <c r="D8" s="81">
        <v>16</v>
      </c>
      <c r="E8" s="81">
        <v>0</v>
      </c>
      <c r="F8" s="81">
        <v>0</v>
      </c>
      <c r="G8" s="81">
        <v>3</v>
      </c>
      <c r="H8" s="81">
        <v>5</v>
      </c>
      <c r="I8" s="80">
        <f t="shared" si="0"/>
        <v>947</v>
      </c>
    </row>
    <row r="9" spans="1:9" ht="17.25" customHeight="1">
      <c r="A9" s="74"/>
      <c r="B9" s="77">
        <v>6</v>
      </c>
      <c r="C9" s="81">
        <v>933</v>
      </c>
      <c r="D9" s="81">
        <v>13</v>
      </c>
      <c r="E9" s="81">
        <v>0</v>
      </c>
      <c r="F9" s="81">
        <v>0</v>
      </c>
      <c r="G9" s="81">
        <v>0</v>
      </c>
      <c r="H9" s="81">
        <v>6</v>
      </c>
      <c r="I9" s="80">
        <f t="shared" si="0"/>
        <v>952</v>
      </c>
    </row>
    <row r="10" spans="1:9" ht="17.25" customHeight="1">
      <c r="A10" s="74"/>
      <c r="B10" s="77">
        <v>7</v>
      </c>
      <c r="C10" s="81">
        <v>1357</v>
      </c>
      <c r="D10" s="81">
        <v>10</v>
      </c>
      <c r="E10" s="81">
        <v>0</v>
      </c>
      <c r="F10" s="81">
        <v>0</v>
      </c>
      <c r="G10" s="81">
        <v>3</v>
      </c>
      <c r="H10" s="81">
        <v>6</v>
      </c>
      <c r="I10" s="80">
        <f t="shared" si="0"/>
        <v>1376</v>
      </c>
    </row>
    <row r="11" spans="1:9" ht="17.25" customHeight="1">
      <c r="A11" s="74"/>
      <c r="B11" s="77">
        <v>8</v>
      </c>
      <c r="C11" s="81">
        <v>1444</v>
      </c>
      <c r="D11" s="81">
        <v>21</v>
      </c>
      <c r="E11" s="81">
        <v>0</v>
      </c>
      <c r="F11" s="81">
        <v>0</v>
      </c>
      <c r="G11" s="81">
        <v>5</v>
      </c>
      <c r="H11" s="81">
        <v>3</v>
      </c>
      <c r="I11" s="80">
        <f t="shared" si="0"/>
        <v>1473</v>
      </c>
    </row>
    <row r="12" spans="1:9" ht="17.25" customHeight="1">
      <c r="A12" s="74"/>
      <c r="B12" s="77">
        <v>9</v>
      </c>
      <c r="C12" s="81">
        <v>972</v>
      </c>
      <c r="D12" s="81">
        <v>10</v>
      </c>
      <c r="E12" s="81">
        <v>0</v>
      </c>
      <c r="F12" s="81">
        <v>0</v>
      </c>
      <c r="G12" s="81">
        <v>1</v>
      </c>
      <c r="H12" s="81">
        <v>2</v>
      </c>
      <c r="I12" s="80">
        <f t="shared" si="0"/>
        <v>985</v>
      </c>
    </row>
    <row r="13" spans="1:9" ht="17.25" customHeight="1">
      <c r="A13" s="74"/>
      <c r="B13" s="77">
        <v>10</v>
      </c>
      <c r="C13" s="81">
        <v>1075</v>
      </c>
      <c r="D13" s="81">
        <v>20</v>
      </c>
      <c r="E13" s="81">
        <v>1</v>
      </c>
      <c r="F13" s="81">
        <v>0</v>
      </c>
      <c r="G13" s="81">
        <v>4</v>
      </c>
      <c r="H13" s="81">
        <v>7</v>
      </c>
      <c r="I13" s="80">
        <f t="shared" si="0"/>
        <v>1107</v>
      </c>
    </row>
    <row r="14" spans="1:9" ht="17.25" customHeight="1">
      <c r="A14" s="74"/>
      <c r="B14" s="77">
        <v>11</v>
      </c>
      <c r="C14" s="81">
        <v>868</v>
      </c>
      <c r="D14" s="81">
        <v>13</v>
      </c>
      <c r="E14" s="81">
        <v>1</v>
      </c>
      <c r="F14" s="81">
        <v>0</v>
      </c>
      <c r="G14" s="81">
        <v>0</v>
      </c>
      <c r="H14" s="81">
        <v>2</v>
      </c>
      <c r="I14" s="80">
        <f t="shared" si="0"/>
        <v>884</v>
      </c>
    </row>
    <row r="15" spans="1:9" ht="17.25" customHeight="1">
      <c r="A15" s="74"/>
      <c r="B15" s="78">
        <v>12</v>
      </c>
      <c r="C15" s="82">
        <v>914</v>
      </c>
      <c r="D15" s="82">
        <v>14</v>
      </c>
      <c r="E15" s="82">
        <v>0</v>
      </c>
      <c r="F15" s="82">
        <v>0</v>
      </c>
      <c r="G15" s="82">
        <v>4</v>
      </c>
      <c r="H15" s="82">
        <v>5</v>
      </c>
      <c r="I15" s="83">
        <f t="shared" si="0"/>
        <v>937</v>
      </c>
    </row>
    <row r="16" spans="1:9" ht="17.25" customHeight="1">
      <c r="A16" s="74"/>
      <c r="B16" s="75" t="s">
        <v>36</v>
      </c>
      <c r="C16" s="83">
        <f t="shared" ref="C16:I16" si="1">SUM(C4:C15)</f>
        <v>12033</v>
      </c>
      <c r="D16" s="83">
        <f t="shared" si="1"/>
        <v>184</v>
      </c>
      <c r="E16" s="83">
        <f t="shared" si="1"/>
        <v>3</v>
      </c>
      <c r="F16" s="83">
        <f t="shared" si="1"/>
        <v>0</v>
      </c>
      <c r="G16" s="83">
        <f t="shared" si="1"/>
        <v>28</v>
      </c>
      <c r="H16" s="83">
        <f t="shared" si="1"/>
        <v>56</v>
      </c>
      <c r="I16" s="83">
        <f t="shared" si="1"/>
        <v>12304</v>
      </c>
    </row>
    <row r="17" spans="1:9" ht="17.25" customHeight="1">
      <c r="A17" s="31">
        <v>2019</v>
      </c>
      <c r="B17" s="76">
        <v>1</v>
      </c>
      <c r="C17" s="80">
        <v>1155</v>
      </c>
      <c r="D17" s="80">
        <v>15</v>
      </c>
      <c r="E17" s="80">
        <v>0</v>
      </c>
      <c r="F17" s="80">
        <v>0</v>
      </c>
      <c r="G17" s="80">
        <v>1</v>
      </c>
      <c r="H17" s="80">
        <v>10</v>
      </c>
      <c r="I17" s="80">
        <f t="shared" ref="I17:I28" si="2">SUM(C17:H17)</f>
        <v>1181</v>
      </c>
    </row>
    <row r="18" spans="1:9" ht="17.25" customHeight="1">
      <c r="A18" s="74" t="s">
        <v>32</v>
      </c>
      <c r="B18" s="77">
        <v>2</v>
      </c>
      <c r="C18" s="81">
        <v>975</v>
      </c>
      <c r="D18" s="81">
        <v>10</v>
      </c>
      <c r="E18" s="81">
        <v>0</v>
      </c>
      <c r="F18" s="81">
        <v>0</v>
      </c>
      <c r="G18" s="81">
        <v>2</v>
      </c>
      <c r="H18" s="81">
        <v>4</v>
      </c>
      <c r="I18" s="80">
        <f t="shared" si="2"/>
        <v>991</v>
      </c>
    </row>
    <row r="19" spans="1:9" ht="17.25" customHeight="1">
      <c r="A19" s="74"/>
      <c r="B19" s="77">
        <v>3</v>
      </c>
      <c r="C19" s="81">
        <v>1084</v>
      </c>
      <c r="D19" s="81">
        <v>15</v>
      </c>
      <c r="E19" s="81">
        <v>0</v>
      </c>
      <c r="F19" s="81">
        <v>0</v>
      </c>
      <c r="G19" s="81">
        <v>0</v>
      </c>
      <c r="H19" s="81">
        <v>7</v>
      </c>
      <c r="I19" s="80">
        <f t="shared" si="2"/>
        <v>1106</v>
      </c>
    </row>
    <row r="20" spans="1:9" ht="17.25" customHeight="1">
      <c r="A20" s="74"/>
      <c r="B20" s="77">
        <v>4</v>
      </c>
      <c r="C20" s="81">
        <v>880</v>
      </c>
      <c r="D20" s="81">
        <v>11</v>
      </c>
      <c r="E20" s="81">
        <v>0</v>
      </c>
      <c r="F20" s="81">
        <v>0</v>
      </c>
      <c r="G20" s="81">
        <v>2</v>
      </c>
      <c r="H20" s="81">
        <v>6</v>
      </c>
      <c r="I20" s="80">
        <f t="shared" si="2"/>
        <v>899</v>
      </c>
    </row>
    <row r="21" spans="1:9" ht="17.25" customHeight="1">
      <c r="A21" s="74"/>
      <c r="B21" s="77">
        <v>5</v>
      </c>
      <c r="C21" s="81">
        <v>934</v>
      </c>
      <c r="D21" s="81">
        <v>19</v>
      </c>
      <c r="E21" s="81">
        <v>0</v>
      </c>
      <c r="F21" s="81">
        <v>0</v>
      </c>
      <c r="G21" s="81">
        <v>1</v>
      </c>
      <c r="H21" s="81">
        <v>4</v>
      </c>
      <c r="I21" s="80">
        <f t="shared" si="2"/>
        <v>958</v>
      </c>
    </row>
    <row r="22" spans="1:9" ht="17.25" customHeight="1">
      <c r="A22" s="74"/>
      <c r="B22" s="77">
        <v>6</v>
      </c>
      <c r="C22" s="81">
        <v>1021</v>
      </c>
      <c r="D22" s="81">
        <v>17</v>
      </c>
      <c r="E22" s="81">
        <v>0</v>
      </c>
      <c r="F22" s="81">
        <v>0</v>
      </c>
      <c r="G22" s="81">
        <v>1</v>
      </c>
      <c r="H22" s="81">
        <v>3</v>
      </c>
      <c r="I22" s="80">
        <f t="shared" si="2"/>
        <v>1042</v>
      </c>
    </row>
    <row r="23" spans="1:9" ht="17.25" customHeight="1">
      <c r="A23" s="74"/>
      <c r="B23" s="77">
        <v>7</v>
      </c>
      <c r="C23" s="81">
        <v>1491</v>
      </c>
      <c r="D23" s="81">
        <v>19</v>
      </c>
      <c r="E23" s="81">
        <v>0</v>
      </c>
      <c r="F23" s="81">
        <v>0</v>
      </c>
      <c r="G23" s="81">
        <v>2</v>
      </c>
      <c r="H23" s="81">
        <v>4</v>
      </c>
      <c r="I23" s="80">
        <f t="shared" si="2"/>
        <v>1516</v>
      </c>
    </row>
    <row r="24" spans="1:9" ht="17.25" customHeight="1">
      <c r="A24" s="74"/>
      <c r="B24" s="77">
        <v>8</v>
      </c>
      <c r="C24" s="81">
        <v>1272</v>
      </c>
      <c r="D24" s="81">
        <v>16</v>
      </c>
      <c r="E24" s="81">
        <v>1</v>
      </c>
      <c r="F24" s="81">
        <v>0</v>
      </c>
      <c r="G24" s="81">
        <v>1</v>
      </c>
      <c r="H24" s="81">
        <v>1</v>
      </c>
      <c r="I24" s="80">
        <f t="shared" si="2"/>
        <v>1291</v>
      </c>
    </row>
    <row r="25" spans="1:9" ht="17.25" customHeight="1">
      <c r="A25" s="74"/>
      <c r="B25" s="77">
        <v>9</v>
      </c>
      <c r="C25" s="81">
        <v>1006</v>
      </c>
      <c r="D25" s="81">
        <v>8</v>
      </c>
      <c r="E25" s="81">
        <v>0</v>
      </c>
      <c r="F25" s="81">
        <v>0</v>
      </c>
      <c r="G25" s="81">
        <v>0</v>
      </c>
      <c r="H25" s="81">
        <v>5</v>
      </c>
      <c r="I25" s="80">
        <f t="shared" si="2"/>
        <v>1019</v>
      </c>
    </row>
    <row r="26" spans="1:9" ht="17.25" customHeight="1">
      <c r="A26" s="74"/>
      <c r="B26" s="77">
        <v>10</v>
      </c>
      <c r="C26" s="81">
        <v>1046</v>
      </c>
      <c r="D26" s="81">
        <v>16</v>
      </c>
      <c r="E26" s="81">
        <v>0</v>
      </c>
      <c r="F26" s="81">
        <v>0</v>
      </c>
      <c r="G26" s="81">
        <v>1</v>
      </c>
      <c r="H26" s="81">
        <v>6</v>
      </c>
      <c r="I26" s="80">
        <f t="shared" si="2"/>
        <v>1069</v>
      </c>
    </row>
    <row r="27" spans="1:9" ht="17.25" customHeight="1">
      <c r="A27" s="74"/>
      <c r="B27" s="77">
        <v>11</v>
      </c>
      <c r="C27" s="81">
        <v>1006</v>
      </c>
      <c r="D27" s="81">
        <v>13</v>
      </c>
      <c r="E27" s="81">
        <v>0</v>
      </c>
      <c r="F27" s="81">
        <v>0</v>
      </c>
      <c r="G27" s="81">
        <v>1</v>
      </c>
      <c r="H27" s="81">
        <v>8</v>
      </c>
      <c r="I27" s="80">
        <f t="shared" si="2"/>
        <v>1028</v>
      </c>
    </row>
    <row r="28" spans="1:9" ht="17.25" customHeight="1">
      <c r="A28" s="74"/>
      <c r="B28" s="78">
        <v>12</v>
      </c>
      <c r="C28" s="82">
        <v>1002</v>
      </c>
      <c r="D28" s="82">
        <v>16</v>
      </c>
      <c r="E28" s="82">
        <v>0</v>
      </c>
      <c r="F28" s="82">
        <v>0</v>
      </c>
      <c r="G28" s="82">
        <v>2</v>
      </c>
      <c r="H28" s="82">
        <v>7</v>
      </c>
      <c r="I28" s="83">
        <f t="shared" si="2"/>
        <v>1027</v>
      </c>
    </row>
    <row r="29" spans="1:9" ht="17.25" customHeight="1">
      <c r="A29" s="74"/>
      <c r="B29" s="75" t="s">
        <v>36</v>
      </c>
      <c r="C29" s="83">
        <f t="shared" ref="C29:I29" si="3">SUM(C17:C28)</f>
        <v>12872</v>
      </c>
      <c r="D29" s="83">
        <f t="shared" si="3"/>
        <v>175</v>
      </c>
      <c r="E29" s="83">
        <f t="shared" si="3"/>
        <v>1</v>
      </c>
      <c r="F29" s="83">
        <f t="shared" si="3"/>
        <v>0</v>
      </c>
      <c r="G29" s="83">
        <f t="shared" si="3"/>
        <v>14</v>
      </c>
      <c r="H29" s="83">
        <f t="shared" si="3"/>
        <v>65</v>
      </c>
      <c r="I29" s="83">
        <f t="shared" si="3"/>
        <v>13127</v>
      </c>
    </row>
    <row r="30" spans="1:9" ht="17.25" customHeight="1">
      <c r="A30" s="31">
        <v>2020</v>
      </c>
      <c r="B30" s="76">
        <v>1</v>
      </c>
      <c r="C30" s="80">
        <v>1022</v>
      </c>
      <c r="D30" s="80">
        <v>19</v>
      </c>
      <c r="E30" s="80">
        <v>0</v>
      </c>
      <c r="F30" s="80">
        <v>0</v>
      </c>
      <c r="G30" s="80">
        <v>4</v>
      </c>
      <c r="H30" s="80">
        <v>8</v>
      </c>
      <c r="I30" s="80">
        <f t="shared" ref="I30:I41" si="4">SUM(C30:H30)</f>
        <v>1053</v>
      </c>
    </row>
    <row r="31" spans="1:9" ht="17.25" customHeight="1">
      <c r="A31" s="74" t="s">
        <v>40</v>
      </c>
      <c r="B31" s="77">
        <v>2</v>
      </c>
      <c r="C31" s="81">
        <v>569</v>
      </c>
      <c r="D31" s="81">
        <v>14</v>
      </c>
      <c r="E31" s="81">
        <v>0</v>
      </c>
      <c r="F31" s="81">
        <v>0</v>
      </c>
      <c r="G31" s="81">
        <v>0</v>
      </c>
      <c r="H31" s="81">
        <v>5</v>
      </c>
      <c r="I31" s="80">
        <f t="shared" si="4"/>
        <v>588</v>
      </c>
    </row>
    <row r="32" spans="1:9" ht="17.25" customHeight="1">
      <c r="A32" s="74"/>
      <c r="B32" s="77">
        <v>3</v>
      </c>
      <c r="C32" s="81">
        <v>337</v>
      </c>
      <c r="D32" s="81">
        <v>16</v>
      </c>
      <c r="E32" s="81">
        <v>0</v>
      </c>
      <c r="F32" s="81">
        <v>0</v>
      </c>
      <c r="G32" s="81">
        <v>1</v>
      </c>
      <c r="H32" s="81">
        <v>2</v>
      </c>
      <c r="I32" s="80">
        <f t="shared" si="4"/>
        <v>356</v>
      </c>
    </row>
    <row r="33" spans="1:9" ht="17.25" customHeight="1">
      <c r="A33" s="74"/>
      <c r="B33" s="77">
        <v>4</v>
      </c>
      <c r="C33" s="81">
        <v>94</v>
      </c>
      <c r="D33" s="81">
        <v>2</v>
      </c>
      <c r="E33" s="81">
        <v>0</v>
      </c>
      <c r="F33" s="81">
        <v>0</v>
      </c>
      <c r="G33" s="81">
        <v>0</v>
      </c>
      <c r="H33" s="81">
        <v>0</v>
      </c>
      <c r="I33" s="80">
        <f t="shared" si="4"/>
        <v>96</v>
      </c>
    </row>
    <row r="34" spans="1:9" ht="17.25" customHeight="1">
      <c r="A34" s="74"/>
      <c r="B34" s="77">
        <v>5</v>
      </c>
      <c r="C34" s="81">
        <v>84</v>
      </c>
      <c r="D34" s="81">
        <v>4</v>
      </c>
      <c r="E34" s="81">
        <v>0</v>
      </c>
      <c r="F34" s="81">
        <v>0</v>
      </c>
      <c r="G34" s="81">
        <v>0</v>
      </c>
      <c r="H34" s="81">
        <v>0</v>
      </c>
      <c r="I34" s="80">
        <f t="shared" si="4"/>
        <v>88</v>
      </c>
    </row>
    <row r="35" spans="1:9" ht="17.25" customHeight="1">
      <c r="A35" s="74"/>
      <c r="B35" s="77">
        <v>6</v>
      </c>
      <c r="C35" s="81">
        <v>99</v>
      </c>
      <c r="D35" s="81">
        <v>1</v>
      </c>
      <c r="E35" s="81">
        <v>0</v>
      </c>
      <c r="F35" s="81">
        <v>0</v>
      </c>
      <c r="G35" s="81">
        <v>0</v>
      </c>
      <c r="H35" s="81">
        <v>0</v>
      </c>
      <c r="I35" s="80">
        <f t="shared" si="4"/>
        <v>100</v>
      </c>
    </row>
    <row r="36" spans="1:9" ht="17.25" customHeight="1">
      <c r="A36" s="74"/>
      <c r="B36" s="77">
        <v>7</v>
      </c>
      <c r="C36" s="81">
        <v>79</v>
      </c>
      <c r="D36" s="81">
        <v>4</v>
      </c>
      <c r="E36" s="81">
        <v>0</v>
      </c>
      <c r="F36" s="81">
        <v>0</v>
      </c>
      <c r="G36" s="81">
        <v>1</v>
      </c>
      <c r="H36" s="81">
        <v>0</v>
      </c>
      <c r="I36" s="80">
        <f t="shared" si="4"/>
        <v>84</v>
      </c>
    </row>
    <row r="37" spans="1:9" ht="17.25" customHeight="1">
      <c r="A37" s="74"/>
      <c r="B37" s="77">
        <v>8</v>
      </c>
      <c r="C37" s="81">
        <v>88</v>
      </c>
      <c r="D37" s="81">
        <v>4</v>
      </c>
      <c r="E37" s="81">
        <v>0</v>
      </c>
      <c r="F37" s="81">
        <v>0</v>
      </c>
      <c r="G37" s="81">
        <v>0</v>
      </c>
      <c r="H37" s="81">
        <v>1</v>
      </c>
      <c r="I37" s="80">
        <f t="shared" si="4"/>
        <v>93</v>
      </c>
    </row>
    <row r="38" spans="1:9" ht="17.25" customHeight="1">
      <c r="A38" s="74"/>
      <c r="B38" s="77">
        <v>9</v>
      </c>
      <c r="C38" s="81">
        <v>81</v>
      </c>
      <c r="D38" s="81">
        <v>1</v>
      </c>
      <c r="E38" s="81">
        <v>0</v>
      </c>
      <c r="F38" s="81">
        <v>0</v>
      </c>
      <c r="G38" s="81">
        <v>0</v>
      </c>
      <c r="H38" s="81">
        <v>0</v>
      </c>
      <c r="I38" s="80">
        <f t="shared" si="4"/>
        <v>82</v>
      </c>
    </row>
    <row r="39" spans="1:9" ht="17.25" customHeight="1">
      <c r="A39" s="74"/>
      <c r="B39" s="77">
        <v>10</v>
      </c>
      <c r="C39" s="81">
        <v>81</v>
      </c>
      <c r="D39" s="81">
        <v>3</v>
      </c>
      <c r="E39" s="81">
        <v>0</v>
      </c>
      <c r="F39" s="81">
        <v>0</v>
      </c>
      <c r="G39" s="81">
        <v>0</v>
      </c>
      <c r="H39" s="81">
        <v>1</v>
      </c>
      <c r="I39" s="80">
        <f t="shared" si="4"/>
        <v>85</v>
      </c>
    </row>
    <row r="40" spans="1:9" ht="17.25" customHeight="1">
      <c r="A40" s="74"/>
      <c r="B40" s="77">
        <v>11</v>
      </c>
      <c r="C40" s="81">
        <v>70</v>
      </c>
      <c r="D40" s="81">
        <v>3</v>
      </c>
      <c r="E40" s="81">
        <v>0</v>
      </c>
      <c r="F40" s="81">
        <v>0</v>
      </c>
      <c r="G40" s="81">
        <v>1</v>
      </c>
      <c r="H40" s="81">
        <v>3</v>
      </c>
      <c r="I40" s="80">
        <f t="shared" si="4"/>
        <v>77</v>
      </c>
    </row>
    <row r="41" spans="1:9" ht="17.25" customHeight="1">
      <c r="A41" s="74"/>
      <c r="B41" s="78">
        <v>12</v>
      </c>
      <c r="C41" s="82">
        <v>65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83">
        <f t="shared" si="4"/>
        <v>65</v>
      </c>
    </row>
    <row r="42" spans="1:9" ht="17.25" customHeight="1">
      <c r="A42" s="75"/>
      <c r="B42" s="75" t="s">
        <v>36</v>
      </c>
      <c r="C42" s="83">
        <f t="shared" ref="C42:I42" si="5">SUM(C30:C41)</f>
        <v>2669</v>
      </c>
      <c r="D42" s="83">
        <f t="shared" si="5"/>
        <v>71</v>
      </c>
      <c r="E42" s="83">
        <f t="shared" si="5"/>
        <v>0</v>
      </c>
      <c r="F42" s="83">
        <f t="shared" si="5"/>
        <v>0</v>
      </c>
      <c r="G42" s="83">
        <f t="shared" si="5"/>
        <v>7</v>
      </c>
      <c r="H42" s="83">
        <f t="shared" si="5"/>
        <v>20</v>
      </c>
      <c r="I42" s="83">
        <f t="shared" si="5"/>
        <v>2767</v>
      </c>
    </row>
    <row r="43" spans="1:9" ht="17.25" customHeight="1">
      <c r="A43" s="31">
        <v>2021</v>
      </c>
      <c r="B43" s="76">
        <v>1</v>
      </c>
      <c r="C43" s="80">
        <v>40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f t="shared" ref="I43:I54" si="6">SUM(C43:H43)</f>
        <v>40</v>
      </c>
    </row>
    <row r="44" spans="1:9" ht="17.25" customHeight="1">
      <c r="A44" s="74" t="s">
        <v>41</v>
      </c>
      <c r="B44" s="77">
        <v>2</v>
      </c>
      <c r="C44" s="81">
        <v>62</v>
      </c>
      <c r="D44" s="81">
        <v>1</v>
      </c>
      <c r="E44" s="81">
        <v>0</v>
      </c>
      <c r="F44" s="81">
        <v>0</v>
      </c>
      <c r="G44" s="81">
        <v>0</v>
      </c>
      <c r="H44" s="81">
        <v>0</v>
      </c>
      <c r="I44" s="80">
        <f t="shared" si="6"/>
        <v>63</v>
      </c>
    </row>
    <row r="45" spans="1:9" ht="17.25" customHeight="1">
      <c r="A45" s="74"/>
      <c r="B45" s="77">
        <v>3</v>
      </c>
      <c r="C45" s="81">
        <v>116</v>
      </c>
      <c r="D45" s="81">
        <v>3</v>
      </c>
      <c r="E45" s="81">
        <v>0</v>
      </c>
      <c r="F45" s="81">
        <v>0</v>
      </c>
      <c r="G45" s="81">
        <v>0</v>
      </c>
      <c r="H45" s="81">
        <v>0</v>
      </c>
      <c r="I45" s="80">
        <f t="shared" si="6"/>
        <v>119</v>
      </c>
    </row>
    <row r="46" spans="1:9" ht="17.25" customHeight="1">
      <c r="A46" s="74"/>
      <c r="B46" s="77">
        <v>4</v>
      </c>
      <c r="C46" s="81">
        <v>84</v>
      </c>
      <c r="D46" s="81">
        <v>0</v>
      </c>
      <c r="E46" s="81">
        <v>0</v>
      </c>
      <c r="F46" s="81">
        <v>0</v>
      </c>
      <c r="G46" s="81">
        <v>0</v>
      </c>
      <c r="H46" s="81">
        <v>1</v>
      </c>
      <c r="I46" s="80">
        <f t="shared" si="6"/>
        <v>85</v>
      </c>
    </row>
    <row r="47" spans="1:9" ht="17.25" customHeight="1">
      <c r="A47" s="74"/>
      <c r="B47" s="77">
        <v>5</v>
      </c>
      <c r="C47" s="81">
        <v>59</v>
      </c>
      <c r="D47" s="81">
        <v>0</v>
      </c>
      <c r="E47" s="81">
        <v>0</v>
      </c>
      <c r="F47" s="81">
        <v>0</v>
      </c>
      <c r="G47" s="81">
        <v>0</v>
      </c>
      <c r="H47" s="81">
        <v>0</v>
      </c>
      <c r="I47" s="80">
        <f t="shared" si="6"/>
        <v>59</v>
      </c>
    </row>
    <row r="48" spans="1:9" ht="17.25" customHeight="1">
      <c r="A48" s="74"/>
      <c r="B48" s="77">
        <v>6</v>
      </c>
      <c r="C48" s="81">
        <v>86</v>
      </c>
      <c r="D48" s="81">
        <v>1</v>
      </c>
      <c r="E48" s="81">
        <v>0</v>
      </c>
      <c r="F48" s="81">
        <v>0</v>
      </c>
      <c r="G48" s="81">
        <v>0</v>
      </c>
      <c r="H48" s="81">
        <v>0</v>
      </c>
      <c r="I48" s="80">
        <f t="shared" si="6"/>
        <v>87</v>
      </c>
    </row>
    <row r="49" spans="1:9" ht="17.25" customHeight="1">
      <c r="A49" s="74"/>
      <c r="B49" s="77">
        <v>7</v>
      </c>
      <c r="C49" s="81">
        <v>83</v>
      </c>
      <c r="D49" s="81">
        <v>4</v>
      </c>
      <c r="E49" s="81">
        <v>0</v>
      </c>
      <c r="F49" s="81">
        <v>0</v>
      </c>
      <c r="G49" s="81">
        <v>1</v>
      </c>
      <c r="H49" s="81">
        <v>1</v>
      </c>
      <c r="I49" s="80">
        <f t="shared" si="6"/>
        <v>89</v>
      </c>
    </row>
    <row r="50" spans="1:9" ht="17.25" customHeight="1">
      <c r="A50" s="74"/>
      <c r="B50" s="77">
        <v>8</v>
      </c>
      <c r="C50" s="81">
        <v>94</v>
      </c>
      <c r="D50" s="81">
        <v>3</v>
      </c>
      <c r="E50" s="81">
        <v>0</v>
      </c>
      <c r="F50" s="81">
        <v>0</v>
      </c>
      <c r="G50" s="81">
        <v>0</v>
      </c>
      <c r="H50" s="81">
        <v>0</v>
      </c>
      <c r="I50" s="80">
        <f t="shared" si="6"/>
        <v>97</v>
      </c>
    </row>
    <row r="51" spans="1:9" ht="17.25" customHeight="1">
      <c r="A51" s="74"/>
      <c r="B51" s="77">
        <v>9</v>
      </c>
      <c r="C51" s="81">
        <v>93</v>
      </c>
      <c r="D51" s="81">
        <v>2</v>
      </c>
      <c r="E51" s="81">
        <v>0</v>
      </c>
      <c r="F51" s="81">
        <v>0</v>
      </c>
      <c r="G51" s="81">
        <v>1</v>
      </c>
      <c r="H51" s="81">
        <v>3</v>
      </c>
      <c r="I51" s="80">
        <f t="shared" si="6"/>
        <v>99</v>
      </c>
    </row>
    <row r="52" spans="1:9" ht="17.25" customHeight="1">
      <c r="A52" s="74"/>
      <c r="B52" s="77">
        <v>10</v>
      </c>
      <c r="C52" s="81">
        <v>99</v>
      </c>
      <c r="D52" s="81">
        <v>1</v>
      </c>
      <c r="E52" s="81">
        <v>0</v>
      </c>
      <c r="F52" s="81">
        <v>0</v>
      </c>
      <c r="G52" s="81">
        <v>0</v>
      </c>
      <c r="H52" s="81">
        <v>1</v>
      </c>
      <c r="I52" s="80">
        <f t="shared" si="6"/>
        <v>101</v>
      </c>
    </row>
    <row r="53" spans="1:9" ht="17.25" customHeight="1">
      <c r="A53" s="74"/>
      <c r="B53" s="77">
        <v>11</v>
      </c>
      <c r="C53" s="81">
        <v>115</v>
      </c>
      <c r="D53" s="81">
        <v>0</v>
      </c>
      <c r="E53" s="81">
        <v>0</v>
      </c>
      <c r="F53" s="81">
        <v>0</v>
      </c>
      <c r="G53" s="81">
        <v>0</v>
      </c>
      <c r="H53" s="81">
        <v>0</v>
      </c>
      <c r="I53" s="80">
        <f t="shared" si="6"/>
        <v>115</v>
      </c>
    </row>
    <row r="54" spans="1:9" ht="17.25" customHeight="1">
      <c r="A54" s="74"/>
      <c r="B54" s="78">
        <v>12</v>
      </c>
      <c r="C54" s="82">
        <v>86</v>
      </c>
      <c r="D54" s="82">
        <v>2</v>
      </c>
      <c r="E54" s="82">
        <v>0</v>
      </c>
      <c r="F54" s="82">
        <v>0</v>
      </c>
      <c r="G54" s="82">
        <v>0</v>
      </c>
      <c r="H54" s="82">
        <v>0</v>
      </c>
      <c r="I54" s="83">
        <f t="shared" si="6"/>
        <v>88</v>
      </c>
    </row>
    <row r="55" spans="1:9" ht="17.25" customHeight="1">
      <c r="A55" s="75"/>
      <c r="B55" s="75" t="s">
        <v>36</v>
      </c>
      <c r="C55" s="83">
        <f t="shared" ref="C55:I55" si="7">SUM(C43:C54)</f>
        <v>1017</v>
      </c>
      <c r="D55" s="83">
        <f t="shared" si="7"/>
        <v>17</v>
      </c>
      <c r="E55" s="83">
        <f t="shared" si="7"/>
        <v>0</v>
      </c>
      <c r="F55" s="83">
        <f t="shared" si="7"/>
        <v>0</v>
      </c>
      <c r="G55" s="83">
        <f t="shared" si="7"/>
        <v>2</v>
      </c>
      <c r="H55" s="83">
        <f t="shared" si="7"/>
        <v>6</v>
      </c>
      <c r="I55" s="83">
        <f t="shared" si="7"/>
        <v>1042</v>
      </c>
    </row>
    <row r="56" spans="1:9" ht="17.25" customHeight="1">
      <c r="A56" s="31">
        <v>2022</v>
      </c>
      <c r="B56" s="76">
        <v>1</v>
      </c>
      <c r="C56" s="80">
        <v>75</v>
      </c>
      <c r="D56" s="80">
        <v>4</v>
      </c>
      <c r="E56" s="80">
        <v>0</v>
      </c>
      <c r="F56" s="80">
        <v>0</v>
      </c>
      <c r="G56" s="80">
        <v>0</v>
      </c>
      <c r="H56" s="80">
        <v>0</v>
      </c>
      <c r="I56" s="80">
        <f t="shared" ref="I56:I67" si="8">SUM(C56:H56)</f>
        <v>79</v>
      </c>
    </row>
    <row r="57" spans="1:9" ht="17.25" customHeight="1">
      <c r="A57" s="74" t="s">
        <v>42</v>
      </c>
      <c r="B57" s="77">
        <v>2</v>
      </c>
      <c r="C57" s="81">
        <v>73</v>
      </c>
      <c r="D57" s="81">
        <v>1</v>
      </c>
      <c r="E57" s="81">
        <v>0</v>
      </c>
      <c r="F57" s="81">
        <v>0</v>
      </c>
      <c r="G57" s="81">
        <v>0</v>
      </c>
      <c r="H57" s="81">
        <v>1</v>
      </c>
      <c r="I57" s="80">
        <f t="shared" si="8"/>
        <v>75</v>
      </c>
    </row>
    <row r="58" spans="1:9" ht="17.25" customHeight="1">
      <c r="A58" s="74"/>
      <c r="B58" s="77">
        <v>3</v>
      </c>
      <c r="C58" s="81">
        <v>159</v>
      </c>
      <c r="D58" s="81">
        <v>5</v>
      </c>
      <c r="E58" s="81">
        <v>0</v>
      </c>
      <c r="F58" s="81">
        <v>0</v>
      </c>
      <c r="G58" s="81">
        <v>0</v>
      </c>
      <c r="H58" s="81">
        <v>1</v>
      </c>
      <c r="I58" s="80">
        <f t="shared" si="8"/>
        <v>165</v>
      </c>
    </row>
    <row r="59" spans="1:9" ht="17.25" customHeight="1">
      <c r="A59" s="74"/>
      <c r="B59" s="77">
        <v>4</v>
      </c>
      <c r="C59" s="81">
        <v>165</v>
      </c>
      <c r="D59" s="81">
        <v>0</v>
      </c>
      <c r="E59" s="81">
        <v>0</v>
      </c>
      <c r="F59" s="81">
        <v>0</v>
      </c>
      <c r="G59" s="81">
        <v>0</v>
      </c>
      <c r="H59" s="81">
        <v>1</v>
      </c>
      <c r="I59" s="80">
        <f t="shared" si="8"/>
        <v>166</v>
      </c>
    </row>
    <row r="60" spans="1:9" ht="17.25" customHeight="1">
      <c r="A60" s="74"/>
      <c r="B60" s="77">
        <v>5</v>
      </c>
      <c r="C60" s="81">
        <v>175</v>
      </c>
      <c r="D60" s="81">
        <v>6</v>
      </c>
      <c r="E60" s="81">
        <v>1</v>
      </c>
      <c r="F60" s="81">
        <v>0</v>
      </c>
      <c r="G60" s="81">
        <v>0</v>
      </c>
      <c r="H60" s="81">
        <v>3</v>
      </c>
      <c r="I60" s="80">
        <f t="shared" si="8"/>
        <v>185</v>
      </c>
    </row>
    <row r="61" spans="1:9" ht="17.25" customHeight="1">
      <c r="A61" s="74"/>
      <c r="B61" s="77">
        <v>6</v>
      </c>
      <c r="C61" s="81">
        <v>246</v>
      </c>
      <c r="D61" s="81">
        <v>2</v>
      </c>
      <c r="E61" s="81">
        <v>1</v>
      </c>
      <c r="F61" s="81">
        <v>0</v>
      </c>
      <c r="G61" s="81">
        <v>0</v>
      </c>
      <c r="H61" s="81">
        <v>2</v>
      </c>
      <c r="I61" s="80">
        <f t="shared" si="8"/>
        <v>251</v>
      </c>
    </row>
    <row r="62" spans="1:9" ht="17.25" customHeight="1">
      <c r="A62" s="74"/>
      <c r="B62" s="77">
        <v>7</v>
      </c>
      <c r="C62" s="81">
        <v>246</v>
      </c>
      <c r="D62" s="81">
        <v>2</v>
      </c>
      <c r="E62" s="81">
        <v>0</v>
      </c>
      <c r="F62" s="81">
        <v>0</v>
      </c>
      <c r="G62" s="81">
        <v>0</v>
      </c>
      <c r="H62" s="81">
        <v>3</v>
      </c>
      <c r="I62" s="80">
        <f t="shared" si="8"/>
        <v>251</v>
      </c>
    </row>
    <row r="63" spans="1:9" ht="17.25" customHeight="1">
      <c r="A63" s="74"/>
      <c r="B63" s="77">
        <v>8</v>
      </c>
      <c r="C63" s="81">
        <v>221</v>
      </c>
      <c r="D63" s="81">
        <v>11</v>
      </c>
      <c r="E63" s="81">
        <v>0</v>
      </c>
      <c r="F63" s="81">
        <v>0</v>
      </c>
      <c r="G63" s="81">
        <v>0</v>
      </c>
      <c r="H63" s="81">
        <v>5</v>
      </c>
      <c r="I63" s="80">
        <f t="shared" si="8"/>
        <v>237</v>
      </c>
    </row>
    <row r="64" spans="1:9" ht="17.25" customHeight="1">
      <c r="A64" s="74"/>
      <c r="B64" s="77">
        <v>9</v>
      </c>
      <c r="C64" s="81">
        <v>250</v>
      </c>
      <c r="D64" s="81">
        <v>4</v>
      </c>
      <c r="E64" s="81">
        <v>0</v>
      </c>
      <c r="F64" s="81">
        <v>0</v>
      </c>
      <c r="G64" s="81">
        <v>0</v>
      </c>
      <c r="H64" s="81">
        <v>3</v>
      </c>
      <c r="I64" s="80">
        <f t="shared" si="8"/>
        <v>257</v>
      </c>
    </row>
    <row r="65" spans="1:9" ht="17.25" customHeight="1">
      <c r="A65" s="74"/>
      <c r="B65" s="77">
        <v>10</v>
      </c>
      <c r="C65" s="81">
        <v>324</v>
      </c>
      <c r="D65" s="81">
        <v>3</v>
      </c>
      <c r="E65" s="81">
        <v>0</v>
      </c>
      <c r="F65" s="81">
        <v>0</v>
      </c>
      <c r="G65" s="81">
        <v>0</v>
      </c>
      <c r="H65" s="81">
        <v>0</v>
      </c>
      <c r="I65" s="80">
        <f t="shared" si="8"/>
        <v>327</v>
      </c>
    </row>
    <row r="66" spans="1:9" ht="17.25" customHeight="1">
      <c r="A66" s="74"/>
      <c r="B66" s="77">
        <v>11</v>
      </c>
      <c r="C66" s="81">
        <v>253</v>
      </c>
      <c r="D66" s="81">
        <v>8</v>
      </c>
      <c r="E66" s="81">
        <v>0</v>
      </c>
      <c r="F66" s="81">
        <v>0</v>
      </c>
      <c r="G66" s="81">
        <v>0</v>
      </c>
      <c r="H66" s="81">
        <v>4</v>
      </c>
      <c r="I66" s="80">
        <f t="shared" si="8"/>
        <v>265</v>
      </c>
    </row>
    <row r="67" spans="1:9" ht="17.25" customHeight="1">
      <c r="A67" s="74"/>
      <c r="B67" s="78">
        <v>12</v>
      </c>
      <c r="C67" s="82">
        <v>310</v>
      </c>
      <c r="D67" s="82">
        <v>4</v>
      </c>
      <c r="E67" s="82">
        <v>0</v>
      </c>
      <c r="F67" s="82">
        <v>0</v>
      </c>
      <c r="G67" s="82">
        <v>0</v>
      </c>
      <c r="H67" s="82">
        <v>3</v>
      </c>
      <c r="I67" s="83">
        <f t="shared" si="8"/>
        <v>317</v>
      </c>
    </row>
    <row r="68" spans="1:9" ht="17.25" customHeight="1">
      <c r="A68" s="75"/>
      <c r="B68" s="75" t="s">
        <v>36</v>
      </c>
      <c r="C68" s="83">
        <f t="shared" ref="C68:I68" si="9">SUM(C56:C67)</f>
        <v>2497</v>
      </c>
      <c r="D68" s="83">
        <f t="shared" si="9"/>
        <v>50</v>
      </c>
      <c r="E68" s="83">
        <f t="shared" si="9"/>
        <v>2</v>
      </c>
      <c r="F68" s="83">
        <f t="shared" si="9"/>
        <v>0</v>
      </c>
      <c r="G68" s="83">
        <f t="shared" si="9"/>
        <v>0</v>
      </c>
      <c r="H68" s="83">
        <f t="shared" si="9"/>
        <v>26</v>
      </c>
      <c r="I68" s="83">
        <f t="shared" si="9"/>
        <v>2575</v>
      </c>
    </row>
  </sheetData>
  <phoneticPr fontId="3" type="Hiragana"/>
  <pageMargins left="0.7" right="0.50314960629921257" top="0.75" bottom="0.55314960629921262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W68"/>
  <sheetViews>
    <sheetView topLeftCell="A16" workbookViewId="0">
      <selection activeCell="F38" sqref="F38"/>
    </sheetView>
  </sheetViews>
  <sheetFormatPr defaultRowHeight="18.75"/>
  <cols>
    <col min="1" max="1" width="7.125" style="24" customWidth="1"/>
    <col min="2" max="2" width="4.125" style="24" customWidth="1"/>
    <col min="3" max="23" width="6.625" style="30" customWidth="1"/>
    <col min="24" max="16384" width="9" style="30" customWidth="1"/>
  </cols>
  <sheetData>
    <row r="1" spans="1:23" ht="20.25" customHeight="1">
      <c r="A1" s="72" t="s">
        <v>77</v>
      </c>
    </row>
    <row r="2" spans="1:23" ht="15.75" customHeight="1">
      <c r="A2" s="19"/>
      <c r="W2" s="38" t="s">
        <v>51</v>
      </c>
    </row>
    <row r="3" spans="1:23" ht="18" customHeight="1">
      <c r="A3" s="73" t="s">
        <v>34</v>
      </c>
      <c r="B3" s="73" t="s">
        <v>46</v>
      </c>
      <c r="C3" s="84" t="s">
        <v>96</v>
      </c>
      <c r="D3" s="84" t="s">
        <v>97</v>
      </c>
      <c r="E3" s="84" t="s">
        <v>100</v>
      </c>
      <c r="F3" s="84" t="s">
        <v>44</v>
      </c>
      <c r="G3" s="84" t="s">
        <v>9</v>
      </c>
      <c r="H3" s="84" t="s">
        <v>101</v>
      </c>
      <c r="I3" s="84" t="s">
        <v>102</v>
      </c>
      <c r="J3" s="84" t="s">
        <v>103</v>
      </c>
      <c r="K3" s="84" t="s">
        <v>104</v>
      </c>
      <c r="L3" s="84" t="s">
        <v>23</v>
      </c>
      <c r="M3" s="84" t="s">
        <v>105</v>
      </c>
      <c r="N3" s="84" t="s">
        <v>98</v>
      </c>
      <c r="O3" s="84" t="s">
        <v>107</v>
      </c>
      <c r="P3" s="84" t="s">
        <v>108</v>
      </c>
      <c r="Q3" s="84" t="s">
        <v>49</v>
      </c>
      <c r="R3" s="84" t="s">
        <v>109</v>
      </c>
      <c r="S3" s="84" t="s">
        <v>110</v>
      </c>
      <c r="T3" s="84" t="s">
        <v>111</v>
      </c>
      <c r="U3" s="84" t="s">
        <v>112</v>
      </c>
      <c r="V3" s="84" t="s">
        <v>113</v>
      </c>
      <c r="W3" s="84" t="s">
        <v>36</v>
      </c>
    </row>
    <row r="4" spans="1:23" ht="18" customHeight="1">
      <c r="A4" s="31">
        <v>2018</v>
      </c>
      <c r="B4" s="76">
        <v>1</v>
      </c>
      <c r="C4" s="80">
        <v>519</v>
      </c>
      <c r="D4" s="80">
        <v>20</v>
      </c>
      <c r="E4" s="80">
        <v>5</v>
      </c>
      <c r="F4" s="80">
        <v>63</v>
      </c>
      <c r="G4" s="80">
        <v>20</v>
      </c>
      <c r="H4" s="80">
        <v>2</v>
      </c>
      <c r="I4" s="80">
        <v>47</v>
      </c>
      <c r="J4" s="80">
        <v>0</v>
      </c>
      <c r="K4" s="80">
        <v>15</v>
      </c>
      <c r="L4" s="80">
        <v>4</v>
      </c>
      <c r="M4" s="80">
        <v>8</v>
      </c>
      <c r="N4" s="80">
        <v>55</v>
      </c>
      <c r="O4" s="80">
        <v>25</v>
      </c>
      <c r="P4" s="80">
        <v>52</v>
      </c>
      <c r="Q4" s="80">
        <v>24</v>
      </c>
      <c r="R4" s="80">
        <v>14</v>
      </c>
      <c r="S4" s="80">
        <v>91</v>
      </c>
      <c r="T4" s="80">
        <v>28</v>
      </c>
      <c r="U4" s="80">
        <v>17</v>
      </c>
      <c r="V4" s="80">
        <v>1</v>
      </c>
      <c r="W4" s="80">
        <f t="shared" ref="W4:W15" si="0">SUM(C4:V4)</f>
        <v>1010</v>
      </c>
    </row>
    <row r="5" spans="1:23" ht="18" customHeight="1">
      <c r="A5" s="74" t="s">
        <v>35</v>
      </c>
      <c r="B5" s="77">
        <v>2</v>
      </c>
      <c r="C5" s="81">
        <v>445</v>
      </c>
      <c r="D5" s="81">
        <v>19</v>
      </c>
      <c r="E5" s="81">
        <v>4</v>
      </c>
      <c r="F5" s="81">
        <v>53</v>
      </c>
      <c r="G5" s="81">
        <v>19</v>
      </c>
      <c r="H5" s="81">
        <v>0</v>
      </c>
      <c r="I5" s="81">
        <v>30</v>
      </c>
      <c r="J5" s="81">
        <v>3</v>
      </c>
      <c r="K5" s="81">
        <v>11</v>
      </c>
      <c r="L5" s="81">
        <v>1</v>
      </c>
      <c r="M5" s="81">
        <v>3</v>
      </c>
      <c r="N5" s="81">
        <v>51</v>
      </c>
      <c r="O5" s="81">
        <v>18</v>
      </c>
      <c r="P5" s="81">
        <v>52</v>
      </c>
      <c r="Q5" s="81">
        <v>14</v>
      </c>
      <c r="R5" s="81">
        <v>5</v>
      </c>
      <c r="S5" s="81">
        <v>76</v>
      </c>
      <c r="T5" s="81">
        <v>31</v>
      </c>
      <c r="U5" s="80">
        <v>7</v>
      </c>
      <c r="V5" s="80">
        <v>0</v>
      </c>
      <c r="W5" s="80">
        <f t="shared" si="0"/>
        <v>842</v>
      </c>
    </row>
    <row r="6" spans="1:23" ht="18" customHeight="1">
      <c r="A6" s="74"/>
      <c r="B6" s="77">
        <v>3</v>
      </c>
      <c r="C6" s="81">
        <v>537</v>
      </c>
      <c r="D6" s="81">
        <v>15</v>
      </c>
      <c r="E6" s="81">
        <v>4</v>
      </c>
      <c r="F6" s="81">
        <v>55</v>
      </c>
      <c r="G6" s="81">
        <v>21</v>
      </c>
      <c r="H6" s="81">
        <v>0</v>
      </c>
      <c r="I6" s="81">
        <v>34</v>
      </c>
      <c r="J6" s="81">
        <v>0</v>
      </c>
      <c r="K6" s="81">
        <v>7</v>
      </c>
      <c r="L6" s="81">
        <v>3</v>
      </c>
      <c r="M6" s="81">
        <v>9</v>
      </c>
      <c r="N6" s="81">
        <v>51</v>
      </c>
      <c r="O6" s="81">
        <v>31</v>
      </c>
      <c r="P6" s="81">
        <v>77</v>
      </c>
      <c r="Q6" s="81">
        <v>17</v>
      </c>
      <c r="R6" s="81">
        <v>9</v>
      </c>
      <c r="S6" s="81">
        <v>90</v>
      </c>
      <c r="T6" s="81">
        <v>31</v>
      </c>
      <c r="U6" s="80">
        <v>5</v>
      </c>
      <c r="V6" s="80">
        <v>2</v>
      </c>
      <c r="W6" s="80">
        <f t="shared" si="0"/>
        <v>998</v>
      </c>
    </row>
    <row r="7" spans="1:23" ht="18" customHeight="1">
      <c r="A7" s="74"/>
      <c r="B7" s="77">
        <v>4</v>
      </c>
      <c r="C7" s="81">
        <v>454</v>
      </c>
      <c r="D7" s="81">
        <v>16</v>
      </c>
      <c r="E7" s="81">
        <v>3</v>
      </c>
      <c r="F7" s="81">
        <v>44</v>
      </c>
      <c r="G7" s="81">
        <v>22</v>
      </c>
      <c r="H7" s="81">
        <v>1</v>
      </c>
      <c r="I7" s="81">
        <v>21</v>
      </c>
      <c r="J7" s="81">
        <v>2</v>
      </c>
      <c r="K7" s="81">
        <v>8</v>
      </c>
      <c r="L7" s="81">
        <v>2</v>
      </c>
      <c r="M7" s="81">
        <v>4</v>
      </c>
      <c r="N7" s="81">
        <v>43</v>
      </c>
      <c r="O7" s="81">
        <v>17</v>
      </c>
      <c r="P7" s="81">
        <v>45</v>
      </c>
      <c r="Q7" s="81">
        <v>14</v>
      </c>
      <c r="R7" s="81">
        <v>4</v>
      </c>
      <c r="S7" s="81">
        <v>49</v>
      </c>
      <c r="T7" s="81">
        <v>37</v>
      </c>
      <c r="U7" s="80">
        <v>7</v>
      </c>
      <c r="V7" s="80">
        <v>0</v>
      </c>
      <c r="W7" s="80">
        <f t="shared" si="0"/>
        <v>793</v>
      </c>
    </row>
    <row r="8" spans="1:23" ht="18" customHeight="1">
      <c r="A8" s="74"/>
      <c r="B8" s="77">
        <v>5</v>
      </c>
      <c r="C8" s="81">
        <v>479</v>
      </c>
      <c r="D8" s="81">
        <v>15</v>
      </c>
      <c r="E8" s="81">
        <v>3</v>
      </c>
      <c r="F8" s="81">
        <v>70</v>
      </c>
      <c r="G8" s="81">
        <v>23</v>
      </c>
      <c r="H8" s="81">
        <v>6</v>
      </c>
      <c r="I8" s="81">
        <v>48</v>
      </c>
      <c r="J8" s="81">
        <v>2</v>
      </c>
      <c r="K8" s="81">
        <v>4</v>
      </c>
      <c r="L8" s="81">
        <v>6</v>
      </c>
      <c r="M8" s="81">
        <v>9</v>
      </c>
      <c r="N8" s="81">
        <v>51</v>
      </c>
      <c r="O8" s="81">
        <v>20</v>
      </c>
      <c r="P8" s="81">
        <v>59</v>
      </c>
      <c r="Q8" s="81">
        <v>15</v>
      </c>
      <c r="R8" s="81">
        <v>21</v>
      </c>
      <c r="S8" s="81">
        <v>59</v>
      </c>
      <c r="T8" s="81">
        <v>46</v>
      </c>
      <c r="U8" s="80">
        <v>10</v>
      </c>
      <c r="V8" s="80">
        <v>1</v>
      </c>
      <c r="W8" s="80">
        <f t="shared" si="0"/>
        <v>947</v>
      </c>
    </row>
    <row r="9" spans="1:23" ht="18" customHeight="1">
      <c r="A9" s="74"/>
      <c r="B9" s="77">
        <v>6</v>
      </c>
      <c r="C9" s="81">
        <v>492</v>
      </c>
      <c r="D9" s="81">
        <v>31</v>
      </c>
      <c r="E9" s="81">
        <v>2</v>
      </c>
      <c r="F9" s="81">
        <v>51</v>
      </c>
      <c r="G9" s="81">
        <v>25</v>
      </c>
      <c r="H9" s="81">
        <v>0</v>
      </c>
      <c r="I9" s="81">
        <v>27</v>
      </c>
      <c r="J9" s="81">
        <v>3</v>
      </c>
      <c r="K9" s="81">
        <v>6</v>
      </c>
      <c r="L9" s="81">
        <v>1</v>
      </c>
      <c r="M9" s="81">
        <v>7</v>
      </c>
      <c r="N9" s="81">
        <v>67</v>
      </c>
      <c r="O9" s="81">
        <v>15</v>
      </c>
      <c r="P9" s="81">
        <v>52</v>
      </c>
      <c r="Q9" s="81">
        <v>21</v>
      </c>
      <c r="R9" s="81">
        <v>23</v>
      </c>
      <c r="S9" s="81">
        <v>74</v>
      </c>
      <c r="T9" s="81">
        <v>34</v>
      </c>
      <c r="U9" s="80">
        <v>21</v>
      </c>
      <c r="V9" s="80">
        <v>0</v>
      </c>
      <c r="W9" s="80">
        <f t="shared" si="0"/>
        <v>952</v>
      </c>
    </row>
    <row r="10" spans="1:23" ht="18" customHeight="1">
      <c r="A10" s="74"/>
      <c r="B10" s="77">
        <v>7</v>
      </c>
      <c r="C10" s="81">
        <v>903</v>
      </c>
      <c r="D10" s="81">
        <v>21</v>
      </c>
      <c r="E10" s="81">
        <v>0</v>
      </c>
      <c r="F10" s="81">
        <v>58</v>
      </c>
      <c r="G10" s="81">
        <v>21</v>
      </c>
      <c r="H10" s="81">
        <v>0</v>
      </c>
      <c r="I10" s="81">
        <v>45</v>
      </c>
      <c r="J10" s="81">
        <v>4</v>
      </c>
      <c r="K10" s="81">
        <v>3</v>
      </c>
      <c r="L10" s="81">
        <v>3</v>
      </c>
      <c r="M10" s="81">
        <v>1</v>
      </c>
      <c r="N10" s="81">
        <v>61</v>
      </c>
      <c r="O10" s="81">
        <v>30</v>
      </c>
      <c r="P10" s="81">
        <v>58</v>
      </c>
      <c r="Q10" s="81">
        <v>23</v>
      </c>
      <c r="R10" s="81">
        <v>12</v>
      </c>
      <c r="S10" s="81">
        <v>65</v>
      </c>
      <c r="T10" s="81">
        <v>44</v>
      </c>
      <c r="U10" s="80">
        <v>23</v>
      </c>
      <c r="V10" s="80">
        <v>1</v>
      </c>
      <c r="W10" s="80">
        <f t="shared" si="0"/>
        <v>1376</v>
      </c>
    </row>
    <row r="11" spans="1:23" ht="18" customHeight="1">
      <c r="A11" s="74"/>
      <c r="B11" s="77">
        <v>8</v>
      </c>
      <c r="C11" s="81">
        <v>733</v>
      </c>
      <c r="D11" s="81">
        <v>28</v>
      </c>
      <c r="E11" s="81">
        <v>5</v>
      </c>
      <c r="F11" s="81">
        <v>59</v>
      </c>
      <c r="G11" s="81">
        <v>24</v>
      </c>
      <c r="H11" s="81">
        <v>5</v>
      </c>
      <c r="I11" s="81">
        <v>62</v>
      </c>
      <c r="J11" s="81">
        <v>4</v>
      </c>
      <c r="K11" s="81">
        <v>22</v>
      </c>
      <c r="L11" s="81">
        <v>10</v>
      </c>
      <c r="M11" s="81">
        <v>7</v>
      </c>
      <c r="N11" s="81">
        <v>127</v>
      </c>
      <c r="O11" s="81">
        <v>54</v>
      </c>
      <c r="P11" s="81">
        <v>102</v>
      </c>
      <c r="Q11" s="81">
        <v>38</v>
      </c>
      <c r="R11" s="81">
        <v>15</v>
      </c>
      <c r="S11" s="81">
        <v>110</v>
      </c>
      <c r="T11" s="81">
        <v>42</v>
      </c>
      <c r="U11" s="80">
        <v>26</v>
      </c>
      <c r="V11" s="80">
        <v>0</v>
      </c>
      <c r="W11" s="80">
        <f t="shared" si="0"/>
        <v>1473</v>
      </c>
    </row>
    <row r="12" spans="1:23" ht="18" customHeight="1">
      <c r="A12" s="74"/>
      <c r="B12" s="77">
        <v>9</v>
      </c>
      <c r="C12" s="81">
        <v>502</v>
      </c>
      <c r="D12" s="81">
        <v>15</v>
      </c>
      <c r="E12" s="81">
        <v>4</v>
      </c>
      <c r="F12" s="81">
        <v>59</v>
      </c>
      <c r="G12" s="81">
        <v>21</v>
      </c>
      <c r="H12" s="81">
        <v>0</v>
      </c>
      <c r="I12" s="81">
        <v>57</v>
      </c>
      <c r="J12" s="81">
        <v>2</v>
      </c>
      <c r="K12" s="81">
        <v>9</v>
      </c>
      <c r="L12" s="81">
        <v>8</v>
      </c>
      <c r="M12" s="81">
        <v>11</v>
      </c>
      <c r="N12" s="81">
        <v>80</v>
      </c>
      <c r="O12" s="81">
        <v>21</v>
      </c>
      <c r="P12" s="81">
        <v>46</v>
      </c>
      <c r="Q12" s="81">
        <v>34</v>
      </c>
      <c r="R12" s="81">
        <v>7</v>
      </c>
      <c r="S12" s="81">
        <v>60</v>
      </c>
      <c r="T12" s="81">
        <v>34</v>
      </c>
      <c r="U12" s="80">
        <v>14</v>
      </c>
      <c r="V12" s="80">
        <v>1</v>
      </c>
      <c r="W12" s="80">
        <f t="shared" si="0"/>
        <v>985</v>
      </c>
    </row>
    <row r="13" spans="1:23" ht="18" customHeight="1">
      <c r="A13" s="74"/>
      <c r="B13" s="77">
        <v>10</v>
      </c>
      <c r="C13" s="81">
        <v>557</v>
      </c>
      <c r="D13" s="81">
        <v>21</v>
      </c>
      <c r="E13" s="81">
        <v>4</v>
      </c>
      <c r="F13" s="81">
        <v>63</v>
      </c>
      <c r="G13" s="81">
        <v>14</v>
      </c>
      <c r="H13" s="81">
        <v>1</v>
      </c>
      <c r="I13" s="81">
        <v>57</v>
      </c>
      <c r="J13" s="81">
        <v>0</v>
      </c>
      <c r="K13" s="81">
        <v>12</v>
      </c>
      <c r="L13" s="81">
        <v>11</v>
      </c>
      <c r="M13" s="81">
        <v>2</v>
      </c>
      <c r="N13" s="81">
        <v>96</v>
      </c>
      <c r="O13" s="81">
        <v>24</v>
      </c>
      <c r="P13" s="81">
        <v>86</v>
      </c>
      <c r="Q13" s="81">
        <v>21</v>
      </c>
      <c r="R13" s="81">
        <v>11</v>
      </c>
      <c r="S13" s="81">
        <v>69</v>
      </c>
      <c r="T13" s="81">
        <v>50</v>
      </c>
      <c r="U13" s="80">
        <v>7</v>
      </c>
      <c r="V13" s="80">
        <v>1</v>
      </c>
      <c r="W13" s="80">
        <f t="shared" si="0"/>
        <v>1107</v>
      </c>
    </row>
    <row r="14" spans="1:23" ht="18" customHeight="1">
      <c r="A14" s="74"/>
      <c r="B14" s="77">
        <v>11</v>
      </c>
      <c r="C14" s="81">
        <v>471</v>
      </c>
      <c r="D14" s="81">
        <v>9</v>
      </c>
      <c r="E14" s="81">
        <v>11</v>
      </c>
      <c r="F14" s="81">
        <v>53</v>
      </c>
      <c r="G14" s="81">
        <v>15</v>
      </c>
      <c r="H14" s="81">
        <v>0</v>
      </c>
      <c r="I14" s="81">
        <v>60</v>
      </c>
      <c r="J14" s="81">
        <v>1</v>
      </c>
      <c r="K14" s="81">
        <v>14</v>
      </c>
      <c r="L14" s="81">
        <v>18</v>
      </c>
      <c r="M14" s="81">
        <v>2</v>
      </c>
      <c r="N14" s="81">
        <v>35</v>
      </c>
      <c r="O14" s="81">
        <v>22</v>
      </c>
      <c r="P14" s="81">
        <v>47</v>
      </c>
      <c r="Q14" s="81">
        <v>16</v>
      </c>
      <c r="R14" s="81">
        <v>11</v>
      </c>
      <c r="S14" s="81">
        <v>67</v>
      </c>
      <c r="T14" s="81">
        <v>14</v>
      </c>
      <c r="U14" s="80">
        <v>17</v>
      </c>
      <c r="V14" s="80">
        <v>1</v>
      </c>
      <c r="W14" s="80">
        <f t="shared" si="0"/>
        <v>884</v>
      </c>
    </row>
    <row r="15" spans="1:23" ht="18" customHeight="1">
      <c r="A15" s="74"/>
      <c r="B15" s="78">
        <v>12</v>
      </c>
      <c r="C15" s="82">
        <v>496</v>
      </c>
      <c r="D15" s="82">
        <v>17</v>
      </c>
      <c r="E15" s="82">
        <v>2</v>
      </c>
      <c r="F15" s="82">
        <v>71</v>
      </c>
      <c r="G15" s="82">
        <v>18</v>
      </c>
      <c r="H15" s="82">
        <v>0</v>
      </c>
      <c r="I15" s="82">
        <v>40</v>
      </c>
      <c r="J15" s="82">
        <v>0</v>
      </c>
      <c r="K15" s="82">
        <v>9</v>
      </c>
      <c r="L15" s="82">
        <v>8</v>
      </c>
      <c r="M15" s="82">
        <v>4</v>
      </c>
      <c r="N15" s="82">
        <v>59</v>
      </c>
      <c r="O15" s="82">
        <v>23</v>
      </c>
      <c r="P15" s="82">
        <v>45</v>
      </c>
      <c r="Q15" s="82">
        <v>19</v>
      </c>
      <c r="R15" s="82">
        <v>14</v>
      </c>
      <c r="S15" s="82">
        <v>76</v>
      </c>
      <c r="T15" s="82">
        <v>29</v>
      </c>
      <c r="U15" s="83">
        <v>5</v>
      </c>
      <c r="V15" s="83">
        <v>2</v>
      </c>
      <c r="W15" s="83">
        <f t="shared" si="0"/>
        <v>937</v>
      </c>
    </row>
    <row r="16" spans="1:23" ht="18" customHeight="1">
      <c r="A16" s="74"/>
      <c r="B16" s="75" t="s">
        <v>36</v>
      </c>
      <c r="C16" s="83">
        <f t="shared" ref="C16:W16" si="1">SUM(C4:C15)</f>
        <v>6588</v>
      </c>
      <c r="D16" s="83">
        <f t="shared" si="1"/>
        <v>227</v>
      </c>
      <c r="E16" s="83">
        <f t="shared" si="1"/>
        <v>47</v>
      </c>
      <c r="F16" s="83">
        <f t="shared" si="1"/>
        <v>699</v>
      </c>
      <c r="G16" s="83">
        <f t="shared" si="1"/>
        <v>243</v>
      </c>
      <c r="H16" s="83">
        <f t="shared" si="1"/>
        <v>15</v>
      </c>
      <c r="I16" s="83">
        <f t="shared" si="1"/>
        <v>528</v>
      </c>
      <c r="J16" s="83">
        <f t="shared" si="1"/>
        <v>21</v>
      </c>
      <c r="K16" s="83">
        <f t="shared" si="1"/>
        <v>120</v>
      </c>
      <c r="L16" s="83">
        <f t="shared" si="1"/>
        <v>75</v>
      </c>
      <c r="M16" s="83">
        <f t="shared" si="1"/>
        <v>67</v>
      </c>
      <c r="N16" s="83">
        <f t="shared" si="1"/>
        <v>776</v>
      </c>
      <c r="O16" s="83">
        <f t="shared" si="1"/>
        <v>300</v>
      </c>
      <c r="P16" s="83">
        <f t="shared" si="1"/>
        <v>721</v>
      </c>
      <c r="Q16" s="83">
        <f t="shared" si="1"/>
        <v>256</v>
      </c>
      <c r="R16" s="83">
        <f t="shared" si="1"/>
        <v>146</v>
      </c>
      <c r="S16" s="83">
        <f t="shared" si="1"/>
        <v>886</v>
      </c>
      <c r="T16" s="83">
        <f t="shared" si="1"/>
        <v>420</v>
      </c>
      <c r="U16" s="83">
        <f t="shared" si="1"/>
        <v>159</v>
      </c>
      <c r="V16" s="83">
        <f t="shared" si="1"/>
        <v>10</v>
      </c>
      <c r="W16" s="83">
        <f t="shared" si="1"/>
        <v>12304</v>
      </c>
    </row>
    <row r="17" spans="1:23" ht="18" customHeight="1">
      <c r="A17" s="31">
        <v>2019</v>
      </c>
      <c r="B17" s="76">
        <v>1</v>
      </c>
      <c r="C17" s="80">
        <v>644</v>
      </c>
      <c r="D17" s="80">
        <v>23</v>
      </c>
      <c r="E17" s="80">
        <v>6</v>
      </c>
      <c r="F17" s="80">
        <v>63</v>
      </c>
      <c r="G17" s="80">
        <v>13</v>
      </c>
      <c r="H17" s="80">
        <v>0</v>
      </c>
      <c r="I17" s="80">
        <v>37</v>
      </c>
      <c r="J17" s="80">
        <v>0</v>
      </c>
      <c r="K17" s="80">
        <v>12</v>
      </c>
      <c r="L17" s="80">
        <v>4</v>
      </c>
      <c r="M17" s="80">
        <v>10</v>
      </c>
      <c r="N17" s="80">
        <v>82</v>
      </c>
      <c r="O17" s="80">
        <v>20</v>
      </c>
      <c r="P17" s="80">
        <v>59</v>
      </c>
      <c r="Q17" s="80">
        <v>28</v>
      </c>
      <c r="R17" s="80">
        <v>24</v>
      </c>
      <c r="S17" s="80">
        <v>98</v>
      </c>
      <c r="T17" s="80">
        <v>39</v>
      </c>
      <c r="U17" s="80">
        <v>17</v>
      </c>
      <c r="V17" s="80">
        <v>2</v>
      </c>
      <c r="W17" s="80">
        <f t="shared" ref="W17:W28" si="2">SUM(C17:V17)</f>
        <v>1181</v>
      </c>
    </row>
    <row r="18" spans="1:23" ht="18" customHeight="1">
      <c r="A18" s="74" t="s">
        <v>32</v>
      </c>
      <c r="B18" s="77">
        <v>2</v>
      </c>
      <c r="C18" s="81">
        <v>508</v>
      </c>
      <c r="D18" s="81">
        <v>23</v>
      </c>
      <c r="E18" s="81">
        <v>1</v>
      </c>
      <c r="F18" s="81">
        <v>44</v>
      </c>
      <c r="G18" s="81">
        <v>30</v>
      </c>
      <c r="H18" s="81">
        <v>1</v>
      </c>
      <c r="I18" s="81">
        <v>33</v>
      </c>
      <c r="J18" s="81">
        <v>5</v>
      </c>
      <c r="K18" s="81">
        <v>12</v>
      </c>
      <c r="L18" s="81">
        <v>5</v>
      </c>
      <c r="M18" s="81">
        <v>10</v>
      </c>
      <c r="N18" s="81">
        <v>64</v>
      </c>
      <c r="O18" s="81">
        <v>12</v>
      </c>
      <c r="P18" s="81">
        <v>81</v>
      </c>
      <c r="Q18" s="81">
        <v>14</v>
      </c>
      <c r="R18" s="81">
        <v>10</v>
      </c>
      <c r="S18" s="81">
        <v>89</v>
      </c>
      <c r="T18" s="81">
        <v>39</v>
      </c>
      <c r="U18" s="80">
        <v>5</v>
      </c>
      <c r="V18" s="80">
        <v>5</v>
      </c>
      <c r="W18" s="80">
        <f t="shared" si="2"/>
        <v>991</v>
      </c>
    </row>
    <row r="19" spans="1:23" ht="18" customHeight="1">
      <c r="A19" s="74"/>
      <c r="B19" s="77">
        <v>3</v>
      </c>
      <c r="C19" s="81">
        <v>629</v>
      </c>
      <c r="D19" s="81">
        <v>24</v>
      </c>
      <c r="E19" s="81">
        <v>2</v>
      </c>
      <c r="F19" s="81">
        <v>51</v>
      </c>
      <c r="G19" s="81">
        <v>39</v>
      </c>
      <c r="H19" s="81">
        <v>1</v>
      </c>
      <c r="I19" s="81">
        <v>45</v>
      </c>
      <c r="J19" s="81">
        <v>1</v>
      </c>
      <c r="K19" s="81">
        <v>7</v>
      </c>
      <c r="L19" s="81">
        <v>4</v>
      </c>
      <c r="M19" s="81">
        <v>7</v>
      </c>
      <c r="N19" s="81">
        <v>75</v>
      </c>
      <c r="O19" s="81">
        <v>28</v>
      </c>
      <c r="P19" s="81">
        <v>61</v>
      </c>
      <c r="Q19" s="81">
        <v>17</v>
      </c>
      <c r="R19" s="81">
        <v>5</v>
      </c>
      <c r="S19" s="81">
        <v>65</v>
      </c>
      <c r="T19" s="81">
        <v>32</v>
      </c>
      <c r="U19" s="80">
        <v>12</v>
      </c>
      <c r="V19" s="80">
        <v>1</v>
      </c>
      <c r="W19" s="80">
        <f t="shared" si="2"/>
        <v>1106</v>
      </c>
    </row>
    <row r="20" spans="1:23" ht="18" customHeight="1">
      <c r="A20" s="74"/>
      <c r="B20" s="77">
        <v>4</v>
      </c>
      <c r="C20" s="81">
        <v>544</v>
      </c>
      <c r="D20" s="81">
        <v>14</v>
      </c>
      <c r="E20" s="81">
        <v>4</v>
      </c>
      <c r="F20" s="81">
        <v>32</v>
      </c>
      <c r="G20" s="81">
        <v>16</v>
      </c>
      <c r="H20" s="81">
        <v>0</v>
      </c>
      <c r="I20" s="81">
        <v>35</v>
      </c>
      <c r="J20" s="81">
        <v>0</v>
      </c>
      <c r="K20" s="81">
        <v>5</v>
      </c>
      <c r="L20" s="81">
        <v>7</v>
      </c>
      <c r="M20" s="81">
        <v>0</v>
      </c>
      <c r="N20" s="81">
        <v>47</v>
      </c>
      <c r="O20" s="81">
        <v>16</v>
      </c>
      <c r="P20" s="81">
        <v>52</v>
      </c>
      <c r="Q20" s="81">
        <v>15</v>
      </c>
      <c r="R20" s="81">
        <v>10</v>
      </c>
      <c r="S20" s="81">
        <v>66</v>
      </c>
      <c r="T20" s="81">
        <v>25</v>
      </c>
      <c r="U20" s="80">
        <v>8</v>
      </c>
      <c r="V20" s="80">
        <v>3</v>
      </c>
      <c r="W20" s="80">
        <f t="shared" si="2"/>
        <v>899</v>
      </c>
    </row>
    <row r="21" spans="1:23" ht="18" customHeight="1">
      <c r="A21" s="74"/>
      <c r="B21" s="77">
        <v>5</v>
      </c>
      <c r="C21" s="81">
        <v>534</v>
      </c>
      <c r="D21" s="81">
        <v>16</v>
      </c>
      <c r="E21" s="81">
        <v>1</v>
      </c>
      <c r="F21" s="81">
        <v>57</v>
      </c>
      <c r="G21" s="81">
        <v>24</v>
      </c>
      <c r="H21" s="81">
        <v>1</v>
      </c>
      <c r="I21" s="81">
        <v>30</v>
      </c>
      <c r="J21" s="81">
        <v>0</v>
      </c>
      <c r="K21" s="81">
        <v>5</v>
      </c>
      <c r="L21" s="81">
        <v>5</v>
      </c>
      <c r="M21" s="81">
        <v>8</v>
      </c>
      <c r="N21" s="81">
        <v>73</v>
      </c>
      <c r="O21" s="81">
        <v>23</v>
      </c>
      <c r="P21" s="81">
        <v>44</v>
      </c>
      <c r="Q21" s="81">
        <v>17</v>
      </c>
      <c r="R21" s="81">
        <v>7</v>
      </c>
      <c r="S21" s="81">
        <v>83</v>
      </c>
      <c r="T21" s="81">
        <v>19</v>
      </c>
      <c r="U21" s="80">
        <v>11</v>
      </c>
      <c r="V21" s="80">
        <v>0</v>
      </c>
      <c r="W21" s="80">
        <f t="shared" si="2"/>
        <v>958</v>
      </c>
    </row>
    <row r="22" spans="1:23" ht="18" customHeight="1">
      <c r="A22" s="74"/>
      <c r="B22" s="77">
        <v>6</v>
      </c>
      <c r="C22" s="81">
        <v>564</v>
      </c>
      <c r="D22" s="81">
        <v>26</v>
      </c>
      <c r="E22" s="81">
        <v>5</v>
      </c>
      <c r="F22" s="81">
        <v>53</v>
      </c>
      <c r="G22" s="81">
        <v>15</v>
      </c>
      <c r="H22" s="81">
        <v>1</v>
      </c>
      <c r="I22" s="81">
        <v>38</v>
      </c>
      <c r="J22" s="81">
        <v>1</v>
      </c>
      <c r="K22" s="81">
        <v>8</v>
      </c>
      <c r="L22" s="81">
        <v>2</v>
      </c>
      <c r="M22" s="81">
        <v>5</v>
      </c>
      <c r="N22" s="81">
        <v>71</v>
      </c>
      <c r="O22" s="81">
        <v>28</v>
      </c>
      <c r="P22" s="81">
        <v>53</v>
      </c>
      <c r="Q22" s="81">
        <v>15</v>
      </c>
      <c r="R22" s="81">
        <v>28</v>
      </c>
      <c r="S22" s="81">
        <v>68</v>
      </c>
      <c r="T22" s="81">
        <v>27</v>
      </c>
      <c r="U22" s="80">
        <v>27</v>
      </c>
      <c r="V22" s="80">
        <v>7</v>
      </c>
      <c r="W22" s="80">
        <f t="shared" si="2"/>
        <v>1042</v>
      </c>
    </row>
    <row r="23" spans="1:23" ht="18" customHeight="1">
      <c r="A23" s="74"/>
      <c r="B23" s="77">
        <v>7</v>
      </c>
      <c r="C23" s="81">
        <v>937</v>
      </c>
      <c r="D23" s="81">
        <v>40</v>
      </c>
      <c r="E23" s="81">
        <v>3</v>
      </c>
      <c r="F23" s="81">
        <v>63</v>
      </c>
      <c r="G23" s="81">
        <v>26</v>
      </c>
      <c r="H23" s="81">
        <v>0</v>
      </c>
      <c r="I23" s="81">
        <v>37</v>
      </c>
      <c r="J23" s="81">
        <v>2</v>
      </c>
      <c r="K23" s="81">
        <v>6</v>
      </c>
      <c r="L23" s="81">
        <v>3</v>
      </c>
      <c r="M23" s="81">
        <v>6</v>
      </c>
      <c r="N23" s="81">
        <v>83</v>
      </c>
      <c r="O23" s="81">
        <v>25</v>
      </c>
      <c r="P23" s="81">
        <v>93</v>
      </c>
      <c r="Q23" s="81">
        <v>26</v>
      </c>
      <c r="R23" s="81">
        <v>8</v>
      </c>
      <c r="S23" s="81">
        <v>95</v>
      </c>
      <c r="T23" s="81">
        <v>51</v>
      </c>
      <c r="U23" s="80">
        <v>11</v>
      </c>
      <c r="V23" s="80">
        <v>1</v>
      </c>
      <c r="W23" s="80">
        <f t="shared" si="2"/>
        <v>1516</v>
      </c>
    </row>
    <row r="24" spans="1:23" ht="18" customHeight="1">
      <c r="A24" s="74"/>
      <c r="B24" s="77">
        <v>8</v>
      </c>
      <c r="C24" s="81">
        <v>683</v>
      </c>
      <c r="D24" s="81">
        <v>32</v>
      </c>
      <c r="E24" s="81">
        <v>2</v>
      </c>
      <c r="F24" s="81">
        <v>74</v>
      </c>
      <c r="G24" s="81">
        <v>27</v>
      </c>
      <c r="H24" s="81">
        <v>0</v>
      </c>
      <c r="I24" s="81">
        <v>36</v>
      </c>
      <c r="J24" s="81">
        <v>1</v>
      </c>
      <c r="K24" s="81">
        <v>12</v>
      </c>
      <c r="L24" s="81">
        <v>2</v>
      </c>
      <c r="M24" s="81">
        <v>9</v>
      </c>
      <c r="N24" s="81">
        <v>96</v>
      </c>
      <c r="O24" s="81">
        <v>55</v>
      </c>
      <c r="P24" s="81">
        <v>63</v>
      </c>
      <c r="Q24" s="81">
        <v>41</v>
      </c>
      <c r="R24" s="81">
        <v>16</v>
      </c>
      <c r="S24" s="81">
        <v>106</v>
      </c>
      <c r="T24" s="81">
        <v>27</v>
      </c>
      <c r="U24" s="80">
        <v>9</v>
      </c>
      <c r="V24" s="80">
        <v>0</v>
      </c>
      <c r="W24" s="80">
        <f t="shared" si="2"/>
        <v>1291</v>
      </c>
    </row>
    <row r="25" spans="1:23" ht="18" customHeight="1">
      <c r="A25" s="74"/>
      <c r="B25" s="77">
        <v>9</v>
      </c>
      <c r="C25" s="81">
        <v>546</v>
      </c>
      <c r="D25" s="81">
        <v>22</v>
      </c>
      <c r="E25" s="81">
        <v>3</v>
      </c>
      <c r="F25" s="81">
        <v>55</v>
      </c>
      <c r="G25" s="81">
        <v>29</v>
      </c>
      <c r="H25" s="81">
        <v>2</v>
      </c>
      <c r="I25" s="81">
        <v>25</v>
      </c>
      <c r="J25" s="81">
        <v>0</v>
      </c>
      <c r="K25" s="81">
        <v>19</v>
      </c>
      <c r="L25" s="81">
        <v>3</v>
      </c>
      <c r="M25" s="81">
        <v>3</v>
      </c>
      <c r="N25" s="81">
        <v>86</v>
      </c>
      <c r="O25" s="81">
        <v>30</v>
      </c>
      <c r="P25" s="81">
        <v>64</v>
      </c>
      <c r="Q25" s="81">
        <v>14</v>
      </c>
      <c r="R25" s="81">
        <v>8</v>
      </c>
      <c r="S25" s="81">
        <v>68</v>
      </c>
      <c r="T25" s="81">
        <v>26</v>
      </c>
      <c r="U25" s="80">
        <v>16</v>
      </c>
      <c r="V25" s="80">
        <v>0</v>
      </c>
      <c r="W25" s="80">
        <f t="shared" si="2"/>
        <v>1019</v>
      </c>
    </row>
    <row r="26" spans="1:23" ht="18" customHeight="1">
      <c r="A26" s="74"/>
      <c r="B26" s="77">
        <v>10</v>
      </c>
      <c r="C26" s="81">
        <v>503</v>
      </c>
      <c r="D26" s="81">
        <v>26</v>
      </c>
      <c r="E26" s="81">
        <v>1</v>
      </c>
      <c r="F26" s="81">
        <v>132</v>
      </c>
      <c r="G26" s="81">
        <v>17</v>
      </c>
      <c r="H26" s="81">
        <v>0</v>
      </c>
      <c r="I26" s="81">
        <v>33</v>
      </c>
      <c r="J26" s="81">
        <v>1</v>
      </c>
      <c r="K26" s="81">
        <v>17</v>
      </c>
      <c r="L26" s="81">
        <v>1</v>
      </c>
      <c r="M26" s="81">
        <v>9</v>
      </c>
      <c r="N26" s="81">
        <v>91</v>
      </c>
      <c r="O26" s="81">
        <v>30</v>
      </c>
      <c r="P26" s="81">
        <v>62</v>
      </c>
      <c r="Q26" s="81">
        <v>18</v>
      </c>
      <c r="R26" s="81">
        <v>7</v>
      </c>
      <c r="S26" s="81">
        <v>79</v>
      </c>
      <c r="T26" s="81">
        <v>26</v>
      </c>
      <c r="U26" s="80">
        <v>12</v>
      </c>
      <c r="V26" s="80">
        <v>4</v>
      </c>
      <c r="W26" s="80">
        <f t="shared" si="2"/>
        <v>1069</v>
      </c>
    </row>
    <row r="27" spans="1:23" ht="18" customHeight="1">
      <c r="A27" s="74"/>
      <c r="B27" s="77">
        <v>11</v>
      </c>
      <c r="C27" s="81">
        <v>561</v>
      </c>
      <c r="D27" s="81">
        <v>25</v>
      </c>
      <c r="E27" s="81">
        <v>7</v>
      </c>
      <c r="F27" s="81">
        <v>90</v>
      </c>
      <c r="G27" s="81">
        <v>24</v>
      </c>
      <c r="H27" s="81">
        <v>0</v>
      </c>
      <c r="I27" s="81">
        <v>34</v>
      </c>
      <c r="J27" s="81">
        <v>0</v>
      </c>
      <c r="K27" s="81">
        <v>25</v>
      </c>
      <c r="L27" s="81">
        <v>10</v>
      </c>
      <c r="M27" s="81">
        <v>2</v>
      </c>
      <c r="N27" s="81">
        <v>48</v>
      </c>
      <c r="O27" s="81">
        <v>23</v>
      </c>
      <c r="P27" s="81">
        <v>54</v>
      </c>
      <c r="Q27" s="81">
        <v>15</v>
      </c>
      <c r="R27" s="81">
        <v>9</v>
      </c>
      <c r="S27" s="81">
        <v>64</v>
      </c>
      <c r="T27" s="81">
        <v>33</v>
      </c>
      <c r="U27" s="80">
        <v>2</v>
      </c>
      <c r="V27" s="80">
        <v>2</v>
      </c>
      <c r="W27" s="80">
        <f t="shared" si="2"/>
        <v>1028</v>
      </c>
    </row>
    <row r="28" spans="1:23" ht="18" customHeight="1">
      <c r="A28" s="74"/>
      <c r="B28" s="78">
        <v>12</v>
      </c>
      <c r="C28" s="82">
        <v>560</v>
      </c>
      <c r="D28" s="82">
        <v>21</v>
      </c>
      <c r="E28" s="82">
        <v>3</v>
      </c>
      <c r="F28" s="82">
        <v>83</v>
      </c>
      <c r="G28" s="82">
        <v>13</v>
      </c>
      <c r="H28" s="82">
        <v>0</v>
      </c>
      <c r="I28" s="82">
        <v>36</v>
      </c>
      <c r="J28" s="82">
        <v>1</v>
      </c>
      <c r="K28" s="82">
        <v>18</v>
      </c>
      <c r="L28" s="82">
        <v>2</v>
      </c>
      <c r="M28" s="82">
        <v>4</v>
      </c>
      <c r="N28" s="82">
        <v>64</v>
      </c>
      <c r="O28" s="82">
        <v>15</v>
      </c>
      <c r="P28" s="82">
        <v>91</v>
      </c>
      <c r="Q28" s="82">
        <v>10</v>
      </c>
      <c r="R28" s="82">
        <v>5</v>
      </c>
      <c r="S28" s="82">
        <v>77</v>
      </c>
      <c r="T28" s="82">
        <v>20</v>
      </c>
      <c r="U28" s="83">
        <v>3</v>
      </c>
      <c r="V28" s="83">
        <v>1</v>
      </c>
      <c r="W28" s="83">
        <f t="shared" si="2"/>
        <v>1027</v>
      </c>
    </row>
    <row r="29" spans="1:23" ht="18" customHeight="1">
      <c r="A29" s="74"/>
      <c r="B29" s="75" t="s">
        <v>36</v>
      </c>
      <c r="C29" s="83">
        <f t="shared" ref="C29:W29" si="3">SUM(C17:C28)</f>
        <v>7213</v>
      </c>
      <c r="D29" s="83">
        <f t="shared" si="3"/>
        <v>292</v>
      </c>
      <c r="E29" s="83">
        <f t="shared" si="3"/>
        <v>38</v>
      </c>
      <c r="F29" s="83">
        <f t="shared" si="3"/>
        <v>797</v>
      </c>
      <c r="G29" s="83">
        <f t="shared" si="3"/>
        <v>273</v>
      </c>
      <c r="H29" s="83">
        <f t="shared" si="3"/>
        <v>6</v>
      </c>
      <c r="I29" s="83">
        <f t="shared" si="3"/>
        <v>419</v>
      </c>
      <c r="J29" s="83">
        <f t="shared" si="3"/>
        <v>12</v>
      </c>
      <c r="K29" s="83">
        <f t="shared" si="3"/>
        <v>146</v>
      </c>
      <c r="L29" s="83">
        <f t="shared" si="3"/>
        <v>48</v>
      </c>
      <c r="M29" s="83">
        <f t="shared" si="3"/>
        <v>73</v>
      </c>
      <c r="N29" s="83">
        <f t="shared" si="3"/>
        <v>880</v>
      </c>
      <c r="O29" s="83">
        <f t="shared" si="3"/>
        <v>305</v>
      </c>
      <c r="P29" s="83">
        <f t="shared" si="3"/>
        <v>777</v>
      </c>
      <c r="Q29" s="83">
        <f t="shared" si="3"/>
        <v>230</v>
      </c>
      <c r="R29" s="83">
        <f t="shared" si="3"/>
        <v>137</v>
      </c>
      <c r="S29" s="83">
        <f t="shared" si="3"/>
        <v>958</v>
      </c>
      <c r="T29" s="83">
        <f t="shared" si="3"/>
        <v>364</v>
      </c>
      <c r="U29" s="83">
        <f t="shared" si="3"/>
        <v>133</v>
      </c>
      <c r="V29" s="83">
        <f t="shared" si="3"/>
        <v>26</v>
      </c>
      <c r="W29" s="83">
        <f t="shared" si="3"/>
        <v>13127</v>
      </c>
    </row>
    <row r="30" spans="1:23" ht="18" customHeight="1">
      <c r="A30" s="31">
        <v>2020</v>
      </c>
      <c r="B30" s="76">
        <v>1</v>
      </c>
      <c r="C30" s="80">
        <v>522</v>
      </c>
      <c r="D30" s="80">
        <v>30</v>
      </c>
      <c r="E30" s="80">
        <v>4</v>
      </c>
      <c r="F30" s="80">
        <v>66</v>
      </c>
      <c r="G30" s="80">
        <v>23</v>
      </c>
      <c r="H30" s="80">
        <v>0</v>
      </c>
      <c r="I30" s="80">
        <v>53</v>
      </c>
      <c r="J30" s="80">
        <v>3</v>
      </c>
      <c r="K30" s="80">
        <v>8</v>
      </c>
      <c r="L30" s="80">
        <v>4</v>
      </c>
      <c r="M30" s="80">
        <v>9</v>
      </c>
      <c r="N30" s="80">
        <v>69</v>
      </c>
      <c r="O30" s="80">
        <v>22</v>
      </c>
      <c r="P30" s="80">
        <v>74</v>
      </c>
      <c r="Q30" s="80">
        <v>12</v>
      </c>
      <c r="R30" s="80">
        <v>19</v>
      </c>
      <c r="S30" s="80">
        <v>82</v>
      </c>
      <c r="T30" s="80">
        <v>37</v>
      </c>
      <c r="U30" s="80">
        <v>13</v>
      </c>
      <c r="V30" s="80">
        <v>3</v>
      </c>
      <c r="W30" s="80">
        <f t="shared" ref="W30:W41" si="4">SUM(C30:V30)</f>
        <v>1053</v>
      </c>
    </row>
    <row r="31" spans="1:23" ht="18" customHeight="1">
      <c r="A31" s="74" t="s">
        <v>40</v>
      </c>
      <c r="B31" s="77">
        <v>2</v>
      </c>
      <c r="C31" s="81">
        <v>329</v>
      </c>
      <c r="D31" s="81">
        <v>8</v>
      </c>
      <c r="E31" s="81">
        <v>2</v>
      </c>
      <c r="F31" s="81">
        <v>31</v>
      </c>
      <c r="G31" s="81">
        <v>10</v>
      </c>
      <c r="H31" s="81">
        <v>1</v>
      </c>
      <c r="I31" s="81">
        <v>27</v>
      </c>
      <c r="J31" s="81">
        <v>1</v>
      </c>
      <c r="K31" s="81">
        <v>2</v>
      </c>
      <c r="L31" s="81">
        <v>5</v>
      </c>
      <c r="M31" s="81">
        <v>1</v>
      </c>
      <c r="N31" s="81">
        <v>43</v>
      </c>
      <c r="O31" s="81">
        <v>20</v>
      </c>
      <c r="P31" s="81">
        <v>32</v>
      </c>
      <c r="Q31" s="81">
        <v>6</v>
      </c>
      <c r="R31" s="81">
        <v>6</v>
      </c>
      <c r="S31" s="81">
        <v>45</v>
      </c>
      <c r="T31" s="81">
        <v>15</v>
      </c>
      <c r="U31" s="80">
        <v>3</v>
      </c>
      <c r="V31" s="80">
        <v>1</v>
      </c>
      <c r="W31" s="80">
        <f t="shared" si="4"/>
        <v>588</v>
      </c>
    </row>
    <row r="32" spans="1:23" ht="18" customHeight="1">
      <c r="A32" s="74"/>
      <c r="B32" s="77">
        <v>3</v>
      </c>
      <c r="C32" s="81">
        <v>197</v>
      </c>
      <c r="D32" s="81">
        <v>6</v>
      </c>
      <c r="E32" s="81">
        <v>0</v>
      </c>
      <c r="F32" s="81">
        <v>17</v>
      </c>
      <c r="G32" s="81">
        <v>5</v>
      </c>
      <c r="H32" s="81">
        <v>0</v>
      </c>
      <c r="I32" s="81">
        <v>14</v>
      </c>
      <c r="J32" s="81">
        <v>5</v>
      </c>
      <c r="K32" s="81">
        <v>2</v>
      </c>
      <c r="L32" s="81">
        <v>2</v>
      </c>
      <c r="M32" s="81">
        <v>2</v>
      </c>
      <c r="N32" s="81">
        <v>25</v>
      </c>
      <c r="O32" s="81">
        <v>13</v>
      </c>
      <c r="P32" s="81">
        <v>12</v>
      </c>
      <c r="Q32" s="81">
        <v>11</v>
      </c>
      <c r="R32" s="81">
        <v>0</v>
      </c>
      <c r="S32" s="81">
        <v>23</v>
      </c>
      <c r="T32" s="81">
        <v>19</v>
      </c>
      <c r="U32" s="80">
        <v>3</v>
      </c>
      <c r="V32" s="80">
        <v>0</v>
      </c>
      <c r="W32" s="80">
        <f t="shared" si="4"/>
        <v>356</v>
      </c>
    </row>
    <row r="33" spans="1:23" ht="18" customHeight="1">
      <c r="A33" s="74"/>
      <c r="B33" s="77">
        <v>4</v>
      </c>
      <c r="C33" s="81">
        <v>51</v>
      </c>
      <c r="D33" s="81">
        <v>0</v>
      </c>
      <c r="E33" s="81">
        <v>0</v>
      </c>
      <c r="F33" s="81">
        <v>8</v>
      </c>
      <c r="G33" s="81">
        <v>0</v>
      </c>
      <c r="H33" s="81">
        <v>0</v>
      </c>
      <c r="I33" s="81">
        <v>3</v>
      </c>
      <c r="J33" s="81">
        <v>1</v>
      </c>
      <c r="K33" s="81">
        <v>2</v>
      </c>
      <c r="L33" s="81">
        <v>0</v>
      </c>
      <c r="M33" s="81">
        <v>2</v>
      </c>
      <c r="N33" s="81">
        <v>4</v>
      </c>
      <c r="O33" s="81">
        <v>2</v>
      </c>
      <c r="P33" s="81">
        <v>9</v>
      </c>
      <c r="Q33" s="81">
        <v>2</v>
      </c>
      <c r="R33" s="81">
        <v>0</v>
      </c>
      <c r="S33" s="81">
        <v>9</v>
      </c>
      <c r="T33" s="81">
        <v>2</v>
      </c>
      <c r="U33" s="80">
        <v>1</v>
      </c>
      <c r="V33" s="80">
        <v>0</v>
      </c>
      <c r="W33" s="80">
        <f t="shared" si="4"/>
        <v>96</v>
      </c>
    </row>
    <row r="34" spans="1:23" ht="18" customHeight="1">
      <c r="A34" s="74"/>
      <c r="B34" s="77">
        <v>5</v>
      </c>
      <c r="C34" s="81">
        <v>43</v>
      </c>
      <c r="D34" s="81">
        <v>1</v>
      </c>
      <c r="E34" s="81">
        <v>0</v>
      </c>
      <c r="F34" s="81">
        <v>15</v>
      </c>
      <c r="G34" s="81">
        <v>2</v>
      </c>
      <c r="H34" s="81">
        <v>0</v>
      </c>
      <c r="I34" s="81">
        <v>4</v>
      </c>
      <c r="J34" s="81">
        <v>0</v>
      </c>
      <c r="K34" s="81">
        <v>1</v>
      </c>
      <c r="L34" s="81">
        <v>0</v>
      </c>
      <c r="M34" s="81">
        <v>0</v>
      </c>
      <c r="N34" s="81">
        <v>5</v>
      </c>
      <c r="O34" s="81">
        <v>5</v>
      </c>
      <c r="P34" s="81">
        <v>5</v>
      </c>
      <c r="Q34" s="81">
        <v>0</v>
      </c>
      <c r="R34" s="81">
        <v>1</v>
      </c>
      <c r="S34" s="81">
        <v>3</v>
      </c>
      <c r="T34" s="81">
        <v>2</v>
      </c>
      <c r="U34" s="80">
        <v>1</v>
      </c>
      <c r="V34" s="80">
        <v>0</v>
      </c>
      <c r="W34" s="80">
        <f t="shared" si="4"/>
        <v>88</v>
      </c>
    </row>
    <row r="35" spans="1:23" ht="18" customHeight="1">
      <c r="A35" s="74"/>
      <c r="B35" s="77">
        <v>6</v>
      </c>
      <c r="C35" s="81">
        <v>44</v>
      </c>
      <c r="D35" s="81">
        <v>4</v>
      </c>
      <c r="E35" s="81">
        <v>0</v>
      </c>
      <c r="F35" s="81">
        <v>12</v>
      </c>
      <c r="G35" s="81">
        <v>4</v>
      </c>
      <c r="H35" s="81">
        <v>0</v>
      </c>
      <c r="I35" s="81">
        <v>3</v>
      </c>
      <c r="J35" s="81">
        <v>0</v>
      </c>
      <c r="K35" s="81">
        <v>0</v>
      </c>
      <c r="L35" s="81">
        <v>0</v>
      </c>
      <c r="M35" s="81">
        <v>0</v>
      </c>
      <c r="N35" s="81">
        <v>3</v>
      </c>
      <c r="O35" s="81">
        <v>5</v>
      </c>
      <c r="P35" s="81">
        <v>7</v>
      </c>
      <c r="Q35" s="81">
        <v>6</v>
      </c>
      <c r="R35" s="81">
        <v>3</v>
      </c>
      <c r="S35" s="81">
        <v>3</v>
      </c>
      <c r="T35" s="81">
        <v>5</v>
      </c>
      <c r="U35" s="80">
        <v>1</v>
      </c>
      <c r="V35" s="80">
        <v>0</v>
      </c>
      <c r="W35" s="80">
        <f t="shared" si="4"/>
        <v>100</v>
      </c>
    </row>
    <row r="36" spans="1:23" ht="18" customHeight="1">
      <c r="A36" s="74"/>
      <c r="B36" s="77">
        <v>7</v>
      </c>
      <c r="C36" s="81">
        <v>47</v>
      </c>
      <c r="D36" s="81">
        <v>1</v>
      </c>
      <c r="E36" s="81">
        <v>1</v>
      </c>
      <c r="F36" s="81">
        <v>3</v>
      </c>
      <c r="G36" s="81">
        <v>6</v>
      </c>
      <c r="H36" s="81">
        <v>0</v>
      </c>
      <c r="I36" s="81">
        <v>1</v>
      </c>
      <c r="J36" s="81">
        <v>0</v>
      </c>
      <c r="K36" s="81">
        <v>0</v>
      </c>
      <c r="L36" s="81">
        <v>0</v>
      </c>
      <c r="M36" s="81">
        <v>0</v>
      </c>
      <c r="N36" s="81">
        <v>6</v>
      </c>
      <c r="O36" s="81">
        <v>0</v>
      </c>
      <c r="P36" s="81">
        <v>6</v>
      </c>
      <c r="Q36" s="81">
        <v>2</v>
      </c>
      <c r="R36" s="81">
        <v>1</v>
      </c>
      <c r="S36" s="81">
        <v>6</v>
      </c>
      <c r="T36" s="81">
        <v>4</v>
      </c>
      <c r="U36" s="80">
        <v>0</v>
      </c>
      <c r="V36" s="80">
        <v>0</v>
      </c>
      <c r="W36" s="80">
        <f t="shared" si="4"/>
        <v>84</v>
      </c>
    </row>
    <row r="37" spans="1:23" ht="18" customHeight="1">
      <c r="A37" s="74"/>
      <c r="B37" s="77">
        <v>8</v>
      </c>
      <c r="C37" s="81">
        <v>52</v>
      </c>
      <c r="D37" s="81">
        <v>3</v>
      </c>
      <c r="E37" s="81">
        <v>1</v>
      </c>
      <c r="F37" s="81">
        <v>4</v>
      </c>
      <c r="G37" s="81"/>
      <c r="H37" s="81">
        <v>0</v>
      </c>
      <c r="I37" s="81">
        <v>3</v>
      </c>
      <c r="J37" s="81">
        <v>0</v>
      </c>
      <c r="K37" s="81">
        <v>1</v>
      </c>
      <c r="L37" s="81">
        <v>1</v>
      </c>
      <c r="M37" s="81">
        <v>1</v>
      </c>
      <c r="N37" s="81">
        <v>4</v>
      </c>
      <c r="O37" s="81">
        <v>2</v>
      </c>
      <c r="P37" s="81">
        <v>5</v>
      </c>
      <c r="Q37" s="81">
        <v>2</v>
      </c>
      <c r="R37" s="81">
        <v>3</v>
      </c>
      <c r="S37" s="81">
        <v>5</v>
      </c>
      <c r="T37" s="81">
        <v>3</v>
      </c>
      <c r="U37" s="80">
        <v>3</v>
      </c>
      <c r="V37" s="80">
        <v>0</v>
      </c>
      <c r="W37" s="80">
        <f t="shared" si="4"/>
        <v>93</v>
      </c>
    </row>
    <row r="38" spans="1:23" ht="18" customHeight="1">
      <c r="A38" s="74"/>
      <c r="B38" s="77">
        <v>9</v>
      </c>
      <c r="C38" s="81">
        <v>43</v>
      </c>
      <c r="D38" s="81">
        <v>4</v>
      </c>
      <c r="E38" s="81">
        <v>0</v>
      </c>
      <c r="F38" s="81">
        <v>2</v>
      </c>
      <c r="G38" s="81">
        <v>2</v>
      </c>
      <c r="H38" s="81">
        <v>0</v>
      </c>
      <c r="I38" s="81">
        <v>2</v>
      </c>
      <c r="J38" s="81">
        <v>1</v>
      </c>
      <c r="K38" s="81">
        <v>1</v>
      </c>
      <c r="L38" s="81">
        <v>3</v>
      </c>
      <c r="M38" s="81">
        <v>0</v>
      </c>
      <c r="N38" s="81">
        <v>6</v>
      </c>
      <c r="O38" s="81">
        <v>2</v>
      </c>
      <c r="P38" s="81">
        <v>1</v>
      </c>
      <c r="Q38" s="81">
        <v>1</v>
      </c>
      <c r="R38" s="81">
        <v>5</v>
      </c>
      <c r="S38" s="81">
        <v>5</v>
      </c>
      <c r="T38" s="81">
        <v>2</v>
      </c>
      <c r="U38" s="80">
        <v>2</v>
      </c>
      <c r="V38" s="80">
        <v>0</v>
      </c>
      <c r="W38" s="80">
        <f t="shared" si="4"/>
        <v>82</v>
      </c>
    </row>
    <row r="39" spans="1:23" ht="18" customHeight="1">
      <c r="A39" s="74"/>
      <c r="B39" s="77">
        <v>10</v>
      </c>
      <c r="C39" s="81">
        <v>48</v>
      </c>
      <c r="D39" s="81">
        <v>3</v>
      </c>
      <c r="E39" s="81">
        <v>0</v>
      </c>
      <c r="F39" s="81">
        <v>5</v>
      </c>
      <c r="G39" s="81">
        <v>2</v>
      </c>
      <c r="H39" s="81">
        <v>0</v>
      </c>
      <c r="I39" s="81">
        <v>3</v>
      </c>
      <c r="J39" s="81">
        <v>0</v>
      </c>
      <c r="K39" s="81">
        <v>1</v>
      </c>
      <c r="L39" s="81">
        <v>0</v>
      </c>
      <c r="M39" s="81">
        <v>0</v>
      </c>
      <c r="N39" s="81">
        <v>5</v>
      </c>
      <c r="O39" s="81">
        <v>3</v>
      </c>
      <c r="P39" s="81">
        <v>5</v>
      </c>
      <c r="Q39" s="81">
        <v>0</v>
      </c>
      <c r="R39" s="81">
        <v>1</v>
      </c>
      <c r="S39" s="81">
        <v>3</v>
      </c>
      <c r="T39" s="81">
        <v>4</v>
      </c>
      <c r="U39" s="80">
        <v>2</v>
      </c>
      <c r="V39" s="80">
        <v>0</v>
      </c>
      <c r="W39" s="80">
        <f t="shared" si="4"/>
        <v>85</v>
      </c>
    </row>
    <row r="40" spans="1:23" ht="18" customHeight="1">
      <c r="A40" s="74"/>
      <c r="B40" s="77">
        <v>11</v>
      </c>
      <c r="C40" s="81">
        <v>45</v>
      </c>
      <c r="D40" s="81">
        <v>2</v>
      </c>
      <c r="E40" s="81">
        <v>1</v>
      </c>
      <c r="F40" s="81">
        <v>5</v>
      </c>
      <c r="G40" s="81">
        <v>3</v>
      </c>
      <c r="H40" s="81">
        <v>0</v>
      </c>
      <c r="I40" s="81">
        <v>4</v>
      </c>
      <c r="J40" s="81">
        <v>0</v>
      </c>
      <c r="K40" s="81">
        <v>1</v>
      </c>
      <c r="L40" s="81">
        <v>1</v>
      </c>
      <c r="M40" s="81">
        <v>0</v>
      </c>
      <c r="N40" s="81">
        <v>3</v>
      </c>
      <c r="O40" s="81">
        <v>0</v>
      </c>
      <c r="P40" s="81">
        <v>4</v>
      </c>
      <c r="Q40" s="81">
        <v>1</v>
      </c>
      <c r="R40" s="81">
        <v>0</v>
      </c>
      <c r="S40" s="81">
        <v>4</v>
      </c>
      <c r="T40" s="81">
        <v>3</v>
      </c>
      <c r="U40" s="80">
        <v>0</v>
      </c>
      <c r="V40" s="80">
        <v>0</v>
      </c>
      <c r="W40" s="80">
        <f t="shared" si="4"/>
        <v>77</v>
      </c>
    </row>
    <row r="41" spans="1:23" ht="18" customHeight="1">
      <c r="A41" s="74"/>
      <c r="B41" s="78">
        <v>12</v>
      </c>
      <c r="C41" s="82">
        <v>32</v>
      </c>
      <c r="D41" s="82">
        <v>2</v>
      </c>
      <c r="E41" s="82">
        <v>0</v>
      </c>
      <c r="F41" s="82">
        <v>7</v>
      </c>
      <c r="G41" s="82">
        <v>1</v>
      </c>
      <c r="H41" s="82">
        <v>0</v>
      </c>
      <c r="I41" s="82">
        <v>7</v>
      </c>
      <c r="J41" s="82">
        <v>0</v>
      </c>
      <c r="K41" s="82">
        <v>1</v>
      </c>
      <c r="L41" s="82">
        <v>0</v>
      </c>
      <c r="M41" s="82">
        <v>0</v>
      </c>
      <c r="N41" s="82">
        <v>4</v>
      </c>
      <c r="O41" s="82">
        <v>2</v>
      </c>
      <c r="P41" s="82">
        <v>2</v>
      </c>
      <c r="Q41" s="82">
        <v>0</v>
      </c>
      <c r="R41" s="82">
        <v>1</v>
      </c>
      <c r="S41" s="82">
        <v>3</v>
      </c>
      <c r="T41" s="82">
        <v>3</v>
      </c>
      <c r="U41" s="83">
        <v>0</v>
      </c>
      <c r="V41" s="83">
        <v>0</v>
      </c>
      <c r="W41" s="83">
        <f t="shared" si="4"/>
        <v>65</v>
      </c>
    </row>
    <row r="42" spans="1:23" ht="18" customHeight="1">
      <c r="A42" s="75"/>
      <c r="B42" s="75" t="s">
        <v>36</v>
      </c>
      <c r="C42" s="83">
        <f t="shared" ref="C42:W42" si="5">SUM(C30:C41)</f>
        <v>1453</v>
      </c>
      <c r="D42" s="83">
        <f t="shared" si="5"/>
        <v>64</v>
      </c>
      <c r="E42" s="83">
        <f t="shared" si="5"/>
        <v>9</v>
      </c>
      <c r="F42" s="83">
        <f t="shared" si="5"/>
        <v>175</v>
      </c>
      <c r="G42" s="83">
        <f t="shared" si="5"/>
        <v>58</v>
      </c>
      <c r="H42" s="83">
        <f t="shared" si="5"/>
        <v>1</v>
      </c>
      <c r="I42" s="83">
        <f t="shared" si="5"/>
        <v>124</v>
      </c>
      <c r="J42" s="83">
        <f t="shared" si="5"/>
        <v>11</v>
      </c>
      <c r="K42" s="83">
        <f t="shared" si="5"/>
        <v>20</v>
      </c>
      <c r="L42" s="83">
        <f t="shared" si="5"/>
        <v>16</v>
      </c>
      <c r="M42" s="83">
        <f t="shared" si="5"/>
        <v>15</v>
      </c>
      <c r="N42" s="83">
        <f t="shared" si="5"/>
        <v>177</v>
      </c>
      <c r="O42" s="83">
        <f t="shared" si="5"/>
        <v>76</v>
      </c>
      <c r="P42" s="83">
        <f t="shared" si="5"/>
        <v>162</v>
      </c>
      <c r="Q42" s="83">
        <f t="shared" si="5"/>
        <v>43</v>
      </c>
      <c r="R42" s="83">
        <f t="shared" si="5"/>
        <v>40</v>
      </c>
      <c r="S42" s="83">
        <f t="shared" si="5"/>
        <v>191</v>
      </c>
      <c r="T42" s="83">
        <f t="shared" si="5"/>
        <v>99</v>
      </c>
      <c r="U42" s="83">
        <f t="shared" si="5"/>
        <v>29</v>
      </c>
      <c r="V42" s="83">
        <f t="shared" si="5"/>
        <v>4</v>
      </c>
      <c r="W42" s="83">
        <f t="shared" si="5"/>
        <v>2767</v>
      </c>
    </row>
    <row r="43" spans="1:23" ht="18" customHeight="1">
      <c r="A43" s="31">
        <v>2021</v>
      </c>
      <c r="B43" s="76">
        <v>1</v>
      </c>
      <c r="C43" s="80">
        <v>19</v>
      </c>
      <c r="D43" s="80">
        <v>0</v>
      </c>
      <c r="E43" s="80">
        <v>0</v>
      </c>
      <c r="F43" s="80">
        <v>4</v>
      </c>
      <c r="G43" s="80">
        <v>0</v>
      </c>
      <c r="H43" s="80">
        <v>0</v>
      </c>
      <c r="I43" s="80">
        <v>1</v>
      </c>
      <c r="J43" s="80">
        <v>0</v>
      </c>
      <c r="K43" s="80">
        <v>0</v>
      </c>
      <c r="L43" s="80">
        <v>0</v>
      </c>
      <c r="M43" s="80">
        <v>0</v>
      </c>
      <c r="N43" s="80">
        <v>3</v>
      </c>
      <c r="O43" s="80">
        <v>2</v>
      </c>
      <c r="P43" s="80">
        <v>3</v>
      </c>
      <c r="Q43" s="80">
        <v>3</v>
      </c>
      <c r="R43" s="80">
        <v>0</v>
      </c>
      <c r="S43" s="80">
        <v>0</v>
      </c>
      <c r="T43" s="80">
        <v>0</v>
      </c>
      <c r="U43" s="80">
        <v>5</v>
      </c>
      <c r="V43" s="80">
        <v>0</v>
      </c>
      <c r="W43" s="80">
        <f t="shared" ref="W43:W54" si="6">SUM(C43:V43)</f>
        <v>40</v>
      </c>
    </row>
    <row r="44" spans="1:23" ht="18" customHeight="1">
      <c r="A44" s="74" t="s">
        <v>41</v>
      </c>
      <c r="B44" s="77">
        <v>2</v>
      </c>
      <c r="C44" s="81">
        <v>30</v>
      </c>
      <c r="D44" s="81">
        <v>1</v>
      </c>
      <c r="E44" s="81">
        <v>1</v>
      </c>
      <c r="F44" s="81">
        <v>2</v>
      </c>
      <c r="G44" s="81">
        <v>3</v>
      </c>
      <c r="H44" s="81">
        <v>0</v>
      </c>
      <c r="I44" s="81">
        <v>0</v>
      </c>
      <c r="J44" s="81">
        <v>1</v>
      </c>
      <c r="K44" s="81">
        <v>2</v>
      </c>
      <c r="L44" s="81">
        <v>1</v>
      </c>
      <c r="M44" s="81">
        <v>0</v>
      </c>
      <c r="N44" s="81">
        <v>1</v>
      </c>
      <c r="O44" s="81">
        <v>2</v>
      </c>
      <c r="P44" s="81">
        <v>2</v>
      </c>
      <c r="Q44" s="81">
        <v>0</v>
      </c>
      <c r="R44" s="81">
        <v>2</v>
      </c>
      <c r="S44" s="81">
        <v>11</v>
      </c>
      <c r="T44" s="81">
        <v>1</v>
      </c>
      <c r="U44" s="80">
        <v>3</v>
      </c>
      <c r="V44" s="80">
        <v>0</v>
      </c>
      <c r="W44" s="80">
        <f t="shared" si="6"/>
        <v>63</v>
      </c>
    </row>
    <row r="45" spans="1:23" ht="18" customHeight="1">
      <c r="A45" s="74"/>
      <c r="B45" s="77">
        <v>3</v>
      </c>
      <c r="C45" s="81">
        <v>65</v>
      </c>
      <c r="D45" s="81">
        <v>3</v>
      </c>
      <c r="E45" s="81">
        <v>0</v>
      </c>
      <c r="F45" s="81">
        <v>5</v>
      </c>
      <c r="G45" s="81">
        <v>4</v>
      </c>
      <c r="H45" s="81">
        <v>0</v>
      </c>
      <c r="I45" s="81">
        <v>6</v>
      </c>
      <c r="J45" s="81">
        <v>0</v>
      </c>
      <c r="K45" s="81">
        <v>0</v>
      </c>
      <c r="L45" s="81">
        <v>0</v>
      </c>
      <c r="M45" s="81">
        <v>0</v>
      </c>
      <c r="N45" s="81">
        <v>6</v>
      </c>
      <c r="O45" s="81">
        <v>7</v>
      </c>
      <c r="P45" s="81">
        <v>5</v>
      </c>
      <c r="Q45" s="81">
        <v>5</v>
      </c>
      <c r="R45" s="81">
        <v>0</v>
      </c>
      <c r="S45" s="81">
        <v>9</v>
      </c>
      <c r="T45" s="81">
        <v>3</v>
      </c>
      <c r="U45" s="80">
        <v>1</v>
      </c>
      <c r="V45" s="80">
        <v>0</v>
      </c>
      <c r="W45" s="80">
        <f t="shared" si="6"/>
        <v>119</v>
      </c>
    </row>
    <row r="46" spans="1:23" ht="18" customHeight="1">
      <c r="A46" s="74"/>
      <c r="B46" s="77">
        <v>4</v>
      </c>
      <c r="C46" s="81">
        <v>41</v>
      </c>
      <c r="D46" s="81">
        <v>2</v>
      </c>
      <c r="E46" s="81">
        <v>2</v>
      </c>
      <c r="F46" s="81">
        <v>5</v>
      </c>
      <c r="G46" s="81">
        <v>5</v>
      </c>
      <c r="H46" s="81">
        <v>0</v>
      </c>
      <c r="I46" s="81">
        <v>2</v>
      </c>
      <c r="J46" s="81">
        <v>0</v>
      </c>
      <c r="K46" s="81">
        <v>0</v>
      </c>
      <c r="L46" s="81">
        <v>1</v>
      </c>
      <c r="M46" s="81">
        <v>0</v>
      </c>
      <c r="N46" s="81">
        <v>9</v>
      </c>
      <c r="O46" s="81">
        <v>2</v>
      </c>
      <c r="P46" s="81">
        <v>7</v>
      </c>
      <c r="Q46" s="81">
        <v>2</v>
      </c>
      <c r="R46" s="81">
        <v>0</v>
      </c>
      <c r="S46" s="81">
        <v>3</v>
      </c>
      <c r="T46" s="81">
        <v>4</v>
      </c>
      <c r="U46" s="80">
        <v>0</v>
      </c>
      <c r="V46" s="80">
        <v>0</v>
      </c>
      <c r="W46" s="80">
        <f t="shared" si="6"/>
        <v>85</v>
      </c>
    </row>
    <row r="47" spans="1:23" ht="18" customHeight="1">
      <c r="A47" s="74"/>
      <c r="B47" s="77">
        <v>5</v>
      </c>
      <c r="C47" s="81">
        <v>24</v>
      </c>
      <c r="D47" s="81">
        <v>1</v>
      </c>
      <c r="E47" s="81">
        <v>0</v>
      </c>
      <c r="F47" s="81">
        <v>8</v>
      </c>
      <c r="G47" s="81">
        <v>2</v>
      </c>
      <c r="H47" s="81">
        <v>0</v>
      </c>
      <c r="I47" s="81">
        <v>0</v>
      </c>
      <c r="J47" s="81">
        <v>0</v>
      </c>
      <c r="K47" s="81">
        <v>0</v>
      </c>
      <c r="L47" s="81">
        <v>0</v>
      </c>
      <c r="M47" s="81">
        <v>0</v>
      </c>
      <c r="N47" s="81">
        <v>7</v>
      </c>
      <c r="O47" s="81">
        <v>2</v>
      </c>
      <c r="P47" s="81">
        <v>4</v>
      </c>
      <c r="Q47" s="81">
        <v>1</v>
      </c>
      <c r="R47" s="81">
        <v>1</v>
      </c>
      <c r="S47" s="81">
        <v>5</v>
      </c>
      <c r="T47" s="81">
        <v>4</v>
      </c>
      <c r="U47" s="80">
        <v>0</v>
      </c>
      <c r="V47" s="80">
        <v>0</v>
      </c>
      <c r="W47" s="80">
        <f t="shared" si="6"/>
        <v>59</v>
      </c>
    </row>
    <row r="48" spans="1:23" ht="18" customHeight="1">
      <c r="A48" s="74"/>
      <c r="B48" s="77">
        <v>6</v>
      </c>
      <c r="C48" s="81">
        <v>39</v>
      </c>
      <c r="D48" s="81">
        <v>3</v>
      </c>
      <c r="E48" s="81">
        <v>2</v>
      </c>
      <c r="F48" s="81">
        <v>2</v>
      </c>
      <c r="G48" s="81">
        <v>0</v>
      </c>
      <c r="H48" s="81">
        <v>1</v>
      </c>
      <c r="I48" s="81">
        <v>7</v>
      </c>
      <c r="J48" s="81">
        <v>0</v>
      </c>
      <c r="K48" s="81">
        <v>1</v>
      </c>
      <c r="L48" s="81">
        <v>0</v>
      </c>
      <c r="M48" s="81">
        <v>1</v>
      </c>
      <c r="N48" s="81">
        <v>9</v>
      </c>
      <c r="O48" s="81">
        <v>5</v>
      </c>
      <c r="P48" s="81">
        <v>5</v>
      </c>
      <c r="Q48" s="81">
        <v>2</v>
      </c>
      <c r="R48" s="81">
        <v>0</v>
      </c>
      <c r="S48" s="81">
        <v>7</v>
      </c>
      <c r="T48" s="81">
        <v>1</v>
      </c>
      <c r="U48" s="80">
        <v>0</v>
      </c>
      <c r="V48" s="80">
        <v>2</v>
      </c>
      <c r="W48" s="80">
        <f t="shared" si="6"/>
        <v>87</v>
      </c>
    </row>
    <row r="49" spans="1:23" ht="18" customHeight="1">
      <c r="A49" s="74"/>
      <c r="B49" s="77">
        <v>7</v>
      </c>
      <c r="C49" s="81">
        <v>45</v>
      </c>
      <c r="D49" s="81">
        <v>1</v>
      </c>
      <c r="E49" s="81">
        <v>1</v>
      </c>
      <c r="F49" s="81">
        <v>5</v>
      </c>
      <c r="G49" s="81">
        <v>4</v>
      </c>
      <c r="H49" s="81">
        <v>0</v>
      </c>
      <c r="I49" s="81">
        <v>3</v>
      </c>
      <c r="J49" s="81">
        <v>0</v>
      </c>
      <c r="K49" s="81">
        <v>1</v>
      </c>
      <c r="L49" s="81">
        <v>1</v>
      </c>
      <c r="M49" s="81">
        <v>2</v>
      </c>
      <c r="N49" s="81">
        <v>7</v>
      </c>
      <c r="O49" s="81">
        <v>4</v>
      </c>
      <c r="P49" s="81">
        <v>4</v>
      </c>
      <c r="Q49" s="81">
        <v>2</v>
      </c>
      <c r="R49" s="81">
        <v>0</v>
      </c>
      <c r="S49" s="81">
        <v>4</v>
      </c>
      <c r="T49" s="81">
        <v>4</v>
      </c>
      <c r="U49" s="80">
        <v>1</v>
      </c>
      <c r="V49" s="80">
        <v>0</v>
      </c>
      <c r="W49" s="80">
        <f t="shared" si="6"/>
        <v>89</v>
      </c>
    </row>
    <row r="50" spans="1:23" ht="18" customHeight="1">
      <c r="A50" s="74"/>
      <c r="B50" s="77">
        <v>8</v>
      </c>
      <c r="C50" s="81">
        <v>64</v>
      </c>
      <c r="D50" s="81">
        <v>1</v>
      </c>
      <c r="E50" s="81">
        <v>0</v>
      </c>
      <c r="F50" s="81">
        <v>5</v>
      </c>
      <c r="G50" s="81">
        <v>1</v>
      </c>
      <c r="H50" s="81">
        <v>0</v>
      </c>
      <c r="I50" s="81">
        <v>1</v>
      </c>
      <c r="J50" s="81">
        <v>0</v>
      </c>
      <c r="K50" s="81">
        <v>0</v>
      </c>
      <c r="L50" s="81">
        <v>0</v>
      </c>
      <c r="M50" s="81">
        <v>1</v>
      </c>
      <c r="N50" s="81">
        <v>3</v>
      </c>
      <c r="O50" s="81">
        <v>7</v>
      </c>
      <c r="P50" s="81">
        <v>3</v>
      </c>
      <c r="Q50" s="81">
        <v>6</v>
      </c>
      <c r="R50" s="81">
        <v>0</v>
      </c>
      <c r="S50" s="81">
        <v>2</v>
      </c>
      <c r="T50" s="81">
        <v>1</v>
      </c>
      <c r="U50" s="80">
        <v>1</v>
      </c>
      <c r="V50" s="80">
        <v>1</v>
      </c>
      <c r="W50" s="80">
        <f t="shared" si="6"/>
        <v>97</v>
      </c>
    </row>
    <row r="51" spans="1:23" ht="18" customHeight="1">
      <c r="A51" s="74"/>
      <c r="B51" s="77">
        <v>9</v>
      </c>
      <c r="C51" s="81">
        <v>58</v>
      </c>
      <c r="D51" s="81">
        <v>4</v>
      </c>
      <c r="E51" s="81">
        <v>0</v>
      </c>
      <c r="F51" s="81">
        <v>8</v>
      </c>
      <c r="G51" s="81">
        <v>3</v>
      </c>
      <c r="H51" s="81">
        <v>0</v>
      </c>
      <c r="I51" s="81">
        <v>6</v>
      </c>
      <c r="J51" s="81">
        <v>1</v>
      </c>
      <c r="K51" s="81">
        <v>0</v>
      </c>
      <c r="L51" s="81">
        <v>0</v>
      </c>
      <c r="M51" s="81">
        <v>0</v>
      </c>
      <c r="N51" s="81">
        <v>2</v>
      </c>
      <c r="O51" s="81">
        <v>3</v>
      </c>
      <c r="P51" s="81">
        <v>3</v>
      </c>
      <c r="Q51" s="81">
        <v>1</v>
      </c>
      <c r="R51" s="81">
        <v>1</v>
      </c>
      <c r="S51" s="81">
        <v>7</v>
      </c>
      <c r="T51" s="81">
        <v>2</v>
      </c>
      <c r="U51" s="80">
        <v>0</v>
      </c>
      <c r="V51" s="80">
        <v>0</v>
      </c>
      <c r="W51" s="80">
        <f t="shared" si="6"/>
        <v>99</v>
      </c>
    </row>
    <row r="52" spans="1:23" ht="18" customHeight="1">
      <c r="A52" s="74"/>
      <c r="B52" s="77">
        <v>10</v>
      </c>
      <c r="C52" s="81">
        <v>59</v>
      </c>
      <c r="D52" s="81">
        <v>1</v>
      </c>
      <c r="E52" s="81">
        <v>2</v>
      </c>
      <c r="F52" s="81">
        <v>10</v>
      </c>
      <c r="G52" s="81">
        <v>3</v>
      </c>
      <c r="H52" s="81">
        <v>0</v>
      </c>
      <c r="I52" s="81">
        <v>5</v>
      </c>
      <c r="J52" s="81">
        <v>0</v>
      </c>
      <c r="K52" s="81">
        <v>0</v>
      </c>
      <c r="L52" s="81">
        <v>0</v>
      </c>
      <c r="M52" s="81">
        <v>0</v>
      </c>
      <c r="N52" s="81">
        <v>7</v>
      </c>
      <c r="O52" s="81">
        <v>4</v>
      </c>
      <c r="P52" s="81">
        <v>3</v>
      </c>
      <c r="Q52" s="81">
        <v>2</v>
      </c>
      <c r="R52" s="81">
        <v>0</v>
      </c>
      <c r="S52" s="81">
        <v>2</v>
      </c>
      <c r="T52" s="81">
        <v>2</v>
      </c>
      <c r="U52" s="80">
        <v>1</v>
      </c>
      <c r="V52" s="80">
        <v>0</v>
      </c>
      <c r="W52" s="80">
        <f t="shared" si="6"/>
        <v>101</v>
      </c>
    </row>
    <row r="53" spans="1:23" ht="18" customHeight="1">
      <c r="A53" s="74"/>
      <c r="B53" s="77">
        <v>11</v>
      </c>
      <c r="C53" s="81">
        <v>71</v>
      </c>
      <c r="D53" s="81">
        <v>3</v>
      </c>
      <c r="E53" s="81">
        <v>0</v>
      </c>
      <c r="F53" s="81">
        <v>6</v>
      </c>
      <c r="G53" s="81">
        <v>5</v>
      </c>
      <c r="H53" s="81">
        <v>0</v>
      </c>
      <c r="I53" s="81">
        <v>4</v>
      </c>
      <c r="J53" s="81">
        <v>0</v>
      </c>
      <c r="K53" s="81">
        <v>1</v>
      </c>
      <c r="L53" s="81">
        <v>0</v>
      </c>
      <c r="M53" s="81">
        <v>0</v>
      </c>
      <c r="N53" s="81">
        <v>10</v>
      </c>
      <c r="O53" s="81">
        <v>3</v>
      </c>
      <c r="P53" s="81">
        <v>1</v>
      </c>
      <c r="Q53" s="81">
        <v>3</v>
      </c>
      <c r="R53" s="81">
        <v>1</v>
      </c>
      <c r="S53" s="81">
        <v>2</v>
      </c>
      <c r="T53" s="81">
        <v>3</v>
      </c>
      <c r="U53" s="80">
        <v>2</v>
      </c>
      <c r="V53" s="80">
        <v>0</v>
      </c>
      <c r="W53" s="80">
        <f t="shared" si="6"/>
        <v>115</v>
      </c>
    </row>
    <row r="54" spans="1:23" ht="18" customHeight="1">
      <c r="A54" s="74"/>
      <c r="B54" s="78">
        <v>12</v>
      </c>
      <c r="C54" s="82">
        <v>39</v>
      </c>
      <c r="D54" s="82">
        <v>2</v>
      </c>
      <c r="E54" s="82">
        <v>1</v>
      </c>
      <c r="F54" s="82">
        <v>4</v>
      </c>
      <c r="G54" s="82">
        <v>1</v>
      </c>
      <c r="H54" s="82">
        <v>1</v>
      </c>
      <c r="I54" s="82">
        <v>3</v>
      </c>
      <c r="J54" s="82">
        <v>2</v>
      </c>
      <c r="K54" s="82">
        <v>1</v>
      </c>
      <c r="L54" s="82">
        <v>2</v>
      </c>
      <c r="M54" s="82">
        <v>0</v>
      </c>
      <c r="N54" s="82">
        <v>4</v>
      </c>
      <c r="O54" s="82">
        <v>2</v>
      </c>
      <c r="P54" s="82">
        <v>5</v>
      </c>
      <c r="Q54" s="82">
        <v>1</v>
      </c>
      <c r="R54" s="82">
        <v>1</v>
      </c>
      <c r="S54" s="82">
        <v>7</v>
      </c>
      <c r="T54" s="82">
        <v>11</v>
      </c>
      <c r="U54" s="83">
        <v>1</v>
      </c>
      <c r="V54" s="83">
        <v>0</v>
      </c>
      <c r="W54" s="83">
        <f t="shared" si="6"/>
        <v>88</v>
      </c>
    </row>
    <row r="55" spans="1:23" ht="18" customHeight="1">
      <c r="A55" s="75"/>
      <c r="B55" s="75" t="s">
        <v>36</v>
      </c>
      <c r="C55" s="83">
        <f t="shared" ref="C55:W55" si="7">SUM(C43:C54)</f>
        <v>554</v>
      </c>
      <c r="D55" s="83">
        <f t="shared" si="7"/>
        <v>22</v>
      </c>
      <c r="E55" s="83">
        <f t="shared" si="7"/>
        <v>9</v>
      </c>
      <c r="F55" s="83">
        <f t="shared" si="7"/>
        <v>64</v>
      </c>
      <c r="G55" s="83">
        <f t="shared" si="7"/>
        <v>31</v>
      </c>
      <c r="H55" s="83">
        <f t="shared" si="7"/>
        <v>2</v>
      </c>
      <c r="I55" s="83">
        <f t="shared" si="7"/>
        <v>38</v>
      </c>
      <c r="J55" s="83">
        <f t="shared" si="7"/>
        <v>4</v>
      </c>
      <c r="K55" s="83">
        <f t="shared" si="7"/>
        <v>6</v>
      </c>
      <c r="L55" s="83">
        <f t="shared" si="7"/>
        <v>5</v>
      </c>
      <c r="M55" s="83">
        <f t="shared" si="7"/>
        <v>4</v>
      </c>
      <c r="N55" s="83">
        <f t="shared" si="7"/>
        <v>68</v>
      </c>
      <c r="O55" s="83">
        <f t="shared" si="7"/>
        <v>43</v>
      </c>
      <c r="P55" s="83">
        <f t="shared" si="7"/>
        <v>45</v>
      </c>
      <c r="Q55" s="83">
        <f t="shared" si="7"/>
        <v>28</v>
      </c>
      <c r="R55" s="83">
        <f t="shared" si="7"/>
        <v>6</v>
      </c>
      <c r="S55" s="83">
        <f t="shared" si="7"/>
        <v>59</v>
      </c>
      <c r="T55" s="83">
        <f t="shared" si="7"/>
        <v>36</v>
      </c>
      <c r="U55" s="83">
        <f t="shared" si="7"/>
        <v>15</v>
      </c>
      <c r="V55" s="83">
        <f t="shared" si="7"/>
        <v>3</v>
      </c>
      <c r="W55" s="83">
        <f t="shared" si="7"/>
        <v>1042</v>
      </c>
    </row>
    <row r="56" spans="1:23" ht="18" customHeight="1">
      <c r="A56" s="31">
        <v>2022</v>
      </c>
      <c r="B56" s="76">
        <v>1</v>
      </c>
      <c r="C56" s="80">
        <v>45</v>
      </c>
      <c r="D56" s="80">
        <v>0</v>
      </c>
      <c r="E56" s="80">
        <v>0</v>
      </c>
      <c r="F56" s="80">
        <v>7</v>
      </c>
      <c r="G56" s="80">
        <v>1</v>
      </c>
      <c r="H56" s="80">
        <v>0</v>
      </c>
      <c r="I56" s="80">
        <v>2</v>
      </c>
      <c r="J56" s="80">
        <v>0</v>
      </c>
      <c r="K56" s="80">
        <v>1</v>
      </c>
      <c r="L56" s="80">
        <v>0</v>
      </c>
      <c r="M56" s="80">
        <v>0</v>
      </c>
      <c r="N56" s="80">
        <v>6</v>
      </c>
      <c r="O56" s="80">
        <v>2</v>
      </c>
      <c r="P56" s="80">
        <v>4</v>
      </c>
      <c r="Q56" s="80">
        <v>1</v>
      </c>
      <c r="R56" s="80">
        <v>0</v>
      </c>
      <c r="S56" s="80">
        <v>7</v>
      </c>
      <c r="T56" s="80">
        <v>2</v>
      </c>
      <c r="U56" s="80">
        <v>1</v>
      </c>
      <c r="V56" s="80">
        <v>0</v>
      </c>
      <c r="W56" s="80">
        <f t="shared" ref="W56:W67" si="8">SUM(C56:V56)</f>
        <v>79</v>
      </c>
    </row>
    <row r="57" spans="1:23" ht="18" customHeight="1">
      <c r="A57" s="74" t="s">
        <v>42</v>
      </c>
      <c r="B57" s="77">
        <v>2</v>
      </c>
      <c r="C57" s="81">
        <v>40</v>
      </c>
      <c r="D57" s="81">
        <v>3</v>
      </c>
      <c r="E57" s="81">
        <v>1</v>
      </c>
      <c r="F57" s="81">
        <v>5</v>
      </c>
      <c r="G57" s="81">
        <v>1</v>
      </c>
      <c r="H57" s="81">
        <v>0</v>
      </c>
      <c r="I57" s="81">
        <v>3</v>
      </c>
      <c r="J57" s="81">
        <v>0</v>
      </c>
      <c r="K57" s="81">
        <v>3</v>
      </c>
      <c r="L57" s="81">
        <v>0</v>
      </c>
      <c r="M57" s="81">
        <v>0</v>
      </c>
      <c r="N57" s="81">
        <v>4</v>
      </c>
      <c r="O57" s="81">
        <v>0</v>
      </c>
      <c r="P57" s="81">
        <v>4</v>
      </c>
      <c r="Q57" s="81">
        <v>0</v>
      </c>
      <c r="R57" s="81">
        <v>0</v>
      </c>
      <c r="S57" s="81">
        <v>3</v>
      </c>
      <c r="T57" s="81">
        <v>3</v>
      </c>
      <c r="U57" s="80">
        <v>3</v>
      </c>
      <c r="V57" s="80">
        <v>2</v>
      </c>
      <c r="W57" s="80">
        <f t="shared" si="8"/>
        <v>75</v>
      </c>
    </row>
    <row r="58" spans="1:23" ht="18" customHeight="1">
      <c r="A58" s="74"/>
      <c r="B58" s="77">
        <v>3</v>
      </c>
      <c r="C58" s="81">
        <v>86</v>
      </c>
      <c r="D58" s="81">
        <v>4</v>
      </c>
      <c r="E58" s="81">
        <v>0</v>
      </c>
      <c r="F58" s="81">
        <v>8</v>
      </c>
      <c r="G58" s="81">
        <v>3</v>
      </c>
      <c r="H58" s="81">
        <v>0</v>
      </c>
      <c r="I58" s="81">
        <v>7</v>
      </c>
      <c r="J58" s="81">
        <v>1</v>
      </c>
      <c r="K58" s="81">
        <v>0</v>
      </c>
      <c r="L58" s="81">
        <v>0</v>
      </c>
      <c r="M58" s="81">
        <v>0</v>
      </c>
      <c r="N58" s="81">
        <v>16</v>
      </c>
      <c r="O58" s="81">
        <v>5</v>
      </c>
      <c r="P58" s="81">
        <v>13</v>
      </c>
      <c r="Q58" s="81">
        <v>4</v>
      </c>
      <c r="R58" s="81">
        <v>2</v>
      </c>
      <c r="S58" s="81">
        <v>8</v>
      </c>
      <c r="T58" s="81">
        <v>5</v>
      </c>
      <c r="U58" s="80">
        <v>3</v>
      </c>
      <c r="V58" s="80">
        <v>0</v>
      </c>
      <c r="W58" s="80">
        <f t="shared" si="8"/>
        <v>165</v>
      </c>
    </row>
    <row r="59" spans="1:23" ht="18" customHeight="1">
      <c r="A59" s="74"/>
      <c r="B59" s="77">
        <v>4</v>
      </c>
      <c r="C59" s="81">
        <v>100</v>
      </c>
      <c r="D59" s="81">
        <v>6</v>
      </c>
      <c r="E59" s="81">
        <v>0</v>
      </c>
      <c r="F59" s="81">
        <v>1</v>
      </c>
      <c r="G59" s="81">
        <v>4</v>
      </c>
      <c r="H59" s="81">
        <v>1</v>
      </c>
      <c r="I59" s="81">
        <v>6</v>
      </c>
      <c r="J59" s="81">
        <v>0</v>
      </c>
      <c r="K59" s="81">
        <v>3</v>
      </c>
      <c r="L59" s="81">
        <v>0</v>
      </c>
      <c r="M59" s="81">
        <v>2</v>
      </c>
      <c r="N59" s="81">
        <v>12</v>
      </c>
      <c r="O59" s="81">
        <v>4</v>
      </c>
      <c r="P59" s="81">
        <v>4</v>
      </c>
      <c r="Q59" s="81">
        <v>2</v>
      </c>
      <c r="R59" s="81">
        <v>4</v>
      </c>
      <c r="S59" s="81">
        <v>10</v>
      </c>
      <c r="T59" s="81">
        <v>5</v>
      </c>
      <c r="U59" s="80">
        <v>2</v>
      </c>
      <c r="V59" s="80">
        <v>0</v>
      </c>
      <c r="W59" s="80">
        <f t="shared" si="8"/>
        <v>166</v>
      </c>
    </row>
    <row r="60" spans="1:23" ht="18" customHeight="1">
      <c r="A60" s="74"/>
      <c r="B60" s="77">
        <v>5</v>
      </c>
      <c r="C60" s="81">
        <v>96</v>
      </c>
      <c r="D60" s="81">
        <v>6</v>
      </c>
      <c r="E60" s="81">
        <v>2</v>
      </c>
      <c r="F60" s="81">
        <v>14</v>
      </c>
      <c r="G60" s="81">
        <v>3</v>
      </c>
      <c r="H60" s="81">
        <v>0</v>
      </c>
      <c r="I60" s="81">
        <v>11</v>
      </c>
      <c r="J60" s="81">
        <v>0</v>
      </c>
      <c r="K60" s="81">
        <v>1</v>
      </c>
      <c r="L60" s="81">
        <v>1</v>
      </c>
      <c r="M60" s="81">
        <v>1</v>
      </c>
      <c r="N60" s="81">
        <v>18</v>
      </c>
      <c r="O60" s="81">
        <v>10</v>
      </c>
      <c r="P60" s="81">
        <v>7</v>
      </c>
      <c r="Q60" s="81">
        <v>3</v>
      </c>
      <c r="R60" s="81">
        <v>1</v>
      </c>
      <c r="S60" s="81">
        <v>5</v>
      </c>
      <c r="T60" s="81">
        <v>4</v>
      </c>
      <c r="U60" s="80">
        <v>2</v>
      </c>
      <c r="V60" s="80">
        <v>0</v>
      </c>
      <c r="W60" s="80">
        <f t="shared" si="8"/>
        <v>185</v>
      </c>
    </row>
    <row r="61" spans="1:23" ht="18" customHeight="1">
      <c r="A61" s="74"/>
      <c r="B61" s="77">
        <v>6</v>
      </c>
      <c r="C61" s="81">
        <v>148</v>
      </c>
      <c r="D61" s="81">
        <v>7</v>
      </c>
      <c r="E61" s="81">
        <v>0</v>
      </c>
      <c r="F61" s="81">
        <v>17</v>
      </c>
      <c r="G61" s="81">
        <v>3</v>
      </c>
      <c r="H61" s="81">
        <v>0</v>
      </c>
      <c r="I61" s="81">
        <v>10</v>
      </c>
      <c r="J61" s="81">
        <v>0</v>
      </c>
      <c r="K61" s="81">
        <v>0</v>
      </c>
      <c r="L61" s="81">
        <v>0</v>
      </c>
      <c r="M61" s="81">
        <v>2</v>
      </c>
      <c r="N61" s="81">
        <v>20</v>
      </c>
      <c r="O61" s="81">
        <v>11</v>
      </c>
      <c r="P61" s="81">
        <v>11</v>
      </c>
      <c r="Q61" s="81">
        <v>0</v>
      </c>
      <c r="R61" s="81">
        <v>0</v>
      </c>
      <c r="S61" s="81">
        <v>11</v>
      </c>
      <c r="T61" s="81">
        <v>8</v>
      </c>
      <c r="U61" s="80">
        <v>2</v>
      </c>
      <c r="V61" s="80">
        <v>1</v>
      </c>
      <c r="W61" s="80">
        <f t="shared" si="8"/>
        <v>251</v>
      </c>
    </row>
    <row r="62" spans="1:23" ht="18" customHeight="1">
      <c r="A62" s="74"/>
      <c r="B62" s="77">
        <v>7</v>
      </c>
      <c r="C62" s="81">
        <v>155</v>
      </c>
      <c r="D62" s="81">
        <v>4</v>
      </c>
      <c r="E62" s="81">
        <v>2</v>
      </c>
      <c r="F62" s="81">
        <v>17</v>
      </c>
      <c r="G62" s="81">
        <v>3</v>
      </c>
      <c r="H62" s="81">
        <v>0</v>
      </c>
      <c r="I62" s="81">
        <v>11</v>
      </c>
      <c r="J62" s="81">
        <v>1</v>
      </c>
      <c r="K62" s="81">
        <v>1</v>
      </c>
      <c r="L62" s="81">
        <v>0</v>
      </c>
      <c r="M62" s="81">
        <v>2</v>
      </c>
      <c r="N62" s="81">
        <v>16</v>
      </c>
      <c r="O62" s="81">
        <v>4</v>
      </c>
      <c r="P62" s="81">
        <v>11</v>
      </c>
      <c r="Q62" s="81">
        <v>0</v>
      </c>
      <c r="R62" s="81">
        <v>0</v>
      </c>
      <c r="S62" s="81">
        <v>17</v>
      </c>
      <c r="T62" s="81">
        <v>6</v>
      </c>
      <c r="U62" s="80">
        <v>1</v>
      </c>
      <c r="V62" s="80">
        <v>0</v>
      </c>
      <c r="W62" s="80">
        <f t="shared" si="8"/>
        <v>251</v>
      </c>
    </row>
    <row r="63" spans="1:23" ht="18" customHeight="1">
      <c r="A63" s="74"/>
      <c r="B63" s="77">
        <v>8</v>
      </c>
      <c r="C63" s="81">
        <v>146</v>
      </c>
      <c r="D63" s="81">
        <v>4</v>
      </c>
      <c r="E63" s="81">
        <v>0</v>
      </c>
      <c r="F63" s="81">
        <v>18</v>
      </c>
      <c r="G63" s="81">
        <v>2</v>
      </c>
      <c r="H63" s="81">
        <v>1</v>
      </c>
      <c r="I63" s="81">
        <v>6</v>
      </c>
      <c r="J63" s="81">
        <v>2</v>
      </c>
      <c r="K63" s="81">
        <v>0</v>
      </c>
      <c r="L63" s="81">
        <v>1</v>
      </c>
      <c r="M63" s="81">
        <v>0</v>
      </c>
      <c r="N63" s="81">
        <v>9</v>
      </c>
      <c r="O63" s="81">
        <v>10</v>
      </c>
      <c r="P63" s="81">
        <v>15</v>
      </c>
      <c r="Q63" s="81">
        <v>1</v>
      </c>
      <c r="R63" s="81">
        <v>2</v>
      </c>
      <c r="S63" s="81">
        <v>13</v>
      </c>
      <c r="T63" s="81">
        <v>7</v>
      </c>
      <c r="U63" s="80">
        <v>0</v>
      </c>
      <c r="V63" s="80">
        <v>0</v>
      </c>
      <c r="W63" s="80">
        <f t="shared" si="8"/>
        <v>237</v>
      </c>
    </row>
    <row r="64" spans="1:23" ht="18" customHeight="1">
      <c r="A64" s="74"/>
      <c r="B64" s="77">
        <v>9</v>
      </c>
      <c r="C64" s="81">
        <v>150</v>
      </c>
      <c r="D64" s="81">
        <v>3</v>
      </c>
      <c r="E64" s="81">
        <v>1</v>
      </c>
      <c r="F64" s="81">
        <v>25</v>
      </c>
      <c r="G64" s="81">
        <v>6</v>
      </c>
      <c r="H64" s="81">
        <v>0</v>
      </c>
      <c r="I64" s="81">
        <v>8</v>
      </c>
      <c r="J64" s="81">
        <v>0</v>
      </c>
      <c r="K64" s="81">
        <v>2</v>
      </c>
      <c r="L64" s="81">
        <v>0</v>
      </c>
      <c r="M64" s="81">
        <v>0</v>
      </c>
      <c r="N64" s="81">
        <v>11</v>
      </c>
      <c r="O64" s="81">
        <v>4</v>
      </c>
      <c r="P64" s="81">
        <v>20</v>
      </c>
      <c r="Q64" s="81">
        <v>4</v>
      </c>
      <c r="R64" s="81">
        <v>1</v>
      </c>
      <c r="S64" s="81">
        <v>17</v>
      </c>
      <c r="T64" s="81">
        <v>3</v>
      </c>
      <c r="U64" s="80">
        <v>2</v>
      </c>
      <c r="V64" s="80">
        <v>0</v>
      </c>
      <c r="W64" s="80">
        <f t="shared" si="8"/>
        <v>257</v>
      </c>
    </row>
    <row r="65" spans="1:23" ht="18" customHeight="1">
      <c r="A65" s="74"/>
      <c r="B65" s="77">
        <v>10</v>
      </c>
      <c r="C65" s="81">
        <v>176</v>
      </c>
      <c r="D65" s="81">
        <v>0</v>
      </c>
      <c r="E65" s="81">
        <v>0</v>
      </c>
      <c r="F65" s="81">
        <v>16</v>
      </c>
      <c r="G65" s="81">
        <v>10</v>
      </c>
      <c r="H65" s="81">
        <v>0</v>
      </c>
      <c r="I65" s="81">
        <v>21</v>
      </c>
      <c r="J65" s="81">
        <v>0</v>
      </c>
      <c r="K65" s="81">
        <v>5</v>
      </c>
      <c r="L65" s="81">
        <v>0</v>
      </c>
      <c r="M65" s="81">
        <v>1</v>
      </c>
      <c r="N65" s="81">
        <v>19</v>
      </c>
      <c r="O65" s="81">
        <v>6</v>
      </c>
      <c r="P65" s="81">
        <v>35</v>
      </c>
      <c r="Q65" s="81">
        <v>5</v>
      </c>
      <c r="R65" s="81">
        <v>2</v>
      </c>
      <c r="S65" s="81">
        <v>19</v>
      </c>
      <c r="T65" s="81">
        <v>10</v>
      </c>
      <c r="U65" s="80">
        <v>2</v>
      </c>
      <c r="V65" s="80">
        <v>0</v>
      </c>
      <c r="W65" s="80">
        <f t="shared" si="8"/>
        <v>327</v>
      </c>
    </row>
    <row r="66" spans="1:23" ht="18" customHeight="1">
      <c r="A66" s="74"/>
      <c r="B66" s="77">
        <v>11</v>
      </c>
      <c r="C66" s="81">
        <v>160</v>
      </c>
      <c r="D66" s="81">
        <v>2</v>
      </c>
      <c r="E66" s="81">
        <v>0</v>
      </c>
      <c r="F66" s="81">
        <v>7</v>
      </c>
      <c r="G66" s="81">
        <v>7</v>
      </c>
      <c r="H66" s="81">
        <v>1</v>
      </c>
      <c r="I66" s="81">
        <v>13</v>
      </c>
      <c r="J66" s="81">
        <v>0</v>
      </c>
      <c r="K66" s="81">
        <v>2</v>
      </c>
      <c r="L66" s="81">
        <v>1</v>
      </c>
      <c r="M66" s="81">
        <v>2</v>
      </c>
      <c r="N66" s="81">
        <v>15</v>
      </c>
      <c r="O66" s="81">
        <v>7</v>
      </c>
      <c r="P66" s="81">
        <v>20</v>
      </c>
      <c r="Q66" s="81">
        <v>4</v>
      </c>
      <c r="R66" s="81">
        <v>2</v>
      </c>
      <c r="S66" s="81">
        <v>14</v>
      </c>
      <c r="T66" s="81">
        <v>6</v>
      </c>
      <c r="U66" s="80">
        <v>1</v>
      </c>
      <c r="V66" s="80">
        <v>1</v>
      </c>
      <c r="W66" s="80">
        <f t="shared" si="8"/>
        <v>265</v>
      </c>
    </row>
    <row r="67" spans="1:23" ht="18" customHeight="1">
      <c r="A67" s="74"/>
      <c r="B67" s="78">
        <v>12</v>
      </c>
      <c r="C67" s="82">
        <v>191</v>
      </c>
      <c r="D67" s="82">
        <v>6</v>
      </c>
      <c r="E67" s="82">
        <v>5</v>
      </c>
      <c r="F67" s="82">
        <v>33</v>
      </c>
      <c r="G67" s="82">
        <v>6</v>
      </c>
      <c r="H67" s="82">
        <v>0</v>
      </c>
      <c r="I67" s="82">
        <v>6</v>
      </c>
      <c r="J67" s="82">
        <v>0</v>
      </c>
      <c r="K67" s="82">
        <v>2</v>
      </c>
      <c r="L67" s="82">
        <v>1</v>
      </c>
      <c r="M67" s="82">
        <v>0</v>
      </c>
      <c r="N67" s="82">
        <v>20</v>
      </c>
      <c r="O67" s="82">
        <v>12</v>
      </c>
      <c r="P67" s="82">
        <v>10</v>
      </c>
      <c r="Q67" s="82">
        <v>4</v>
      </c>
      <c r="R67" s="82">
        <v>2</v>
      </c>
      <c r="S67" s="82">
        <v>16</v>
      </c>
      <c r="T67" s="82">
        <v>3</v>
      </c>
      <c r="U67" s="83">
        <v>0</v>
      </c>
      <c r="V67" s="83">
        <v>0</v>
      </c>
      <c r="W67" s="83">
        <f t="shared" si="8"/>
        <v>317</v>
      </c>
    </row>
    <row r="68" spans="1:23" ht="18" customHeight="1">
      <c r="A68" s="75"/>
      <c r="B68" s="75" t="s">
        <v>36</v>
      </c>
      <c r="C68" s="83">
        <f t="shared" ref="C68:W68" si="9">SUM(C56:C67)</f>
        <v>1493</v>
      </c>
      <c r="D68" s="83">
        <f t="shared" si="9"/>
        <v>45</v>
      </c>
      <c r="E68" s="83">
        <f t="shared" si="9"/>
        <v>11</v>
      </c>
      <c r="F68" s="83">
        <f t="shared" si="9"/>
        <v>168</v>
      </c>
      <c r="G68" s="83">
        <f t="shared" si="9"/>
        <v>49</v>
      </c>
      <c r="H68" s="83">
        <f t="shared" si="9"/>
        <v>3</v>
      </c>
      <c r="I68" s="83">
        <f t="shared" si="9"/>
        <v>104</v>
      </c>
      <c r="J68" s="83">
        <f t="shared" si="9"/>
        <v>4</v>
      </c>
      <c r="K68" s="83">
        <f t="shared" si="9"/>
        <v>20</v>
      </c>
      <c r="L68" s="83">
        <f t="shared" si="9"/>
        <v>4</v>
      </c>
      <c r="M68" s="83">
        <f t="shared" si="9"/>
        <v>10</v>
      </c>
      <c r="N68" s="83">
        <f t="shared" si="9"/>
        <v>166</v>
      </c>
      <c r="O68" s="83">
        <f t="shared" si="9"/>
        <v>75</v>
      </c>
      <c r="P68" s="83">
        <f t="shared" si="9"/>
        <v>154</v>
      </c>
      <c r="Q68" s="83">
        <f t="shared" si="9"/>
        <v>28</v>
      </c>
      <c r="R68" s="83">
        <f t="shared" si="9"/>
        <v>16</v>
      </c>
      <c r="S68" s="83">
        <f t="shared" si="9"/>
        <v>140</v>
      </c>
      <c r="T68" s="83">
        <f t="shared" si="9"/>
        <v>62</v>
      </c>
      <c r="U68" s="83">
        <f t="shared" si="9"/>
        <v>19</v>
      </c>
      <c r="V68" s="83">
        <f t="shared" si="9"/>
        <v>4</v>
      </c>
      <c r="W68" s="83">
        <f t="shared" si="9"/>
        <v>2575</v>
      </c>
    </row>
    <row r="69" spans="1:23" ht="15" customHeight="1"/>
    <row r="70" spans="1:23" ht="15" customHeight="1"/>
    <row r="71" spans="1:23" ht="15" customHeight="1"/>
    <row r="72" spans="1:23" ht="15" customHeight="1"/>
    <row r="73" spans="1:23" ht="15" customHeight="1"/>
    <row r="74" spans="1:23" ht="15" customHeight="1"/>
    <row r="75" spans="1:23" ht="15" customHeight="1"/>
    <row r="76" spans="1:23" ht="15" customHeight="1"/>
    <row r="77" spans="1:23" ht="15" customHeight="1"/>
    <row r="78" spans="1:23" ht="15" customHeight="1"/>
    <row r="79" spans="1:23" ht="15" customHeight="1"/>
    <row r="80" spans="1:23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</sheetData>
  <phoneticPr fontId="3" type="Hiragana"/>
  <pageMargins left="0.50314960629921257" right="0.50314960629921257" top="0.75" bottom="0.55314960629921262" header="0.3" footer="0.3"/>
  <pageSetup paperSize="8" fitToWidth="1" fitToHeight="1" orientation="landscape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C73"/>
  <sheetViews>
    <sheetView workbookViewId="0">
      <pane ySplit="3" topLeftCell="A4" activePane="bottomLeft" state="frozen"/>
      <selection pane="bottomLeft" activeCell="I7" sqref="I7"/>
    </sheetView>
  </sheetViews>
  <sheetFormatPr defaultRowHeight="18.75"/>
  <cols>
    <col min="1" max="2" width="7.125" style="24" customWidth="1"/>
    <col min="3" max="28" width="6.625" style="30" customWidth="1"/>
    <col min="29" max="29" width="7.125" style="30" customWidth="1"/>
    <col min="30" max="16384" width="9" style="30" customWidth="1"/>
  </cols>
  <sheetData>
    <row r="1" spans="1:29" ht="20.25" customHeight="1">
      <c r="A1" s="72" t="s">
        <v>211</v>
      </c>
    </row>
    <row r="2" spans="1:29" ht="16.5" customHeight="1">
      <c r="A2" s="19"/>
      <c r="AC2" s="38" t="s">
        <v>51</v>
      </c>
    </row>
    <row r="3" spans="1:29" ht="18" customHeight="1">
      <c r="A3" s="73" t="s">
        <v>34</v>
      </c>
      <c r="B3" s="73" t="s">
        <v>46</v>
      </c>
      <c r="C3" s="84" t="s">
        <v>97</v>
      </c>
      <c r="D3" s="84" t="s">
        <v>100</v>
      </c>
      <c r="E3" s="84" t="s">
        <v>44</v>
      </c>
      <c r="F3" s="84" t="s">
        <v>9</v>
      </c>
      <c r="G3" s="84" t="s">
        <v>101</v>
      </c>
      <c r="H3" s="84" t="s">
        <v>102</v>
      </c>
      <c r="I3" s="84" t="s">
        <v>103</v>
      </c>
      <c r="J3" s="84" t="s">
        <v>104</v>
      </c>
      <c r="K3" s="84" t="s">
        <v>23</v>
      </c>
      <c r="L3" s="84" t="s">
        <v>114</v>
      </c>
      <c r="M3" s="84" t="s">
        <v>115</v>
      </c>
      <c r="N3" s="84" t="s">
        <v>105</v>
      </c>
      <c r="O3" s="84" t="s">
        <v>117</v>
      </c>
      <c r="P3" s="84" t="s">
        <v>119</v>
      </c>
      <c r="Q3" s="84" t="s">
        <v>15</v>
      </c>
      <c r="R3" s="84" t="s">
        <v>120</v>
      </c>
      <c r="S3" s="84" t="s">
        <v>98</v>
      </c>
      <c r="T3" s="84" t="s">
        <v>107</v>
      </c>
      <c r="U3" s="84" t="s">
        <v>108</v>
      </c>
      <c r="V3" s="84" t="s">
        <v>49</v>
      </c>
      <c r="W3" s="84" t="s">
        <v>109</v>
      </c>
      <c r="X3" s="84" t="s">
        <v>110</v>
      </c>
      <c r="Y3" s="84" t="s">
        <v>111</v>
      </c>
      <c r="Z3" s="84" t="s">
        <v>112</v>
      </c>
      <c r="AA3" s="84" t="s">
        <v>113</v>
      </c>
      <c r="AB3" s="84" t="s">
        <v>48</v>
      </c>
      <c r="AC3" s="84" t="s">
        <v>36</v>
      </c>
    </row>
    <row r="4" spans="1:29" ht="18" customHeight="1">
      <c r="A4" s="31">
        <v>2018</v>
      </c>
      <c r="B4" s="76">
        <v>1</v>
      </c>
      <c r="C4" s="80">
        <v>20</v>
      </c>
      <c r="D4" s="80">
        <v>5</v>
      </c>
      <c r="E4" s="80">
        <v>64</v>
      </c>
      <c r="F4" s="80">
        <v>21</v>
      </c>
      <c r="G4" s="80">
        <v>2</v>
      </c>
      <c r="H4" s="80">
        <v>47</v>
      </c>
      <c r="I4" s="80">
        <v>0</v>
      </c>
      <c r="J4" s="80">
        <v>15</v>
      </c>
      <c r="K4" s="80">
        <v>4</v>
      </c>
      <c r="L4" s="80">
        <v>15</v>
      </c>
      <c r="M4" s="80">
        <v>42</v>
      </c>
      <c r="N4" s="80">
        <v>11</v>
      </c>
      <c r="O4" s="80">
        <v>6</v>
      </c>
      <c r="P4" s="80">
        <v>4</v>
      </c>
      <c r="Q4" s="80">
        <v>4</v>
      </c>
      <c r="R4" s="80">
        <v>403</v>
      </c>
      <c r="S4" s="80">
        <v>50</v>
      </c>
      <c r="T4" s="80">
        <v>26</v>
      </c>
      <c r="U4" s="80">
        <v>55</v>
      </c>
      <c r="V4" s="80">
        <v>25</v>
      </c>
      <c r="W4" s="80">
        <v>14</v>
      </c>
      <c r="X4" s="80">
        <v>97</v>
      </c>
      <c r="Y4" s="80">
        <v>30</v>
      </c>
      <c r="Z4" s="80">
        <v>18</v>
      </c>
      <c r="AA4" s="80">
        <v>1</v>
      </c>
      <c r="AB4" s="80">
        <v>31</v>
      </c>
      <c r="AC4" s="80">
        <f t="shared" ref="AC4:AC16" si="0">SUM(C4:AB4)</f>
        <v>1010</v>
      </c>
    </row>
    <row r="5" spans="1:29" ht="18" customHeight="1">
      <c r="A5" s="74" t="s">
        <v>35</v>
      </c>
      <c r="B5" s="77">
        <v>2</v>
      </c>
      <c r="C5" s="81">
        <v>19</v>
      </c>
      <c r="D5" s="81">
        <v>4</v>
      </c>
      <c r="E5" s="81">
        <v>55</v>
      </c>
      <c r="F5" s="81">
        <v>20</v>
      </c>
      <c r="G5" s="81">
        <v>0</v>
      </c>
      <c r="H5" s="81">
        <v>32</v>
      </c>
      <c r="I5" s="81">
        <v>3</v>
      </c>
      <c r="J5" s="81">
        <v>12</v>
      </c>
      <c r="K5" s="81">
        <v>1</v>
      </c>
      <c r="L5" s="81">
        <v>20</v>
      </c>
      <c r="M5" s="81">
        <v>20</v>
      </c>
      <c r="N5" s="81">
        <v>7</v>
      </c>
      <c r="O5" s="81">
        <v>2</v>
      </c>
      <c r="P5" s="81">
        <v>4</v>
      </c>
      <c r="Q5" s="81">
        <v>5</v>
      </c>
      <c r="R5" s="81">
        <v>337</v>
      </c>
      <c r="S5" s="81">
        <v>57</v>
      </c>
      <c r="T5" s="81">
        <v>22</v>
      </c>
      <c r="U5" s="81">
        <v>55</v>
      </c>
      <c r="V5" s="81">
        <v>15</v>
      </c>
      <c r="W5" s="81">
        <v>5</v>
      </c>
      <c r="X5" s="81">
        <v>79</v>
      </c>
      <c r="Y5" s="81">
        <v>33</v>
      </c>
      <c r="Z5" s="80">
        <v>7</v>
      </c>
      <c r="AA5" s="80">
        <v>0</v>
      </c>
      <c r="AB5" s="80">
        <v>28</v>
      </c>
      <c r="AC5" s="80">
        <f t="shared" si="0"/>
        <v>842</v>
      </c>
    </row>
    <row r="6" spans="1:29" ht="18" customHeight="1">
      <c r="A6" s="74"/>
      <c r="B6" s="77">
        <v>3</v>
      </c>
      <c r="C6" s="81">
        <v>17</v>
      </c>
      <c r="D6" s="81">
        <v>4</v>
      </c>
      <c r="E6" s="81">
        <v>56</v>
      </c>
      <c r="F6" s="81">
        <v>21</v>
      </c>
      <c r="G6" s="81">
        <v>0</v>
      </c>
      <c r="H6" s="81">
        <v>33</v>
      </c>
      <c r="I6" s="81">
        <v>0</v>
      </c>
      <c r="J6" s="81">
        <v>9</v>
      </c>
      <c r="K6" s="81">
        <v>3</v>
      </c>
      <c r="L6" s="81">
        <v>25</v>
      </c>
      <c r="M6" s="81">
        <v>28</v>
      </c>
      <c r="N6" s="81">
        <v>10</v>
      </c>
      <c r="O6" s="81">
        <v>7</v>
      </c>
      <c r="P6" s="81">
        <v>2</v>
      </c>
      <c r="Q6" s="81">
        <v>1</v>
      </c>
      <c r="R6" s="81">
        <v>441</v>
      </c>
      <c r="S6" s="81">
        <v>57</v>
      </c>
      <c r="T6" s="81">
        <v>31</v>
      </c>
      <c r="U6" s="81">
        <v>79</v>
      </c>
      <c r="V6" s="81">
        <v>20</v>
      </c>
      <c r="W6" s="81">
        <v>10</v>
      </c>
      <c r="X6" s="81">
        <v>91</v>
      </c>
      <c r="Y6" s="81">
        <v>33</v>
      </c>
      <c r="Z6" s="80">
        <v>5</v>
      </c>
      <c r="AA6" s="80">
        <v>2</v>
      </c>
      <c r="AB6" s="80">
        <v>13</v>
      </c>
      <c r="AC6" s="80">
        <f t="shared" si="0"/>
        <v>998</v>
      </c>
    </row>
    <row r="7" spans="1:29" ht="18" customHeight="1">
      <c r="A7" s="74"/>
      <c r="B7" s="77">
        <v>4</v>
      </c>
      <c r="C7" s="81">
        <v>17</v>
      </c>
      <c r="D7" s="81">
        <v>3</v>
      </c>
      <c r="E7" s="81">
        <v>43</v>
      </c>
      <c r="F7" s="81">
        <v>26</v>
      </c>
      <c r="G7" s="81">
        <v>1</v>
      </c>
      <c r="H7" s="81">
        <v>22</v>
      </c>
      <c r="I7" s="81">
        <v>2</v>
      </c>
      <c r="J7" s="81">
        <v>8</v>
      </c>
      <c r="K7" s="81">
        <v>2</v>
      </c>
      <c r="L7" s="81">
        <v>9</v>
      </c>
      <c r="M7" s="81">
        <v>23</v>
      </c>
      <c r="N7" s="81">
        <v>5</v>
      </c>
      <c r="O7" s="81">
        <v>6</v>
      </c>
      <c r="P7" s="81">
        <v>6</v>
      </c>
      <c r="Q7" s="81">
        <v>2</v>
      </c>
      <c r="R7" s="81">
        <v>365</v>
      </c>
      <c r="S7" s="81">
        <v>48</v>
      </c>
      <c r="T7" s="81">
        <v>18</v>
      </c>
      <c r="U7" s="81">
        <v>47</v>
      </c>
      <c r="V7" s="81">
        <v>14</v>
      </c>
      <c r="W7" s="81">
        <v>5</v>
      </c>
      <c r="X7" s="81">
        <v>53</v>
      </c>
      <c r="Y7" s="81">
        <v>39</v>
      </c>
      <c r="Z7" s="80">
        <v>7</v>
      </c>
      <c r="AA7" s="80">
        <v>0</v>
      </c>
      <c r="AB7" s="80">
        <v>22</v>
      </c>
      <c r="AC7" s="80">
        <f t="shared" si="0"/>
        <v>793</v>
      </c>
    </row>
    <row r="8" spans="1:29" ht="18" customHeight="1">
      <c r="A8" s="74"/>
      <c r="B8" s="77">
        <v>5</v>
      </c>
      <c r="C8" s="81">
        <v>16</v>
      </c>
      <c r="D8" s="81">
        <v>3</v>
      </c>
      <c r="E8" s="81">
        <v>72</v>
      </c>
      <c r="F8" s="81">
        <v>24</v>
      </c>
      <c r="G8" s="81">
        <v>6</v>
      </c>
      <c r="H8" s="81">
        <v>48</v>
      </c>
      <c r="I8" s="81">
        <v>2</v>
      </c>
      <c r="J8" s="81">
        <v>5</v>
      </c>
      <c r="K8" s="81">
        <v>6</v>
      </c>
      <c r="L8" s="81">
        <v>7</v>
      </c>
      <c r="M8" s="81">
        <v>19</v>
      </c>
      <c r="N8" s="81">
        <v>11</v>
      </c>
      <c r="O8" s="81">
        <v>4</v>
      </c>
      <c r="P8" s="81">
        <v>3</v>
      </c>
      <c r="Q8" s="81">
        <v>4</v>
      </c>
      <c r="R8" s="81">
        <v>401</v>
      </c>
      <c r="S8" s="81">
        <v>57</v>
      </c>
      <c r="T8" s="81">
        <v>22</v>
      </c>
      <c r="U8" s="81">
        <v>66</v>
      </c>
      <c r="V8" s="81">
        <v>14</v>
      </c>
      <c r="W8" s="81">
        <v>22</v>
      </c>
      <c r="X8" s="81">
        <v>63</v>
      </c>
      <c r="Y8" s="81">
        <v>46</v>
      </c>
      <c r="Z8" s="80">
        <v>10</v>
      </c>
      <c r="AA8" s="80">
        <v>1</v>
      </c>
      <c r="AB8" s="80">
        <v>15</v>
      </c>
      <c r="AC8" s="80">
        <f t="shared" si="0"/>
        <v>947</v>
      </c>
    </row>
    <row r="9" spans="1:29" ht="18" customHeight="1">
      <c r="A9" s="74"/>
      <c r="B9" s="77">
        <v>6</v>
      </c>
      <c r="C9" s="81">
        <v>33</v>
      </c>
      <c r="D9" s="81">
        <v>2</v>
      </c>
      <c r="E9" s="81">
        <v>52</v>
      </c>
      <c r="F9" s="81">
        <v>25</v>
      </c>
      <c r="G9" s="81">
        <v>0</v>
      </c>
      <c r="H9" s="81">
        <v>27</v>
      </c>
      <c r="I9" s="81">
        <v>3</v>
      </c>
      <c r="J9" s="81">
        <v>7</v>
      </c>
      <c r="K9" s="81">
        <v>1</v>
      </c>
      <c r="L9" s="81">
        <v>20</v>
      </c>
      <c r="M9" s="81">
        <v>25</v>
      </c>
      <c r="N9" s="81">
        <v>9</v>
      </c>
      <c r="O9" s="81">
        <v>9</v>
      </c>
      <c r="P9" s="81">
        <v>6</v>
      </c>
      <c r="Q9" s="81">
        <v>12</v>
      </c>
      <c r="R9" s="81">
        <v>382</v>
      </c>
      <c r="S9" s="81">
        <v>65</v>
      </c>
      <c r="T9" s="81">
        <v>17</v>
      </c>
      <c r="U9" s="81">
        <v>53</v>
      </c>
      <c r="V9" s="81">
        <v>21</v>
      </c>
      <c r="W9" s="81">
        <v>26</v>
      </c>
      <c r="X9" s="81">
        <v>77</v>
      </c>
      <c r="Y9" s="81">
        <v>35</v>
      </c>
      <c r="Z9" s="80">
        <v>22</v>
      </c>
      <c r="AA9" s="80">
        <v>0</v>
      </c>
      <c r="AB9" s="80">
        <v>23</v>
      </c>
      <c r="AC9" s="80">
        <f t="shared" si="0"/>
        <v>952</v>
      </c>
    </row>
    <row r="10" spans="1:29" ht="18" customHeight="1">
      <c r="A10" s="74"/>
      <c r="B10" s="77">
        <v>7</v>
      </c>
      <c r="C10" s="81">
        <v>21</v>
      </c>
      <c r="D10" s="81">
        <v>0</v>
      </c>
      <c r="E10" s="81">
        <v>58</v>
      </c>
      <c r="F10" s="81">
        <v>22</v>
      </c>
      <c r="G10" s="81">
        <v>0</v>
      </c>
      <c r="H10" s="81">
        <v>44</v>
      </c>
      <c r="I10" s="81">
        <v>5</v>
      </c>
      <c r="J10" s="81">
        <v>5</v>
      </c>
      <c r="K10" s="81">
        <v>3</v>
      </c>
      <c r="L10" s="81">
        <v>20</v>
      </c>
      <c r="M10" s="81">
        <v>55</v>
      </c>
      <c r="N10" s="81">
        <v>3</v>
      </c>
      <c r="O10" s="81">
        <v>9</v>
      </c>
      <c r="P10" s="81">
        <v>4</v>
      </c>
      <c r="Q10" s="81">
        <v>10</v>
      </c>
      <c r="R10" s="81">
        <v>735</v>
      </c>
      <c r="S10" s="81">
        <v>68</v>
      </c>
      <c r="T10" s="81">
        <v>32</v>
      </c>
      <c r="U10" s="81">
        <v>63</v>
      </c>
      <c r="V10" s="81">
        <v>23</v>
      </c>
      <c r="W10" s="81">
        <v>12</v>
      </c>
      <c r="X10" s="81">
        <v>65</v>
      </c>
      <c r="Y10" s="81">
        <v>44</v>
      </c>
      <c r="Z10" s="80">
        <v>23</v>
      </c>
      <c r="AA10" s="80">
        <v>1</v>
      </c>
      <c r="AB10" s="80">
        <v>51</v>
      </c>
      <c r="AC10" s="80">
        <f t="shared" si="0"/>
        <v>1376</v>
      </c>
    </row>
    <row r="11" spans="1:29" ht="18" customHeight="1">
      <c r="A11" s="74"/>
      <c r="B11" s="77">
        <v>8</v>
      </c>
      <c r="C11" s="81">
        <v>28</v>
      </c>
      <c r="D11" s="81">
        <v>5</v>
      </c>
      <c r="E11" s="81">
        <v>61</v>
      </c>
      <c r="F11" s="81">
        <v>24</v>
      </c>
      <c r="G11" s="81">
        <v>5</v>
      </c>
      <c r="H11" s="81">
        <v>58</v>
      </c>
      <c r="I11" s="81">
        <v>4</v>
      </c>
      <c r="J11" s="81">
        <v>24</v>
      </c>
      <c r="K11" s="81">
        <v>10</v>
      </c>
      <c r="L11" s="81">
        <v>16</v>
      </c>
      <c r="M11" s="81">
        <v>34</v>
      </c>
      <c r="N11" s="81">
        <v>8</v>
      </c>
      <c r="O11" s="81">
        <v>7</v>
      </c>
      <c r="P11" s="81">
        <v>5</v>
      </c>
      <c r="Q11" s="81">
        <v>19</v>
      </c>
      <c r="R11" s="81">
        <v>606</v>
      </c>
      <c r="S11" s="81">
        <v>132</v>
      </c>
      <c r="T11" s="81">
        <v>56</v>
      </c>
      <c r="U11" s="81">
        <v>112</v>
      </c>
      <c r="V11" s="81">
        <v>40</v>
      </c>
      <c r="W11" s="81">
        <v>15</v>
      </c>
      <c r="X11" s="81">
        <v>110</v>
      </c>
      <c r="Y11" s="81">
        <v>44</v>
      </c>
      <c r="Z11" s="80">
        <v>26</v>
      </c>
      <c r="AA11" s="80">
        <v>0</v>
      </c>
      <c r="AB11" s="80">
        <v>24</v>
      </c>
      <c r="AC11" s="80">
        <f t="shared" si="0"/>
        <v>1473</v>
      </c>
    </row>
    <row r="12" spans="1:29" ht="18" customHeight="1">
      <c r="A12" s="74"/>
      <c r="B12" s="77">
        <v>9</v>
      </c>
      <c r="C12" s="81">
        <v>15</v>
      </c>
      <c r="D12" s="81">
        <v>4</v>
      </c>
      <c r="E12" s="81">
        <v>60</v>
      </c>
      <c r="F12" s="81">
        <v>23</v>
      </c>
      <c r="G12" s="81">
        <v>1</v>
      </c>
      <c r="H12" s="81">
        <v>57</v>
      </c>
      <c r="I12" s="81">
        <v>2</v>
      </c>
      <c r="J12" s="81">
        <v>9</v>
      </c>
      <c r="K12" s="81">
        <v>8</v>
      </c>
      <c r="L12" s="81">
        <v>16</v>
      </c>
      <c r="M12" s="81">
        <v>31</v>
      </c>
      <c r="N12" s="81">
        <v>11</v>
      </c>
      <c r="O12" s="81">
        <v>6</v>
      </c>
      <c r="P12" s="81">
        <v>1</v>
      </c>
      <c r="Q12" s="81">
        <v>10</v>
      </c>
      <c r="R12" s="81">
        <v>406</v>
      </c>
      <c r="S12" s="81">
        <v>82</v>
      </c>
      <c r="T12" s="81">
        <v>23</v>
      </c>
      <c r="U12" s="81">
        <v>51</v>
      </c>
      <c r="V12" s="81">
        <v>34</v>
      </c>
      <c r="W12" s="81">
        <v>7</v>
      </c>
      <c r="X12" s="81">
        <v>60</v>
      </c>
      <c r="Y12" s="81">
        <v>36</v>
      </c>
      <c r="Z12" s="80">
        <v>13</v>
      </c>
      <c r="AA12" s="80">
        <v>1</v>
      </c>
      <c r="AB12" s="80">
        <v>18</v>
      </c>
      <c r="AC12" s="80">
        <f t="shared" si="0"/>
        <v>985</v>
      </c>
    </row>
    <row r="13" spans="1:29" ht="18" customHeight="1">
      <c r="A13" s="74"/>
      <c r="B13" s="77">
        <v>10</v>
      </c>
      <c r="C13" s="81">
        <v>22</v>
      </c>
      <c r="D13" s="81">
        <v>4</v>
      </c>
      <c r="E13" s="81">
        <v>63</v>
      </c>
      <c r="F13" s="81">
        <v>15</v>
      </c>
      <c r="G13" s="81">
        <v>1</v>
      </c>
      <c r="H13" s="81">
        <v>57</v>
      </c>
      <c r="I13" s="81">
        <v>0</v>
      </c>
      <c r="J13" s="81">
        <v>13</v>
      </c>
      <c r="K13" s="81">
        <v>11</v>
      </c>
      <c r="L13" s="81">
        <v>26</v>
      </c>
      <c r="M13" s="81">
        <v>23</v>
      </c>
      <c r="N13" s="81">
        <v>3</v>
      </c>
      <c r="O13" s="81">
        <v>8</v>
      </c>
      <c r="P13" s="81">
        <v>4</v>
      </c>
      <c r="Q13" s="81">
        <v>4</v>
      </c>
      <c r="R13" s="81">
        <v>452</v>
      </c>
      <c r="S13" s="81">
        <v>94</v>
      </c>
      <c r="T13" s="81">
        <v>25</v>
      </c>
      <c r="U13" s="81">
        <v>88</v>
      </c>
      <c r="V13" s="81">
        <v>23</v>
      </c>
      <c r="W13" s="81">
        <v>12</v>
      </c>
      <c r="X13" s="81">
        <v>73</v>
      </c>
      <c r="Y13" s="81">
        <v>53</v>
      </c>
      <c r="Z13" s="80">
        <v>7</v>
      </c>
      <c r="AA13" s="80">
        <v>1</v>
      </c>
      <c r="AB13" s="80">
        <v>25</v>
      </c>
      <c r="AC13" s="80">
        <f t="shared" si="0"/>
        <v>1107</v>
      </c>
    </row>
    <row r="14" spans="1:29" ht="18" customHeight="1">
      <c r="A14" s="74"/>
      <c r="B14" s="77">
        <v>11</v>
      </c>
      <c r="C14" s="81">
        <v>9</v>
      </c>
      <c r="D14" s="81">
        <v>11</v>
      </c>
      <c r="E14" s="81">
        <v>53</v>
      </c>
      <c r="F14" s="81">
        <v>16</v>
      </c>
      <c r="G14" s="81">
        <v>0</v>
      </c>
      <c r="H14" s="81">
        <v>59</v>
      </c>
      <c r="I14" s="81">
        <v>1</v>
      </c>
      <c r="J14" s="81">
        <v>14</v>
      </c>
      <c r="K14" s="81">
        <v>18</v>
      </c>
      <c r="L14" s="81">
        <v>18</v>
      </c>
      <c r="M14" s="81">
        <v>31</v>
      </c>
      <c r="N14" s="81">
        <v>3</v>
      </c>
      <c r="O14" s="81">
        <v>11</v>
      </c>
      <c r="P14" s="81">
        <v>1</v>
      </c>
      <c r="Q14" s="81">
        <v>3</v>
      </c>
      <c r="R14" s="81">
        <v>375</v>
      </c>
      <c r="S14" s="81">
        <v>36</v>
      </c>
      <c r="T14" s="81">
        <v>23</v>
      </c>
      <c r="U14" s="81">
        <v>50</v>
      </c>
      <c r="V14" s="81">
        <v>16</v>
      </c>
      <c r="W14" s="81">
        <v>10</v>
      </c>
      <c r="X14" s="81">
        <v>70</v>
      </c>
      <c r="Y14" s="81">
        <v>15</v>
      </c>
      <c r="Z14" s="80">
        <v>18</v>
      </c>
      <c r="AA14" s="80">
        <v>2</v>
      </c>
      <c r="AB14" s="80">
        <v>21</v>
      </c>
      <c r="AC14" s="80">
        <f t="shared" si="0"/>
        <v>884</v>
      </c>
    </row>
    <row r="15" spans="1:29" ht="18" customHeight="1">
      <c r="A15" s="74"/>
      <c r="B15" s="78">
        <v>12</v>
      </c>
      <c r="C15" s="82">
        <v>19</v>
      </c>
      <c r="D15" s="82">
        <v>2</v>
      </c>
      <c r="E15" s="82">
        <v>72</v>
      </c>
      <c r="F15" s="82">
        <v>18</v>
      </c>
      <c r="G15" s="82">
        <v>0</v>
      </c>
      <c r="H15" s="82">
        <v>42</v>
      </c>
      <c r="I15" s="82">
        <v>1</v>
      </c>
      <c r="J15" s="82">
        <v>13</v>
      </c>
      <c r="K15" s="82">
        <v>9</v>
      </c>
      <c r="L15" s="82">
        <v>11</v>
      </c>
      <c r="M15" s="82">
        <v>22</v>
      </c>
      <c r="N15" s="82">
        <v>7</v>
      </c>
      <c r="O15" s="82">
        <v>4</v>
      </c>
      <c r="P15" s="82">
        <v>2</v>
      </c>
      <c r="Q15" s="82">
        <v>0</v>
      </c>
      <c r="R15" s="82">
        <v>401</v>
      </c>
      <c r="S15" s="82">
        <v>60</v>
      </c>
      <c r="T15" s="82">
        <v>23</v>
      </c>
      <c r="U15" s="82">
        <v>49</v>
      </c>
      <c r="V15" s="82">
        <v>23</v>
      </c>
      <c r="W15" s="82">
        <v>14</v>
      </c>
      <c r="X15" s="82">
        <v>80</v>
      </c>
      <c r="Y15" s="82">
        <v>30</v>
      </c>
      <c r="Z15" s="83">
        <v>5</v>
      </c>
      <c r="AA15" s="83">
        <v>2</v>
      </c>
      <c r="AB15" s="83">
        <v>28</v>
      </c>
      <c r="AC15" s="83">
        <f t="shared" si="0"/>
        <v>937</v>
      </c>
    </row>
    <row r="16" spans="1:29" ht="18" customHeight="1">
      <c r="A16" s="74"/>
      <c r="B16" s="75" t="s">
        <v>36</v>
      </c>
      <c r="C16" s="83">
        <f t="shared" ref="C16:AB16" si="1">SUM(C4:C15)</f>
        <v>236</v>
      </c>
      <c r="D16" s="83">
        <f t="shared" si="1"/>
        <v>47</v>
      </c>
      <c r="E16" s="83">
        <f t="shared" si="1"/>
        <v>709</v>
      </c>
      <c r="F16" s="83">
        <f t="shared" si="1"/>
        <v>255</v>
      </c>
      <c r="G16" s="83">
        <f t="shared" si="1"/>
        <v>16</v>
      </c>
      <c r="H16" s="83">
        <f t="shared" si="1"/>
        <v>526</v>
      </c>
      <c r="I16" s="83">
        <f t="shared" si="1"/>
        <v>23</v>
      </c>
      <c r="J16" s="83">
        <f t="shared" si="1"/>
        <v>134</v>
      </c>
      <c r="K16" s="83">
        <f t="shared" si="1"/>
        <v>76</v>
      </c>
      <c r="L16" s="83">
        <f t="shared" si="1"/>
        <v>203</v>
      </c>
      <c r="M16" s="83">
        <f t="shared" si="1"/>
        <v>353</v>
      </c>
      <c r="N16" s="83">
        <f t="shared" si="1"/>
        <v>88</v>
      </c>
      <c r="O16" s="83">
        <f t="shared" si="1"/>
        <v>79</v>
      </c>
      <c r="P16" s="83">
        <f t="shared" si="1"/>
        <v>42</v>
      </c>
      <c r="Q16" s="83">
        <f t="shared" si="1"/>
        <v>74</v>
      </c>
      <c r="R16" s="83">
        <f t="shared" si="1"/>
        <v>5304</v>
      </c>
      <c r="S16" s="83">
        <f t="shared" si="1"/>
        <v>806</v>
      </c>
      <c r="T16" s="83">
        <f t="shared" si="1"/>
        <v>318</v>
      </c>
      <c r="U16" s="83">
        <f t="shared" si="1"/>
        <v>768</v>
      </c>
      <c r="V16" s="83">
        <f t="shared" si="1"/>
        <v>268</v>
      </c>
      <c r="W16" s="83">
        <f t="shared" si="1"/>
        <v>152</v>
      </c>
      <c r="X16" s="83">
        <f t="shared" si="1"/>
        <v>918</v>
      </c>
      <c r="Y16" s="83">
        <f t="shared" si="1"/>
        <v>438</v>
      </c>
      <c r="Z16" s="83">
        <f t="shared" si="1"/>
        <v>161</v>
      </c>
      <c r="AA16" s="83">
        <f t="shared" si="1"/>
        <v>11</v>
      </c>
      <c r="AB16" s="83">
        <f t="shared" si="1"/>
        <v>299</v>
      </c>
      <c r="AC16" s="83">
        <f t="shared" si="0"/>
        <v>12304</v>
      </c>
    </row>
    <row r="17" spans="1:29" ht="18" customHeight="1">
      <c r="A17" s="75"/>
      <c r="B17" s="87" t="s">
        <v>178</v>
      </c>
      <c r="C17" s="89">
        <v>7.7888000000000002</v>
      </c>
      <c r="D17" s="89">
        <v>9.4548000000000005</v>
      </c>
      <c r="E17" s="89">
        <v>9.9692000000000007</v>
      </c>
      <c r="F17" s="89">
        <v>8.1489999999999991</v>
      </c>
      <c r="G17" s="89">
        <v>7.3699000000000003</v>
      </c>
      <c r="H17" s="89">
        <v>10.1493</v>
      </c>
      <c r="I17" s="89">
        <v>7.4217000000000004</v>
      </c>
      <c r="J17" s="89">
        <v>8.375</v>
      </c>
      <c r="K17" s="89">
        <v>11.1372</v>
      </c>
      <c r="L17" s="89">
        <v>7.6917</v>
      </c>
      <c r="M17" s="89">
        <v>10.9254</v>
      </c>
      <c r="N17" s="89">
        <v>10.0091</v>
      </c>
      <c r="O17" s="89">
        <v>13.7081</v>
      </c>
      <c r="P17" s="89">
        <v>8.9361999999999995</v>
      </c>
      <c r="Q17" s="89">
        <v>24.254300000000001</v>
      </c>
      <c r="R17" s="89">
        <v>17.193899999999999</v>
      </c>
      <c r="S17" s="89">
        <v>10.5329</v>
      </c>
      <c r="T17" s="89">
        <v>13.2445</v>
      </c>
      <c r="U17" s="89">
        <v>9.7004999999999999</v>
      </c>
      <c r="V17" s="89">
        <v>10.355499999999999</v>
      </c>
      <c r="W17" s="89">
        <v>7.8597999999999999</v>
      </c>
      <c r="X17" s="89">
        <v>10.4366</v>
      </c>
      <c r="Y17" s="89">
        <v>9.9803999999999995</v>
      </c>
      <c r="Z17" s="89">
        <v>11.2532</v>
      </c>
      <c r="AA17" s="89">
        <v>4.3529999999999998</v>
      </c>
      <c r="AB17" s="89" t="s">
        <v>60</v>
      </c>
      <c r="AC17" s="89">
        <v>12.546200000000001</v>
      </c>
    </row>
    <row r="18" spans="1:29" ht="18" customHeight="1">
      <c r="A18" s="31">
        <v>2019</v>
      </c>
      <c r="B18" s="76">
        <v>1</v>
      </c>
      <c r="C18" s="80">
        <v>23</v>
      </c>
      <c r="D18" s="80">
        <v>6</v>
      </c>
      <c r="E18" s="80">
        <v>64</v>
      </c>
      <c r="F18" s="80">
        <v>15</v>
      </c>
      <c r="G18" s="80">
        <v>1</v>
      </c>
      <c r="H18" s="80">
        <v>39</v>
      </c>
      <c r="I18" s="80">
        <v>0</v>
      </c>
      <c r="J18" s="80">
        <v>12</v>
      </c>
      <c r="K18" s="80">
        <v>4</v>
      </c>
      <c r="L18" s="80">
        <v>16</v>
      </c>
      <c r="M18" s="80">
        <v>38</v>
      </c>
      <c r="N18" s="80">
        <v>10</v>
      </c>
      <c r="O18" s="80">
        <v>8</v>
      </c>
      <c r="P18" s="80">
        <v>4</v>
      </c>
      <c r="Q18" s="80">
        <v>8</v>
      </c>
      <c r="R18" s="80">
        <v>515</v>
      </c>
      <c r="S18" s="80">
        <v>84</v>
      </c>
      <c r="T18" s="80">
        <v>22</v>
      </c>
      <c r="U18" s="80">
        <v>62</v>
      </c>
      <c r="V18" s="80">
        <v>31</v>
      </c>
      <c r="W18" s="80">
        <v>27</v>
      </c>
      <c r="X18" s="80">
        <v>98</v>
      </c>
      <c r="Y18" s="80">
        <v>42</v>
      </c>
      <c r="Z18" s="80">
        <v>17</v>
      </c>
      <c r="AA18" s="80">
        <v>2</v>
      </c>
      <c r="AB18" s="80">
        <v>33</v>
      </c>
      <c r="AC18" s="80">
        <f t="shared" ref="AC18:AC30" si="2">SUM(C18:AB18)</f>
        <v>1181</v>
      </c>
    </row>
    <row r="19" spans="1:29" ht="18" customHeight="1">
      <c r="A19" s="74" t="s">
        <v>32</v>
      </c>
      <c r="B19" s="77">
        <v>2</v>
      </c>
      <c r="C19" s="81">
        <v>23</v>
      </c>
      <c r="D19" s="81">
        <v>1</v>
      </c>
      <c r="E19" s="81">
        <v>45</v>
      </c>
      <c r="F19" s="81">
        <v>31</v>
      </c>
      <c r="G19" s="81">
        <v>1</v>
      </c>
      <c r="H19" s="81">
        <v>33</v>
      </c>
      <c r="I19" s="81">
        <v>5</v>
      </c>
      <c r="J19" s="81">
        <v>14</v>
      </c>
      <c r="K19" s="81">
        <v>6</v>
      </c>
      <c r="L19" s="81">
        <v>10</v>
      </c>
      <c r="M19" s="81">
        <v>32</v>
      </c>
      <c r="N19" s="81">
        <v>10</v>
      </c>
      <c r="O19" s="81">
        <v>3</v>
      </c>
      <c r="P19" s="81">
        <v>2</v>
      </c>
      <c r="Q19" s="81">
        <v>8</v>
      </c>
      <c r="R19" s="81">
        <v>416</v>
      </c>
      <c r="S19" s="81">
        <v>61</v>
      </c>
      <c r="T19" s="81">
        <v>12</v>
      </c>
      <c r="U19" s="81">
        <v>83</v>
      </c>
      <c r="V19" s="81">
        <v>14</v>
      </c>
      <c r="W19" s="81">
        <v>11</v>
      </c>
      <c r="X19" s="81">
        <v>91</v>
      </c>
      <c r="Y19" s="81">
        <v>40</v>
      </c>
      <c r="Z19" s="80">
        <v>5</v>
      </c>
      <c r="AA19" s="80">
        <v>5</v>
      </c>
      <c r="AB19" s="80">
        <v>29</v>
      </c>
      <c r="AC19" s="80">
        <f t="shared" si="2"/>
        <v>991</v>
      </c>
    </row>
    <row r="20" spans="1:29" ht="18" customHeight="1">
      <c r="A20" s="74"/>
      <c r="B20" s="77">
        <v>3</v>
      </c>
      <c r="C20" s="81">
        <v>24</v>
      </c>
      <c r="D20" s="81">
        <v>2</v>
      </c>
      <c r="E20" s="81">
        <v>53</v>
      </c>
      <c r="F20" s="81">
        <v>39</v>
      </c>
      <c r="G20" s="81">
        <v>1</v>
      </c>
      <c r="H20" s="81">
        <v>45</v>
      </c>
      <c r="I20" s="81">
        <v>1</v>
      </c>
      <c r="J20" s="81">
        <v>8</v>
      </c>
      <c r="K20" s="81">
        <v>4</v>
      </c>
      <c r="L20" s="81">
        <v>23</v>
      </c>
      <c r="M20" s="81">
        <v>31</v>
      </c>
      <c r="N20" s="81">
        <v>12</v>
      </c>
      <c r="O20" s="81">
        <v>11</v>
      </c>
      <c r="P20" s="81">
        <v>2</v>
      </c>
      <c r="Q20" s="81">
        <v>4</v>
      </c>
      <c r="R20" s="81">
        <v>517</v>
      </c>
      <c r="S20" s="81">
        <v>74</v>
      </c>
      <c r="T20" s="81">
        <v>30</v>
      </c>
      <c r="U20" s="81">
        <v>61</v>
      </c>
      <c r="V20" s="81">
        <v>20</v>
      </c>
      <c r="W20" s="81">
        <v>7</v>
      </c>
      <c r="X20" s="81">
        <v>69</v>
      </c>
      <c r="Y20" s="81">
        <v>35</v>
      </c>
      <c r="Z20" s="80">
        <v>12</v>
      </c>
      <c r="AA20" s="80">
        <v>3</v>
      </c>
      <c r="AB20" s="80">
        <v>18</v>
      </c>
      <c r="AC20" s="80">
        <f t="shared" si="2"/>
        <v>1106</v>
      </c>
    </row>
    <row r="21" spans="1:29" ht="18" customHeight="1">
      <c r="A21" s="74"/>
      <c r="B21" s="77">
        <v>4</v>
      </c>
      <c r="C21" s="81">
        <v>14</v>
      </c>
      <c r="D21" s="81">
        <v>4</v>
      </c>
      <c r="E21" s="81">
        <v>32</v>
      </c>
      <c r="F21" s="81">
        <v>17</v>
      </c>
      <c r="G21" s="81">
        <v>0</v>
      </c>
      <c r="H21" s="81">
        <v>37</v>
      </c>
      <c r="I21" s="81">
        <v>0</v>
      </c>
      <c r="J21" s="81">
        <v>6</v>
      </c>
      <c r="K21" s="81">
        <v>7</v>
      </c>
      <c r="L21" s="81">
        <v>15</v>
      </c>
      <c r="M21" s="81">
        <v>32</v>
      </c>
      <c r="N21" s="81">
        <v>1</v>
      </c>
      <c r="O21" s="81">
        <v>2</v>
      </c>
      <c r="P21" s="81">
        <v>3</v>
      </c>
      <c r="Q21" s="81">
        <v>5</v>
      </c>
      <c r="R21" s="81">
        <v>438</v>
      </c>
      <c r="S21" s="81">
        <v>55</v>
      </c>
      <c r="T21" s="81">
        <v>16</v>
      </c>
      <c r="U21" s="81">
        <v>65</v>
      </c>
      <c r="V21" s="81">
        <v>16</v>
      </c>
      <c r="W21" s="81">
        <v>13</v>
      </c>
      <c r="X21" s="81">
        <v>69</v>
      </c>
      <c r="Y21" s="81">
        <v>27</v>
      </c>
      <c r="Z21" s="80">
        <v>8</v>
      </c>
      <c r="AA21" s="80">
        <v>3</v>
      </c>
      <c r="AB21" s="80">
        <v>14</v>
      </c>
      <c r="AC21" s="80">
        <f t="shared" si="2"/>
        <v>899</v>
      </c>
    </row>
    <row r="22" spans="1:29" ht="18" customHeight="1">
      <c r="A22" s="74"/>
      <c r="B22" s="77">
        <v>5</v>
      </c>
      <c r="C22" s="81">
        <v>16</v>
      </c>
      <c r="D22" s="81">
        <v>1</v>
      </c>
      <c r="E22" s="81">
        <v>57</v>
      </c>
      <c r="F22" s="81">
        <v>24</v>
      </c>
      <c r="G22" s="81">
        <v>1</v>
      </c>
      <c r="H22" s="81">
        <v>29</v>
      </c>
      <c r="I22" s="81">
        <v>0</v>
      </c>
      <c r="J22" s="81">
        <v>5</v>
      </c>
      <c r="K22" s="81">
        <v>6</v>
      </c>
      <c r="L22" s="81">
        <v>22</v>
      </c>
      <c r="M22" s="81">
        <v>42</v>
      </c>
      <c r="N22" s="81">
        <v>9</v>
      </c>
      <c r="O22" s="81">
        <v>1</v>
      </c>
      <c r="P22" s="81">
        <v>4</v>
      </c>
      <c r="Q22" s="81">
        <v>11</v>
      </c>
      <c r="R22" s="81">
        <v>418</v>
      </c>
      <c r="S22" s="81">
        <v>80</v>
      </c>
      <c r="T22" s="81">
        <v>27</v>
      </c>
      <c r="U22" s="81">
        <v>46</v>
      </c>
      <c r="V22" s="81">
        <v>17</v>
      </c>
      <c r="W22" s="81">
        <v>10</v>
      </c>
      <c r="X22" s="81">
        <v>86</v>
      </c>
      <c r="Y22" s="81">
        <v>20</v>
      </c>
      <c r="Z22" s="80">
        <v>11</v>
      </c>
      <c r="AA22" s="80">
        <v>0</v>
      </c>
      <c r="AB22" s="80">
        <v>15</v>
      </c>
      <c r="AC22" s="80">
        <f t="shared" si="2"/>
        <v>958</v>
      </c>
    </row>
    <row r="23" spans="1:29" ht="18" customHeight="1">
      <c r="A23" s="74"/>
      <c r="B23" s="77">
        <v>6</v>
      </c>
      <c r="C23" s="81">
        <v>26</v>
      </c>
      <c r="D23" s="81">
        <v>5</v>
      </c>
      <c r="E23" s="81">
        <v>53</v>
      </c>
      <c r="F23" s="81">
        <v>15</v>
      </c>
      <c r="G23" s="81">
        <v>1</v>
      </c>
      <c r="H23" s="81">
        <v>39</v>
      </c>
      <c r="I23" s="81">
        <v>1</v>
      </c>
      <c r="J23" s="81">
        <v>9</v>
      </c>
      <c r="K23" s="81">
        <v>2</v>
      </c>
      <c r="L23" s="81">
        <v>24</v>
      </c>
      <c r="M23" s="81">
        <v>29</v>
      </c>
      <c r="N23" s="81">
        <v>5</v>
      </c>
      <c r="O23" s="81">
        <v>7</v>
      </c>
      <c r="P23" s="81">
        <v>5</v>
      </c>
      <c r="Q23" s="81">
        <v>11</v>
      </c>
      <c r="R23" s="81">
        <v>449</v>
      </c>
      <c r="S23" s="81">
        <v>67</v>
      </c>
      <c r="T23" s="81">
        <v>28</v>
      </c>
      <c r="U23" s="81">
        <v>58</v>
      </c>
      <c r="V23" s="81">
        <v>17</v>
      </c>
      <c r="W23" s="81">
        <v>29</v>
      </c>
      <c r="X23" s="81">
        <v>70</v>
      </c>
      <c r="Y23" s="81">
        <v>28</v>
      </c>
      <c r="Z23" s="80">
        <v>27</v>
      </c>
      <c r="AA23" s="80">
        <v>7</v>
      </c>
      <c r="AB23" s="80">
        <v>30</v>
      </c>
      <c r="AC23" s="80">
        <f t="shared" si="2"/>
        <v>1042</v>
      </c>
    </row>
    <row r="24" spans="1:29" ht="18" customHeight="1">
      <c r="A24" s="74"/>
      <c r="B24" s="77">
        <v>7</v>
      </c>
      <c r="C24" s="81">
        <v>41</v>
      </c>
      <c r="D24" s="81">
        <v>3</v>
      </c>
      <c r="E24" s="81">
        <v>66</v>
      </c>
      <c r="F24" s="81">
        <v>27</v>
      </c>
      <c r="G24" s="81">
        <v>0</v>
      </c>
      <c r="H24" s="81">
        <v>42</v>
      </c>
      <c r="I24" s="81">
        <v>2</v>
      </c>
      <c r="J24" s="81">
        <v>7</v>
      </c>
      <c r="K24" s="81">
        <v>3</v>
      </c>
      <c r="L24" s="81">
        <v>26</v>
      </c>
      <c r="M24" s="81">
        <v>40</v>
      </c>
      <c r="N24" s="81">
        <v>8</v>
      </c>
      <c r="O24" s="81">
        <v>6</v>
      </c>
      <c r="P24" s="81">
        <v>4</v>
      </c>
      <c r="Q24" s="81">
        <v>7</v>
      </c>
      <c r="R24" s="81">
        <v>768</v>
      </c>
      <c r="S24" s="81">
        <v>95</v>
      </c>
      <c r="T24" s="81">
        <v>26</v>
      </c>
      <c r="U24" s="81">
        <v>97</v>
      </c>
      <c r="V24" s="81">
        <v>26</v>
      </c>
      <c r="W24" s="81">
        <v>10</v>
      </c>
      <c r="X24" s="81">
        <v>101</v>
      </c>
      <c r="Y24" s="81">
        <v>52</v>
      </c>
      <c r="Z24" s="80">
        <v>11</v>
      </c>
      <c r="AA24" s="80">
        <v>1</v>
      </c>
      <c r="AB24" s="80">
        <v>47</v>
      </c>
      <c r="AC24" s="80">
        <f t="shared" si="2"/>
        <v>1516</v>
      </c>
    </row>
    <row r="25" spans="1:29" ht="18" customHeight="1">
      <c r="A25" s="74"/>
      <c r="B25" s="77">
        <v>8</v>
      </c>
      <c r="C25" s="81">
        <v>33</v>
      </c>
      <c r="D25" s="81">
        <v>2</v>
      </c>
      <c r="E25" s="81">
        <v>74</v>
      </c>
      <c r="F25" s="81">
        <v>28</v>
      </c>
      <c r="G25" s="81">
        <v>0</v>
      </c>
      <c r="H25" s="81">
        <v>38</v>
      </c>
      <c r="I25" s="81">
        <v>1</v>
      </c>
      <c r="J25" s="81">
        <v>12</v>
      </c>
      <c r="K25" s="81">
        <v>2</v>
      </c>
      <c r="L25" s="81">
        <v>20</v>
      </c>
      <c r="M25" s="81">
        <v>34</v>
      </c>
      <c r="N25" s="81">
        <v>10</v>
      </c>
      <c r="O25" s="81">
        <v>2</v>
      </c>
      <c r="P25" s="81">
        <v>7</v>
      </c>
      <c r="Q25" s="81">
        <v>5</v>
      </c>
      <c r="R25" s="81">
        <v>570</v>
      </c>
      <c r="S25" s="81">
        <v>100</v>
      </c>
      <c r="T25" s="81">
        <v>58</v>
      </c>
      <c r="U25" s="81">
        <v>67</v>
      </c>
      <c r="V25" s="81">
        <v>41</v>
      </c>
      <c r="W25" s="81">
        <v>16</v>
      </c>
      <c r="X25" s="81">
        <v>111</v>
      </c>
      <c r="Y25" s="81">
        <v>27</v>
      </c>
      <c r="Z25" s="80">
        <v>9</v>
      </c>
      <c r="AA25" s="80">
        <v>0</v>
      </c>
      <c r="AB25" s="80">
        <v>24</v>
      </c>
      <c r="AC25" s="80">
        <f t="shared" si="2"/>
        <v>1291</v>
      </c>
    </row>
    <row r="26" spans="1:29" ht="18" customHeight="1">
      <c r="A26" s="74"/>
      <c r="B26" s="77">
        <v>9</v>
      </c>
      <c r="C26" s="81">
        <v>22</v>
      </c>
      <c r="D26" s="81">
        <v>3</v>
      </c>
      <c r="E26" s="81">
        <v>55</v>
      </c>
      <c r="F26" s="81">
        <v>29</v>
      </c>
      <c r="G26" s="81">
        <v>3</v>
      </c>
      <c r="H26" s="81">
        <v>26</v>
      </c>
      <c r="I26" s="81">
        <v>0</v>
      </c>
      <c r="J26" s="81">
        <v>20</v>
      </c>
      <c r="K26" s="81">
        <v>3</v>
      </c>
      <c r="L26" s="81">
        <v>17</v>
      </c>
      <c r="M26" s="81">
        <v>50</v>
      </c>
      <c r="N26" s="81">
        <v>3</v>
      </c>
      <c r="O26" s="81">
        <v>5</v>
      </c>
      <c r="P26" s="81">
        <v>4</v>
      </c>
      <c r="Q26" s="81">
        <v>7</v>
      </c>
      <c r="R26" s="81">
        <v>420</v>
      </c>
      <c r="S26" s="81">
        <v>90</v>
      </c>
      <c r="T26" s="81">
        <v>30</v>
      </c>
      <c r="U26" s="81">
        <v>70</v>
      </c>
      <c r="V26" s="81">
        <v>14</v>
      </c>
      <c r="W26" s="81">
        <v>9</v>
      </c>
      <c r="X26" s="81">
        <v>70</v>
      </c>
      <c r="Y26" s="81">
        <v>27</v>
      </c>
      <c r="Z26" s="80">
        <v>16</v>
      </c>
      <c r="AA26" s="80">
        <v>0</v>
      </c>
      <c r="AB26" s="80">
        <v>26</v>
      </c>
      <c r="AC26" s="80">
        <f t="shared" si="2"/>
        <v>1019</v>
      </c>
    </row>
    <row r="27" spans="1:29" ht="18" customHeight="1">
      <c r="A27" s="74"/>
      <c r="B27" s="77">
        <v>10</v>
      </c>
      <c r="C27" s="81">
        <v>27</v>
      </c>
      <c r="D27" s="81">
        <v>1</v>
      </c>
      <c r="E27" s="81">
        <v>133</v>
      </c>
      <c r="F27" s="81">
        <v>17</v>
      </c>
      <c r="G27" s="81">
        <v>0</v>
      </c>
      <c r="H27" s="81">
        <v>35</v>
      </c>
      <c r="I27" s="81">
        <v>1</v>
      </c>
      <c r="J27" s="81">
        <v>17</v>
      </c>
      <c r="K27" s="81">
        <v>1</v>
      </c>
      <c r="L27" s="81">
        <v>16</v>
      </c>
      <c r="M27" s="81">
        <v>31</v>
      </c>
      <c r="N27" s="81">
        <v>10</v>
      </c>
      <c r="O27" s="81">
        <v>6</v>
      </c>
      <c r="P27" s="81">
        <v>4</v>
      </c>
      <c r="Q27" s="81">
        <v>2</v>
      </c>
      <c r="R27" s="81">
        <v>404</v>
      </c>
      <c r="S27" s="81">
        <v>93</v>
      </c>
      <c r="T27" s="81">
        <v>32</v>
      </c>
      <c r="U27" s="81">
        <v>66</v>
      </c>
      <c r="V27" s="81">
        <v>20</v>
      </c>
      <c r="W27" s="81">
        <v>8</v>
      </c>
      <c r="X27" s="81">
        <v>81</v>
      </c>
      <c r="Y27" s="81">
        <v>28</v>
      </c>
      <c r="Z27" s="80">
        <v>13</v>
      </c>
      <c r="AA27" s="80">
        <v>4</v>
      </c>
      <c r="AB27" s="80">
        <v>19</v>
      </c>
      <c r="AC27" s="80">
        <f t="shared" si="2"/>
        <v>1069</v>
      </c>
    </row>
    <row r="28" spans="1:29" ht="18" customHeight="1">
      <c r="A28" s="74"/>
      <c r="B28" s="77">
        <v>11</v>
      </c>
      <c r="C28" s="81">
        <v>25</v>
      </c>
      <c r="D28" s="81">
        <v>7</v>
      </c>
      <c r="E28" s="81">
        <v>89</v>
      </c>
      <c r="F28" s="81">
        <v>24</v>
      </c>
      <c r="G28" s="81">
        <v>0</v>
      </c>
      <c r="H28" s="81">
        <v>35</v>
      </c>
      <c r="I28" s="81">
        <v>1</v>
      </c>
      <c r="J28" s="81">
        <v>26</v>
      </c>
      <c r="K28" s="81">
        <v>10</v>
      </c>
      <c r="L28" s="81">
        <v>22</v>
      </c>
      <c r="M28" s="81">
        <v>20</v>
      </c>
      <c r="N28" s="81">
        <v>4</v>
      </c>
      <c r="O28" s="81">
        <v>3</v>
      </c>
      <c r="P28" s="81">
        <v>1</v>
      </c>
      <c r="Q28" s="81">
        <v>4</v>
      </c>
      <c r="R28" s="81">
        <v>460</v>
      </c>
      <c r="S28" s="81">
        <v>51</v>
      </c>
      <c r="T28" s="81">
        <v>24</v>
      </c>
      <c r="U28" s="81">
        <v>55</v>
      </c>
      <c r="V28" s="81">
        <v>15</v>
      </c>
      <c r="W28" s="81">
        <v>10</v>
      </c>
      <c r="X28" s="81">
        <v>67</v>
      </c>
      <c r="Y28" s="81">
        <v>38</v>
      </c>
      <c r="Z28" s="80">
        <v>2</v>
      </c>
      <c r="AA28" s="80">
        <v>2</v>
      </c>
      <c r="AB28" s="80">
        <v>33</v>
      </c>
      <c r="AC28" s="80">
        <f t="shared" si="2"/>
        <v>1028</v>
      </c>
    </row>
    <row r="29" spans="1:29" ht="18" customHeight="1">
      <c r="A29" s="74"/>
      <c r="B29" s="78">
        <v>12</v>
      </c>
      <c r="C29" s="82">
        <v>22</v>
      </c>
      <c r="D29" s="82">
        <v>4</v>
      </c>
      <c r="E29" s="82">
        <v>86</v>
      </c>
      <c r="F29" s="82">
        <v>14</v>
      </c>
      <c r="G29" s="82">
        <v>0</v>
      </c>
      <c r="H29" s="82">
        <v>39</v>
      </c>
      <c r="I29" s="82">
        <v>1</v>
      </c>
      <c r="J29" s="82">
        <v>18</v>
      </c>
      <c r="K29" s="82">
        <v>2</v>
      </c>
      <c r="L29" s="82">
        <v>26</v>
      </c>
      <c r="M29" s="82">
        <v>34</v>
      </c>
      <c r="N29" s="82">
        <v>4</v>
      </c>
      <c r="O29" s="82">
        <v>6</v>
      </c>
      <c r="P29" s="82">
        <v>5</v>
      </c>
      <c r="Q29" s="82">
        <v>6</v>
      </c>
      <c r="R29" s="82">
        <v>428</v>
      </c>
      <c r="S29" s="82">
        <v>68</v>
      </c>
      <c r="T29" s="82">
        <v>22</v>
      </c>
      <c r="U29" s="82">
        <v>93</v>
      </c>
      <c r="V29" s="82">
        <v>10</v>
      </c>
      <c r="W29" s="82">
        <v>6</v>
      </c>
      <c r="X29" s="82">
        <v>82</v>
      </c>
      <c r="Y29" s="82">
        <v>20</v>
      </c>
      <c r="Z29" s="83">
        <v>3</v>
      </c>
      <c r="AA29" s="83">
        <v>1</v>
      </c>
      <c r="AB29" s="83">
        <v>27</v>
      </c>
      <c r="AC29" s="83">
        <f t="shared" si="2"/>
        <v>1027</v>
      </c>
    </row>
    <row r="30" spans="1:29" ht="18" customHeight="1">
      <c r="A30" s="74"/>
      <c r="B30" s="75" t="s">
        <v>36</v>
      </c>
      <c r="C30" s="83">
        <f t="shared" ref="C30:AB30" si="3">SUM(C18:C29)</f>
        <v>296</v>
      </c>
      <c r="D30" s="83">
        <f t="shared" si="3"/>
        <v>39</v>
      </c>
      <c r="E30" s="83">
        <f t="shared" si="3"/>
        <v>807</v>
      </c>
      <c r="F30" s="83">
        <f t="shared" si="3"/>
        <v>280</v>
      </c>
      <c r="G30" s="83">
        <f t="shared" si="3"/>
        <v>8</v>
      </c>
      <c r="H30" s="83">
        <f t="shared" si="3"/>
        <v>437</v>
      </c>
      <c r="I30" s="83">
        <f t="shared" si="3"/>
        <v>13</v>
      </c>
      <c r="J30" s="83">
        <f t="shared" si="3"/>
        <v>154</v>
      </c>
      <c r="K30" s="83">
        <f t="shared" si="3"/>
        <v>50</v>
      </c>
      <c r="L30" s="83">
        <f t="shared" si="3"/>
        <v>237</v>
      </c>
      <c r="M30" s="83">
        <f t="shared" si="3"/>
        <v>413</v>
      </c>
      <c r="N30" s="83">
        <f t="shared" si="3"/>
        <v>86</v>
      </c>
      <c r="O30" s="83">
        <f t="shared" si="3"/>
        <v>60</v>
      </c>
      <c r="P30" s="83">
        <f t="shared" si="3"/>
        <v>45</v>
      </c>
      <c r="Q30" s="83">
        <f t="shared" si="3"/>
        <v>78</v>
      </c>
      <c r="R30" s="83">
        <f t="shared" si="3"/>
        <v>5803</v>
      </c>
      <c r="S30" s="83">
        <f t="shared" si="3"/>
        <v>918</v>
      </c>
      <c r="T30" s="83">
        <f t="shared" si="3"/>
        <v>327</v>
      </c>
      <c r="U30" s="83">
        <f t="shared" si="3"/>
        <v>823</v>
      </c>
      <c r="V30" s="83">
        <f t="shared" si="3"/>
        <v>241</v>
      </c>
      <c r="W30" s="83">
        <f t="shared" si="3"/>
        <v>156</v>
      </c>
      <c r="X30" s="83">
        <f t="shared" si="3"/>
        <v>995</v>
      </c>
      <c r="Y30" s="83">
        <f t="shared" si="3"/>
        <v>384</v>
      </c>
      <c r="Z30" s="83">
        <f t="shared" si="3"/>
        <v>134</v>
      </c>
      <c r="AA30" s="83">
        <f t="shared" si="3"/>
        <v>28</v>
      </c>
      <c r="AB30" s="83">
        <f t="shared" si="3"/>
        <v>315</v>
      </c>
      <c r="AC30" s="83">
        <f t="shared" si="2"/>
        <v>13127</v>
      </c>
    </row>
    <row r="31" spans="1:29" s="85" customFormat="1" ht="18" customHeight="1">
      <c r="A31" s="86"/>
      <c r="B31" s="88" t="s">
        <v>178</v>
      </c>
      <c r="C31" s="89">
        <v>9.9573</v>
      </c>
      <c r="D31" s="89">
        <v>8.0528999999999993</v>
      </c>
      <c r="E31" s="89">
        <v>11.5146</v>
      </c>
      <c r="F31" s="89">
        <v>9.1638000000000002</v>
      </c>
      <c r="G31" s="89">
        <v>3.8132000000000001</v>
      </c>
      <c r="H31" s="89">
        <v>8.5952999999999999</v>
      </c>
      <c r="I31" s="89">
        <v>4.3276000000000003</v>
      </c>
      <c r="J31" s="89">
        <v>9.9137000000000004</v>
      </c>
      <c r="K31" s="89">
        <v>7.5153999999999996</v>
      </c>
      <c r="L31" s="89">
        <v>9.2454999999999998</v>
      </c>
      <c r="M31" s="89">
        <v>12.9374</v>
      </c>
      <c r="N31" s="89">
        <v>10.0915</v>
      </c>
      <c r="O31" s="89">
        <v>10.645799999999999</v>
      </c>
      <c r="P31" s="89">
        <v>9.7741000000000007</v>
      </c>
      <c r="Q31" s="89">
        <v>25.657900000000001</v>
      </c>
      <c r="R31" s="89">
        <v>18.952999999999999</v>
      </c>
      <c r="S31" s="89">
        <v>12.1723</v>
      </c>
      <c r="T31" s="89">
        <v>13.854799999999999</v>
      </c>
      <c r="U31" s="89">
        <v>10.566700000000001</v>
      </c>
      <c r="V31" s="89">
        <v>9.5237999999999996</v>
      </c>
      <c r="W31" s="89">
        <v>8.2079000000000004</v>
      </c>
      <c r="X31" s="89">
        <v>11.503</v>
      </c>
      <c r="Y31" s="89">
        <v>8.9537999999999993</v>
      </c>
      <c r="Z31" s="89">
        <v>9.5795999999999992</v>
      </c>
      <c r="AA31" s="89">
        <v>11.2</v>
      </c>
      <c r="AB31" s="89" t="s">
        <v>60</v>
      </c>
      <c r="AC31" s="89">
        <v>13.589499999999999</v>
      </c>
    </row>
    <row r="32" spans="1:29" ht="18" customHeight="1">
      <c r="A32" s="31">
        <v>2020</v>
      </c>
      <c r="B32" s="76">
        <v>1</v>
      </c>
      <c r="C32" s="80">
        <v>30</v>
      </c>
      <c r="D32" s="80">
        <v>4</v>
      </c>
      <c r="E32" s="80">
        <v>66</v>
      </c>
      <c r="F32" s="80">
        <v>23</v>
      </c>
      <c r="G32" s="80">
        <v>0</v>
      </c>
      <c r="H32" s="80">
        <v>54</v>
      </c>
      <c r="I32" s="80">
        <v>3</v>
      </c>
      <c r="J32" s="80">
        <v>9</v>
      </c>
      <c r="K32" s="80">
        <v>5</v>
      </c>
      <c r="L32" s="80">
        <v>17</v>
      </c>
      <c r="M32" s="80">
        <v>25</v>
      </c>
      <c r="N32" s="80">
        <v>9</v>
      </c>
      <c r="O32" s="80">
        <v>2</v>
      </c>
      <c r="P32" s="80">
        <v>5</v>
      </c>
      <c r="Q32" s="80">
        <v>11</v>
      </c>
      <c r="R32" s="80">
        <v>422</v>
      </c>
      <c r="S32" s="80">
        <v>67</v>
      </c>
      <c r="T32" s="80">
        <v>24</v>
      </c>
      <c r="U32" s="80">
        <v>80</v>
      </c>
      <c r="V32" s="80">
        <v>12</v>
      </c>
      <c r="W32" s="80">
        <v>22</v>
      </c>
      <c r="X32" s="80">
        <v>91</v>
      </c>
      <c r="Y32" s="80">
        <v>37</v>
      </c>
      <c r="Z32" s="80">
        <v>13</v>
      </c>
      <c r="AA32" s="80">
        <v>4</v>
      </c>
      <c r="AB32" s="80">
        <v>18</v>
      </c>
      <c r="AC32" s="80">
        <f t="shared" ref="AC32:AC44" si="4">SUM(C32:AB32)</f>
        <v>1053</v>
      </c>
    </row>
    <row r="33" spans="1:29" ht="18" customHeight="1">
      <c r="A33" s="74" t="s">
        <v>40</v>
      </c>
      <c r="B33" s="77">
        <v>2</v>
      </c>
      <c r="C33" s="81">
        <v>8</v>
      </c>
      <c r="D33" s="81">
        <v>2</v>
      </c>
      <c r="E33" s="81">
        <v>32</v>
      </c>
      <c r="F33" s="81">
        <v>11</v>
      </c>
      <c r="G33" s="81">
        <v>1</v>
      </c>
      <c r="H33" s="81">
        <v>29</v>
      </c>
      <c r="I33" s="81">
        <v>1</v>
      </c>
      <c r="J33" s="81">
        <v>2</v>
      </c>
      <c r="K33" s="81">
        <v>5</v>
      </c>
      <c r="L33" s="81">
        <v>7</v>
      </c>
      <c r="M33" s="81">
        <v>19</v>
      </c>
      <c r="N33" s="81">
        <v>2</v>
      </c>
      <c r="O33" s="81">
        <v>2</v>
      </c>
      <c r="P33" s="81">
        <v>0</v>
      </c>
      <c r="Q33" s="81">
        <v>8</v>
      </c>
      <c r="R33" s="81">
        <v>260</v>
      </c>
      <c r="S33" s="81">
        <v>48</v>
      </c>
      <c r="T33" s="81">
        <v>20</v>
      </c>
      <c r="U33" s="81">
        <v>34</v>
      </c>
      <c r="V33" s="81">
        <v>6</v>
      </c>
      <c r="W33" s="81">
        <v>6</v>
      </c>
      <c r="X33" s="81">
        <v>48</v>
      </c>
      <c r="Y33" s="81">
        <v>17</v>
      </c>
      <c r="Z33" s="80">
        <v>4</v>
      </c>
      <c r="AA33" s="80">
        <v>1</v>
      </c>
      <c r="AB33" s="80">
        <v>15</v>
      </c>
      <c r="AC33" s="80">
        <f t="shared" si="4"/>
        <v>588</v>
      </c>
    </row>
    <row r="34" spans="1:29" ht="18" customHeight="1">
      <c r="A34" s="74"/>
      <c r="B34" s="77">
        <v>3</v>
      </c>
      <c r="C34" s="81">
        <v>6</v>
      </c>
      <c r="D34" s="81">
        <v>0</v>
      </c>
      <c r="E34" s="81">
        <v>17</v>
      </c>
      <c r="F34" s="81">
        <v>5</v>
      </c>
      <c r="G34" s="81">
        <v>0</v>
      </c>
      <c r="H34" s="81">
        <v>16</v>
      </c>
      <c r="I34" s="81">
        <v>5</v>
      </c>
      <c r="J34" s="81">
        <v>2</v>
      </c>
      <c r="K34" s="81">
        <v>2</v>
      </c>
      <c r="L34" s="81">
        <v>8</v>
      </c>
      <c r="M34" s="81">
        <v>6</v>
      </c>
      <c r="N34" s="81">
        <v>2</v>
      </c>
      <c r="O34" s="81">
        <v>3</v>
      </c>
      <c r="P34" s="81">
        <v>0</v>
      </c>
      <c r="Q34" s="81">
        <v>2</v>
      </c>
      <c r="R34" s="81">
        <v>153</v>
      </c>
      <c r="S34" s="81">
        <v>27</v>
      </c>
      <c r="T34" s="81">
        <v>14</v>
      </c>
      <c r="U34" s="81">
        <v>17</v>
      </c>
      <c r="V34" s="81">
        <v>11</v>
      </c>
      <c r="W34" s="81">
        <v>0</v>
      </c>
      <c r="X34" s="81">
        <v>24</v>
      </c>
      <c r="Y34" s="81">
        <v>20</v>
      </c>
      <c r="Z34" s="80">
        <v>3</v>
      </c>
      <c r="AA34" s="80">
        <v>0</v>
      </c>
      <c r="AB34" s="80">
        <v>13</v>
      </c>
      <c r="AC34" s="80">
        <f t="shared" si="4"/>
        <v>356</v>
      </c>
    </row>
    <row r="35" spans="1:29" ht="18" customHeight="1">
      <c r="A35" s="74"/>
      <c r="B35" s="77">
        <v>4</v>
      </c>
      <c r="C35" s="81">
        <v>0</v>
      </c>
      <c r="D35" s="81">
        <v>0</v>
      </c>
      <c r="E35" s="81">
        <v>8</v>
      </c>
      <c r="F35" s="81">
        <v>0</v>
      </c>
      <c r="G35" s="81">
        <v>0</v>
      </c>
      <c r="H35" s="81">
        <v>3</v>
      </c>
      <c r="I35" s="81">
        <v>1</v>
      </c>
      <c r="J35" s="81">
        <v>2</v>
      </c>
      <c r="K35" s="81">
        <v>0</v>
      </c>
      <c r="L35" s="81">
        <v>2</v>
      </c>
      <c r="M35" s="81">
        <v>3</v>
      </c>
      <c r="N35" s="81">
        <v>2</v>
      </c>
      <c r="O35" s="81">
        <v>0</v>
      </c>
      <c r="P35" s="81">
        <v>0</v>
      </c>
      <c r="Q35" s="81">
        <v>0</v>
      </c>
      <c r="R35" s="81">
        <v>44</v>
      </c>
      <c r="S35" s="81">
        <v>3</v>
      </c>
      <c r="T35" s="81">
        <v>2</v>
      </c>
      <c r="U35" s="81">
        <v>9</v>
      </c>
      <c r="V35" s="81">
        <v>2</v>
      </c>
      <c r="W35" s="81">
        <v>0</v>
      </c>
      <c r="X35" s="81">
        <v>7</v>
      </c>
      <c r="Y35" s="81">
        <v>2</v>
      </c>
      <c r="Z35" s="80">
        <v>1</v>
      </c>
      <c r="AA35" s="80">
        <v>0</v>
      </c>
      <c r="AB35" s="80">
        <v>5</v>
      </c>
      <c r="AC35" s="80">
        <f t="shared" si="4"/>
        <v>96</v>
      </c>
    </row>
    <row r="36" spans="1:29" ht="18" customHeight="1">
      <c r="A36" s="74"/>
      <c r="B36" s="77">
        <v>5</v>
      </c>
      <c r="C36" s="81">
        <v>1</v>
      </c>
      <c r="D36" s="81">
        <v>0</v>
      </c>
      <c r="E36" s="81">
        <v>15</v>
      </c>
      <c r="F36" s="81">
        <v>2</v>
      </c>
      <c r="G36" s="81">
        <v>0</v>
      </c>
      <c r="H36" s="81">
        <v>4</v>
      </c>
      <c r="I36" s="81">
        <v>0</v>
      </c>
      <c r="J36" s="81">
        <v>1</v>
      </c>
      <c r="K36" s="81">
        <v>0</v>
      </c>
      <c r="L36" s="81">
        <v>1</v>
      </c>
      <c r="M36" s="81">
        <v>2</v>
      </c>
      <c r="N36" s="81">
        <v>0</v>
      </c>
      <c r="O36" s="81">
        <v>0</v>
      </c>
      <c r="P36" s="81">
        <v>0</v>
      </c>
      <c r="Q36" s="81">
        <v>1</v>
      </c>
      <c r="R36" s="81">
        <v>36</v>
      </c>
      <c r="S36" s="81">
        <v>5</v>
      </c>
      <c r="T36" s="81">
        <v>5</v>
      </c>
      <c r="U36" s="81">
        <v>5</v>
      </c>
      <c r="V36" s="81">
        <v>0</v>
      </c>
      <c r="W36" s="81">
        <v>1</v>
      </c>
      <c r="X36" s="81">
        <v>3</v>
      </c>
      <c r="Y36" s="81">
        <v>2</v>
      </c>
      <c r="Z36" s="80">
        <v>2</v>
      </c>
      <c r="AA36" s="80">
        <v>0</v>
      </c>
      <c r="AB36" s="80">
        <v>2</v>
      </c>
      <c r="AC36" s="80">
        <f t="shared" si="4"/>
        <v>88</v>
      </c>
    </row>
    <row r="37" spans="1:29" ht="18" customHeight="1">
      <c r="A37" s="74"/>
      <c r="B37" s="77">
        <v>6</v>
      </c>
      <c r="C37" s="81">
        <v>4</v>
      </c>
      <c r="D37" s="81">
        <v>0</v>
      </c>
      <c r="E37" s="81">
        <v>11</v>
      </c>
      <c r="F37" s="81">
        <v>4</v>
      </c>
      <c r="G37" s="81">
        <v>0</v>
      </c>
      <c r="H37" s="81">
        <v>3</v>
      </c>
      <c r="I37" s="81">
        <v>0</v>
      </c>
      <c r="J37" s="81">
        <v>0</v>
      </c>
      <c r="K37" s="81">
        <v>2</v>
      </c>
      <c r="L37" s="81">
        <v>1</v>
      </c>
      <c r="M37" s="81">
        <v>6</v>
      </c>
      <c r="N37" s="81">
        <v>0</v>
      </c>
      <c r="O37" s="81">
        <v>0</v>
      </c>
      <c r="P37" s="81">
        <v>0</v>
      </c>
      <c r="Q37" s="81">
        <v>0</v>
      </c>
      <c r="R37" s="81">
        <v>34</v>
      </c>
      <c r="S37" s="81">
        <v>3</v>
      </c>
      <c r="T37" s="81">
        <v>5</v>
      </c>
      <c r="U37" s="81">
        <v>8</v>
      </c>
      <c r="V37" s="81">
        <v>6</v>
      </c>
      <c r="W37" s="81">
        <v>3</v>
      </c>
      <c r="X37" s="81">
        <v>3</v>
      </c>
      <c r="Y37" s="81">
        <v>5</v>
      </c>
      <c r="Z37" s="80">
        <v>1</v>
      </c>
      <c r="AA37" s="80">
        <v>0</v>
      </c>
      <c r="AB37" s="80">
        <v>1</v>
      </c>
      <c r="AC37" s="80">
        <f t="shared" si="4"/>
        <v>100</v>
      </c>
    </row>
    <row r="38" spans="1:29" ht="18" customHeight="1">
      <c r="A38" s="74"/>
      <c r="B38" s="77">
        <v>7</v>
      </c>
      <c r="C38" s="81">
        <v>1</v>
      </c>
      <c r="D38" s="81">
        <v>1</v>
      </c>
      <c r="E38" s="81">
        <v>3</v>
      </c>
      <c r="F38" s="81">
        <v>6</v>
      </c>
      <c r="G38" s="81">
        <v>0</v>
      </c>
      <c r="H38" s="81">
        <v>1</v>
      </c>
      <c r="I38" s="81">
        <v>0</v>
      </c>
      <c r="J38" s="81">
        <v>0</v>
      </c>
      <c r="K38" s="81">
        <v>0</v>
      </c>
      <c r="L38" s="81">
        <v>2</v>
      </c>
      <c r="M38" s="81">
        <v>1</v>
      </c>
      <c r="N38" s="81">
        <v>0</v>
      </c>
      <c r="O38" s="81">
        <v>0</v>
      </c>
      <c r="P38" s="81">
        <v>1</v>
      </c>
      <c r="Q38" s="81">
        <v>0</v>
      </c>
      <c r="R38" s="81">
        <v>42</v>
      </c>
      <c r="S38" s="81">
        <v>7</v>
      </c>
      <c r="T38" s="81">
        <v>0</v>
      </c>
      <c r="U38" s="81">
        <v>6</v>
      </c>
      <c r="V38" s="81">
        <v>2</v>
      </c>
      <c r="W38" s="81">
        <v>1</v>
      </c>
      <c r="X38" s="81">
        <v>6</v>
      </c>
      <c r="Y38" s="81">
        <v>4</v>
      </c>
      <c r="Z38" s="80">
        <v>0</v>
      </c>
      <c r="AA38" s="80">
        <v>0</v>
      </c>
      <c r="AB38" s="80">
        <v>0</v>
      </c>
      <c r="AC38" s="80">
        <f t="shared" si="4"/>
        <v>84</v>
      </c>
    </row>
    <row r="39" spans="1:29" ht="18" customHeight="1">
      <c r="A39" s="74"/>
      <c r="B39" s="77">
        <v>8</v>
      </c>
      <c r="C39" s="81">
        <v>3</v>
      </c>
      <c r="D39" s="81">
        <v>1</v>
      </c>
      <c r="E39" s="81">
        <v>5</v>
      </c>
      <c r="F39" s="81">
        <v>0</v>
      </c>
      <c r="G39" s="81">
        <v>0</v>
      </c>
      <c r="H39" s="81">
        <v>3</v>
      </c>
      <c r="I39" s="81">
        <v>0</v>
      </c>
      <c r="J39" s="81">
        <v>1</v>
      </c>
      <c r="K39" s="81">
        <v>1</v>
      </c>
      <c r="L39" s="81">
        <v>1</v>
      </c>
      <c r="M39" s="81">
        <v>2</v>
      </c>
      <c r="N39" s="81">
        <v>1</v>
      </c>
      <c r="O39" s="81">
        <v>0</v>
      </c>
      <c r="P39" s="81">
        <v>0</v>
      </c>
      <c r="Q39" s="81">
        <v>1</v>
      </c>
      <c r="R39" s="81">
        <v>41</v>
      </c>
      <c r="S39" s="81">
        <v>6</v>
      </c>
      <c r="T39" s="81">
        <v>3</v>
      </c>
      <c r="U39" s="81">
        <v>5</v>
      </c>
      <c r="V39" s="81">
        <v>2</v>
      </c>
      <c r="W39" s="81">
        <v>3</v>
      </c>
      <c r="X39" s="81">
        <v>5</v>
      </c>
      <c r="Y39" s="81">
        <v>3</v>
      </c>
      <c r="Z39" s="80">
        <v>3</v>
      </c>
      <c r="AA39" s="80">
        <v>0</v>
      </c>
      <c r="AB39" s="80">
        <v>3</v>
      </c>
      <c r="AC39" s="80">
        <f t="shared" si="4"/>
        <v>93</v>
      </c>
    </row>
    <row r="40" spans="1:29" ht="18" customHeight="1">
      <c r="A40" s="74"/>
      <c r="B40" s="77">
        <v>9</v>
      </c>
      <c r="C40" s="81">
        <v>4</v>
      </c>
      <c r="D40" s="81">
        <v>3</v>
      </c>
      <c r="E40" s="81">
        <v>2</v>
      </c>
      <c r="F40" s="81">
        <v>2</v>
      </c>
      <c r="G40" s="81">
        <v>0</v>
      </c>
      <c r="H40" s="81">
        <v>2</v>
      </c>
      <c r="I40" s="81">
        <v>1</v>
      </c>
      <c r="J40" s="81">
        <v>1</v>
      </c>
      <c r="K40" s="81">
        <v>3</v>
      </c>
      <c r="L40" s="81">
        <v>0</v>
      </c>
      <c r="M40" s="81">
        <v>4</v>
      </c>
      <c r="N40" s="81">
        <v>0</v>
      </c>
      <c r="O40" s="81">
        <v>0</v>
      </c>
      <c r="P40" s="81">
        <v>0</v>
      </c>
      <c r="Q40" s="81">
        <v>0</v>
      </c>
      <c r="R40" s="81">
        <v>32</v>
      </c>
      <c r="S40" s="81">
        <v>5</v>
      </c>
      <c r="T40" s="81">
        <v>2</v>
      </c>
      <c r="U40" s="81">
        <v>2</v>
      </c>
      <c r="V40" s="81">
        <v>1</v>
      </c>
      <c r="W40" s="81">
        <v>5</v>
      </c>
      <c r="X40" s="81">
        <v>6</v>
      </c>
      <c r="Y40" s="81">
        <v>2</v>
      </c>
      <c r="Z40" s="80">
        <v>2</v>
      </c>
      <c r="AA40" s="80">
        <v>0</v>
      </c>
      <c r="AB40" s="80">
        <v>3</v>
      </c>
      <c r="AC40" s="80">
        <f t="shared" si="4"/>
        <v>82</v>
      </c>
    </row>
    <row r="41" spans="1:29" ht="18" customHeight="1">
      <c r="A41" s="74"/>
      <c r="B41" s="77">
        <v>10</v>
      </c>
      <c r="C41" s="81">
        <v>3</v>
      </c>
      <c r="D41" s="81">
        <v>0</v>
      </c>
      <c r="E41" s="81">
        <v>5</v>
      </c>
      <c r="F41" s="81">
        <v>2</v>
      </c>
      <c r="G41" s="81">
        <v>0</v>
      </c>
      <c r="H41" s="81">
        <v>4</v>
      </c>
      <c r="I41" s="81">
        <v>0</v>
      </c>
      <c r="J41" s="81">
        <v>1</v>
      </c>
      <c r="K41" s="81">
        <v>0</v>
      </c>
      <c r="L41" s="81">
        <v>0</v>
      </c>
      <c r="M41" s="81">
        <v>0</v>
      </c>
      <c r="N41" s="81">
        <v>0</v>
      </c>
      <c r="O41" s="81">
        <v>0</v>
      </c>
      <c r="P41" s="81">
        <v>1</v>
      </c>
      <c r="Q41" s="81">
        <v>1</v>
      </c>
      <c r="R41" s="81">
        <v>44</v>
      </c>
      <c r="S41" s="81">
        <v>5</v>
      </c>
      <c r="T41" s="81">
        <v>3</v>
      </c>
      <c r="U41" s="81">
        <v>5</v>
      </c>
      <c r="V41" s="81">
        <v>0</v>
      </c>
      <c r="W41" s="81">
        <v>1</v>
      </c>
      <c r="X41" s="81">
        <v>3</v>
      </c>
      <c r="Y41" s="81">
        <v>4</v>
      </c>
      <c r="Z41" s="80">
        <v>2</v>
      </c>
      <c r="AA41" s="80">
        <v>0</v>
      </c>
      <c r="AB41" s="80">
        <v>1</v>
      </c>
      <c r="AC41" s="80">
        <f t="shared" si="4"/>
        <v>85</v>
      </c>
    </row>
    <row r="42" spans="1:29" ht="18" customHeight="1">
      <c r="A42" s="74"/>
      <c r="B42" s="77">
        <v>11</v>
      </c>
      <c r="C42" s="81">
        <v>2</v>
      </c>
      <c r="D42" s="81">
        <v>1</v>
      </c>
      <c r="E42" s="81">
        <v>5</v>
      </c>
      <c r="F42" s="81">
        <v>3</v>
      </c>
      <c r="G42" s="81">
        <v>0</v>
      </c>
      <c r="H42" s="81">
        <v>4</v>
      </c>
      <c r="I42" s="81">
        <v>0</v>
      </c>
      <c r="J42" s="81">
        <v>1</v>
      </c>
      <c r="K42" s="81">
        <v>1</v>
      </c>
      <c r="L42" s="81">
        <v>0</v>
      </c>
      <c r="M42" s="81">
        <v>2</v>
      </c>
      <c r="N42" s="81">
        <v>0</v>
      </c>
      <c r="O42" s="81">
        <v>0</v>
      </c>
      <c r="P42" s="81">
        <v>2</v>
      </c>
      <c r="Q42" s="81">
        <v>0</v>
      </c>
      <c r="R42" s="81">
        <v>35</v>
      </c>
      <c r="S42" s="81">
        <v>7</v>
      </c>
      <c r="T42" s="81">
        <v>0</v>
      </c>
      <c r="U42" s="81">
        <v>4</v>
      </c>
      <c r="V42" s="81">
        <v>1</v>
      </c>
      <c r="W42" s="81">
        <v>0</v>
      </c>
      <c r="X42" s="81">
        <v>4</v>
      </c>
      <c r="Y42" s="81">
        <v>3</v>
      </c>
      <c r="Z42" s="80">
        <v>0</v>
      </c>
      <c r="AA42" s="80">
        <v>0</v>
      </c>
      <c r="AB42" s="80">
        <v>2</v>
      </c>
      <c r="AC42" s="80">
        <f t="shared" si="4"/>
        <v>77</v>
      </c>
    </row>
    <row r="43" spans="1:29" ht="18" customHeight="1">
      <c r="A43" s="74"/>
      <c r="B43" s="78">
        <v>12</v>
      </c>
      <c r="C43" s="82">
        <v>2</v>
      </c>
      <c r="D43" s="82">
        <v>0</v>
      </c>
      <c r="E43" s="82">
        <v>7</v>
      </c>
      <c r="F43" s="82">
        <v>0</v>
      </c>
      <c r="G43" s="82">
        <v>0</v>
      </c>
      <c r="H43" s="82">
        <v>7</v>
      </c>
      <c r="I43" s="82">
        <v>0</v>
      </c>
      <c r="J43" s="82">
        <v>1</v>
      </c>
      <c r="K43" s="82">
        <v>0</v>
      </c>
      <c r="L43" s="82">
        <v>0</v>
      </c>
      <c r="M43" s="82">
        <v>3</v>
      </c>
      <c r="N43" s="82">
        <v>0</v>
      </c>
      <c r="O43" s="82">
        <v>0</v>
      </c>
      <c r="P43" s="82">
        <v>0</v>
      </c>
      <c r="Q43" s="82">
        <v>0</v>
      </c>
      <c r="R43" s="82">
        <v>27</v>
      </c>
      <c r="S43" s="82">
        <v>4</v>
      </c>
      <c r="T43" s="82">
        <v>2</v>
      </c>
      <c r="U43" s="82">
        <v>2</v>
      </c>
      <c r="V43" s="82">
        <v>0</v>
      </c>
      <c r="W43" s="82">
        <v>1</v>
      </c>
      <c r="X43" s="82">
        <v>3</v>
      </c>
      <c r="Y43" s="82">
        <v>3</v>
      </c>
      <c r="Z43" s="83">
        <v>0</v>
      </c>
      <c r="AA43" s="83">
        <v>0</v>
      </c>
      <c r="AB43" s="83">
        <v>3</v>
      </c>
      <c r="AC43" s="83">
        <f t="shared" si="4"/>
        <v>65</v>
      </c>
    </row>
    <row r="44" spans="1:29" ht="18" customHeight="1">
      <c r="A44" s="74"/>
      <c r="B44" s="75" t="s">
        <v>36</v>
      </c>
      <c r="C44" s="83">
        <f t="shared" ref="C44:AB44" si="5">SUM(C32:C43)</f>
        <v>64</v>
      </c>
      <c r="D44" s="83">
        <f t="shared" si="5"/>
        <v>12</v>
      </c>
      <c r="E44" s="83">
        <f t="shared" si="5"/>
        <v>176</v>
      </c>
      <c r="F44" s="83">
        <f t="shared" si="5"/>
        <v>58</v>
      </c>
      <c r="G44" s="83">
        <f t="shared" si="5"/>
        <v>1</v>
      </c>
      <c r="H44" s="83">
        <f t="shared" si="5"/>
        <v>130</v>
      </c>
      <c r="I44" s="83">
        <f t="shared" si="5"/>
        <v>11</v>
      </c>
      <c r="J44" s="83">
        <f t="shared" si="5"/>
        <v>21</v>
      </c>
      <c r="K44" s="83">
        <f t="shared" si="5"/>
        <v>19</v>
      </c>
      <c r="L44" s="83">
        <f t="shared" si="5"/>
        <v>39</v>
      </c>
      <c r="M44" s="83">
        <f t="shared" si="5"/>
        <v>73</v>
      </c>
      <c r="N44" s="83">
        <f t="shared" si="5"/>
        <v>16</v>
      </c>
      <c r="O44" s="83">
        <f t="shared" si="5"/>
        <v>7</v>
      </c>
      <c r="P44" s="83">
        <f t="shared" si="5"/>
        <v>9</v>
      </c>
      <c r="Q44" s="83">
        <f t="shared" si="5"/>
        <v>24</v>
      </c>
      <c r="R44" s="83">
        <f t="shared" si="5"/>
        <v>1170</v>
      </c>
      <c r="S44" s="83">
        <f t="shared" si="5"/>
        <v>187</v>
      </c>
      <c r="T44" s="83">
        <f t="shared" si="5"/>
        <v>80</v>
      </c>
      <c r="U44" s="83">
        <f t="shared" si="5"/>
        <v>177</v>
      </c>
      <c r="V44" s="83">
        <f t="shared" si="5"/>
        <v>43</v>
      </c>
      <c r="W44" s="83">
        <f t="shared" si="5"/>
        <v>43</v>
      </c>
      <c r="X44" s="83">
        <f t="shared" si="5"/>
        <v>203</v>
      </c>
      <c r="Y44" s="83">
        <f t="shared" si="5"/>
        <v>102</v>
      </c>
      <c r="Z44" s="83">
        <f t="shared" si="5"/>
        <v>31</v>
      </c>
      <c r="AA44" s="83">
        <f t="shared" si="5"/>
        <v>5</v>
      </c>
      <c r="AB44" s="83">
        <f t="shared" si="5"/>
        <v>66</v>
      </c>
      <c r="AC44" s="83">
        <f t="shared" si="4"/>
        <v>2767</v>
      </c>
    </row>
    <row r="45" spans="1:29" s="85" customFormat="1" ht="18" customHeight="1">
      <c r="A45" s="86"/>
      <c r="B45" s="88" t="s">
        <v>178</v>
      </c>
      <c r="C45" s="89">
        <v>2.1985999999999999</v>
      </c>
      <c r="D45" s="89">
        <v>2.5358999999999998</v>
      </c>
      <c r="E45" s="89">
        <v>2.5497999999999998</v>
      </c>
      <c r="F45" s="89">
        <v>1.9351</v>
      </c>
      <c r="G45" s="89">
        <v>0.48920000000000002</v>
      </c>
      <c r="H45" s="89">
        <v>2.6025</v>
      </c>
      <c r="I45" s="89">
        <v>3.7839999999999998</v>
      </c>
      <c r="J45" s="89">
        <v>1.3878999999999999</v>
      </c>
      <c r="K45" s="89">
        <v>2.9217</v>
      </c>
      <c r="L45" s="89">
        <v>1.5625</v>
      </c>
      <c r="M45" s="89">
        <v>2.3087</v>
      </c>
      <c r="N45" s="89">
        <v>1.9268000000000001</v>
      </c>
      <c r="O45" s="89">
        <v>1.2755000000000001</v>
      </c>
      <c r="P45" s="89">
        <v>1.9938</v>
      </c>
      <c r="Q45" s="89">
        <v>7.9549000000000003</v>
      </c>
      <c r="R45" s="89">
        <v>3.8483000000000001</v>
      </c>
      <c r="S45" s="89">
        <v>2.5326</v>
      </c>
      <c r="T45" s="89">
        <v>3.4500999999999999</v>
      </c>
      <c r="U45" s="89">
        <v>2.3085</v>
      </c>
      <c r="V45" s="89">
        <v>1.7370000000000001</v>
      </c>
      <c r="W45" s="89">
        <v>2.3060999999999998</v>
      </c>
      <c r="X45" s="89">
        <v>2.3834</v>
      </c>
      <c r="Y45" s="89">
        <v>2.4337</v>
      </c>
      <c r="Z45" s="89">
        <v>2.2639</v>
      </c>
      <c r="AA45" s="89">
        <v>2.0095999999999998</v>
      </c>
      <c r="AB45" s="89" t="s">
        <v>60</v>
      </c>
      <c r="AC45" s="89">
        <v>2.9064999999999999</v>
      </c>
    </row>
    <row r="46" spans="1:29" ht="18" customHeight="1">
      <c r="A46" s="31">
        <v>2021</v>
      </c>
      <c r="B46" s="76">
        <v>1</v>
      </c>
      <c r="C46" s="80">
        <v>0</v>
      </c>
      <c r="D46" s="80">
        <v>0</v>
      </c>
      <c r="E46" s="80">
        <v>4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  <c r="K46" s="80">
        <v>0</v>
      </c>
      <c r="L46" s="80">
        <v>1</v>
      </c>
      <c r="M46" s="80">
        <v>1</v>
      </c>
      <c r="N46" s="80">
        <v>0</v>
      </c>
      <c r="O46" s="80">
        <v>0</v>
      </c>
      <c r="P46" s="80">
        <v>0</v>
      </c>
      <c r="Q46" s="80">
        <v>0</v>
      </c>
      <c r="R46" s="80">
        <v>17</v>
      </c>
      <c r="S46" s="90">
        <v>3</v>
      </c>
      <c r="T46" s="90">
        <v>2</v>
      </c>
      <c r="U46" s="90">
        <v>3</v>
      </c>
      <c r="V46" s="90">
        <v>3</v>
      </c>
      <c r="W46" s="90">
        <v>0</v>
      </c>
      <c r="X46" s="90">
        <v>0</v>
      </c>
      <c r="Y46" s="90">
        <v>0</v>
      </c>
      <c r="Z46" s="90">
        <v>5</v>
      </c>
      <c r="AA46" s="90">
        <v>0</v>
      </c>
      <c r="AB46" s="90">
        <v>1</v>
      </c>
      <c r="AC46" s="90">
        <f t="shared" ref="AC46:AC58" si="6">SUM(C46:AB46)</f>
        <v>40</v>
      </c>
    </row>
    <row r="47" spans="1:29" ht="18" customHeight="1">
      <c r="A47" s="74" t="s">
        <v>41</v>
      </c>
      <c r="B47" s="77">
        <v>2</v>
      </c>
      <c r="C47" s="81">
        <v>1</v>
      </c>
      <c r="D47" s="81">
        <v>1</v>
      </c>
      <c r="E47" s="81">
        <v>2</v>
      </c>
      <c r="F47" s="81">
        <v>3</v>
      </c>
      <c r="G47" s="81">
        <v>0</v>
      </c>
      <c r="H47" s="81">
        <v>0</v>
      </c>
      <c r="I47" s="81">
        <v>0</v>
      </c>
      <c r="J47" s="81">
        <v>2</v>
      </c>
      <c r="K47" s="81">
        <v>1</v>
      </c>
      <c r="L47" s="81">
        <v>0</v>
      </c>
      <c r="M47" s="81">
        <v>2</v>
      </c>
      <c r="N47" s="81">
        <v>0</v>
      </c>
      <c r="O47" s="81">
        <v>0</v>
      </c>
      <c r="P47" s="81">
        <v>0</v>
      </c>
      <c r="Q47" s="81">
        <v>0</v>
      </c>
      <c r="R47" s="81">
        <v>24</v>
      </c>
      <c r="S47" s="81">
        <v>1</v>
      </c>
      <c r="T47" s="81">
        <v>1</v>
      </c>
      <c r="U47" s="81">
        <v>3</v>
      </c>
      <c r="V47" s="81">
        <v>2</v>
      </c>
      <c r="W47" s="81">
        <v>2</v>
      </c>
      <c r="X47" s="81">
        <v>11</v>
      </c>
      <c r="Y47" s="81">
        <v>1</v>
      </c>
      <c r="Z47" s="81">
        <v>3</v>
      </c>
      <c r="AA47" s="81">
        <v>0</v>
      </c>
      <c r="AB47" s="81">
        <v>3</v>
      </c>
      <c r="AC47" s="81">
        <f t="shared" si="6"/>
        <v>63</v>
      </c>
    </row>
    <row r="48" spans="1:29" ht="18" customHeight="1">
      <c r="A48" s="74"/>
      <c r="B48" s="77">
        <v>3</v>
      </c>
      <c r="C48" s="81">
        <v>3</v>
      </c>
      <c r="D48" s="81">
        <v>0</v>
      </c>
      <c r="E48" s="81">
        <v>5</v>
      </c>
      <c r="F48" s="81">
        <v>4</v>
      </c>
      <c r="G48" s="81">
        <v>0</v>
      </c>
      <c r="H48" s="81">
        <v>6</v>
      </c>
      <c r="I48" s="81">
        <v>0</v>
      </c>
      <c r="J48" s="81">
        <v>0</v>
      </c>
      <c r="K48" s="81">
        <v>0</v>
      </c>
      <c r="L48" s="81">
        <v>1</v>
      </c>
      <c r="M48" s="81">
        <v>2</v>
      </c>
      <c r="N48" s="81">
        <v>0</v>
      </c>
      <c r="O48" s="81">
        <v>0</v>
      </c>
      <c r="P48" s="81">
        <v>1</v>
      </c>
      <c r="Q48" s="81">
        <v>0</v>
      </c>
      <c r="R48" s="81">
        <v>52</v>
      </c>
      <c r="S48" s="81">
        <v>7</v>
      </c>
      <c r="T48" s="81">
        <v>7</v>
      </c>
      <c r="U48" s="81">
        <v>5</v>
      </c>
      <c r="V48" s="81">
        <v>5</v>
      </c>
      <c r="W48" s="81">
        <v>0</v>
      </c>
      <c r="X48" s="81">
        <v>10</v>
      </c>
      <c r="Y48" s="81">
        <v>3</v>
      </c>
      <c r="Z48" s="81">
        <v>1</v>
      </c>
      <c r="AA48" s="81">
        <v>0</v>
      </c>
      <c r="AB48" s="81">
        <v>7</v>
      </c>
      <c r="AC48" s="81">
        <f t="shared" si="6"/>
        <v>119</v>
      </c>
    </row>
    <row r="49" spans="1:29" ht="18" customHeight="1">
      <c r="A49" s="74"/>
      <c r="B49" s="77">
        <v>4</v>
      </c>
      <c r="C49" s="81">
        <v>2</v>
      </c>
      <c r="D49" s="81">
        <v>2</v>
      </c>
      <c r="E49" s="81">
        <v>5</v>
      </c>
      <c r="F49" s="81">
        <v>5</v>
      </c>
      <c r="G49" s="81">
        <v>0</v>
      </c>
      <c r="H49" s="81">
        <v>2</v>
      </c>
      <c r="I49" s="81">
        <v>0</v>
      </c>
      <c r="J49" s="81">
        <v>0</v>
      </c>
      <c r="K49" s="81">
        <v>1</v>
      </c>
      <c r="L49" s="81">
        <v>2</v>
      </c>
      <c r="M49" s="81">
        <v>2</v>
      </c>
      <c r="N49" s="81">
        <v>0</v>
      </c>
      <c r="O49" s="81">
        <v>0</v>
      </c>
      <c r="P49" s="81">
        <v>0</v>
      </c>
      <c r="Q49" s="81">
        <v>2</v>
      </c>
      <c r="R49" s="81">
        <v>30</v>
      </c>
      <c r="S49" s="81">
        <v>10</v>
      </c>
      <c r="T49" s="81">
        <v>3</v>
      </c>
      <c r="U49" s="81">
        <v>7</v>
      </c>
      <c r="V49" s="81">
        <v>2</v>
      </c>
      <c r="W49" s="81">
        <v>0</v>
      </c>
      <c r="X49" s="81">
        <v>3</v>
      </c>
      <c r="Y49" s="81">
        <v>4</v>
      </c>
      <c r="Z49" s="81">
        <v>0</v>
      </c>
      <c r="AA49" s="81">
        <v>0</v>
      </c>
      <c r="AB49" s="81">
        <v>3</v>
      </c>
      <c r="AC49" s="81">
        <f t="shared" si="6"/>
        <v>85</v>
      </c>
    </row>
    <row r="50" spans="1:29" ht="18" customHeight="1">
      <c r="A50" s="74"/>
      <c r="B50" s="77">
        <v>5</v>
      </c>
      <c r="C50" s="81">
        <v>1</v>
      </c>
      <c r="D50" s="81">
        <v>0</v>
      </c>
      <c r="E50" s="81">
        <v>9</v>
      </c>
      <c r="F50" s="81">
        <v>2</v>
      </c>
      <c r="G50" s="81">
        <v>0</v>
      </c>
      <c r="H50" s="81">
        <v>0</v>
      </c>
      <c r="I50" s="81">
        <v>0</v>
      </c>
      <c r="J50" s="81">
        <v>0</v>
      </c>
      <c r="K50" s="81">
        <v>0</v>
      </c>
      <c r="L50" s="81">
        <v>0</v>
      </c>
      <c r="M50" s="81">
        <v>3</v>
      </c>
      <c r="N50" s="81">
        <v>0</v>
      </c>
      <c r="O50" s="81">
        <v>1</v>
      </c>
      <c r="P50" s="81">
        <v>0</v>
      </c>
      <c r="Q50" s="81">
        <v>1</v>
      </c>
      <c r="R50" s="81">
        <v>16</v>
      </c>
      <c r="S50" s="81">
        <v>7</v>
      </c>
      <c r="T50" s="81">
        <v>2</v>
      </c>
      <c r="U50" s="81">
        <v>4</v>
      </c>
      <c r="V50" s="81">
        <v>1</v>
      </c>
      <c r="W50" s="81">
        <v>1</v>
      </c>
      <c r="X50" s="81">
        <v>4</v>
      </c>
      <c r="Y50" s="81">
        <v>4</v>
      </c>
      <c r="Z50" s="81">
        <v>0</v>
      </c>
      <c r="AA50" s="81">
        <v>0</v>
      </c>
      <c r="AB50" s="81">
        <v>3</v>
      </c>
      <c r="AC50" s="81">
        <f t="shared" si="6"/>
        <v>59</v>
      </c>
    </row>
    <row r="51" spans="1:29" ht="18" customHeight="1">
      <c r="A51" s="74"/>
      <c r="B51" s="77">
        <v>6</v>
      </c>
      <c r="C51" s="81">
        <v>3</v>
      </c>
      <c r="D51" s="81">
        <v>2</v>
      </c>
      <c r="E51" s="81">
        <v>2</v>
      </c>
      <c r="F51" s="81">
        <v>0</v>
      </c>
      <c r="G51" s="81">
        <v>1</v>
      </c>
      <c r="H51" s="81">
        <v>7</v>
      </c>
      <c r="I51" s="81">
        <v>0</v>
      </c>
      <c r="J51" s="81">
        <v>1</v>
      </c>
      <c r="K51" s="81">
        <v>0</v>
      </c>
      <c r="L51" s="81">
        <v>0</v>
      </c>
      <c r="M51" s="81">
        <v>3</v>
      </c>
      <c r="N51" s="81">
        <v>1</v>
      </c>
      <c r="O51" s="81">
        <v>0</v>
      </c>
      <c r="P51" s="81">
        <v>0</v>
      </c>
      <c r="Q51" s="81">
        <v>0</v>
      </c>
      <c r="R51" s="81">
        <v>32</v>
      </c>
      <c r="S51" s="81">
        <v>9</v>
      </c>
      <c r="T51" s="81">
        <v>5</v>
      </c>
      <c r="U51" s="81">
        <v>5</v>
      </c>
      <c r="V51" s="81">
        <v>2</v>
      </c>
      <c r="W51" s="81">
        <v>0</v>
      </c>
      <c r="X51" s="81">
        <v>7</v>
      </c>
      <c r="Y51" s="81">
        <v>1</v>
      </c>
      <c r="Z51" s="81">
        <v>0</v>
      </c>
      <c r="AA51" s="81">
        <v>2</v>
      </c>
      <c r="AB51" s="81">
        <v>4</v>
      </c>
      <c r="AC51" s="81">
        <f t="shared" si="6"/>
        <v>87</v>
      </c>
    </row>
    <row r="52" spans="1:29" ht="18" customHeight="1">
      <c r="A52" s="74"/>
      <c r="B52" s="77">
        <v>7</v>
      </c>
      <c r="C52" s="81">
        <v>1</v>
      </c>
      <c r="D52" s="81">
        <v>1</v>
      </c>
      <c r="E52" s="81">
        <v>5</v>
      </c>
      <c r="F52" s="81">
        <v>4</v>
      </c>
      <c r="G52" s="81">
        <v>0</v>
      </c>
      <c r="H52" s="81">
        <v>3</v>
      </c>
      <c r="I52" s="81">
        <v>0</v>
      </c>
      <c r="J52" s="81">
        <v>1</v>
      </c>
      <c r="K52" s="81">
        <v>1</v>
      </c>
      <c r="L52" s="81">
        <v>0</v>
      </c>
      <c r="M52" s="81">
        <v>0</v>
      </c>
      <c r="N52" s="81">
        <v>2</v>
      </c>
      <c r="O52" s="81">
        <v>0</v>
      </c>
      <c r="P52" s="81">
        <v>0</v>
      </c>
      <c r="Q52" s="81">
        <v>0</v>
      </c>
      <c r="R52" s="81">
        <v>41</v>
      </c>
      <c r="S52" s="81">
        <v>7</v>
      </c>
      <c r="T52" s="81">
        <v>5</v>
      </c>
      <c r="U52" s="81">
        <v>5</v>
      </c>
      <c r="V52" s="81">
        <v>2</v>
      </c>
      <c r="W52" s="81">
        <v>0</v>
      </c>
      <c r="X52" s="81">
        <v>4</v>
      </c>
      <c r="Y52" s="81">
        <v>6</v>
      </c>
      <c r="Z52" s="81">
        <v>1</v>
      </c>
      <c r="AA52" s="81">
        <v>0</v>
      </c>
      <c r="AB52" s="81">
        <v>0</v>
      </c>
      <c r="AC52" s="81">
        <f t="shared" si="6"/>
        <v>89</v>
      </c>
    </row>
    <row r="53" spans="1:29" ht="18" customHeight="1">
      <c r="A53" s="74"/>
      <c r="B53" s="77">
        <v>8</v>
      </c>
      <c r="C53" s="81">
        <v>1</v>
      </c>
      <c r="D53" s="81">
        <v>0</v>
      </c>
      <c r="E53" s="81">
        <v>5</v>
      </c>
      <c r="F53" s="81">
        <v>1</v>
      </c>
      <c r="G53" s="81">
        <v>0</v>
      </c>
      <c r="H53" s="81">
        <v>1</v>
      </c>
      <c r="I53" s="81">
        <v>0</v>
      </c>
      <c r="J53" s="81">
        <v>0</v>
      </c>
      <c r="K53" s="81">
        <v>0</v>
      </c>
      <c r="L53" s="81">
        <v>1</v>
      </c>
      <c r="M53" s="81">
        <v>4</v>
      </c>
      <c r="N53" s="81">
        <v>1</v>
      </c>
      <c r="O53" s="81">
        <v>1</v>
      </c>
      <c r="P53" s="81">
        <v>1</v>
      </c>
      <c r="Q53" s="81">
        <v>4</v>
      </c>
      <c r="R53" s="81">
        <v>50</v>
      </c>
      <c r="S53" s="81">
        <v>3</v>
      </c>
      <c r="T53" s="81">
        <v>7</v>
      </c>
      <c r="U53" s="81">
        <v>4</v>
      </c>
      <c r="V53" s="81">
        <v>6</v>
      </c>
      <c r="W53" s="81">
        <v>0</v>
      </c>
      <c r="X53" s="81">
        <v>2</v>
      </c>
      <c r="Y53" s="81">
        <v>1</v>
      </c>
      <c r="Z53" s="81">
        <v>1</v>
      </c>
      <c r="AA53" s="81">
        <v>1</v>
      </c>
      <c r="AB53" s="81">
        <v>2</v>
      </c>
      <c r="AC53" s="81">
        <f t="shared" si="6"/>
        <v>97</v>
      </c>
    </row>
    <row r="54" spans="1:29" ht="18" customHeight="1">
      <c r="A54" s="74"/>
      <c r="B54" s="77">
        <v>9</v>
      </c>
      <c r="C54" s="81">
        <v>4</v>
      </c>
      <c r="D54" s="81">
        <v>0</v>
      </c>
      <c r="E54" s="81">
        <v>9</v>
      </c>
      <c r="F54" s="81">
        <v>3</v>
      </c>
      <c r="G54" s="81">
        <v>0</v>
      </c>
      <c r="H54" s="81">
        <v>6</v>
      </c>
      <c r="I54" s="81">
        <v>1</v>
      </c>
      <c r="J54" s="81">
        <v>0</v>
      </c>
      <c r="K54" s="81">
        <v>0</v>
      </c>
      <c r="L54" s="81">
        <v>1</v>
      </c>
      <c r="M54" s="81">
        <v>2</v>
      </c>
      <c r="N54" s="81">
        <v>0</v>
      </c>
      <c r="O54" s="81">
        <v>0</v>
      </c>
      <c r="P54" s="81">
        <v>0</v>
      </c>
      <c r="Q54" s="81">
        <v>0</v>
      </c>
      <c r="R54" s="81">
        <v>41</v>
      </c>
      <c r="S54" s="81">
        <v>2</v>
      </c>
      <c r="T54" s="81">
        <v>3</v>
      </c>
      <c r="U54" s="81">
        <v>3</v>
      </c>
      <c r="V54" s="81">
        <v>1</v>
      </c>
      <c r="W54" s="81">
        <v>1</v>
      </c>
      <c r="X54" s="81">
        <v>8</v>
      </c>
      <c r="Y54" s="81">
        <v>2</v>
      </c>
      <c r="Z54" s="81">
        <v>0</v>
      </c>
      <c r="AA54" s="81">
        <v>0</v>
      </c>
      <c r="AB54" s="81">
        <v>12</v>
      </c>
      <c r="AC54" s="81">
        <f t="shared" si="6"/>
        <v>99</v>
      </c>
    </row>
    <row r="55" spans="1:29" ht="18" customHeight="1">
      <c r="A55" s="74"/>
      <c r="B55" s="77">
        <v>10</v>
      </c>
      <c r="C55" s="81">
        <v>1</v>
      </c>
      <c r="D55" s="81">
        <v>2</v>
      </c>
      <c r="E55" s="81">
        <v>10</v>
      </c>
      <c r="F55" s="81">
        <v>3</v>
      </c>
      <c r="G55" s="81">
        <v>0</v>
      </c>
      <c r="H55" s="81">
        <v>5</v>
      </c>
      <c r="I55" s="81">
        <v>0</v>
      </c>
      <c r="J55" s="81">
        <v>0</v>
      </c>
      <c r="K55" s="81">
        <v>0</v>
      </c>
      <c r="L55" s="81">
        <v>2</v>
      </c>
      <c r="M55" s="81">
        <v>1</v>
      </c>
      <c r="N55" s="81">
        <v>0</v>
      </c>
      <c r="O55" s="81">
        <v>0</v>
      </c>
      <c r="P55" s="81">
        <v>1</v>
      </c>
      <c r="Q55" s="81">
        <v>0</v>
      </c>
      <c r="R55" s="81">
        <v>40</v>
      </c>
      <c r="S55" s="81">
        <v>8</v>
      </c>
      <c r="T55" s="81">
        <v>4</v>
      </c>
      <c r="U55" s="81">
        <v>3</v>
      </c>
      <c r="V55" s="81">
        <v>2</v>
      </c>
      <c r="W55" s="81">
        <v>0</v>
      </c>
      <c r="X55" s="81">
        <v>4</v>
      </c>
      <c r="Y55" s="81">
        <v>3</v>
      </c>
      <c r="Z55" s="81">
        <v>1</v>
      </c>
      <c r="AA55" s="81">
        <v>0</v>
      </c>
      <c r="AB55" s="81">
        <v>11</v>
      </c>
      <c r="AC55" s="81">
        <f t="shared" si="6"/>
        <v>101</v>
      </c>
    </row>
    <row r="56" spans="1:29" ht="18" customHeight="1">
      <c r="A56" s="74"/>
      <c r="B56" s="77">
        <v>11</v>
      </c>
      <c r="C56" s="81">
        <v>3</v>
      </c>
      <c r="D56" s="81">
        <v>0</v>
      </c>
      <c r="E56" s="81">
        <v>6</v>
      </c>
      <c r="F56" s="81">
        <v>5</v>
      </c>
      <c r="G56" s="81">
        <v>0</v>
      </c>
      <c r="H56" s="81">
        <v>4</v>
      </c>
      <c r="I56" s="81">
        <v>0</v>
      </c>
      <c r="J56" s="81">
        <v>1</v>
      </c>
      <c r="K56" s="81">
        <v>0</v>
      </c>
      <c r="L56" s="81">
        <v>4</v>
      </c>
      <c r="M56" s="81">
        <v>4</v>
      </c>
      <c r="N56" s="81">
        <v>0</v>
      </c>
      <c r="O56" s="81">
        <v>0</v>
      </c>
      <c r="P56" s="81">
        <v>0</v>
      </c>
      <c r="Q56" s="81">
        <v>2</v>
      </c>
      <c r="R56" s="81">
        <v>57</v>
      </c>
      <c r="S56" s="81">
        <v>10</v>
      </c>
      <c r="T56" s="81">
        <v>2</v>
      </c>
      <c r="U56" s="81">
        <v>1</v>
      </c>
      <c r="V56" s="81">
        <v>3</v>
      </c>
      <c r="W56" s="81">
        <v>1</v>
      </c>
      <c r="X56" s="81">
        <v>2</v>
      </c>
      <c r="Y56" s="81">
        <v>3</v>
      </c>
      <c r="Z56" s="81">
        <v>2</v>
      </c>
      <c r="AA56" s="81">
        <v>0</v>
      </c>
      <c r="AB56" s="81">
        <v>5</v>
      </c>
      <c r="AC56" s="81">
        <f t="shared" si="6"/>
        <v>115</v>
      </c>
    </row>
    <row r="57" spans="1:29" ht="18" customHeight="1">
      <c r="A57" s="74"/>
      <c r="B57" s="78">
        <v>12</v>
      </c>
      <c r="C57" s="82">
        <v>2</v>
      </c>
      <c r="D57" s="82">
        <v>1</v>
      </c>
      <c r="E57" s="82">
        <v>4</v>
      </c>
      <c r="F57" s="82">
        <v>1</v>
      </c>
      <c r="G57" s="82">
        <v>1</v>
      </c>
      <c r="H57" s="82">
        <v>3</v>
      </c>
      <c r="I57" s="82">
        <v>2</v>
      </c>
      <c r="J57" s="82">
        <v>2</v>
      </c>
      <c r="K57" s="82">
        <v>2</v>
      </c>
      <c r="L57" s="82">
        <v>3</v>
      </c>
      <c r="M57" s="82">
        <v>1</v>
      </c>
      <c r="N57" s="82">
        <v>0</v>
      </c>
      <c r="O57" s="82">
        <v>1</v>
      </c>
      <c r="P57" s="82">
        <v>0</v>
      </c>
      <c r="Q57" s="82">
        <v>1</v>
      </c>
      <c r="R57" s="82">
        <v>25</v>
      </c>
      <c r="S57" s="82">
        <v>4</v>
      </c>
      <c r="T57" s="82">
        <v>2</v>
      </c>
      <c r="U57" s="82">
        <v>5</v>
      </c>
      <c r="V57" s="82">
        <v>2</v>
      </c>
      <c r="W57" s="82">
        <v>1</v>
      </c>
      <c r="X57" s="82">
        <v>7</v>
      </c>
      <c r="Y57" s="82">
        <v>11</v>
      </c>
      <c r="Z57" s="82">
        <v>1</v>
      </c>
      <c r="AA57" s="82">
        <v>0</v>
      </c>
      <c r="AB57" s="82">
        <v>6</v>
      </c>
      <c r="AC57" s="82">
        <f t="shared" si="6"/>
        <v>88</v>
      </c>
    </row>
    <row r="58" spans="1:29" ht="18" customHeight="1">
      <c r="A58" s="74"/>
      <c r="B58" s="75" t="s">
        <v>36</v>
      </c>
      <c r="C58" s="83">
        <f t="shared" ref="C58:AB58" si="7">SUM(C46:C57)</f>
        <v>22</v>
      </c>
      <c r="D58" s="83">
        <f t="shared" si="7"/>
        <v>9</v>
      </c>
      <c r="E58" s="83">
        <f t="shared" si="7"/>
        <v>66</v>
      </c>
      <c r="F58" s="83">
        <f t="shared" si="7"/>
        <v>31</v>
      </c>
      <c r="G58" s="83">
        <f t="shared" si="7"/>
        <v>2</v>
      </c>
      <c r="H58" s="83">
        <f t="shared" si="7"/>
        <v>37</v>
      </c>
      <c r="I58" s="83">
        <f t="shared" si="7"/>
        <v>3</v>
      </c>
      <c r="J58" s="83">
        <f t="shared" si="7"/>
        <v>7</v>
      </c>
      <c r="K58" s="83">
        <f t="shared" si="7"/>
        <v>5</v>
      </c>
      <c r="L58" s="83">
        <f t="shared" si="7"/>
        <v>15</v>
      </c>
      <c r="M58" s="83">
        <f t="shared" si="7"/>
        <v>25</v>
      </c>
      <c r="N58" s="83">
        <f t="shared" si="7"/>
        <v>4</v>
      </c>
      <c r="O58" s="83">
        <f t="shared" si="7"/>
        <v>3</v>
      </c>
      <c r="P58" s="83">
        <f t="shared" si="7"/>
        <v>3</v>
      </c>
      <c r="Q58" s="83">
        <f t="shared" si="7"/>
        <v>10</v>
      </c>
      <c r="R58" s="83">
        <f t="shared" si="7"/>
        <v>425</v>
      </c>
      <c r="S58" s="83">
        <f t="shared" si="7"/>
        <v>71</v>
      </c>
      <c r="T58" s="83">
        <f t="shared" si="7"/>
        <v>43</v>
      </c>
      <c r="U58" s="83">
        <f t="shared" si="7"/>
        <v>48</v>
      </c>
      <c r="V58" s="83">
        <f t="shared" si="7"/>
        <v>31</v>
      </c>
      <c r="W58" s="83">
        <f t="shared" si="7"/>
        <v>6</v>
      </c>
      <c r="X58" s="83">
        <f t="shared" si="7"/>
        <v>62</v>
      </c>
      <c r="Y58" s="83">
        <f t="shared" si="7"/>
        <v>39</v>
      </c>
      <c r="Z58" s="83">
        <f t="shared" si="7"/>
        <v>15</v>
      </c>
      <c r="AA58" s="83">
        <f t="shared" si="7"/>
        <v>3</v>
      </c>
      <c r="AB58" s="83">
        <f t="shared" si="7"/>
        <v>57</v>
      </c>
      <c r="AC58" s="83">
        <f t="shared" si="6"/>
        <v>1042</v>
      </c>
    </row>
    <row r="59" spans="1:29" s="85" customFormat="1" ht="18" customHeight="1">
      <c r="A59" s="86"/>
      <c r="B59" s="88" t="s">
        <v>178</v>
      </c>
      <c r="C59" s="89">
        <v>0.80759999999999998</v>
      </c>
      <c r="D59" s="89">
        <v>1.7072000000000001</v>
      </c>
      <c r="E59" s="89">
        <v>0.98409999999999997</v>
      </c>
      <c r="F59" s="89">
        <v>1.0177</v>
      </c>
      <c r="G59" s="89">
        <v>0.50449999999999995</v>
      </c>
      <c r="H59" s="89">
        <v>0.81620000000000004</v>
      </c>
      <c r="I59" s="89">
        <v>1.0690999999999999</v>
      </c>
      <c r="J59" s="89">
        <v>0.40550000000000003</v>
      </c>
      <c r="K59" s="89">
        <v>0.46899999999999997</v>
      </c>
      <c r="L59" s="89">
        <v>0.57279999999999998</v>
      </c>
      <c r="M59" s="89">
        <v>0.85550000000000004</v>
      </c>
      <c r="N59" s="89">
        <v>0.4803</v>
      </c>
      <c r="O59" s="89">
        <v>0.36670000000000003</v>
      </c>
      <c r="P59" s="89">
        <v>0.66979999999999995</v>
      </c>
      <c r="Q59" s="89">
        <v>3.3875000000000002</v>
      </c>
      <c r="R59" s="89">
        <v>1.3776999999999999</v>
      </c>
      <c r="S59" s="89">
        <v>1.0051000000000001</v>
      </c>
      <c r="T59" s="89">
        <v>1.9563000000000001</v>
      </c>
      <c r="U59" s="89">
        <v>0.5897</v>
      </c>
      <c r="V59" s="89">
        <v>1.2064999999999999</v>
      </c>
      <c r="W59" s="89">
        <v>0.38479999999999998</v>
      </c>
      <c r="X59" s="89">
        <v>0.73829999999999985</v>
      </c>
      <c r="Y59" s="89">
        <v>0.77690000000000003</v>
      </c>
      <c r="Z59" s="89">
        <v>1.0414000000000001</v>
      </c>
      <c r="AA59" s="89">
        <v>0.76480000000000004</v>
      </c>
      <c r="AB59" s="89" t="s">
        <v>60</v>
      </c>
      <c r="AC59" s="89">
        <v>1.0880000000000001</v>
      </c>
    </row>
    <row r="60" spans="1:29" ht="18" customHeight="1">
      <c r="A60" s="31">
        <v>2022</v>
      </c>
      <c r="B60" s="76">
        <v>1</v>
      </c>
      <c r="C60" s="80">
        <v>0</v>
      </c>
      <c r="D60" s="80">
        <v>0</v>
      </c>
      <c r="E60" s="80">
        <v>8</v>
      </c>
      <c r="F60" s="80">
        <v>1</v>
      </c>
      <c r="G60" s="80">
        <v>0</v>
      </c>
      <c r="H60" s="80">
        <v>3</v>
      </c>
      <c r="I60" s="80">
        <v>0</v>
      </c>
      <c r="J60" s="80">
        <v>1</v>
      </c>
      <c r="K60" s="80">
        <v>0</v>
      </c>
      <c r="L60" s="80">
        <v>2</v>
      </c>
      <c r="M60" s="80">
        <v>3</v>
      </c>
      <c r="N60" s="80">
        <v>0</v>
      </c>
      <c r="O60" s="80">
        <v>0</v>
      </c>
      <c r="P60" s="80">
        <v>0</v>
      </c>
      <c r="Q60" s="80">
        <v>0</v>
      </c>
      <c r="R60" s="80">
        <v>36</v>
      </c>
      <c r="S60" s="80">
        <v>7</v>
      </c>
      <c r="T60" s="80">
        <v>2</v>
      </c>
      <c r="U60" s="80">
        <v>4</v>
      </c>
      <c r="V60" s="80">
        <v>1</v>
      </c>
      <c r="W60" s="80">
        <v>0</v>
      </c>
      <c r="X60" s="80">
        <v>7</v>
      </c>
      <c r="Y60" s="80">
        <v>2</v>
      </c>
      <c r="Z60" s="80">
        <v>1</v>
      </c>
      <c r="AA60" s="80">
        <v>0</v>
      </c>
      <c r="AB60" s="80">
        <v>1</v>
      </c>
      <c r="AC60" s="80">
        <f t="shared" ref="AC60:AC72" si="8">SUM(C60:AB60)</f>
        <v>79</v>
      </c>
    </row>
    <row r="61" spans="1:29" ht="18" customHeight="1">
      <c r="A61" s="74" t="s">
        <v>42</v>
      </c>
      <c r="B61" s="77">
        <v>2</v>
      </c>
      <c r="C61" s="81">
        <v>3</v>
      </c>
      <c r="D61" s="81">
        <v>1</v>
      </c>
      <c r="E61" s="81">
        <v>5</v>
      </c>
      <c r="F61" s="81">
        <v>1</v>
      </c>
      <c r="G61" s="81">
        <v>0</v>
      </c>
      <c r="H61" s="81">
        <v>3</v>
      </c>
      <c r="I61" s="81">
        <v>0</v>
      </c>
      <c r="J61" s="81">
        <v>3</v>
      </c>
      <c r="K61" s="81">
        <v>0</v>
      </c>
      <c r="L61" s="81">
        <v>0</v>
      </c>
      <c r="M61" s="81">
        <v>0</v>
      </c>
      <c r="N61" s="81">
        <v>0</v>
      </c>
      <c r="O61" s="81">
        <v>1</v>
      </c>
      <c r="P61" s="81">
        <v>0</v>
      </c>
      <c r="Q61" s="81">
        <v>0</v>
      </c>
      <c r="R61" s="81">
        <v>37</v>
      </c>
      <c r="S61" s="81">
        <v>4</v>
      </c>
      <c r="T61" s="81">
        <v>0</v>
      </c>
      <c r="U61" s="81">
        <v>4</v>
      </c>
      <c r="V61" s="81">
        <v>0</v>
      </c>
      <c r="W61" s="81">
        <v>0</v>
      </c>
      <c r="X61" s="81">
        <v>3</v>
      </c>
      <c r="Y61" s="81">
        <v>3</v>
      </c>
      <c r="Z61" s="80">
        <v>3</v>
      </c>
      <c r="AA61" s="80">
        <v>3</v>
      </c>
      <c r="AB61" s="80">
        <v>1</v>
      </c>
      <c r="AC61" s="80">
        <f t="shared" si="8"/>
        <v>75</v>
      </c>
    </row>
    <row r="62" spans="1:29" ht="18" customHeight="1">
      <c r="A62" s="74"/>
      <c r="B62" s="77">
        <v>3</v>
      </c>
      <c r="C62" s="81">
        <v>4</v>
      </c>
      <c r="D62" s="81">
        <v>0</v>
      </c>
      <c r="E62" s="81">
        <v>8</v>
      </c>
      <c r="F62" s="81">
        <v>3</v>
      </c>
      <c r="G62" s="81">
        <v>0</v>
      </c>
      <c r="H62" s="81">
        <v>7</v>
      </c>
      <c r="I62" s="81">
        <v>1</v>
      </c>
      <c r="J62" s="81">
        <v>0</v>
      </c>
      <c r="K62" s="81">
        <v>0</v>
      </c>
      <c r="L62" s="81">
        <v>2</v>
      </c>
      <c r="M62" s="81">
        <v>6</v>
      </c>
      <c r="N62" s="81">
        <v>0</v>
      </c>
      <c r="O62" s="81">
        <v>1</v>
      </c>
      <c r="P62" s="81">
        <v>2</v>
      </c>
      <c r="Q62" s="81">
        <v>0</v>
      </c>
      <c r="R62" s="81">
        <v>68</v>
      </c>
      <c r="S62" s="81">
        <v>17</v>
      </c>
      <c r="T62" s="81">
        <v>5</v>
      </c>
      <c r="U62" s="81">
        <v>13</v>
      </c>
      <c r="V62" s="81">
        <v>4</v>
      </c>
      <c r="W62" s="81">
        <v>2</v>
      </c>
      <c r="X62" s="81">
        <v>10</v>
      </c>
      <c r="Y62" s="81">
        <v>5</v>
      </c>
      <c r="Z62" s="80">
        <v>3</v>
      </c>
      <c r="AA62" s="80">
        <v>0</v>
      </c>
      <c r="AB62" s="80">
        <v>4</v>
      </c>
      <c r="AC62" s="80">
        <f t="shared" si="8"/>
        <v>165</v>
      </c>
    </row>
    <row r="63" spans="1:29" ht="18" customHeight="1">
      <c r="A63" s="74"/>
      <c r="B63" s="77">
        <v>4</v>
      </c>
      <c r="C63" s="81">
        <v>6</v>
      </c>
      <c r="D63" s="81">
        <v>0</v>
      </c>
      <c r="E63" s="81">
        <v>1</v>
      </c>
      <c r="F63" s="81">
        <v>5</v>
      </c>
      <c r="G63" s="81">
        <v>1</v>
      </c>
      <c r="H63" s="81">
        <v>6</v>
      </c>
      <c r="I63" s="81">
        <v>0</v>
      </c>
      <c r="J63" s="81">
        <v>3</v>
      </c>
      <c r="K63" s="81">
        <v>0</v>
      </c>
      <c r="L63" s="81">
        <v>2</v>
      </c>
      <c r="M63" s="81">
        <v>3</v>
      </c>
      <c r="N63" s="81">
        <v>2</v>
      </c>
      <c r="O63" s="81">
        <v>4</v>
      </c>
      <c r="P63" s="81">
        <v>2</v>
      </c>
      <c r="Q63" s="81">
        <v>1</v>
      </c>
      <c r="R63" s="81">
        <v>75</v>
      </c>
      <c r="S63" s="81">
        <v>14</v>
      </c>
      <c r="T63" s="81">
        <v>4</v>
      </c>
      <c r="U63" s="81">
        <v>5</v>
      </c>
      <c r="V63" s="81">
        <v>2</v>
      </c>
      <c r="W63" s="81">
        <v>4</v>
      </c>
      <c r="X63" s="81">
        <v>10</v>
      </c>
      <c r="Y63" s="81">
        <v>5</v>
      </c>
      <c r="Z63" s="80">
        <v>2</v>
      </c>
      <c r="AA63" s="80">
        <v>0</v>
      </c>
      <c r="AB63" s="80">
        <v>9</v>
      </c>
      <c r="AC63" s="80">
        <f t="shared" si="8"/>
        <v>166</v>
      </c>
    </row>
    <row r="64" spans="1:29" ht="18" customHeight="1">
      <c r="A64" s="74"/>
      <c r="B64" s="77">
        <v>5</v>
      </c>
      <c r="C64" s="81">
        <v>6</v>
      </c>
      <c r="D64" s="81">
        <v>2</v>
      </c>
      <c r="E64" s="81">
        <v>14</v>
      </c>
      <c r="F64" s="81">
        <v>3</v>
      </c>
      <c r="G64" s="81">
        <v>0</v>
      </c>
      <c r="H64" s="81">
        <v>12</v>
      </c>
      <c r="I64" s="81">
        <v>0</v>
      </c>
      <c r="J64" s="81">
        <v>1</v>
      </c>
      <c r="K64" s="81">
        <v>1</v>
      </c>
      <c r="L64" s="81">
        <v>1</v>
      </c>
      <c r="M64" s="81">
        <v>3</v>
      </c>
      <c r="N64" s="81">
        <v>2</v>
      </c>
      <c r="O64" s="81">
        <v>2</v>
      </c>
      <c r="P64" s="81">
        <v>0</v>
      </c>
      <c r="Q64" s="81">
        <v>0</v>
      </c>
      <c r="R64" s="81">
        <v>63</v>
      </c>
      <c r="S64" s="81">
        <v>22</v>
      </c>
      <c r="T64" s="81">
        <v>10</v>
      </c>
      <c r="U64" s="81">
        <v>9</v>
      </c>
      <c r="V64" s="81">
        <v>3</v>
      </c>
      <c r="W64" s="81">
        <v>1</v>
      </c>
      <c r="X64" s="81">
        <v>5</v>
      </c>
      <c r="Y64" s="81">
        <v>4</v>
      </c>
      <c r="Z64" s="80">
        <v>2</v>
      </c>
      <c r="AA64" s="80">
        <v>4</v>
      </c>
      <c r="AB64" s="80">
        <v>15</v>
      </c>
      <c r="AC64" s="80">
        <f t="shared" si="8"/>
        <v>185</v>
      </c>
    </row>
    <row r="65" spans="1:29" ht="18" customHeight="1">
      <c r="A65" s="74"/>
      <c r="B65" s="77">
        <v>6</v>
      </c>
      <c r="C65" s="81">
        <v>7</v>
      </c>
      <c r="D65" s="81">
        <v>0</v>
      </c>
      <c r="E65" s="81">
        <v>17</v>
      </c>
      <c r="F65" s="81">
        <v>3</v>
      </c>
      <c r="G65" s="81">
        <v>0</v>
      </c>
      <c r="H65" s="81">
        <v>10</v>
      </c>
      <c r="I65" s="81">
        <v>0</v>
      </c>
      <c r="J65" s="81">
        <v>0</v>
      </c>
      <c r="K65" s="81">
        <v>0</v>
      </c>
      <c r="L65" s="81">
        <v>2</v>
      </c>
      <c r="M65" s="81">
        <v>5</v>
      </c>
      <c r="N65" s="81">
        <v>2</v>
      </c>
      <c r="O65" s="81">
        <v>1</v>
      </c>
      <c r="P65" s="81">
        <v>0</v>
      </c>
      <c r="Q65" s="81">
        <v>3</v>
      </c>
      <c r="R65" s="81">
        <v>114</v>
      </c>
      <c r="S65" s="81">
        <v>22</v>
      </c>
      <c r="T65" s="81">
        <v>12</v>
      </c>
      <c r="U65" s="81">
        <v>12</v>
      </c>
      <c r="V65" s="81">
        <v>1</v>
      </c>
      <c r="W65" s="81">
        <v>0</v>
      </c>
      <c r="X65" s="81">
        <v>12</v>
      </c>
      <c r="Y65" s="81">
        <v>8</v>
      </c>
      <c r="Z65" s="80">
        <v>2</v>
      </c>
      <c r="AA65" s="80">
        <v>1</v>
      </c>
      <c r="AB65" s="80">
        <v>17</v>
      </c>
      <c r="AC65" s="80">
        <f t="shared" si="8"/>
        <v>251</v>
      </c>
    </row>
    <row r="66" spans="1:29" ht="18" customHeight="1">
      <c r="A66" s="74"/>
      <c r="B66" s="77">
        <v>7</v>
      </c>
      <c r="C66" s="81">
        <v>5</v>
      </c>
      <c r="D66" s="81">
        <v>2</v>
      </c>
      <c r="E66" s="81">
        <v>19</v>
      </c>
      <c r="F66" s="81">
        <v>2</v>
      </c>
      <c r="G66" s="81">
        <v>0</v>
      </c>
      <c r="H66" s="81">
        <v>11</v>
      </c>
      <c r="I66" s="81">
        <v>1</v>
      </c>
      <c r="J66" s="81">
        <v>4</v>
      </c>
      <c r="K66" s="81">
        <v>0</v>
      </c>
      <c r="L66" s="81">
        <v>1</v>
      </c>
      <c r="M66" s="81">
        <v>7</v>
      </c>
      <c r="N66" s="81">
        <v>2</v>
      </c>
      <c r="O66" s="81">
        <v>0</v>
      </c>
      <c r="P66" s="81">
        <v>1</v>
      </c>
      <c r="Q66" s="81">
        <v>0</v>
      </c>
      <c r="R66" s="81">
        <v>101</v>
      </c>
      <c r="S66" s="81">
        <v>19</v>
      </c>
      <c r="T66" s="81">
        <v>5</v>
      </c>
      <c r="U66" s="81">
        <v>12</v>
      </c>
      <c r="V66" s="81">
        <v>0</v>
      </c>
      <c r="W66" s="81">
        <v>1</v>
      </c>
      <c r="X66" s="81">
        <v>19</v>
      </c>
      <c r="Y66" s="81">
        <v>6</v>
      </c>
      <c r="Z66" s="80">
        <v>1</v>
      </c>
      <c r="AA66" s="80">
        <v>0</v>
      </c>
      <c r="AB66" s="80">
        <v>32</v>
      </c>
      <c r="AC66" s="80">
        <f t="shared" si="8"/>
        <v>251</v>
      </c>
    </row>
    <row r="67" spans="1:29" ht="18" customHeight="1">
      <c r="A67" s="74"/>
      <c r="B67" s="77">
        <v>8</v>
      </c>
      <c r="C67" s="81">
        <v>4</v>
      </c>
      <c r="D67" s="81">
        <v>0</v>
      </c>
      <c r="E67" s="81">
        <v>19</v>
      </c>
      <c r="F67" s="81">
        <v>2</v>
      </c>
      <c r="G67" s="81">
        <v>1</v>
      </c>
      <c r="H67" s="81">
        <v>6</v>
      </c>
      <c r="I67" s="81">
        <v>2</v>
      </c>
      <c r="J67" s="81">
        <v>0</v>
      </c>
      <c r="K67" s="81">
        <v>1</v>
      </c>
      <c r="L67" s="81">
        <v>2</v>
      </c>
      <c r="M67" s="81">
        <v>4</v>
      </c>
      <c r="N67" s="81">
        <v>0</v>
      </c>
      <c r="O67" s="81">
        <v>0</v>
      </c>
      <c r="P67" s="81">
        <v>2</v>
      </c>
      <c r="Q67" s="81">
        <v>1</v>
      </c>
      <c r="R67" s="81">
        <v>118</v>
      </c>
      <c r="S67" s="81">
        <v>9</v>
      </c>
      <c r="T67" s="81">
        <v>11</v>
      </c>
      <c r="U67" s="81">
        <v>15</v>
      </c>
      <c r="V67" s="81">
        <v>1</v>
      </c>
      <c r="W67" s="81">
        <v>2</v>
      </c>
      <c r="X67" s="81">
        <v>15</v>
      </c>
      <c r="Y67" s="81">
        <v>7</v>
      </c>
      <c r="Z67" s="80">
        <v>0</v>
      </c>
      <c r="AA67" s="80">
        <v>0</v>
      </c>
      <c r="AB67" s="80">
        <v>15</v>
      </c>
      <c r="AC67" s="80">
        <f t="shared" si="8"/>
        <v>237</v>
      </c>
    </row>
    <row r="68" spans="1:29" ht="18" customHeight="1">
      <c r="A68" s="74"/>
      <c r="B68" s="77">
        <v>9</v>
      </c>
      <c r="C68" s="81">
        <v>3</v>
      </c>
      <c r="D68" s="81">
        <v>1</v>
      </c>
      <c r="E68" s="81">
        <v>25</v>
      </c>
      <c r="F68" s="81">
        <v>6</v>
      </c>
      <c r="G68" s="81">
        <v>0</v>
      </c>
      <c r="H68" s="81">
        <v>7</v>
      </c>
      <c r="I68" s="81">
        <v>0</v>
      </c>
      <c r="J68" s="81">
        <v>3</v>
      </c>
      <c r="K68" s="81">
        <v>1</v>
      </c>
      <c r="L68" s="81">
        <v>3</v>
      </c>
      <c r="M68" s="81">
        <v>1</v>
      </c>
      <c r="N68" s="81">
        <v>1</v>
      </c>
      <c r="O68" s="81">
        <v>1</v>
      </c>
      <c r="P68" s="81">
        <v>0</v>
      </c>
      <c r="Q68" s="81">
        <v>2</v>
      </c>
      <c r="R68" s="81">
        <v>115</v>
      </c>
      <c r="S68" s="81">
        <v>13</v>
      </c>
      <c r="T68" s="81">
        <v>4</v>
      </c>
      <c r="U68" s="81">
        <v>23</v>
      </c>
      <c r="V68" s="81">
        <v>4</v>
      </c>
      <c r="W68" s="81">
        <v>2</v>
      </c>
      <c r="X68" s="81">
        <v>18</v>
      </c>
      <c r="Y68" s="81">
        <v>3</v>
      </c>
      <c r="Z68" s="80">
        <v>2</v>
      </c>
      <c r="AA68" s="80">
        <v>0</v>
      </c>
      <c r="AB68" s="80">
        <v>19</v>
      </c>
      <c r="AC68" s="80">
        <f t="shared" si="8"/>
        <v>257</v>
      </c>
    </row>
    <row r="69" spans="1:29" ht="18" customHeight="1">
      <c r="A69" s="74"/>
      <c r="B69" s="77">
        <v>10</v>
      </c>
      <c r="C69" s="81">
        <v>0</v>
      </c>
      <c r="D69" s="81">
        <v>0</v>
      </c>
      <c r="E69" s="81">
        <v>17</v>
      </c>
      <c r="F69" s="81">
        <v>12</v>
      </c>
      <c r="G69" s="81">
        <v>0</v>
      </c>
      <c r="H69" s="81">
        <v>22</v>
      </c>
      <c r="I69" s="81">
        <v>0</v>
      </c>
      <c r="J69" s="81">
        <v>8</v>
      </c>
      <c r="K69" s="81">
        <v>0</v>
      </c>
      <c r="L69" s="81">
        <v>6</v>
      </c>
      <c r="M69" s="81">
        <v>10</v>
      </c>
      <c r="N69" s="81">
        <v>1</v>
      </c>
      <c r="O69" s="81">
        <v>2</v>
      </c>
      <c r="P69" s="81">
        <v>2</v>
      </c>
      <c r="Q69" s="81">
        <v>2</v>
      </c>
      <c r="R69" s="81">
        <v>120</v>
      </c>
      <c r="S69" s="81">
        <v>19</v>
      </c>
      <c r="T69" s="81">
        <v>6</v>
      </c>
      <c r="U69" s="81">
        <v>34</v>
      </c>
      <c r="V69" s="81">
        <v>5</v>
      </c>
      <c r="W69" s="81">
        <v>4</v>
      </c>
      <c r="X69" s="81">
        <v>20</v>
      </c>
      <c r="Y69" s="81">
        <v>12</v>
      </c>
      <c r="Z69" s="80">
        <v>2</v>
      </c>
      <c r="AA69" s="80">
        <v>0</v>
      </c>
      <c r="AB69" s="80">
        <v>23</v>
      </c>
      <c r="AC69" s="80">
        <f t="shared" si="8"/>
        <v>327</v>
      </c>
    </row>
    <row r="70" spans="1:29" ht="18" customHeight="1">
      <c r="A70" s="74"/>
      <c r="B70" s="77">
        <v>11</v>
      </c>
      <c r="C70" s="81">
        <v>2</v>
      </c>
      <c r="D70" s="81">
        <v>0</v>
      </c>
      <c r="E70" s="81">
        <v>8</v>
      </c>
      <c r="F70" s="81">
        <v>8</v>
      </c>
      <c r="G70" s="81">
        <v>1</v>
      </c>
      <c r="H70" s="81">
        <v>13</v>
      </c>
      <c r="I70" s="81">
        <v>0</v>
      </c>
      <c r="J70" s="81">
        <v>2</v>
      </c>
      <c r="K70" s="81">
        <v>1</v>
      </c>
      <c r="L70" s="81">
        <v>5</v>
      </c>
      <c r="M70" s="81">
        <v>4</v>
      </c>
      <c r="N70" s="81">
        <v>2</v>
      </c>
      <c r="O70" s="81">
        <v>3</v>
      </c>
      <c r="P70" s="81">
        <v>0</v>
      </c>
      <c r="Q70" s="81">
        <v>0</v>
      </c>
      <c r="R70" s="81">
        <v>122</v>
      </c>
      <c r="S70" s="81">
        <v>18</v>
      </c>
      <c r="T70" s="81">
        <v>7</v>
      </c>
      <c r="U70" s="81">
        <v>23</v>
      </c>
      <c r="V70" s="81">
        <v>6</v>
      </c>
      <c r="W70" s="81">
        <v>2</v>
      </c>
      <c r="X70" s="81">
        <v>14</v>
      </c>
      <c r="Y70" s="81">
        <v>7</v>
      </c>
      <c r="Z70" s="80">
        <v>1</v>
      </c>
      <c r="AA70" s="80">
        <v>1</v>
      </c>
      <c r="AB70" s="80">
        <v>15</v>
      </c>
      <c r="AC70" s="80">
        <f t="shared" si="8"/>
        <v>265</v>
      </c>
    </row>
    <row r="71" spans="1:29" ht="18" customHeight="1">
      <c r="A71" s="74"/>
      <c r="B71" s="78">
        <v>12</v>
      </c>
      <c r="C71" s="82">
        <v>6</v>
      </c>
      <c r="D71" s="82">
        <v>5</v>
      </c>
      <c r="E71" s="82">
        <v>33</v>
      </c>
      <c r="F71" s="82">
        <v>9</v>
      </c>
      <c r="G71" s="82">
        <v>0</v>
      </c>
      <c r="H71" s="82">
        <v>6</v>
      </c>
      <c r="I71" s="82">
        <v>0</v>
      </c>
      <c r="J71" s="82">
        <v>2</v>
      </c>
      <c r="K71" s="82">
        <v>2</v>
      </c>
      <c r="L71" s="82">
        <v>6</v>
      </c>
      <c r="M71" s="82">
        <v>11</v>
      </c>
      <c r="N71" s="82">
        <v>0</v>
      </c>
      <c r="O71" s="82">
        <v>0</v>
      </c>
      <c r="P71" s="82">
        <v>0</v>
      </c>
      <c r="Q71" s="82">
        <v>1</v>
      </c>
      <c r="R71" s="82">
        <v>151</v>
      </c>
      <c r="S71" s="82">
        <v>26</v>
      </c>
      <c r="T71" s="82">
        <v>12</v>
      </c>
      <c r="U71" s="82">
        <v>10</v>
      </c>
      <c r="V71" s="82">
        <v>4</v>
      </c>
      <c r="W71" s="82">
        <v>2</v>
      </c>
      <c r="X71" s="82">
        <v>18</v>
      </c>
      <c r="Y71" s="82">
        <v>4</v>
      </c>
      <c r="Z71" s="83">
        <v>0</v>
      </c>
      <c r="AA71" s="83">
        <v>0</v>
      </c>
      <c r="AB71" s="83">
        <v>9</v>
      </c>
      <c r="AC71" s="83">
        <f t="shared" si="8"/>
        <v>317</v>
      </c>
    </row>
    <row r="72" spans="1:29" ht="18" customHeight="1">
      <c r="A72" s="74"/>
      <c r="B72" s="75" t="s">
        <v>36</v>
      </c>
      <c r="C72" s="83">
        <f t="shared" ref="C72:AB72" si="9">SUM(C60:C71)</f>
        <v>46</v>
      </c>
      <c r="D72" s="83">
        <f t="shared" si="9"/>
        <v>11</v>
      </c>
      <c r="E72" s="83">
        <f t="shared" si="9"/>
        <v>174</v>
      </c>
      <c r="F72" s="83">
        <f t="shared" si="9"/>
        <v>55</v>
      </c>
      <c r="G72" s="83">
        <f t="shared" si="9"/>
        <v>3</v>
      </c>
      <c r="H72" s="83">
        <f t="shared" si="9"/>
        <v>106</v>
      </c>
      <c r="I72" s="83">
        <f t="shared" si="9"/>
        <v>4</v>
      </c>
      <c r="J72" s="83">
        <f t="shared" si="9"/>
        <v>27</v>
      </c>
      <c r="K72" s="83">
        <f t="shared" si="9"/>
        <v>6</v>
      </c>
      <c r="L72" s="83">
        <f t="shared" si="9"/>
        <v>32</v>
      </c>
      <c r="M72" s="83">
        <f t="shared" si="9"/>
        <v>57</v>
      </c>
      <c r="N72" s="83">
        <f t="shared" si="9"/>
        <v>12</v>
      </c>
      <c r="O72" s="83">
        <f t="shared" si="9"/>
        <v>15</v>
      </c>
      <c r="P72" s="83">
        <f t="shared" si="9"/>
        <v>9</v>
      </c>
      <c r="Q72" s="83">
        <f t="shared" si="9"/>
        <v>10</v>
      </c>
      <c r="R72" s="83">
        <f t="shared" si="9"/>
        <v>1120</v>
      </c>
      <c r="S72" s="83">
        <f t="shared" si="9"/>
        <v>190</v>
      </c>
      <c r="T72" s="83">
        <f t="shared" si="9"/>
        <v>78</v>
      </c>
      <c r="U72" s="83">
        <f t="shared" si="9"/>
        <v>164</v>
      </c>
      <c r="V72" s="83">
        <f t="shared" si="9"/>
        <v>31</v>
      </c>
      <c r="W72" s="83">
        <f t="shared" si="9"/>
        <v>20</v>
      </c>
      <c r="X72" s="83">
        <f t="shared" si="9"/>
        <v>151</v>
      </c>
      <c r="Y72" s="83">
        <f t="shared" si="9"/>
        <v>66</v>
      </c>
      <c r="Z72" s="83">
        <f t="shared" si="9"/>
        <v>19</v>
      </c>
      <c r="AA72" s="83">
        <f t="shared" si="9"/>
        <v>9</v>
      </c>
      <c r="AB72" s="83">
        <f t="shared" si="9"/>
        <v>160</v>
      </c>
      <c r="AC72" s="83">
        <f t="shared" si="8"/>
        <v>2575</v>
      </c>
    </row>
    <row r="73" spans="1:29" s="85" customFormat="1" ht="18" customHeight="1">
      <c r="A73" s="86"/>
      <c r="B73" s="88" t="s">
        <v>178</v>
      </c>
      <c r="C73" s="89">
        <v>1.66</v>
      </c>
      <c r="D73" s="89">
        <v>2.4</v>
      </c>
      <c r="E73" s="89">
        <v>2.6</v>
      </c>
      <c r="F73" s="89">
        <v>1.91</v>
      </c>
      <c r="G73" s="89">
        <v>1.5699999999999998</v>
      </c>
      <c r="H73" s="89">
        <v>2.21</v>
      </c>
      <c r="I73" s="89">
        <v>1.47</v>
      </c>
      <c r="J73" s="89">
        <v>1.87</v>
      </c>
      <c r="K73" s="89">
        <v>0.97</v>
      </c>
      <c r="L73" s="89">
        <v>1.35</v>
      </c>
      <c r="M73" s="89">
        <v>1.8199999999999998</v>
      </c>
      <c r="N73" s="89">
        <v>1.48</v>
      </c>
      <c r="O73" s="89">
        <v>2.8</v>
      </c>
      <c r="P73" s="89">
        <v>2.0499999999999998</v>
      </c>
      <c r="Q73" s="89">
        <v>3.45</v>
      </c>
      <c r="R73" s="89">
        <v>3.7</v>
      </c>
      <c r="S73" s="89">
        <v>2.62</v>
      </c>
      <c r="T73" s="89">
        <v>3.45</v>
      </c>
      <c r="U73" s="89">
        <v>2.19</v>
      </c>
      <c r="V73" s="89">
        <v>1.32</v>
      </c>
      <c r="W73" s="89">
        <v>1.1200000000000001</v>
      </c>
      <c r="X73" s="89">
        <v>1.83</v>
      </c>
      <c r="Y73" s="89">
        <v>1.64</v>
      </c>
      <c r="Z73" s="89">
        <v>1.45</v>
      </c>
      <c r="AA73" s="89">
        <v>3.49</v>
      </c>
      <c r="AB73" s="89" t="s">
        <v>60</v>
      </c>
      <c r="AC73" s="89">
        <v>2.77</v>
      </c>
    </row>
    <row r="74" spans="1:29" ht="15" customHeight="1"/>
    <row r="75" spans="1:29" ht="15" customHeight="1"/>
    <row r="76" spans="1:29" ht="15" customHeight="1"/>
    <row r="77" spans="1:29" ht="15" customHeight="1"/>
    <row r="78" spans="1:29" ht="15" customHeight="1"/>
    <row r="79" spans="1:29" ht="15" customHeight="1"/>
    <row r="80" spans="1:29" ht="15" customHeight="1"/>
    <row r="81" ht="15" customHeight="1"/>
  </sheetData>
  <phoneticPr fontId="3" type="Hiragana"/>
  <pageMargins left="0.50314960629921257" right="0.30629921259842519" top="0.55314960629921262" bottom="0.55314960629921262" header="0.3" footer="0.3"/>
  <pageSetup paperSize="8" scale="95" fitToWidth="1" fitToHeight="1" orientation="landscape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68"/>
  <sheetViews>
    <sheetView topLeftCell="A25" workbookViewId="0">
      <selection activeCell="A42" sqref="A42"/>
    </sheetView>
  </sheetViews>
  <sheetFormatPr defaultRowHeight="18.75"/>
  <cols>
    <col min="1" max="1" width="9" style="24" customWidth="1"/>
    <col min="2" max="2" width="5.375" style="24" customWidth="1"/>
    <col min="3" max="8" width="10.625" style="30" customWidth="1"/>
    <col min="9" max="16384" width="9" style="30" customWidth="1"/>
  </cols>
  <sheetData>
    <row r="1" spans="1:8" ht="16.5" customHeight="1">
      <c r="A1" s="72" t="s">
        <v>212</v>
      </c>
    </row>
    <row r="2" spans="1:8" ht="16.5" customHeight="1">
      <c r="A2" s="19"/>
      <c r="H2" s="38" t="s">
        <v>51</v>
      </c>
    </row>
    <row r="3" spans="1:8" ht="18" customHeight="1">
      <c r="A3" s="73" t="s">
        <v>34</v>
      </c>
      <c r="B3" s="73" t="s">
        <v>46</v>
      </c>
      <c r="C3" s="84" t="s">
        <v>86</v>
      </c>
      <c r="D3" s="84" t="s">
        <v>91</v>
      </c>
      <c r="E3" s="84" t="s">
        <v>14</v>
      </c>
      <c r="F3" s="84" t="s">
        <v>92</v>
      </c>
      <c r="G3" s="84" t="s">
        <v>93</v>
      </c>
      <c r="H3" s="84" t="s">
        <v>36</v>
      </c>
    </row>
    <row r="4" spans="1:8" ht="18" customHeight="1">
      <c r="A4" s="31">
        <v>2018</v>
      </c>
      <c r="B4" s="76">
        <v>1</v>
      </c>
      <c r="C4" s="80">
        <v>946</v>
      </c>
      <c r="D4" s="80">
        <v>17</v>
      </c>
      <c r="E4" s="80">
        <v>0</v>
      </c>
      <c r="F4" s="80">
        <v>0</v>
      </c>
      <c r="G4" s="80">
        <v>5</v>
      </c>
      <c r="H4" s="80">
        <f t="shared" ref="H4:H15" si="0">SUM(C4:G4)</f>
        <v>968</v>
      </c>
    </row>
    <row r="5" spans="1:8" ht="18" customHeight="1">
      <c r="A5" s="74" t="s">
        <v>35</v>
      </c>
      <c r="B5" s="77">
        <v>2</v>
      </c>
      <c r="C5" s="81">
        <v>869</v>
      </c>
      <c r="D5" s="81">
        <v>15</v>
      </c>
      <c r="E5" s="81">
        <v>0</v>
      </c>
      <c r="F5" s="81">
        <v>0</v>
      </c>
      <c r="G5" s="81">
        <v>2</v>
      </c>
      <c r="H5" s="80">
        <f t="shared" si="0"/>
        <v>886</v>
      </c>
    </row>
    <row r="6" spans="1:8" ht="18" customHeight="1">
      <c r="A6" s="74"/>
      <c r="B6" s="77">
        <v>3</v>
      </c>
      <c r="C6" s="81">
        <v>979</v>
      </c>
      <c r="D6" s="81">
        <v>17</v>
      </c>
      <c r="E6" s="81">
        <v>1</v>
      </c>
      <c r="F6" s="81">
        <v>0</v>
      </c>
      <c r="G6" s="81">
        <v>1</v>
      </c>
      <c r="H6" s="80">
        <f t="shared" si="0"/>
        <v>998</v>
      </c>
    </row>
    <row r="7" spans="1:8" ht="18" customHeight="1">
      <c r="A7" s="74"/>
      <c r="B7" s="77">
        <v>4</v>
      </c>
      <c r="C7" s="81">
        <v>819</v>
      </c>
      <c r="D7" s="81">
        <v>20</v>
      </c>
      <c r="E7" s="81">
        <v>0</v>
      </c>
      <c r="F7" s="81">
        <v>0</v>
      </c>
      <c r="G7" s="81">
        <v>1</v>
      </c>
      <c r="H7" s="80">
        <f t="shared" si="0"/>
        <v>840</v>
      </c>
    </row>
    <row r="8" spans="1:8" ht="18" customHeight="1">
      <c r="A8" s="74"/>
      <c r="B8" s="77">
        <v>5</v>
      </c>
      <c r="C8" s="81">
        <v>856</v>
      </c>
      <c r="D8" s="81">
        <v>13</v>
      </c>
      <c r="E8" s="81">
        <v>0</v>
      </c>
      <c r="F8" s="81">
        <v>0</v>
      </c>
      <c r="G8" s="81">
        <v>2</v>
      </c>
      <c r="H8" s="80">
        <f t="shared" si="0"/>
        <v>871</v>
      </c>
    </row>
    <row r="9" spans="1:8" ht="18" customHeight="1">
      <c r="A9" s="74"/>
      <c r="B9" s="77">
        <v>6</v>
      </c>
      <c r="C9" s="81">
        <v>939</v>
      </c>
      <c r="D9" s="81">
        <v>15</v>
      </c>
      <c r="E9" s="81">
        <v>0</v>
      </c>
      <c r="F9" s="81">
        <v>0</v>
      </c>
      <c r="G9" s="81">
        <v>1</v>
      </c>
      <c r="H9" s="80">
        <f t="shared" si="0"/>
        <v>955</v>
      </c>
    </row>
    <row r="10" spans="1:8" ht="18" customHeight="1">
      <c r="A10" s="74"/>
      <c r="B10" s="77">
        <v>7</v>
      </c>
      <c r="C10" s="81">
        <v>927</v>
      </c>
      <c r="D10" s="81">
        <v>11</v>
      </c>
      <c r="E10" s="81">
        <v>0</v>
      </c>
      <c r="F10" s="81">
        <v>0</v>
      </c>
      <c r="G10" s="81">
        <v>3</v>
      </c>
      <c r="H10" s="80">
        <f t="shared" si="0"/>
        <v>941</v>
      </c>
    </row>
    <row r="11" spans="1:8" ht="18" customHeight="1">
      <c r="A11" s="74"/>
      <c r="B11" s="77">
        <v>8</v>
      </c>
      <c r="C11" s="81">
        <v>1460</v>
      </c>
      <c r="D11" s="81">
        <v>18</v>
      </c>
      <c r="E11" s="81">
        <v>0</v>
      </c>
      <c r="F11" s="81">
        <v>0</v>
      </c>
      <c r="G11" s="81">
        <v>5</v>
      </c>
      <c r="H11" s="80">
        <f t="shared" si="0"/>
        <v>1483</v>
      </c>
    </row>
    <row r="12" spans="1:8" ht="18" customHeight="1">
      <c r="A12" s="74"/>
      <c r="B12" s="77">
        <v>9</v>
      </c>
      <c r="C12" s="81">
        <v>1322</v>
      </c>
      <c r="D12" s="81">
        <v>13</v>
      </c>
      <c r="E12" s="81">
        <v>0</v>
      </c>
      <c r="F12" s="81">
        <v>0</v>
      </c>
      <c r="G12" s="81">
        <v>1</v>
      </c>
      <c r="H12" s="80">
        <f t="shared" si="0"/>
        <v>1336</v>
      </c>
    </row>
    <row r="13" spans="1:8" ht="18" customHeight="1">
      <c r="A13" s="74"/>
      <c r="B13" s="77">
        <v>10</v>
      </c>
      <c r="C13" s="81">
        <v>1116</v>
      </c>
      <c r="D13" s="81">
        <v>20</v>
      </c>
      <c r="E13" s="81">
        <v>0</v>
      </c>
      <c r="F13" s="81">
        <v>0</v>
      </c>
      <c r="G13" s="81">
        <v>3</v>
      </c>
      <c r="H13" s="80">
        <f t="shared" si="0"/>
        <v>1139</v>
      </c>
    </row>
    <row r="14" spans="1:8" ht="18" customHeight="1">
      <c r="A14" s="74"/>
      <c r="B14" s="77">
        <v>11</v>
      </c>
      <c r="C14" s="81">
        <v>884</v>
      </c>
      <c r="D14" s="81">
        <v>14</v>
      </c>
      <c r="E14" s="81">
        <v>0</v>
      </c>
      <c r="F14" s="81">
        <v>0</v>
      </c>
      <c r="G14" s="81">
        <v>1</v>
      </c>
      <c r="H14" s="80">
        <f t="shared" si="0"/>
        <v>899</v>
      </c>
    </row>
    <row r="15" spans="1:8" ht="18" customHeight="1">
      <c r="A15" s="74"/>
      <c r="B15" s="78">
        <v>12</v>
      </c>
      <c r="C15" s="82">
        <v>915</v>
      </c>
      <c r="D15" s="82">
        <v>14</v>
      </c>
      <c r="E15" s="82">
        <v>1</v>
      </c>
      <c r="F15" s="82">
        <v>0</v>
      </c>
      <c r="G15" s="82">
        <v>3</v>
      </c>
      <c r="H15" s="83">
        <f t="shared" si="0"/>
        <v>933</v>
      </c>
    </row>
    <row r="16" spans="1:8" ht="18" customHeight="1">
      <c r="A16" s="74"/>
      <c r="B16" s="75" t="s">
        <v>36</v>
      </c>
      <c r="C16" s="83">
        <f t="shared" ref="C16:H16" si="1">SUM(C4:C15)</f>
        <v>12032</v>
      </c>
      <c r="D16" s="83">
        <f t="shared" si="1"/>
        <v>187</v>
      </c>
      <c r="E16" s="83">
        <f t="shared" si="1"/>
        <v>2</v>
      </c>
      <c r="F16" s="83">
        <f t="shared" si="1"/>
        <v>0</v>
      </c>
      <c r="G16" s="83">
        <f t="shared" si="1"/>
        <v>28</v>
      </c>
      <c r="H16" s="83">
        <f t="shared" si="1"/>
        <v>12249</v>
      </c>
    </row>
    <row r="17" spans="1:8" ht="18" customHeight="1">
      <c r="A17" s="31">
        <v>2019</v>
      </c>
      <c r="B17" s="76">
        <v>1</v>
      </c>
      <c r="C17" s="80">
        <v>1090</v>
      </c>
      <c r="D17" s="80">
        <v>11</v>
      </c>
      <c r="E17" s="80">
        <v>0</v>
      </c>
      <c r="F17" s="80">
        <v>0</v>
      </c>
      <c r="G17" s="80">
        <v>2</v>
      </c>
      <c r="H17" s="80">
        <f t="shared" ref="H17:H28" si="2">SUM(C17:G17)</f>
        <v>1103</v>
      </c>
    </row>
    <row r="18" spans="1:8" ht="18" customHeight="1">
      <c r="A18" s="74" t="s">
        <v>32</v>
      </c>
      <c r="B18" s="77">
        <v>2</v>
      </c>
      <c r="C18" s="81">
        <v>1005</v>
      </c>
      <c r="D18" s="81">
        <v>14</v>
      </c>
      <c r="E18" s="81">
        <v>0</v>
      </c>
      <c r="F18" s="81">
        <v>0</v>
      </c>
      <c r="G18" s="81">
        <v>1</v>
      </c>
      <c r="H18" s="80">
        <f t="shared" si="2"/>
        <v>1020</v>
      </c>
    </row>
    <row r="19" spans="1:8" ht="18" customHeight="1">
      <c r="A19" s="74"/>
      <c r="B19" s="77">
        <v>3</v>
      </c>
      <c r="C19" s="81">
        <v>1098</v>
      </c>
      <c r="D19" s="81">
        <v>12</v>
      </c>
      <c r="E19" s="81">
        <v>0</v>
      </c>
      <c r="F19" s="81">
        <v>0</v>
      </c>
      <c r="G19" s="81">
        <v>1</v>
      </c>
      <c r="H19" s="80">
        <f t="shared" si="2"/>
        <v>1111</v>
      </c>
    </row>
    <row r="20" spans="1:8" ht="18" customHeight="1">
      <c r="A20" s="74"/>
      <c r="B20" s="77">
        <v>4</v>
      </c>
      <c r="C20" s="81">
        <v>984</v>
      </c>
      <c r="D20" s="81">
        <v>13</v>
      </c>
      <c r="E20" s="81">
        <v>0</v>
      </c>
      <c r="F20" s="81">
        <v>0</v>
      </c>
      <c r="G20" s="81">
        <v>1</v>
      </c>
      <c r="H20" s="80">
        <f t="shared" si="2"/>
        <v>998</v>
      </c>
    </row>
    <row r="21" spans="1:8" ht="18" customHeight="1">
      <c r="A21" s="74"/>
      <c r="B21" s="77">
        <v>5</v>
      </c>
      <c r="C21" s="81">
        <v>849</v>
      </c>
      <c r="D21" s="81">
        <v>14</v>
      </c>
      <c r="E21" s="81">
        <v>0</v>
      </c>
      <c r="F21" s="81">
        <v>0</v>
      </c>
      <c r="G21" s="81">
        <v>2</v>
      </c>
      <c r="H21" s="80">
        <f t="shared" si="2"/>
        <v>865</v>
      </c>
    </row>
    <row r="22" spans="1:8" ht="18" customHeight="1">
      <c r="A22" s="74"/>
      <c r="B22" s="77">
        <v>6</v>
      </c>
      <c r="C22" s="81">
        <v>999</v>
      </c>
      <c r="D22" s="81">
        <v>19</v>
      </c>
      <c r="E22" s="81">
        <v>0</v>
      </c>
      <c r="F22" s="81">
        <v>0</v>
      </c>
      <c r="G22" s="81">
        <v>1</v>
      </c>
      <c r="H22" s="80">
        <f t="shared" si="2"/>
        <v>1019</v>
      </c>
    </row>
    <row r="23" spans="1:8" ht="18" customHeight="1">
      <c r="A23" s="74"/>
      <c r="B23" s="77">
        <v>7</v>
      </c>
      <c r="C23" s="81">
        <v>1075</v>
      </c>
      <c r="D23" s="81">
        <v>19</v>
      </c>
      <c r="E23" s="81">
        <v>0</v>
      </c>
      <c r="F23" s="81">
        <v>0</v>
      </c>
      <c r="G23" s="81">
        <v>2</v>
      </c>
      <c r="H23" s="80">
        <f t="shared" si="2"/>
        <v>1096</v>
      </c>
    </row>
    <row r="24" spans="1:8" ht="18" customHeight="1">
      <c r="A24" s="74"/>
      <c r="B24" s="77">
        <v>8</v>
      </c>
      <c r="C24" s="81">
        <v>1378</v>
      </c>
      <c r="D24" s="81">
        <v>14</v>
      </c>
      <c r="E24" s="81">
        <v>0</v>
      </c>
      <c r="F24" s="81">
        <v>0</v>
      </c>
      <c r="G24" s="81">
        <v>0</v>
      </c>
      <c r="H24" s="80">
        <f t="shared" si="2"/>
        <v>1392</v>
      </c>
    </row>
    <row r="25" spans="1:8" ht="18" customHeight="1">
      <c r="A25" s="74"/>
      <c r="B25" s="77">
        <v>9</v>
      </c>
      <c r="C25" s="81">
        <v>1234</v>
      </c>
      <c r="D25" s="81">
        <v>13</v>
      </c>
      <c r="E25" s="81">
        <v>0</v>
      </c>
      <c r="F25" s="81">
        <v>0</v>
      </c>
      <c r="G25" s="81">
        <v>1</v>
      </c>
      <c r="H25" s="80">
        <f t="shared" si="2"/>
        <v>1248</v>
      </c>
    </row>
    <row r="26" spans="1:8" ht="18" customHeight="1">
      <c r="A26" s="74"/>
      <c r="B26" s="77">
        <v>10</v>
      </c>
      <c r="C26" s="81">
        <v>1063</v>
      </c>
      <c r="D26" s="81">
        <v>8</v>
      </c>
      <c r="E26" s="81">
        <v>0</v>
      </c>
      <c r="F26" s="81">
        <v>0</v>
      </c>
      <c r="G26" s="81">
        <v>1</v>
      </c>
      <c r="H26" s="80">
        <f t="shared" si="2"/>
        <v>1072</v>
      </c>
    </row>
    <row r="27" spans="1:8" ht="18" customHeight="1">
      <c r="A27" s="74"/>
      <c r="B27" s="77">
        <v>11</v>
      </c>
      <c r="C27" s="81">
        <v>1019</v>
      </c>
      <c r="D27" s="81">
        <v>16</v>
      </c>
      <c r="E27" s="81">
        <v>1</v>
      </c>
      <c r="F27" s="81">
        <v>0</v>
      </c>
      <c r="G27" s="81">
        <v>1</v>
      </c>
      <c r="H27" s="80">
        <f t="shared" si="2"/>
        <v>1037</v>
      </c>
    </row>
    <row r="28" spans="1:8" ht="18" customHeight="1">
      <c r="A28" s="74"/>
      <c r="B28" s="78">
        <v>12</v>
      </c>
      <c r="C28" s="82">
        <v>1089</v>
      </c>
      <c r="D28" s="82">
        <v>19</v>
      </c>
      <c r="E28" s="82">
        <v>0</v>
      </c>
      <c r="F28" s="82">
        <v>0</v>
      </c>
      <c r="G28" s="82">
        <v>1</v>
      </c>
      <c r="H28" s="83">
        <f t="shared" si="2"/>
        <v>1109</v>
      </c>
    </row>
    <row r="29" spans="1:8" ht="18" customHeight="1">
      <c r="A29" s="74"/>
      <c r="B29" s="75" t="s">
        <v>36</v>
      </c>
      <c r="C29" s="83">
        <f t="shared" ref="C29:H29" si="3">SUM(C17:C28)</f>
        <v>12883</v>
      </c>
      <c r="D29" s="83">
        <f t="shared" si="3"/>
        <v>172</v>
      </c>
      <c r="E29" s="83">
        <f t="shared" si="3"/>
        <v>1</v>
      </c>
      <c r="F29" s="83">
        <f t="shared" si="3"/>
        <v>0</v>
      </c>
      <c r="G29" s="83">
        <f t="shared" si="3"/>
        <v>14</v>
      </c>
      <c r="H29" s="83">
        <f t="shared" si="3"/>
        <v>13070</v>
      </c>
    </row>
    <row r="30" spans="1:8" ht="18" customHeight="1">
      <c r="A30" s="31">
        <v>2020</v>
      </c>
      <c r="B30" s="76">
        <v>1</v>
      </c>
      <c r="C30" s="80">
        <v>1029</v>
      </c>
      <c r="D30" s="80">
        <v>18</v>
      </c>
      <c r="E30" s="80">
        <v>0</v>
      </c>
      <c r="F30" s="80">
        <v>0</v>
      </c>
      <c r="G30" s="80">
        <v>5</v>
      </c>
      <c r="H30" s="80">
        <f t="shared" ref="H30:H41" si="4">SUM(C30:G30)</f>
        <v>1052</v>
      </c>
    </row>
    <row r="31" spans="1:8" ht="18" customHeight="1">
      <c r="A31" s="74" t="s">
        <v>40</v>
      </c>
      <c r="B31" s="77">
        <v>2</v>
      </c>
      <c r="C31" s="81">
        <v>671</v>
      </c>
      <c r="D31" s="81">
        <v>10</v>
      </c>
      <c r="E31" s="81">
        <v>0</v>
      </c>
      <c r="F31" s="81">
        <v>0</v>
      </c>
      <c r="G31" s="81">
        <v>0</v>
      </c>
      <c r="H31" s="80">
        <f t="shared" si="4"/>
        <v>681</v>
      </c>
    </row>
    <row r="32" spans="1:8" ht="18" customHeight="1">
      <c r="A32" s="74"/>
      <c r="B32" s="77">
        <v>3</v>
      </c>
      <c r="C32" s="81">
        <v>459</v>
      </c>
      <c r="D32" s="81">
        <v>22</v>
      </c>
      <c r="E32" s="81">
        <v>0</v>
      </c>
      <c r="F32" s="81">
        <v>0</v>
      </c>
      <c r="G32" s="81">
        <v>1</v>
      </c>
      <c r="H32" s="80">
        <f t="shared" si="4"/>
        <v>482</v>
      </c>
    </row>
    <row r="33" spans="1:8" ht="18" customHeight="1">
      <c r="A33" s="74"/>
      <c r="B33" s="77">
        <v>4</v>
      </c>
      <c r="C33" s="81">
        <v>150</v>
      </c>
      <c r="D33" s="81">
        <v>2</v>
      </c>
      <c r="E33" s="81">
        <v>0</v>
      </c>
      <c r="F33" s="81">
        <v>0</v>
      </c>
      <c r="G33" s="81">
        <v>0</v>
      </c>
      <c r="H33" s="80">
        <f t="shared" si="4"/>
        <v>152</v>
      </c>
    </row>
    <row r="34" spans="1:8" ht="18" customHeight="1">
      <c r="A34" s="74"/>
      <c r="B34" s="77">
        <v>5</v>
      </c>
      <c r="C34" s="81">
        <v>97</v>
      </c>
      <c r="D34" s="81">
        <v>2</v>
      </c>
      <c r="E34" s="81">
        <v>0</v>
      </c>
      <c r="F34" s="81">
        <v>0</v>
      </c>
      <c r="G34" s="81">
        <v>0</v>
      </c>
      <c r="H34" s="80">
        <f t="shared" si="4"/>
        <v>99</v>
      </c>
    </row>
    <row r="35" spans="1:8" ht="18" customHeight="1">
      <c r="A35" s="74"/>
      <c r="B35" s="77">
        <v>6</v>
      </c>
      <c r="C35" s="81">
        <v>101</v>
      </c>
      <c r="D35" s="81">
        <v>5</v>
      </c>
      <c r="E35" s="81">
        <v>0</v>
      </c>
      <c r="F35" s="81">
        <v>0</v>
      </c>
      <c r="G35" s="81">
        <v>0</v>
      </c>
      <c r="H35" s="80">
        <f t="shared" si="4"/>
        <v>106</v>
      </c>
    </row>
    <row r="36" spans="1:8" ht="18" customHeight="1">
      <c r="A36" s="74"/>
      <c r="B36" s="77">
        <v>7</v>
      </c>
      <c r="C36" s="81">
        <v>108</v>
      </c>
      <c r="D36" s="81">
        <v>6</v>
      </c>
      <c r="E36" s="81">
        <v>0</v>
      </c>
      <c r="F36" s="81">
        <v>0</v>
      </c>
      <c r="G36" s="81">
        <v>1</v>
      </c>
      <c r="H36" s="80">
        <f t="shared" si="4"/>
        <v>115</v>
      </c>
    </row>
    <row r="37" spans="1:8" ht="18" customHeight="1">
      <c r="A37" s="74"/>
      <c r="B37" s="77">
        <v>8</v>
      </c>
      <c r="C37" s="81">
        <v>90</v>
      </c>
      <c r="D37" s="81">
        <v>0</v>
      </c>
      <c r="E37" s="81">
        <v>0</v>
      </c>
      <c r="F37" s="81">
        <v>0</v>
      </c>
      <c r="G37" s="81">
        <v>0</v>
      </c>
      <c r="H37" s="80">
        <f t="shared" si="4"/>
        <v>90</v>
      </c>
    </row>
    <row r="38" spans="1:8" ht="18" customHeight="1">
      <c r="A38" s="74"/>
      <c r="B38" s="77">
        <v>9</v>
      </c>
      <c r="C38" s="81">
        <v>77</v>
      </c>
      <c r="D38" s="81">
        <v>4</v>
      </c>
      <c r="E38" s="81">
        <v>0</v>
      </c>
      <c r="F38" s="81">
        <v>0</v>
      </c>
      <c r="G38" s="81">
        <v>0</v>
      </c>
      <c r="H38" s="80">
        <f t="shared" si="4"/>
        <v>81</v>
      </c>
    </row>
    <row r="39" spans="1:8" ht="18" customHeight="1">
      <c r="A39" s="74"/>
      <c r="B39" s="77">
        <v>10</v>
      </c>
      <c r="C39" s="81">
        <v>92</v>
      </c>
      <c r="D39" s="81">
        <v>1</v>
      </c>
      <c r="E39" s="81">
        <v>0</v>
      </c>
      <c r="F39" s="81">
        <v>0</v>
      </c>
      <c r="G39" s="81">
        <v>0</v>
      </c>
      <c r="H39" s="80">
        <f t="shared" si="4"/>
        <v>93</v>
      </c>
    </row>
    <row r="40" spans="1:8" ht="18" customHeight="1">
      <c r="A40" s="74"/>
      <c r="B40" s="77">
        <v>11</v>
      </c>
      <c r="C40" s="81">
        <v>69</v>
      </c>
      <c r="D40" s="81">
        <v>2</v>
      </c>
      <c r="E40" s="81">
        <v>0</v>
      </c>
      <c r="F40" s="81">
        <v>0</v>
      </c>
      <c r="G40" s="81">
        <v>1</v>
      </c>
      <c r="H40" s="80">
        <f t="shared" si="4"/>
        <v>72</v>
      </c>
    </row>
    <row r="41" spans="1:8" ht="18" customHeight="1">
      <c r="A41" s="74"/>
      <c r="B41" s="78">
        <v>12</v>
      </c>
      <c r="C41" s="82">
        <v>68</v>
      </c>
      <c r="D41" s="82">
        <v>4</v>
      </c>
      <c r="E41" s="82">
        <v>0</v>
      </c>
      <c r="F41" s="82">
        <v>0</v>
      </c>
      <c r="G41" s="82">
        <v>0</v>
      </c>
      <c r="H41" s="83">
        <f t="shared" si="4"/>
        <v>72</v>
      </c>
    </row>
    <row r="42" spans="1:8" ht="18" customHeight="1">
      <c r="A42" s="75"/>
      <c r="B42" s="75" t="s">
        <v>36</v>
      </c>
      <c r="C42" s="83">
        <f t="shared" ref="C42:H42" si="5">SUM(C30:C41)</f>
        <v>3011</v>
      </c>
      <c r="D42" s="83">
        <f t="shared" si="5"/>
        <v>76</v>
      </c>
      <c r="E42" s="83">
        <f t="shared" si="5"/>
        <v>0</v>
      </c>
      <c r="F42" s="83">
        <f t="shared" si="5"/>
        <v>0</v>
      </c>
      <c r="G42" s="83">
        <f t="shared" si="5"/>
        <v>8</v>
      </c>
      <c r="H42" s="83">
        <f t="shared" si="5"/>
        <v>3095</v>
      </c>
    </row>
    <row r="43" spans="1:8" ht="18" customHeight="1">
      <c r="A43" s="31">
        <v>2021</v>
      </c>
      <c r="B43" s="76">
        <v>1</v>
      </c>
      <c r="C43" s="80">
        <v>49</v>
      </c>
      <c r="D43" s="80">
        <v>0</v>
      </c>
      <c r="E43" s="80">
        <v>0</v>
      </c>
      <c r="F43" s="80">
        <v>0</v>
      </c>
      <c r="G43" s="80">
        <v>0</v>
      </c>
      <c r="H43" s="80">
        <f t="shared" ref="H43:H54" si="6">SUM(C43:G43)</f>
        <v>49</v>
      </c>
    </row>
    <row r="44" spans="1:8" ht="18" customHeight="1">
      <c r="A44" s="74" t="s">
        <v>41</v>
      </c>
      <c r="B44" s="77">
        <v>2</v>
      </c>
      <c r="C44" s="81">
        <v>49</v>
      </c>
      <c r="D44" s="81">
        <v>0</v>
      </c>
      <c r="E44" s="81">
        <v>0</v>
      </c>
      <c r="F44" s="81">
        <v>0</v>
      </c>
      <c r="G44" s="81">
        <v>0</v>
      </c>
      <c r="H44" s="80">
        <f t="shared" si="6"/>
        <v>49</v>
      </c>
    </row>
    <row r="45" spans="1:8" ht="18" customHeight="1">
      <c r="A45" s="74"/>
      <c r="B45" s="77">
        <v>3</v>
      </c>
      <c r="C45" s="81">
        <v>107</v>
      </c>
      <c r="D45" s="81">
        <v>2</v>
      </c>
      <c r="E45" s="81">
        <v>0</v>
      </c>
      <c r="F45" s="81">
        <v>0</v>
      </c>
      <c r="G45" s="81">
        <v>0</v>
      </c>
      <c r="H45" s="80">
        <f t="shared" si="6"/>
        <v>109</v>
      </c>
    </row>
    <row r="46" spans="1:8" ht="18" customHeight="1">
      <c r="A46" s="74"/>
      <c r="B46" s="77">
        <v>4</v>
      </c>
      <c r="C46" s="81">
        <v>97</v>
      </c>
      <c r="D46" s="81">
        <v>2</v>
      </c>
      <c r="E46" s="81">
        <v>0</v>
      </c>
      <c r="F46" s="81">
        <v>0</v>
      </c>
      <c r="G46" s="81">
        <v>0</v>
      </c>
      <c r="H46" s="80">
        <f t="shared" si="6"/>
        <v>99</v>
      </c>
    </row>
    <row r="47" spans="1:8" ht="18" customHeight="1">
      <c r="A47" s="74"/>
      <c r="B47" s="77">
        <v>5</v>
      </c>
      <c r="C47" s="81">
        <v>60</v>
      </c>
      <c r="D47" s="81">
        <v>0</v>
      </c>
      <c r="E47" s="81">
        <v>0</v>
      </c>
      <c r="F47" s="81">
        <v>0</v>
      </c>
      <c r="G47" s="81">
        <v>0</v>
      </c>
      <c r="H47" s="80">
        <f t="shared" si="6"/>
        <v>60</v>
      </c>
    </row>
    <row r="48" spans="1:8" ht="18" customHeight="1">
      <c r="A48" s="74"/>
      <c r="B48" s="77">
        <v>6</v>
      </c>
      <c r="C48" s="81">
        <v>72</v>
      </c>
      <c r="D48" s="81">
        <v>1</v>
      </c>
      <c r="E48" s="81">
        <v>0</v>
      </c>
      <c r="F48" s="81">
        <v>0</v>
      </c>
      <c r="G48" s="81">
        <v>0</v>
      </c>
      <c r="H48" s="80">
        <f t="shared" si="6"/>
        <v>73</v>
      </c>
    </row>
    <row r="49" spans="1:8" ht="18" customHeight="1">
      <c r="A49" s="74"/>
      <c r="B49" s="77">
        <v>7</v>
      </c>
      <c r="C49" s="81">
        <v>83</v>
      </c>
      <c r="D49" s="81">
        <v>2</v>
      </c>
      <c r="E49" s="81">
        <v>0</v>
      </c>
      <c r="F49" s="81">
        <v>0</v>
      </c>
      <c r="G49" s="81">
        <v>1</v>
      </c>
      <c r="H49" s="80">
        <f t="shared" si="6"/>
        <v>86</v>
      </c>
    </row>
    <row r="50" spans="1:8" ht="18" customHeight="1">
      <c r="A50" s="74"/>
      <c r="B50" s="77">
        <v>8</v>
      </c>
      <c r="C50" s="81">
        <v>107</v>
      </c>
      <c r="D50" s="81">
        <v>5</v>
      </c>
      <c r="E50" s="81">
        <v>0</v>
      </c>
      <c r="F50" s="81">
        <v>0</v>
      </c>
      <c r="G50" s="81">
        <v>0</v>
      </c>
      <c r="H50" s="80">
        <f t="shared" si="6"/>
        <v>112</v>
      </c>
    </row>
    <row r="51" spans="1:8" ht="18" customHeight="1">
      <c r="A51" s="74"/>
      <c r="B51" s="77">
        <v>9</v>
      </c>
      <c r="C51" s="81">
        <v>92</v>
      </c>
      <c r="D51" s="81">
        <v>0</v>
      </c>
      <c r="E51" s="81">
        <v>0</v>
      </c>
      <c r="F51" s="81">
        <v>0</v>
      </c>
      <c r="G51" s="81">
        <v>0</v>
      </c>
      <c r="H51" s="80">
        <f t="shared" si="6"/>
        <v>92</v>
      </c>
    </row>
    <row r="52" spans="1:8" ht="18" customHeight="1">
      <c r="A52" s="74"/>
      <c r="B52" s="77">
        <v>10</v>
      </c>
      <c r="C52" s="81">
        <v>95</v>
      </c>
      <c r="D52" s="81">
        <v>2</v>
      </c>
      <c r="E52" s="81">
        <v>0</v>
      </c>
      <c r="F52" s="81">
        <v>0</v>
      </c>
      <c r="G52" s="81">
        <v>1</v>
      </c>
      <c r="H52" s="80">
        <f t="shared" si="6"/>
        <v>98</v>
      </c>
    </row>
    <row r="53" spans="1:8" ht="18" customHeight="1">
      <c r="A53" s="74"/>
      <c r="B53" s="77">
        <v>11</v>
      </c>
      <c r="C53" s="81">
        <v>101</v>
      </c>
      <c r="D53" s="81">
        <v>1</v>
      </c>
      <c r="E53" s="81">
        <v>0</v>
      </c>
      <c r="F53" s="81">
        <v>0</v>
      </c>
      <c r="G53" s="81">
        <v>0</v>
      </c>
      <c r="H53" s="80">
        <f t="shared" si="6"/>
        <v>102</v>
      </c>
    </row>
    <row r="54" spans="1:8" ht="18" customHeight="1">
      <c r="A54" s="74"/>
      <c r="B54" s="78">
        <v>12</v>
      </c>
      <c r="C54" s="82">
        <v>97</v>
      </c>
      <c r="D54" s="82">
        <v>2</v>
      </c>
      <c r="E54" s="82">
        <v>0</v>
      </c>
      <c r="F54" s="82">
        <v>0</v>
      </c>
      <c r="G54" s="82">
        <v>0</v>
      </c>
      <c r="H54" s="83">
        <f t="shared" si="6"/>
        <v>99</v>
      </c>
    </row>
    <row r="55" spans="1:8" ht="18" customHeight="1">
      <c r="A55" s="75"/>
      <c r="B55" s="75" t="s">
        <v>36</v>
      </c>
      <c r="C55" s="83">
        <f t="shared" ref="C55:H55" si="7">SUM(C43:C54)</f>
        <v>1009</v>
      </c>
      <c r="D55" s="83">
        <f t="shared" si="7"/>
        <v>17</v>
      </c>
      <c r="E55" s="83">
        <f t="shared" si="7"/>
        <v>0</v>
      </c>
      <c r="F55" s="83">
        <f t="shared" si="7"/>
        <v>0</v>
      </c>
      <c r="G55" s="83">
        <f t="shared" si="7"/>
        <v>2</v>
      </c>
      <c r="H55" s="83">
        <f t="shared" si="7"/>
        <v>1028</v>
      </c>
    </row>
    <row r="56" spans="1:8" ht="18" customHeight="1">
      <c r="A56" s="31">
        <v>2022</v>
      </c>
      <c r="B56" s="76">
        <v>1</v>
      </c>
      <c r="C56" s="80">
        <v>87</v>
      </c>
      <c r="D56" s="80">
        <v>2</v>
      </c>
      <c r="E56" s="80">
        <v>0</v>
      </c>
      <c r="F56" s="80">
        <v>0</v>
      </c>
      <c r="G56" s="80">
        <v>0</v>
      </c>
      <c r="H56" s="80">
        <f t="shared" ref="H56:H67" si="8">SUM(C56:G56)</f>
        <v>89</v>
      </c>
    </row>
    <row r="57" spans="1:8" ht="18" customHeight="1">
      <c r="A57" s="74" t="s">
        <v>42</v>
      </c>
      <c r="B57" s="77">
        <v>2</v>
      </c>
      <c r="C57" s="81">
        <v>60</v>
      </c>
      <c r="D57" s="81">
        <v>1</v>
      </c>
      <c r="E57" s="81">
        <v>0</v>
      </c>
      <c r="F57" s="81">
        <v>0</v>
      </c>
      <c r="G57" s="81">
        <v>0</v>
      </c>
      <c r="H57" s="80">
        <f t="shared" si="8"/>
        <v>61</v>
      </c>
    </row>
    <row r="58" spans="1:8" ht="18" customHeight="1">
      <c r="A58" s="74"/>
      <c r="B58" s="77">
        <v>3</v>
      </c>
      <c r="C58" s="81">
        <v>147</v>
      </c>
      <c r="D58" s="81">
        <v>4</v>
      </c>
      <c r="E58" s="81">
        <v>0</v>
      </c>
      <c r="F58" s="81">
        <v>0</v>
      </c>
      <c r="G58" s="81">
        <v>0</v>
      </c>
      <c r="H58" s="80">
        <f t="shared" si="8"/>
        <v>151</v>
      </c>
    </row>
    <row r="59" spans="1:8" ht="18" customHeight="1">
      <c r="A59" s="74"/>
      <c r="B59" s="77">
        <v>4</v>
      </c>
      <c r="C59" s="81">
        <v>128</v>
      </c>
      <c r="D59" s="81">
        <v>2</v>
      </c>
      <c r="E59" s="81">
        <v>0</v>
      </c>
      <c r="F59" s="81">
        <v>0</v>
      </c>
      <c r="G59" s="81">
        <v>0</v>
      </c>
      <c r="H59" s="80">
        <f t="shared" si="8"/>
        <v>130</v>
      </c>
    </row>
    <row r="60" spans="1:8" ht="18" customHeight="1">
      <c r="A60" s="74"/>
      <c r="B60" s="77">
        <v>5</v>
      </c>
      <c r="C60" s="81">
        <v>193</v>
      </c>
      <c r="D60" s="81">
        <v>4</v>
      </c>
      <c r="E60" s="81">
        <v>0</v>
      </c>
      <c r="F60" s="81">
        <v>0</v>
      </c>
      <c r="G60" s="81">
        <v>0</v>
      </c>
      <c r="H60" s="80">
        <f t="shared" si="8"/>
        <v>197</v>
      </c>
    </row>
    <row r="61" spans="1:8" ht="18" customHeight="1">
      <c r="A61" s="74"/>
      <c r="B61" s="77">
        <v>6</v>
      </c>
      <c r="C61" s="81">
        <v>203</v>
      </c>
      <c r="D61" s="81">
        <v>4</v>
      </c>
      <c r="E61" s="81">
        <v>0</v>
      </c>
      <c r="F61" s="81">
        <v>0</v>
      </c>
      <c r="G61" s="81">
        <v>0</v>
      </c>
      <c r="H61" s="80">
        <f t="shared" si="8"/>
        <v>207</v>
      </c>
    </row>
    <row r="62" spans="1:8" ht="18" customHeight="1">
      <c r="A62" s="74"/>
      <c r="B62" s="77">
        <v>7</v>
      </c>
      <c r="C62" s="81">
        <v>251</v>
      </c>
      <c r="D62" s="81">
        <v>2</v>
      </c>
      <c r="E62" s="81">
        <v>1</v>
      </c>
      <c r="F62" s="81">
        <v>0</v>
      </c>
      <c r="G62" s="81">
        <v>0</v>
      </c>
      <c r="H62" s="80">
        <f t="shared" si="8"/>
        <v>254</v>
      </c>
    </row>
    <row r="63" spans="1:8" ht="18" customHeight="1">
      <c r="A63" s="74"/>
      <c r="B63" s="77">
        <v>8</v>
      </c>
      <c r="C63" s="81">
        <v>244</v>
      </c>
      <c r="D63" s="81">
        <v>8</v>
      </c>
      <c r="E63" s="81">
        <v>0</v>
      </c>
      <c r="F63" s="81">
        <v>0</v>
      </c>
      <c r="G63" s="81">
        <v>0</v>
      </c>
      <c r="H63" s="80">
        <f t="shared" si="8"/>
        <v>252</v>
      </c>
    </row>
    <row r="64" spans="1:8" ht="18" customHeight="1">
      <c r="A64" s="74"/>
      <c r="B64" s="77">
        <v>9</v>
      </c>
      <c r="C64" s="81">
        <v>231</v>
      </c>
      <c r="D64" s="81">
        <v>4</v>
      </c>
      <c r="E64" s="81">
        <v>0</v>
      </c>
      <c r="F64" s="81">
        <v>0</v>
      </c>
      <c r="G64" s="81">
        <v>0</v>
      </c>
      <c r="H64" s="80">
        <f t="shared" si="8"/>
        <v>235</v>
      </c>
    </row>
    <row r="65" spans="1:8" ht="18" customHeight="1">
      <c r="A65" s="74"/>
      <c r="B65" s="77">
        <v>10</v>
      </c>
      <c r="C65" s="81">
        <v>302</v>
      </c>
      <c r="D65" s="81">
        <v>2</v>
      </c>
      <c r="E65" s="81">
        <v>0</v>
      </c>
      <c r="F65" s="81">
        <v>0</v>
      </c>
      <c r="G65" s="81">
        <v>0</v>
      </c>
      <c r="H65" s="80">
        <f t="shared" si="8"/>
        <v>304</v>
      </c>
    </row>
    <row r="66" spans="1:8" ht="18" customHeight="1">
      <c r="A66" s="74"/>
      <c r="B66" s="77">
        <v>11</v>
      </c>
      <c r="C66" s="81">
        <v>267</v>
      </c>
      <c r="D66" s="81">
        <v>10</v>
      </c>
      <c r="E66" s="81">
        <v>1</v>
      </c>
      <c r="F66" s="81">
        <v>0</v>
      </c>
      <c r="G66" s="81">
        <v>0</v>
      </c>
      <c r="H66" s="80">
        <f t="shared" si="8"/>
        <v>278</v>
      </c>
    </row>
    <row r="67" spans="1:8" ht="18" customHeight="1">
      <c r="A67" s="74"/>
      <c r="B67" s="78">
        <v>12</v>
      </c>
      <c r="C67" s="82">
        <v>277</v>
      </c>
      <c r="D67" s="82">
        <v>3</v>
      </c>
      <c r="E67" s="82">
        <v>0</v>
      </c>
      <c r="F67" s="82">
        <v>0</v>
      </c>
      <c r="G67" s="82">
        <v>0</v>
      </c>
      <c r="H67" s="83">
        <f t="shared" si="8"/>
        <v>280</v>
      </c>
    </row>
    <row r="68" spans="1:8" ht="18" customHeight="1">
      <c r="A68" s="75"/>
      <c r="B68" s="75" t="s">
        <v>36</v>
      </c>
      <c r="C68" s="83">
        <f t="shared" ref="C68:H68" si="9">SUM(C56:C67)</f>
        <v>2390</v>
      </c>
      <c r="D68" s="83">
        <f t="shared" si="9"/>
        <v>46</v>
      </c>
      <c r="E68" s="83">
        <f t="shared" si="9"/>
        <v>2</v>
      </c>
      <c r="F68" s="83">
        <f t="shared" si="9"/>
        <v>0</v>
      </c>
      <c r="G68" s="83">
        <f t="shared" si="9"/>
        <v>0</v>
      </c>
      <c r="H68" s="83">
        <f t="shared" si="9"/>
        <v>2438</v>
      </c>
    </row>
  </sheetData>
  <phoneticPr fontId="3" type="Hiragana"/>
  <pageMargins left="0.7" right="0.50314960629921257" top="0.75" bottom="0.55314960629921262" header="0.3" footer="0.3"/>
  <pageSetup paperSize="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W68"/>
  <sheetViews>
    <sheetView topLeftCell="A25" workbookViewId="0">
      <selection activeCell="A42" sqref="A42"/>
    </sheetView>
  </sheetViews>
  <sheetFormatPr defaultRowHeight="18.75"/>
  <cols>
    <col min="1" max="1" width="6.625" style="24" customWidth="1"/>
    <col min="2" max="2" width="4.125" style="24" customWidth="1"/>
    <col min="3" max="22" width="6.625" style="30" customWidth="1"/>
    <col min="23" max="23" width="7.125" style="30" customWidth="1"/>
    <col min="24" max="16384" width="9" style="30" customWidth="1"/>
  </cols>
  <sheetData>
    <row r="1" spans="1:23" ht="20.25" customHeight="1">
      <c r="A1" s="72" t="s">
        <v>186</v>
      </c>
    </row>
    <row r="2" spans="1:23" ht="18" customHeight="1">
      <c r="A2" s="19"/>
      <c r="W2" s="38" t="s">
        <v>51</v>
      </c>
    </row>
    <row r="3" spans="1:23" ht="18" customHeight="1">
      <c r="A3" s="73" t="s">
        <v>34</v>
      </c>
      <c r="B3" s="73" t="s">
        <v>46</v>
      </c>
      <c r="C3" s="84" t="s">
        <v>96</v>
      </c>
      <c r="D3" s="84" t="s">
        <v>97</v>
      </c>
      <c r="E3" s="84" t="s">
        <v>100</v>
      </c>
      <c r="F3" s="84" t="s">
        <v>44</v>
      </c>
      <c r="G3" s="84" t="s">
        <v>9</v>
      </c>
      <c r="H3" s="84" t="s">
        <v>101</v>
      </c>
      <c r="I3" s="84" t="s">
        <v>102</v>
      </c>
      <c r="J3" s="84" t="s">
        <v>103</v>
      </c>
      <c r="K3" s="84" t="s">
        <v>104</v>
      </c>
      <c r="L3" s="84" t="s">
        <v>23</v>
      </c>
      <c r="M3" s="84" t="s">
        <v>105</v>
      </c>
      <c r="N3" s="84" t="s">
        <v>98</v>
      </c>
      <c r="O3" s="84" t="s">
        <v>107</v>
      </c>
      <c r="P3" s="84" t="s">
        <v>108</v>
      </c>
      <c r="Q3" s="84" t="s">
        <v>49</v>
      </c>
      <c r="R3" s="84" t="s">
        <v>109</v>
      </c>
      <c r="S3" s="84" t="s">
        <v>110</v>
      </c>
      <c r="T3" s="84" t="s">
        <v>111</v>
      </c>
      <c r="U3" s="84" t="s">
        <v>112</v>
      </c>
      <c r="V3" s="84" t="s">
        <v>113</v>
      </c>
      <c r="W3" s="84" t="s">
        <v>36</v>
      </c>
    </row>
    <row r="4" spans="1:23" ht="18" customHeight="1">
      <c r="A4" s="31">
        <v>2018</v>
      </c>
      <c r="B4" s="76">
        <v>1</v>
      </c>
      <c r="C4" s="80">
        <v>474</v>
      </c>
      <c r="D4" s="80">
        <v>22</v>
      </c>
      <c r="E4" s="80">
        <v>6</v>
      </c>
      <c r="F4" s="80">
        <v>77</v>
      </c>
      <c r="G4" s="80">
        <v>17</v>
      </c>
      <c r="H4" s="80">
        <v>0</v>
      </c>
      <c r="I4" s="80">
        <v>35</v>
      </c>
      <c r="J4" s="80">
        <v>0</v>
      </c>
      <c r="K4" s="80">
        <v>14</v>
      </c>
      <c r="L4" s="80">
        <v>4</v>
      </c>
      <c r="M4" s="80">
        <v>11</v>
      </c>
      <c r="N4" s="80">
        <v>56</v>
      </c>
      <c r="O4" s="80">
        <v>17</v>
      </c>
      <c r="P4" s="80">
        <v>70</v>
      </c>
      <c r="Q4" s="80">
        <v>33</v>
      </c>
      <c r="R4" s="80">
        <v>14</v>
      </c>
      <c r="S4" s="80">
        <v>79</v>
      </c>
      <c r="T4" s="80">
        <v>23</v>
      </c>
      <c r="U4" s="80">
        <v>15</v>
      </c>
      <c r="V4" s="80">
        <v>1</v>
      </c>
      <c r="W4" s="80">
        <f t="shared" ref="W4:W15" si="0">SUM(C4:V4)</f>
        <v>968</v>
      </c>
    </row>
    <row r="5" spans="1:23" ht="18" customHeight="1">
      <c r="A5" s="74" t="s">
        <v>35</v>
      </c>
      <c r="B5" s="77">
        <v>2</v>
      </c>
      <c r="C5" s="81">
        <v>482</v>
      </c>
      <c r="D5" s="81">
        <v>19</v>
      </c>
      <c r="E5" s="81">
        <v>5</v>
      </c>
      <c r="F5" s="81">
        <v>56</v>
      </c>
      <c r="G5" s="81">
        <v>15</v>
      </c>
      <c r="H5" s="81">
        <v>2</v>
      </c>
      <c r="I5" s="81">
        <v>40</v>
      </c>
      <c r="J5" s="81">
        <v>0</v>
      </c>
      <c r="K5" s="81">
        <v>10</v>
      </c>
      <c r="L5" s="81">
        <v>4</v>
      </c>
      <c r="M5" s="81">
        <v>3</v>
      </c>
      <c r="N5" s="81">
        <v>44</v>
      </c>
      <c r="O5" s="81">
        <v>22</v>
      </c>
      <c r="P5" s="81">
        <v>55</v>
      </c>
      <c r="Q5" s="81">
        <v>12</v>
      </c>
      <c r="R5" s="81">
        <v>6</v>
      </c>
      <c r="S5" s="81">
        <v>76</v>
      </c>
      <c r="T5" s="81">
        <v>24</v>
      </c>
      <c r="U5" s="80">
        <v>10</v>
      </c>
      <c r="V5" s="80">
        <v>1</v>
      </c>
      <c r="W5" s="80">
        <f t="shared" si="0"/>
        <v>886</v>
      </c>
    </row>
    <row r="6" spans="1:23" ht="18" customHeight="1">
      <c r="A6" s="74"/>
      <c r="B6" s="77">
        <v>3</v>
      </c>
      <c r="C6" s="81">
        <v>524</v>
      </c>
      <c r="D6" s="81">
        <v>23</v>
      </c>
      <c r="E6" s="81">
        <v>1</v>
      </c>
      <c r="F6" s="81">
        <v>54</v>
      </c>
      <c r="G6" s="81">
        <v>21</v>
      </c>
      <c r="H6" s="81">
        <v>0</v>
      </c>
      <c r="I6" s="81">
        <v>27</v>
      </c>
      <c r="J6" s="81">
        <v>3</v>
      </c>
      <c r="K6" s="81">
        <v>11</v>
      </c>
      <c r="L6" s="81">
        <v>1</v>
      </c>
      <c r="M6" s="81">
        <v>8</v>
      </c>
      <c r="N6" s="81">
        <v>56</v>
      </c>
      <c r="O6" s="81">
        <v>27</v>
      </c>
      <c r="P6" s="81">
        <v>80</v>
      </c>
      <c r="Q6" s="81">
        <v>15</v>
      </c>
      <c r="R6" s="81">
        <v>7</v>
      </c>
      <c r="S6" s="81">
        <v>99</v>
      </c>
      <c r="T6" s="81">
        <v>38</v>
      </c>
      <c r="U6" s="80">
        <v>3</v>
      </c>
      <c r="V6" s="80">
        <v>0</v>
      </c>
      <c r="W6" s="80">
        <f t="shared" si="0"/>
        <v>998</v>
      </c>
    </row>
    <row r="7" spans="1:23" ht="18" customHeight="1">
      <c r="A7" s="74"/>
      <c r="B7" s="77">
        <v>4</v>
      </c>
      <c r="C7" s="81">
        <v>460</v>
      </c>
      <c r="D7" s="81">
        <v>15</v>
      </c>
      <c r="E7" s="81">
        <v>3</v>
      </c>
      <c r="F7" s="81">
        <v>50</v>
      </c>
      <c r="G7" s="81">
        <v>21</v>
      </c>
      <c r="H7" s="81">
        <v>0</v>
      </c>
      <c r="I7" s="81">
        <v>29</v>
      </c>
      <c r="J7" s="81">
        <v>1</v>
      </c>
      <c r="K7" s="81">
        <v>9</v>
      </c>
      <c r="L7" s="81">
        <v>3</v>
      </c>
      <c r="M7" s="81">
        <v>5</v>
      </c>
      <c r="N7" s="81">
        <v>45</v>
      </c>
      <c r="O7" s="81">
        <v>27</v>
      </c>
      <c r="P7" s="81">
        <v>38</v>
      </c>
      <c r="Q7" s="81">
        <v>18</v>
      </c>
      <c r="R7" s="81">
        <v>7</v>
      </c>
      <c r="S7" s="81">
        <v>65</v>
      </c>
      <c r="T7" s="81">
        <v>32</v>
      </c>
      <c r="U7" s="80">
        <v>9</v>
      </c>
      <c r="V7" s="80">
        <v>3</v>
      </c>
      <c r="W7" s="80">
        <f t="shared" si="0"/>
        <v>840</v>
      </c>
    </row>
    <row r="8" spans="1:23" ht="18" customHeight="1">
      <c r="A8" s="74"/>
      <c r="B8" s="77">
        <v>5</v>
      </c>
      <c r="C8" s="81">
        <v>459</v>
      </c>
      <c r="D8" s="81">
        <v>11</v>
      </c>
      <c r="E8" s="81">
        <v>6</v>
      </c>
      <c r="F8" s="81">
        <v>66</v>
      </c>
      <c r="G8" s="81">
        <v>24</v>
      </c>
      <c r="H8" s="81">
        <v>1</v>
      </c>
      <c r="I8" s="81">
        <v>38</v>
      </c>
      <c r="J8" s="81">
        <v>2</v>
      </c>
      <c r="K8" s="81">
        <v>6</v>
      </c>
      <c r="L8" s="81">
        <v>6</v>
      </c>
      <c r="M8" s="81">
        <v>12</v>
      </c>
      <c r="N8" s="81">
        <v>45</v>
      </c>
      <c r="O8" s="81">
        <v>19</v>
      </c>
      <c r="P8" s="81">
        <v>61</v>
      </c>
      <c r="Q8" s="81">
        <v>11</v>
      </c>
      <c r="R8" s="81">
        <v>11</v>
      </c>
      <c r="S8" s="81">
        <v>45</v>
      </c>
      <c r="T8" s="81">
        <v>44</v>
      </c>
      <c r="U8" s="80">
        <v>3</v>
      </c>
      <c r="V8" s="80">
        <v>1</v>
      </c>
      <c r="W8" s="80">
        <f t="shared" si="0"/>
        <v>871</v>
      </c>
    </row>
    <row r="9" spans="1:23" ht="18" customHeight="1">
      <c r="A9" s="74"/>
      <c r="B9" s="77">
        <v>6</v>
      </c>
      <c r="C9" s="81">
        <v>492</v>
      </c>
      <c r="D9" s="81">
        <v>21</v>
      </c>
      <c r="E9" s="81">
        <v>2</v>
      </c>
      <c r="F9" s="81">
        <v>47</v>
      </c>
      <c r="G9" s="81">
        <v>19</v>
      </c>
      <c r="H9" s="81">
        <v>6</v>
      </c>
      <c r="I9" s="81">
        <v>38</v>
      </c>
      <c r="J9" s="81">
        <v>1</v>
      </c>
      <c r="K9" s="81">
        <v>3</v>
      </c>
      <c r="L9" s="81">
        <v>1</v>
      </c>
      <c r="M9" s="81">
        <v>3</v>
      </c>
      <c r="N9" s="81">
        <v>67</v>
      </c>
      <c r="O9" s="81">
        <v>18</v>
      </c>
      <c r="P9" s="81">
        <v>61</v>
      </c>
      <c r="Q9" s="81">
        <v>20</v>
      </c>
      <c r="R9" s="81">
        <v>30</v>
      </c>
      <c r="S9" s="81">
        <v>74</v>
      </c>
      <c r="T9" s="81">
        <v>39</v>
      </c>
      <c r="U9" s="80">
        <v>13</v>
      </c>
      <c r="V9" s="80">
        <v>0</v>
      </c>
      <c r="W9" s="80">
        <f t="shared" si="0"/>
        <v>955</v>
      </c>
    </row>
    <row r="10" spans="1:23" ht="18" customHeight="1">
      <c r="A10" s="74"/>
      <c r="B10" s="77">
        <v>7</v>
      </c>
      <c r="C10" s="81">
        <v>500</v>
      </c>
      <c r="D10" s="81">
        <v>31</v>
      </c>
      <c r="E10" s="81">
        <v>0</v>
      </c>
      <c r="F10" s="81">
        <v>59</v>
      </c>
      <c r="G10" s="81">
        <v>22</v>
      </c>
      <c r="H10" s="81">
        <v>0</v>
      </c>
      <c r="I10" s="81">
        <v>29</v>
      </c>
      <c r="J10" s="81">
        <v>3</v>
      </c>
      <c r="K10" s="81">
        <v>5</v>
      </c>
      <c r="L10" s="81">
        <v>3</v>
      </c>
      <c r="M10" s="81">
        <v>4</v>
      </c>
      <c r="N10" s="81">
        <v>57</v>
      </c>
      <c r="O10" s="81">
        <v>18</v>
      </c>
      <c r="P10" s="81">
        <v>47</v>
      </c>
      <c r="Q10" s="81">
        <v>13</v>
      </c>
      <c r="R10" s="81">
        <v>16</v>
      </c>
      <c r="S10" s="81">
        <v>67</v>
      </c>
      <c r="T10" s="81">
        <v>41</v>
      </c>
      <c r="U10" s="80">
        <v>26</v>
      </c>
      <c r="V10" s="80">
        <v>0</v>
      </c>
      <c r="W10" s="80">
        <f t="shared" si="0"/>
        <v>941</v>
      </c>
    </row>
    <row r="11" spans="1:23" ht="18" customHeight="1">
      <c r="A11" s="74"/>
      <c r="B11" s="77">
        <v>8</v>
      </c>
      <c r="C11" s="81">
        <v>760</v>
      </c>
      <c r="D11" s="81">
        <v>27</v>
      </c>
      <c r="E11" s="81">
        <v>2</v>
      </c>
      <c r="F11" s="81">
        <v>72</v>
      </c>
      <c r="G11" s="81">
        <v>30</v>
      </c>
      <c r="H11" s="81">
        <v>2</v>
      </c>
      <c r="I11" s="81">
        <v>70</v>
      </c>
      <c r="J11" s="81">
        <v>3</v>
      </c>
      <c r="K11" s="81">
        <v>15</v>
      </c>
      <c r="L11" s="81">
        <v>8</v>
      </c>
      <c r="M11" s="81">
        <v>4</v>
      </c>
      <c r="N11" s="81">
        <v>105</v>
      </c>
      <c r="O11" s="81">
        <v>60</v>
      </c>
      <c r="P11" s="81">
        <v>88</v>
      </c>
      <c r="Q11" s="81">
        <v>45</v>
      </c>
      <c r="R11" s="81">
        <v>14</v>
      </c>
      <c r="S11" s="81">
        <v>97</v>
      </c>
      <c r="T11" s="81">
        <v>49</v>
      </c>
      <c r="U11" s="80">
        <v>31</v>
      </c>
      <c r="V11" s="80">
        <v>1</v>
      </c>
      <c r="W11" s="80">
        <f t="shared" si="0"/>
        <v>1483</v>
      </c>
    </row>
    <row r="12" spans="1:23" ht="18" customHeight="1">
      <c r="A12" s="74"/>
      <c r="B12" s="77">
        <v>9</v>
      </c>
      <c r="C12" s="81">
        <v>861</v>
      </c>
      <c r="D12" s="81">
        <v>17</v>
      </c>
      <c r="E12" s="81">
        <v>4</v>
      </c>
      <c r="F12" s="81">
        <v>35</v>
      </c>
      <c r="G12" s="81">
        <v>20</v>
      </c>
      <c r="H12" s="81">
        <v>3</v>
      </c>
      <c r="I12" s="81">
        <v>42</v>
      </c>
      <c r="J12" s="81">
        <v>5</v>
      </c>
      <c r="K12" s="81">
        <v>11</v>
      </c>
      <c r="L12" s="81">
        <v>10</v>
      </c>
      <c r="M12" s="81">
        <v>8</v>
      </c>
      <c r="N12" s="81">
        <v>91</v>
      </c>
      <c r="O12" s="81">
        <v>19</v>
      </c>
      <c r="P12" s="81">
        <v>62</v>
      </c>
      <c r="Q12" s="81">
        <v>32</v>
      </c>
      <c r="R12" s="81">
        <v>5</v>
      </c>
      <c r="S12" s="81">
        <v>74</v>
      </c>
      <c r="T12" s="81">
        <v>23</v>
      </c>
      <c r="U12" s="80">
        <v>13</v>
      </c>
      <c r="V12" s="80">
        <v>1</v>
      </c>
      <c r="W12" s="80">
        <f t="shared" si="0"/>
        <v>1336</v>
      </c>
    </row>
    <row r="13" spans="1:23" ht="18" customHeight="1">
      <c r="A13" s="74"/>
      <c r="B13" s="77">
        <v>10</v>
      </c>
      <c r="C13" s="81">
        <v>536</v>
      </c>
      <c r="D13" s="81">
        <v>23</v>
      </c>
      <c r="E13" s="81">
        <v>5</v>
      </c>
      <c r="F13" s="81">
        <v>64</v>
      </c>
      <c r="G13" s="81">
        <v>19</v>
      </c>
      <c r="H13" s="81">
        <v>1</v>
      </c>
      <c r="I13" s="81">
        <v>64</v>
      </c>
      <c r="J13" s="81">
        <v>0</v>
      </c>
      <c r="K13" s="81">
        <v>10</v>
      </c>
      <c r="L13" s="81">
        <v>10</v>
      </c>
      <c r="M13" s="81">
        <v>8</v>
      </c>
      <c r="N13" s="81">
        <v>108</v>
      </c>
      <c r="O13" s="81">
        <v>28</v>
      </c>
      <c r="P13" s="81">
        <v>88</v>
      </c>
      <c r="Q13" s="81">
        <v>29</v>
      </c>
      <c r="R13" s="81">
        <v>11</v>
      </c>
      <c r="S13" s="81">
        <v>75</v>
      </c>
      <c r="T13" s="81">
        <v>50</v>
      </c>
      <c r="U13" s="80">
        <v>10</v>
      </c>
      <c r="V13" s="80">
        <v>0</v>
      </c>
      <c r="W13" s="80">
        <f t="shared" si="0"/>
        <v>1139</v>
      </c>
    </row>
    <row r="14" spans="1:23" ht="18" customHeight="1">
      <c r="A14" s="74"/>
      <c r="B14" s="77">
        <v>11</v>
      </c>
      <c r="C14" s="81">
        <v>491</v>
      </c>
      <c r="D14" s="81">
        <v>7</v>
      </c>
      <c r="E14" s="81">
        <v>2</v>
      </c>
      <c r="F14" s="81">
        <v>57</v>
      </c>
      <c r="G14" s="81">
        <v>15</v>
      </c>
      <c r="H14" s="81">
        <v>0</v>
      </c>
      <c r="I14" s="81">
        <v>50</v>
      </c>
      <c r="J14" s="81">
        <v>0</v>
      </c>
      <c r="K14" s="81">
        <v>12</v>
      </c>
      <c r="L14" s="81">
        <v>7</v>
      </c>
      <c r="M14" s="81">
        <v>1</v>
      </c>
      <c r="N14" s="81">
        <v>47</v>
      </c>
      <c r="O14" s="81">
        <v>17</v>
      </c>
      <c r="P14" s="81">
        <v>50</v>
      </c>
      <c r="Q14" s="81">
        <v>19</v>
      </c>
      <c r="R14" s="81">
        <v>11</v>
      </c>
      <c r="S14" s="81">
        <v>63</v>
      </c>
      <c r="T14" s="81">
        <v>33</v>
      </c>
      <c r="U14" s="80">
        <v>15</v>
      </c>
      <c r="V14" s="80">
        <v>2</v>
      </c>
      <c r="W14" s="80">
        <f t="shared" si="0"/>
        <v>899</v>
      </c>
    </row>
    <row r="15" spans="1:23" ht="18" customHeight="1">
      <c r="A15" s="74"/>
      <c r="B15" s="78">
        <v>12</v>
      </c>
      <c r="C15" s="82">
        <v>490</v>
      </c>
      <c r="D15" s="82">
        <v>14</v>
      </c>
      <c r="E15" s="82">
        <v>12</v>
      </c>
      <c r="F15" s="82">
        <v>64</v>
      </c>
      <c r="G15" s="82">
        <v>11</v>
      </c>
      <c r="H15" s="82">
        <v>0</v>
      </c>
      <c r="I15" s="82">
        <v>59</v>
      </c>
      <c r="J15" s="82">
        <v>3</v>
      </c>
      <c r="K15" s="82">
        <v>18</v>
      </c>
      <c r="L15" s="82">
        <v>20</v>
      </c>
      <c r="M15" s="82">
        <v>3</v>
      </c>
      <c r="N15" s="82">
        <v>50</v>
      </c>
      <c r="O15" s="82">
        <v>26</v>
      </c>
      <c r="P15" s="82">
        <v>44</v>
      </c>
      <c r="Q15" s="82">
        <v>8</v>
      </c>
      <c r="R15" s="82">
        <v>10</v>
      </c>
      <c r="S15" s="82">
        <v>69</v>
      </c>
      <c r="T15" s="82">
        <v>20</v>
      </c>
      <c r="U15" s="83">
        <v>10</v>
      </c>
      <c r="V15" s="83">
        <v>2</v>
      </c>
      <c r="W15" s="83">
        <f t="shared" si="0"/>
        <v>933</v>
      </c>
    </row>
    <row r="16" spans="1:23" ht="18" customHeight="1">
      <c r="A16" s="74"/>
      <c r="B16" s="75" t="s">
        <v>36</v>
      </c>
      <c r="C16" s="83">
        <f t="shared" ref="C16:W16" si="1">SUM(C4:C15)</f>
        <v>6529</v>
      </c>
      <c r="D16" s="83">
        <f t="shared" si="1"/>
        <v>230</v>
      </c>
      <c r="E16" s="83">
        <f t="shared" si="1"/>
        <v>48</v>
      </c>
      <c r="F16" s="83">
        <f t="shared" si="1"/>
        <v>701</v>
      </c>
      <c r="G16" s="83">
        <f t="shared" si="1"/>
        <v>234</v>
      </c>
      <c r="H16" s="83">
        <f t="shared" si="1"/>
        <v>15</v>
      </c>
      <c r="I16" s="83">
        <f t="shared" si="1"/>
        <v>521</v>
      </c>
      <c r="J16" s="83">
        <f t="shared" si="1"/>
        <v>21</v>
      </c>
      <c r="K16" s="83">
        <f t="shared" si="1"/>
        <v>124</v>
      </c>
      <c r="L16" s="83">
        <f t="shared" si="1"/>
        <v>77</v>
      </c>
      <c r="M16" s="83">
        <f t="shared" si="1"/>
        <v>70</v>
      </c>
      <c r="N16" s="83">
        <f t="shared" si="1"/>
        <v>771</v>
      </c>
      <c r="O16" s="83">
        <f t="shared" si="1"/>
        <v>298</v>
      </c>
      <c r="P16" s="83">
        <f t="shared" si="1"/>
        <v>744</v>
      </c>
      <c r="Q16" s="83">
        <f t="shared" si="1"/>
        <v>255</v>
      </c>
      <c r="R16" s="83">
        <f t="shared" si="1"/>
        <v>142</v>
      </c>
      <c r="S16" s="83">
        <f t="shared" si="1"/>
        <v>883</v>
      </c>
      <c r="T16" s="83">
        <f t="shared" si="1"/>
        <v>416</v>
      </c>
      <c r="U16" s="83">
        <f t="shared" si="1"/>
        <v>158</v>
      </c>
      <c r="V16" s="83">
        <f t="shared" si="1"/>
        <v>12</v>
      </c>
      <c r="W16" s="83">
        <f t="shared" si="1"/>
        <v>12249</v>
      </c>
    </row>
    <row r="17" spans="1:23" ht="18" customHeight="1">
      <c r="A17" s="31">
        <v>2019</v>
      </c>
      <c r="B17" s="76">
        <v>1</v>
      </c>
      <c r="C17" s="80">
        <v>598</v>
      </c>
      <c r="D17" s="80">
        <v>21</v>
      </c>
      <c r="E17" s="80">
        <v>6</v>
      </c>
      <c r="F17" s="80">
        <v>67</v>
      </c>
      <c r="G17" s="80">
        <v>18</v>
      </c>
      <c r="H17" s="80">
        <v>0</v>
      </c>
      <c r="I17" s="80">
        <v>33</v>
      </c>
      <c r="J17" s="80">
        <v>0</v>
      </c>
      <c r="K17" s="80">
        <v>10</v>
      </c>
      <c r="L17" s="80">
        <v>2</v>
      </c>
      <c r="M17" s="80">
        <v>10</v>
      </c>
      <c r="N17" s="80">
        <v>74</v>
      </c>
      <c r="O17" s="80">
        <v>18</v>
      </c>
      <c r="P17" s="80">
        <v>60</v>
      </c>
      <c r="Q17" s="80">
        <v>30</v>
      </c>
      <c r="R17" s="80">
        <v>23</v>
      </c>
      <c r="S17" s="80">
        <v>90</v>
      </c>
      <c r="T17" s="80">
        <v>26</v>
      </c>
      <c r="U17" s="80">
        <v>16</v>
      </c>
      <c r="V17" s="80">
        <v>1</v>
      </c>
      <c r="W17" s="80">
        <f t="shared" ref="W17:W28" si="2">SUM(C17:V17)</f>
        <v>1103</v>
      </c>
    </row>
    <row r="18" spans="1:23" ht="18" customHeight="1">
      <c r="A18" s="74" t="s">
        <v>32</v>
      </c>
      <c r="B18" s="77">
        <v>2</v>
      </c>
      <c r="C18" s="81">
        <v>514</v>
      </c>
      <c r="D18" s="81">
        <v>27</v>
      </c>
      <c r="E18" s="81">
        <v>2</v>
      </c>
      <c r="F18" s="81">
        <v>52</v>
      </c>
      <c r="G18" s="81">
        <v>18</v>
      </c>
      <c r="H18" s="81">
        <v>1</v>
      </c>
      <c r="I18" s="81">
        <v>30</v>
      </c>
      <c r="J18" s="81">
        <v>1</v>
      </c>
      <c r="K18" s="81">
        <v>11</v>
      </c>
      <c r="L18" s="81">
        <v>5</v>
      </c>
      <c r="M18" s="81">
        <v>6</v>
      </c>
      <c r="N18" s="81">
        <v>68</v>
      </c>
      <c r="O18" s="81">
        <v>20</v>
      </c>
      <c r="P18" s="81">
        <v>74</v>
      </c>
      <c r="Q18" s="81">
        <v>20</v>
      </c>
      <c r="R18" s="81">
        <v>16</v>
      </c>
      <c r="S18" s="81">
        <v>97</v>
      </c>
      <c r="T18" s="81">
        <v>49</v>
      </c>
      <c r="U18" s="80">
        <v>8</v>
      </c>
      <c r="V18" s="80">
        <v>1</v>
      </c>
      <c r="W18" s="80">
        <f t="shared" si="2"/>
        <v>1020</v>
      </c>
    </row>
    <row r="19" spans="1:23" ht="18" customHeight="1">
      <c r="A19" s="74"/>
      <c r="B19" s="77">
        <v>3</v>
      </c>
      <c r="C19" s="81">
        <v>627</v>
      </c>
      <c r="D19" s="81">
        <v>25</v>
      </c>
      <c r="E19" s="81">
        <v>1</v>
      </c>
      <c r="F19" s="81">
        <v>57</v>
      </c>
      <c r="G19" s="81">
        <v>36</v>
      </c>
      <c r="H19" s="81">
        <v>1</v>
      </c>
      <c r="I19" s="81">
        <v>43</v>
      </c>
      <c r="J19" s="81">
        <v>3</v>
      </c>
      <c r="K19" s="81">
        <v>6</v>
      </c>
      <c r="L19" s="81">
        <v>6</v>
      </c>
      <c r="M19" s="81">
        <v>12</v>
      </c>
      <c r="N19" s="81">
        <v>74</v>
      </c>
      <c r="O19" s="81">
        <v>18</v>
      </c>
      <c r="P19" s="81">
        <v>65</v>
      </c>
      <c r="Q19" s="81">
        <v>12</v>
      </c>
      <c r="R19" s="81">
        <v>6</v>
      </c>
      <c r="S19" s="81">
        <v>70</v>
      </c>
      <c r="T19" s="81">
        <v>38</v>
      </c>
      <c r="U19" s="80">
        <v>6</v>
      </c>
      <c r="V19" s="80">
        <v>5</v>
      </c>
      <c r="W19" s="80">
        <f t="shared" si="2"/>
        <v>1111</v>
      </c>
    </row>
    <row r="20" spans="1:23" ht="18" customHeight="1">
      <c r="A20" s="74"/>
      <c r="B20" s="77">
        <v>4</v>
      </c>
      <c r="C20" s="81">
        <v>563</v>
      </c>
      <c r="D20" s="81">
        <v>13</v>
      </c>
      <c r="E20" s="81">
        <v>1</v>
      </c>
      <c r="F20" s="81">
        <v>44</v>
      </c>
      <c r="G20" s="81">
        <v>32</v>
      </c>
      <c r="H20" s="81">
        <v>0</v>
      </c>
      <c r="I20" s="81">
        <v>42</v>
      </c>
      <c r="J20" s="81">
        <v>2</v>
      </c>
      <c r="K20" s="81">
        <v>9</v>
      </c>
      <c r="L20" s="81">
        <v>3</v>
      </c>
      <c r="M20" s="81">
        <v>1</v>
      </c>
      <c r="N20" s="81">
        <v>55</v>
      </c>
      <c r="O20" s="81">
        <v>26</v>
      </c>
      <c r="P20" s="81">
        <v>59</v>
      </c>
      <c r="Q20" s="81">
        <v>16</v>
      </c>
      <c r="R20" s="81">
        <v>7</v>
      </c>
      <c r="S20" s="81">
        <v>80</v>
      </c>
      <c r="T20" s="81">
        <v>28</v>
      </c>
      <c r="U20" s="80">
        <v>15</v>
      </c>
      <c r="V20" s="80">
        <v>2</v>
      </c>
      <c r="W20" s="80">
        <f t="shared" si="2"/>
        <v>998</v>
      </c>
    </row>
    <row r="21" spans="1:23" ht="18" customHeight="1">
      <c r="A21" s="74"/>
      <c r="B21" s="77">
        <v>5</v>
      </c>
      <c r="C21" s="81">
        <v>529</v>
      </c>
      <c r="D21" s="81">
        <v>18</v>
      </c>
      <c r="E21" s="81">
        <v>4</v>
      </c>
      <c r="F21" s="81">
        <v>35</v>
      </c>
      <c r="G21" s="81">
        <v>13</v>
      </c>
      <c r="H21" s="81">
        <v>1</v>
      </c>
      <c r="I21" s="81">
        <v>27</v>
      </c>
      <c r="J21" s="81">
        <v>0</v>
      </c>
      <c r="K21" s="81">
        <v>3</v>
      </c>
      <c r="L21" s="81">
        <v>7</v>
      </c>
      <c r="M21" s="81">
        <v>4</v>
      </c>
      <c r="N21" s="81">
        <v>68</v>
      </c>
      <c r="O21" s="81">
        <v>14</v>
      </c>
      <c r="P21" s="81">
        <v>36</v>
      </c>
      <c r="Q21" s="81">
        <v>18</v>
      </c>
      <c r="R21" s="81">
        <v>9</v>
      </c>
      <c r="S21" s="81">
        <v>50</v>
      </c>
      <c r="T21" s="81">
        <v>23</v>
      </c>
      <c r="U21" s="80">
        <v>5</v>
      </c>
      <c r="V21" s="80">
        <v>1</v>
      </c>
      <c r="W21" s="80">
        <f t="shared" si="2"/>
        <v>865</v>
      </c>
    </row>
    <row r="22" spans="1:23" ht="18" customHeight="1">
      <c r="A22" s="74"/>
      <c r="B22" s="77">
        <v>6</v>
      </c>
      <c r="C22" s="81">
        <v>526</v>
      </c>
      <c r="D22" s="81">
        <v>13</v>
      </c>
      <c r="E22" s="81">
        <v>4</v>
      </c>
      <c r="F22" s="81">
        <v>57</v>
      </c>
      <c r="G22" s="81">
        <v>25</v>
      </c>
      <c r="H22" s="81">
        <v>1</v>
      </c>
      <c r="I22" s="81">
        <v>40</v>
      </c>
      <c r="J22" s="81">
        <v>1</v>
      </c>
      <c r="K22" s="81">
        <v>8</v>
      </c>
      <c r="L22" s="81">
        <v>3</v>
      </c>
      <c r="M22" s="81">
        <v>7</v>
      </c>
      <c r="N22" s="81">
        <v>86</v>
      </c>
      <c r="O22" s="81">
        <v>31</v>
      </c>
      <c r="P22" s="81">
        <v>56</v>
      </c>
      <c r="Q22" s="81">
        <v>20</v>
      </c>
      <c r="R22" s="81">
        <v>28</v>
      </c>
      <c r="S22" s="81">
        <v>80</v>
      </c>
      <c r="T22" s="81">
        <v>16</v>
      </c>
      <c r="U22" s="80">
        <v>13</v>
      </c>
      <c r="V22" s="80">
        <v>4</v>
      </c>
      <c r="W22" s="80">
        <f t="shared" si="2"/>
        <v>1019</v>
      </c>
    </row>
    <row r="23" spans="1:23" ht="18" customHeight="1">
      <c r="A23" s="74"/>
      <c r="B23" s="77">
        <v>7</v>
      </c>
      <c r="C23" s="81">
        <v>610</v>
      </c>
      <c r="D23" s="81">
        <v>36</v>
      </c>
      <c r="E23" s="81">
        <v>5</v>
      </c>
      <c r="F23" s="81">
        <v>51</v>
      </c>
      <c r="G23" s="81">
        <v>16</v>
      </c>
      <c r="H23" s="81">
        <v>0</v>
      </c>
      <c r="I23" s="81">
        <v>36</v>
      </c>
      <c r="J23" s="81">
        <v>1</v>
      </c>
      <c r="K23" s="81">
        <v>8</v>
      </c>
      <c r="L23" s="81">
        <v>3</v>
      </c>
      <c r="M23" s="81">
        <v>4</v>
      </c>
      <c r="N23" s="81">
        <v>55</v>
      </c>
      <c r="O23" s="81">
        <v>23</v>
      </c>
      <c r="P23" s="81">
        <v>79</v>
      </c>
      <c r="Q23" s="81">
        <v>15</v>
      </c>
      <c r="R23" s="81">
        <v>8</v>
      </c>
      <c r="S23" s="81">
        <v>70</v>
      </c>
      <c r="T23" s="81">
        <v>44</v>
      </c>
      <c r="U23" s="80">
        <v>27</v>
      </c>
      <c r="V23" s="80">
        <v>5</v>
      </c>
      <c r="W23" s="80">
        <f t="shared" si="2"/>
        <v>1096</v>
      </c>
    </row>
    <row r="24" spans="1:23" ht="18" customHeight="1">
      <c r="A24" s="74"/>
      <c r="B24" s="77">
        <v>8</v>
      </c>
      <c r="C24" s="81">
        <v>770</v>
      </c>
      <c r="D24" s="81">
        <v>42</v>
      </c>
      <c r="E24" s="81">
        <v>1</v>
      </c>
      <c r="F24" s="81">
        <v>80</v>
      </c>
      <c r="G24" s="81">
        <v>31</v>
      </c>
      <c r="H24" s="81">
        <v>0</v>
      </c>
      <c r="I24" s="81">
        <v>33</v>
      </c>
      <c r="J24" s="81">
        <v>2</v>
      </c>
      <c r="K24" s="81">
        <v>8</v>
      </c>
      <c r="L24" s="81">
        <v>1</v>
      </c>
      <c r="M24" s="81">
        <v>6</v>
      </c>
      <c r="N24" s="81">
        <v>93</v>
      </c>
      <c r="O24" s="81">
        <v>45</v>
      </c>
      <c r="P24" s="81">
        <v>69</v>
      </c>
      <c r="Q24" s="81">
        <v>33</v>
      </c>
      <c r="R24" s="81">
        <v>12</v>
      </c>
      <c r="S24" s="81">
        <v>122</v>
      </c>
      <c r="T24" s="81">
        <v>35</v>
      </c>
      <c r="U24" s="80">
        <v>9</v>
      </c>
      <c r="V24" s="80">
        <v>0</v>
      </c>
      <c r="W24" s="80">
        <f t="shared" si="2"/>
        <v>1392</v>
      </c>
    </row>
    <row r="25" spans="1:23" ht="18" customHeight="1">
      <c r="A25" s="74"/>
      <c r="B25" s="77">
        <v>9</v>
      </c>
      <c r="C25" s="81">
        <v>761</v>
      </c>
      <c r="D25" s="81">
        <v>26</v>
      </c>
      <c r="E25" s="81">
        <v>2</v>
      </c>
      <c r="F25" s="81">
        <v>54</v>
      </c>
      <c r="G25" s="81">
        <v>24</v>
      </c>
      <c r="H25" s="81">
        <v>1</v>
      </c>
      <c r="I25" s="81">
        <v>37</v>
      </c>
      <c r="J25" s="81">
        <v>0</v>
      </c>
      <c r="K25" s="81">
        <v>13</v>
      </c>
      <c r="L25" s="81">
        <v>2</v>
      </c>
      <c r="M25" s="81">
        <v>7</v>
      </c>
      <c r="N25" s="81">
        <v>74</v>
      </c>
      <c r="O25" s="81">
        <v>37</v>
      </c>
      <c r="P25" s="81">
        <v>61</v>
      </c>
      <c r="Q25" s="81">
        <v>24</v>
      </c>
      <c r="R25" s="81">
        <v>12</v>
      </c>
      <c r="S25" s="81">
        <v>78</v>
      </c>
      <c r="T25" s="81">
        <v>27</v>
      </c>
      <c r="U25" s="80">
        <v>8</v>
      </c>
      <c r="V25" s="80">
        <v>0</v>
      </c>
      <c r="W25" s="80">
        <f t="shared" si="2"/>
        <v>1248</v>
      </c>
    </row>
    <row r="26" spans="1:23" ht="18" customHeight="1">
      <c r="A26" s="74"/>
      <c r="B26" s="77">
        <v>10</v>
      </c>
      <c r="C26" s="81">
        <v>539</v>
      </c>
      <c r="D26" s="81">
        <v>21</v>
      </c>
      <c r="E26" s="81">
        <v>2</v>
      </c>
      <c r="F26" s="81">
        <v>104</v>
      </c>
      <c r="G26" s="81">
        <v>25</v>
      </c>
      <c r="H26" s="81">
        <v>1</v>
      </c>
      <c r="I26" s="81">
        <v>28</v>
      </c>
      <c r="J26" s="81">
        <v>1</v>
      </c>
      <c r="K26" s="81">
        <v>19</v>
      </c>
      <c r="L26" s="81">
        <v>3</v>
      </c>
      <c r="M26" s="81">
        <v>5</v>
      </c>
      <c r="N26" s="81">
        <v>109</v>
      </c>
      <c r="O26" s="81">
        <v>22</v>
      </c>
      <c r="P26" s="81">
        <v>54</v>
      </c>
      <c r="Q26" s="81">
        <v>17</v>
      </c>
      <c r="R26" s="81">
        <v>6</v>
      </c>
      <c r="S26" s="81">
        <v>67</v>
      </c>
      <c r="T26" s="81">
        <v>29</v>
      </c>
      <c r="U26" s="80">
        <v>20</v>
      </c>
      <c r="V26" s="80">
        <v>0</v>
      </c>
      <c r="W26" s="80">
        <f t="shared" si="2"/>
        <v>1072</v>
      </c>
    </row>
    <row r="27" spans="1:23" ht="18" customHeight="1">
      <c r="A27" s="74"/>
      <c r="B27" s="77">
        <v>11</v>
      </c>
      <c r="C27" s="81">
        <v>520</v>
      </c>
      <c r="D27" s="81">
        <v>25</v>
      </c>
      <c r="E27" s="81">
        <v>6</v>
      </c>
      <c r="F27" s="81">
        <v>99</v>
      </c>
      <c r="G27" s="81">
        <v>22</v>
      </c>
      <c r="H27" s="81">
        <v>0</v>
      </c>
      <c r="I27" s="81">
        <v>30</v>
      </c>
      <c r="J27" s="81">
        <v>0</v>
      </c>
      <c r="K27" s="81">
        <v>23</v>
      </c>
      <c r="L27" s="81">
        <v>6</v>
      </c>
      <c r="M27" s="81">
        <v>7</v>
      </c>
      <c r="N27" s="81">
        <v>59</v>
      </c>
      <c r="O27" s="81">
        <v>32</v>
      </c>
      <c r="P27" s="81">
        <v>72</v>
      </c>
      <c r="Q27" s="81">
        <v>22</v>
      </c>
      <c r="R27" s="81">
        <v>9</v>
      </c>
      <c r="S27" s="81">
        <v>73</v>
      </c>
      <c r="T27" s="81">
        <v>24</v>
      </c>
      <c r="U27" s="80">
        <v>4</v>
      </c>
      <c r="V27" s="80">
        <v>4</v>
      </c>
      <c r="W27" s="80">
        <f t="shared" si="2"/>
        <v>1037</v>
      </c>
    </row>
    <row r="28" spans="1:23" ht="18" customHeight="1">
      <c r="A28" s="74"/>
      <c r="B28" s="78">
        <v>12</v>
      </c>
      <c r="C28" s="82">
        <v>602</v>
      </c>
      <c r="D28" s="82">
        <v>31</v>
      </c>
      <c r="E28" s="82">
        <v>5</v>
      </c>
      <c r="F28" s="82">
        <v>101</v>
      </c>
      <c r="G28" s="82">
        <v>13</v>
      </c>
      <c r="H28" s="82">
        <v>0</v>
      </c>
      <c r="I28" s="82">
        <v>37</v>
      </c>
      <c r="J28" s="82">
        <v>1</v>
      </c>
      <c r="K28" s="82">
        <v>26</v>
      </c>
      <c r="L28" s="82">
        <v>5</v>
      </c>
      <c r="M28" s="82">
        <v>6</v>
      </c>
      <c r="N28" s="82">
        <v>64</v>
      </c>
      <c r="O28" s="82">
        <v>20</v>
      </c>
      <c r="P28" s="82">
        <v>68</v>
      </c>
      <c r="Q28" s="82">
        <v>10</v>
      </c>
      <c r="R28" s="82">
        <v>8</v>
      </c>
      <c r="S28" s="82">
        <v>77</v>
      </c>
      <c r="T28" s="82">
        <v>27</v>
      </c>
      <c r="U28" s="83">
        <v>5</v>
      </c>
      <c r="V28" s="83">
        <v>3</v>
      </c>
      <c r="W28" s="83">
        <f t="shared" si="2"/>
        <v>1109</v>
      </c>
    </row>
    <row r="29" spans="1:23" ht="18" customHeight="1">
      <c r="A29" s="75"/>
      <c r="B29" s="75" t="s">
        <v>36</v>
      </c>
      <c r="C29" s="83">
        <f t="shared" ref="C29:W29" si="3">SUM(C17:C28)</f>
        <v>7159</v>
      </c>
      <c r="D29" s="83">
        <f t="shared" si="3"/>
        <v>298</v>
      </c>
      <c r="E29" s="83">
        <f t="shared" si="3"/>
        <v>39</v>
      </c>
      <c r="F29" s="83">
        <f t="shared" si="3"/>
        <v>801</v>
      </c>
      <c r="G29" s="83">
        <f t="shared" si="3"/>
        <v>273</v>
      </c>
      <c r="H29" s="83">
        <f t="shared" si="3"/>
        <v>6</v>
      </c>
      <c r="I29" s="83">
        <f t="shared" si="3"/>
        <v>416</v>
      </c>
      <c r="J29" s="83">
        <f t="shared" si="3"/>
        <v>12</v>
      </c>
      <c r="K29" s="83">
        <f t="shared" si="3"/>
        <v>144</v>
      </c>
      <c r="L29" s="83">
        <f t="shared" si="3"/>
        <v>46</v>
      </c>
      <c r="M29" s="83">
        <f t="shared" si="3"/>
        <v>75</v>
      </c>
      <c r="N29" s="83">
        <f t="shared" si="3"/>
        <v>879</v>
      </c>
      <c r="O29" s="83">
        <f t="shared" si="3"/>
        <v>306</v>
      </c>
      <c r="P29" s="83">
        <f t="shared" si="3"/>
        <v>753</v>
      </c>
      <c r="Q29" s="83">
        <f t="shared" si="3"/>
        <v>237</v>
      </c>
      <c r="R29" s="83">
        <f t="shared" si="3"/>
        <v>144</v>
      </c>
      <c r="S29" s="83">
        <f t="shared" si="3"/>
        <v>954</v>
      </c>
      <c r="T29" s="83">
        <f t="shared" si="3"/>
        <v>366</v>
      </c>
      <c r="U29" s="83">
        <f t="shared" si="3"/>
        <v>136</v>
      </c>
      <c r="V29" s="83">
        <f t="shared" si="3"/>
        <v>26</v>
      </c>
      <c r="W29" s="83">
        <f t="shared" si="3"/>
        <v>13070</v>
      </c>
    </row>
    <row r="30" spans="1:23" ht="18" customHeight="1">
      <c r="A30" s="31">
        <v>2020</v>
      </c>
      <c r="B30" s="76">
        <v>1</v>
      </c>
      <c r="C30" s="80">
        <v>539</v>
      </c>
      <c r="D30" s="80">
        <v>21</v>
      </c>
      <c r="E30" s="80">
        <v>2</v>
      </c>
      <c r="F30" s="80">
        <v>68</v>
      </c>
      <c r="G30" s="80">
        <v>23</v>
      </c>
      <c r="H30" s="80">
        <v>0</v>
      </c>
      <c r="I30" s="80">
        <v>46</v>
      </c>
      <c r="J30" s="80">
        <v>2</v>
      </c>
      <c r="K30" s="80">
        <v>11</v>
      </c>
      <c r="L30" s="80">
        <v>4</v>
      </c>
      <c r="M30" s="80">
        <v>4</v>
      </c>
      <c r="N30" s="80">
        <v>67</v>
      </c>
      <c r="O30" s="80">
        <v>20</v>
      </c>
      <c r="P30" s="80">
        <v>87</v>
      </c>
      <c r="Q30" s="80">
        <v>10</v>
      </c>
      <c r="R30" s="80">
        <v>13</v>
      </c>
      <c r="S30" s="80">
        <v>88</v>
      </c>
      <c r="T30" s="80">
        <v>36</v>
      </c>
      <c r="U30" s="80">
        <v>9</v>
      </c>
      <c r="V30" s="80">
        <v>2</v>
      </c>
      <c r="W30" s="80">
        <f t="shared" ref="W30:W41" si="4">SUM(C30:V30)</f>
        <v>1052</v>
      </c>
    </row>
    <row r="31" spans="1:23" ht="18" customHeight="1">
      <c r="A31" s="74" t="s">
        <v>40</v>
      </c>
      <c r="B31" s="77">
        <v>2</v>
      </c>
      <c r="C31" s="81">
        <v>361</v>
      </c>
      <c r="D31" s="81">
        <v>15</v>
      </c>
      <c r="E31" s="81">
        <v>4</v>
      </c>
      <c r="F31" s="81">
        <v>40</v>
      </c>
      <c r="G31" s="81">
        <v>13</v>
      </c>
      <c r="H31" s="81">
        <v>1</v>
      </c>
      <c r="I31" s="81">
        <v>35</v>
      </c>
      <c r="J31" s="81">
        <v>2</v>
      </c>
      <c r="K31" s="81">
        <v>2</v>
      </c>
      <c r="L31" s="81">
        <v>1</v>
      </c>
      <c r="M31" s="81">
        <v>5</v>
      </c>
      <c r="N31" s="81">
        <v>48</v>
      </c>
      <c r="O31" s="81">
        <v>22</v>
      </c>
      <c r="P31" s="81">
        <v>41</v>
      </c>
      <c r="Q31" s="81">
        <v>7</v>
      </c>
      <c r="R31" s="81">
        <v>11</v>
      </c>
      <c r="S31" s="81">
        <v>54</v>
      </c>
      <c r="T31" s="81">
        <v>14</v>
      </c>
      <c r="U31" s="80">
        <v>4</v>
      </c>
      <c r="V31" s="80">
        <v>1</v>
      </c>
      <c r="W31" s="80">
        <f t="shared" si="4"/>
        <v>681</v>
      </c>
    </row>
    <row r="32" spans="1:23" ht="18" customHeight="1">
      <c r="A32" s="74"/>
      <c r="B32" s="77">
        <v>3</v>
      </c>
      <c r="C32" s="81">
        <v>246</v>
      </c>
      <c r="D32" s="81">
        <v>10</v>
      </c>
      <c r="E32" s="81">
        <v>0</v>
      </c>
      <c r="F32" s="81">
        <v>28</v>
      </c>
      <c r="G32" s="81">
        <v>9</v>
      </c>
      <c r="H32" s="81">
        <v>0</v>
      </c>
      <c r="I32" s="81">
        <v>18</v>
      </c>
      <c r="J32" s="81">
        <v>5</v>
      </c>
      <c r="K32" s="81">
        <v>3</v>
      </c>
      <c r="L32" s="81">
        <v>7</v>
      </c>
      <c r="M32" s="81">
        <v>2</v>
      </c>
      <c r="N32" s="81">
        <v>37</v>
      </c>
      <c r="O32" s="81">
        <v>18</v>
      </c>
      <c r="P32" s="81">
        <v>24</v>
      </c>
      <c r="Q32" s="81">
        <v>15</v>
      </c>
      <c r="R32" s="81">
        <v>1</v>
      </c>
      <c r="S32" s="81">
        <v>30</v>
      </c>
      <c r="T32" s="81">
        <v>23</v>
      </c>
      <c r="U32" s="80">
        <v>5</v>
      </c>
      <c r="V32" s="80">
        <v>1</v>
      </c>
      <c r="W32" s="80">
        <f t="shared" si="4"/>
        <v>482</v>
      </c>
    </row>
    <row r="33" spans="1:23" ht="18" customHeight="1">
      <c r="A33" s="74"/>
      <c r="B33" s="77">
        <v>4</v>
      </c>
      <c r="C33" s="81">
        <v>65</v>
      </c>
      <c r="D33" s="81">
        <v>1</v>
      </c>
      <c r="E33" s="81">
        <v>0</v>
      </c>
      <c r="F33" s="81">
        <v>10</v>
      </c>
      <c r="G33" s="81">
        <v>0</v>
      </c>
      <c r="H33" s="81">
        <v>0</v>
      </c>
      <c r="I33" s="81">
        <v>11</v>
      </c>
      <c r="J33" s="81">
        <v>0</v>
      </c>
      <c r="K33" s="81">
        <v>2</v>
      </c>
      <c r="L33" s="81">
        <v>0</v>
      </c>
      <c r="M33" s="81">
        <v>2</v>
      </c>
      <c r="N33" s="81">
        <v>15</v>
      </c>
      <c r="O33" s="81">
        <v>5</v>
      </c>
      <c r="P33" s="81">
        <v>10</v>
      </c>
      <c r="Q33" s="81">
        <v>3</v>
      </c>
      <c r="R33" s="81">
        <v>1</v>
      </c>
      <c r="S33" s="81">
        <v>18</v>
      </c>
      <c r="T33" s="81">
        <v>7</v>
      </c>
      <c r="U33" s="80">
        <v>2</v>
      </c>
      <c r="V33" s="80">
        <v>0</v>
      </c>
      <c r="W33" s="80">
        <f t="shared" si="4"/>
        <v>152</v>
      </c>
    </row>
    <row r="34" spans="1:23" ht="18" customHeight="1">
      <c r="A34" s="74"/>
      <c r="B34" s="77">
        <v>5</v>
      </c>
      <c r="C34" s="81">
        <v>61</v>
      </c>
      <c r="D34" s="81">
        <v>2</v>
      </c>
      <c r="E34" s="81">
        <v>0</v>
      </c>
      <c r="F34" s="81">
        <v>12</v>
      </c>
      <c r="G34" s="81">
        <v>1</v>
      </c>
      <c r="H34" s="81">
        <v>0</v>
      </c>
      <c r="I34" s="81">
        <v>3</v>
      </c>
      <c r="J34" s="81">
        <v>0</v>
      </c>
      <c r="K34" s="81">
        <v>1</v>
      </c>
      <c r="L34" s="81">
        <v>0</v>
      </c>
      <c r="M34" s="81">
        <v>0</v>
      </c>
      <c r="N34" s="81">
        <v>5</v>
      </c>
      <c r="O34" s="81">
        <v>1</v>
      </c>
      <c r="P34" s="81">
        <v>5</v>
      </c>
      <c r="Q34" s="81">
        <v>0</v>
      </c>
      <c r="R34" s="81">
        <v>0</v>
      </c>
      <c r="S34" s="81">
        <v>4</v>
      </c>
      <c r="T34" s="81">
        <v>4</v>
      </c>
      <c r="U34" s="80">
        <v>0</v>
      </c>
      <c r="V34" s="80">
        <v>0</v>
      </c>
      <c r="W34" s="80">
        <f t="shared" si="4"/>
        <v>99</v>
      </c>
    </row>
    <row r="35" spans="1:23" ht="18" customHeight="1">
      <c r="A35" s="74"/>
      <c r="B35" s="77">
        <v>6</v>
      </c>
      <c r="C35" s="81">
        <v>40</v>
      </c>
      <c r="D35" s="81">
        <v>3</v>
      </c>
      <c r="E35" s="81">
        <v>0</v>
      </c>
      <c r="F35" s="81">
        <v>19</v>
      </c>
      <c r="G35" s="81">
        <v>4</v>
      </c>
      <c r="H35" s="81">
        <v>0</v>
      </c>
      <c r="I35" s="81">
        <v>4</v>
      </c>
      <c r="J35" s="81">
        <v>1</v>
      </c>
      <c r="K35" s="81">
        <v>0</v>
      </c>
      <c r="L35" s="81">
        <v>0</v>
      </c>
      <c r="M35" s="81">
        <v>1</v>
      </c>
      <c r="N35" s="81">
        <v>5</v>
      </c>
      <c r="O35" s="81">
        <v>6</v>
      </c>
      <c r="P35" s="81">
        <v>8</v>
      </c>
      <c r="Q35" s="81">
        <v>3</v>
      </c>
      <c r="R35" s="81">
        <v>1</v>
      </c>
      <c r="S35" s="81">
        <v>5</v>
      </c>
      <c r="T35" s="81">
        <v>4</v>
      </c>
      <c r="U35" s="80">
        <v>2</v>
      </c>
      <c r="V35" s="80">
        <v>0</v>
      </c>
      <c r="W35" s="80">
        <f t="shared" si="4"/>
        <v>106</v>
      </c>
    </row>
    <row r="36" spans="1:23" ht="18" customHeight="1">
      <c r="A36" s="74"/>
      <c r="B36" s="77">
        <v>7</v>
      </c>
      <c r="C36" s="81">
        <v>54</v>
      </c>
      <c r="D36" s="81">
        <v>1</v>
      </c>
      <c r="E36" s="81">
        <v>1</v>
      </c>
      <c r="F36" s="81">
        <v>6</v>
      </c>
      <c r="G36" s="81">
        <v>6</v>
      </c>
      <c r="H36" s="81">
        <v>0</v>
      </c>
      <c r="I36" s="81">
        <v>3</v>
      </c>
      <c r="J36" s="81">
        <v>0</v>
      </c>
      <c r="K36" s="81">
        <v>0</v>
      </c>
      <c r="L36" s="81">
        <v>0</v>
      </c>
      <c r="M36" s="81">
        <v>1</v>
      </c>
      <c r="N36" s="81">
        <v>7</v>
      </c>
      <c r="O36" s="81">
        <v>3</v>
      </c>
      <c r="P36" s="81">
        <v>13</v>
      </c>
      <c r="Q36" s="81">
        <v>4</v>
      </c>
      <c r="R36" s="81">
        <v>4</v>
      </c>
      <c r="S36" s="81">
        <v>6</v>
      </c>
      <c r="T36" s="81">
        <v>6</v>
      </c>
      <c r="U36" s="80">
        <v>0</v>
      </c>
      <c r="V36" s="80">
        <v>0</v>
      </c>
      <c r="W36" s="80">
        <f t="shared" si="4"/>
        <v>115</v>
      </c>
    </row>
    <row r="37" spans="1:23" ht="18" customHeight="1">
      <c r="A37" s="74"/>
      <c r="B37" s="77">
        <v>8</v>
      </c>
      <c r="C37" s="81">
        <v>59</v>
      </c>
      <c r="D37" s="81">
        <v>2</v>
      </c>
      <c r="E37" s="81">
        <v>0</v>
      </c>
      <c r="F37" s="81">
        <v>4</v>
      </c>
      <c r="G37" s="81">
        <v>3</v>
      </c>
      <c r="H37" s="81">
        <v>0</v>
      </c>
      <c r="I37" s="81">
        <v>1</v>
      </c>
      <c r="J37" s="81">
        <v>0</v>
      </c>
      <c r="K37" s="81">
        <v>0</v>
      </c>
      <c r="L37" s="81">
        <v>0</v>
      </c>
      <c r="M37" s="81">
        <v>0</v>
      </c>
      <c r="N37" s="81">
        <v>3</v>
      </c>
      <c r="O37" s="81">
        <v>3</v>
      </c>
      <c r="P37" s="81">
        <v>5</v>
      </c>
      <c r="Q37" s="81">
        <v>3</v>
      </c>
      <c r="R37" s="81">
        <v>1</v>
      </c>
      <c r="S37" s="81">
        <v>3</v>
      </c>
      <c r="T37" s="81">
        <v>3</v>
      </c>
      <c r="U37" s="80">
        <v>0</v>
      </c>
      <c r="V37" s="80">
        <v>0</v>
      </c>
      <c r="W37" s="80">
        <f t="shared" si="4"/>
        <v>90</v>
      </c>
    </row>
    <row r="38" spans="1:23" ht="18" customHeight="1">
      <c r="A38" s="74"/>
      <c r="B38" s="77">
        <v>9</v>
      </c>
      <c r="C38" s="81">
        <v>35</v>
      </c>
      <c r="D38" s="81">
        <v>4</v>
      </c>
      <c r="E38" s="81">
        <v>0</v>
      </c>
      <c r="F38" s="81">
        <v>2</v>
      </c>
      <c r="G38" s="81">
        <v>1</v>
      </c>
      <c r="H38" s="81">
        <v>0</v>
      </c>
      <c r="I38" s="81">
        <v>3</v>
      </c>
      <c r="J38" s="81">
        <v>1</v>
      </c>
      <c r="K38" s="81">
        <v>1</v>
      </c>
      <c r="L38" s="81">
        <v>2</v>
      </c>
      <c r="M38" s="81">
        <v>1</v>
      </c>
      <c r="N38" s="81">
        <v>6</v>
      </c>
      <c r="O38" s="81">
        <v>1</v>
      </c>
      <c r="P38" s="81">
        <v>3</v>
      </c>
      <c r="Q38" s="81">
        <v>1</v>
      </c>
      <c r="R38" s="81">
        <v>7</v>
      </c>
      <c r="S38" s="81">
        <v>7</v>
      </c>
      <c r="T38" s="81">
        <v>3</v>
      </c>
      <c r="U38" s="80">
        <v>3</v>
      </c>
      <c r="V38" s="80">
        <v>0</v>
      </c>
      <c r="W38" s="80">
        <f t="shared" si="4"/>
        <v>81</v>
      </c>
    </row>
    <row r="39" spans="1:23" ht="18" customHeight="1">
      <c r="A39" s="74"/>
      <c r="B39" s="77">
        <v>10</v>
      </c>
      <c r="C39" s="81">
        <v>53</v>
      </c>
      <c r="D39" s="81">
        <v>2</v>
      </c>
      <c r="E39" s="81">
        <v>1</v>
      </c>
      <c r="F39" s="81">
        <v>5</v>
      </c>
      <c r="G39" s="81">
        <v>3</v>
      </c>
      <c r="H39" s="81">
        <v>0</v>
      </c>
      <c r="I39" s="81">
        <v>2</v>
      </c>
      <c r="J39" s="81">
        <v>0</v>
      </c>
      <c r="K39" s="81">
        <v>1</v>
      </c>
      <c r="L39" s="81">
        <v>2</v>
      </c>
      <c r="M39" s="81">
        <v>0</v>
      </c>
      <c r="N39" s="81">
        <v>4</v>
      </c>
      <c r="O39" s="81">
        <v>1</v>
      </c>
      <c r="P39" s="81">
        <v>5</v>
      </c>
      <c r="Q39" s="81">
        <v>1</v>
      </c>
      <c r="R39" s="81">
        <v>1</v>
      </c>
      <c r="S39" s="81">
        <v>4</v>
      </c>
      <c r="T39" s="81">
        <v>5</v>
      </c>
      <c r="U39" s="80">
        <v>3</v>
      </c>
      <c r="V39" s="80">
        <v>0</v>
      </c>
      <c r="W39" s="80">
        <f t="shared" si="4"/>
        <v>93</v>
      </c>
    </row>
    <row r="40" spans="1:23" ht="18" customHeight="1">
      <c r="A40" s="74"/>
      <c r="B40" s="77">
        <v>11</v>
      </c>
      <c r="C40" s="81">
        <v>42</v>
      </c>
      <c r="D40" s="81">
        <v>4</v>
      </c>
      <c r="E40" s="81">
        <v>0</v>
      </c>
      <c r="F40" s="81">
        <v>1</v>
      </c>
      <c r="G40" s="81">
        <v>1</v>
      </c>
      <c r="H40" s="81">
        <v>0</v>
      </c>
      <c r="I40" s="81">
        <v>3</v>
      </c>
      <c r="J40" s="81">
        <v>0</v>
      </c>
      <c r="K40" s="81">
        <v>0</v>
      </c>
      <c r="L40" s="81">
        <v>1</v>
      </c>
      <c r="M40" s="81">
        <v>0</v>
      </c>
      <c r="N40" s="81">
        <v>5</v>
      </c>
      <c r="O40" s="81">
        <v>3</v>
      </c>
      <c r="P40" s="81">
        <v>3</v>
      </c>
      <c r="Q40" s="81">
        <v>0</v>
      </c>
      <c r="R40" s="81">
        <v>0</v>
      </c>
      <c r="S40" s="81">
        <v>5</v>
      </c>
      <c r="T40" s="81">
        <v>3</v>
      </c>
      <c r="U40" s="80">
        <v>1</v>
      </c>
      <c r="V40" s="80">
        <v>0</v>
      </c>
      <c r="W40" s="80">
        <f t="shared" si="4"/>
        <v>72</v>
      </c>
    </row>
    <row r="41" spans="1:23" ht="18" customHeight="1">
      <c r="A41" s="74"/>
      <c r="B41" s="78">
        <v>12</v>
      </c>
      <c r="C41" s="82">
        <v>38</v>
      </c>
      <c r="D41" s="82">
        <v>1</v>
      </c>
      <c r="E41" s="82">
        <v>1</v>
      </c>
      <c r="F41" s="82">
        <v>8</v>
      </c>
      <c r="G41" s="82">
        <v>2</v>
      </c>
      <c r="H41" s="82">
        <v>0</v>
      </c>
      <c r="I41" s="82">
        <v>8</v>
      </c>
      <c r="J41" s="82">
        <v>0</v>
      </c>
      <c r="K41" s="82">
        <v>3</v>
      </c>
      <c r="L41" s="82">
        <v>0</v>
      </c>
      <c r="M41" s="82">
        <v>0</v>
      </c>
      <c r="N41" s="82">
        <v>2</v>
      </c>
      <c r="O41" s="82">
        <v>2</v>
      </c>
      <c r="P41" s="82">
        <v>2</v>
      </c>
      <c r="Q41" s="82">
        <v>1</v>
      </c>
      <c r="R41" s="82">
        <v>0</v>
      </c>
      <c r="S41" s="82">
        <v>2</v>
      </c>
      <c r="T41" s="82">
        <v>2</v>
      </c>
      <c r="U41" s="83">
        <v>0</v>
      </c>
      <c r="V41" s="83">
        <v>0</v>
      </c>
      <c r="W41" s="83">
        <f t="shared" si="4"/>
        <v>72</v>
      </c>
    </row>
    <row r="42" spans="1:23" ht="18" customHeight="1">
      <c r="A42" s="75"/>
      <c r="B42" s="75" t="s">
        <v>36</v>
      </c>
      <c r="C42" s="83">
        <f t="shared" ref="C42:W42" si="5">SUM(C30:C41)</f>
        <v>1593</v>
      </c>
      <c r="D42" s="83">
        <f t="shared" si="5"/>
        <v>66</v>
      </c>
      <c r="E42" s="83">
        <f t="shared" si="5"/>
        <v>9</v>
      </c>
      <c r="F42" s="83">
        <f t="shared" si="5"/>
        <v>203</v>
      </c>
      <c r="G42" s="83">
        <f t="shared" si="5"/>
        <v>66</v>
      </c>
      <c r="H42" s="83">
        <f t="shared" si="5"/>
        <v>1</v>
      </c>
      <c r="I42" s="83">
        <f t="shared" si="5"/>
        <v>137</v>
      </c>
      <c r="J42" s="83">
        <f t="shared" si="5"/>
        <v>11</v>
      </c>
      <c r="K42" s="83">
        <f t="shared" si="5"/>
        <v>24</v>
      </c>
      <c r="L42" s="83">
        <f t="shared" si="5"/>
        <v>17</v>
      </c>
      <c r="M42" s="83">
        <f t="shared" si="5"/>
        <v>16</v>
      </c>
      <c r="N42" s="83">
        <f t="shared" si="5"/>
        <v>204</v>
      </c>
      <c r="O42" s="83">
        <f t="shared" si="5"/>
        <v>85</v>
      </c>
      <c r="P42" s="83">
        <f t="shared" si="5"/>
        <v>206</v>
      </c>
      <c r="Q42" s="83">
        <f t="shared" si="5"/>
        <v>48</v>
      </c>
      <c r="R42" s="83">
        <f t="shared" si="5"/>
        <v>40</v>
      </c>
      <c r="S42" s="83">
        <f t="shared" si="5"/>
        <v>226</v>
      </c>
      <c r="T42" s="83">
        <f t="shared" si="5"/>
        <v>110</v>
      </c>
      <c r="U42" s="83">
        <f t="shared" si="5"/>
        <v>29</v>
      </c>
      <c r="V42" s="83">
        <f t="shared" si="5"/>
        <v>4</v>
      </c>
      <c r="W42" s="83">
        <f t="shared" si="5"/>
        <v>3095</v>
      </c>
    </row>
    <row r="43" spans="1:23" ht="18" customHeight="1">
      <c r="A43" s="31">
        <v>2021</v>
      </c>
      <c r="B43" s="76">
        <v>1</v>
      </c>
      <c r="C43" s="80">
        <v>24</v>
      </c>
      <c r="D43" s="80">
        <v>1</v>
      </c>
      <c r="E43" s="80">
        <v>0</v>
      </c>
      <c r="F43" s="80">
        <v>6</v>
      </c>
      <c r="G43" s="80">
        <v>0</v>
      </c>
      <c r="H43" s="80">
        <v>0</v>
      </c>
      <c r="I43" s="80">
        <v>2</v>
      </c>
      <c r="J43" s="80">
        <v>0</v>
      </c>
      <c r="K43" s="80">
        <v>0</v>
      </c>
      <c r="L43" s="80">
        <v>0</v>
      </c>
      <c r="M43" s="80">
        <v>0</v>
      </c>
      <c r="N43" s="80">
        <v>3</v>
      </c>
      <c r="O43" s="80">
        <v>3</v>
      </c>
      <c r="P43" s="80">
        <v>1</v>
      </c>
      <c r="Q43" s="80">
        <v>2</v>
      </c>
      <c r="R43" s="80">
        <v>1</v>
      </c>
      <c r="S43" s="80">
        <v>1</v>
      </c>
      <c r="T43" s="80">
        <v>2</v>
      </c>
      <c r="U43" s="80">
        <v>3</v>
      </c>
      <c r="V43" s="80">
        <v>0</v>
      </c>
      <c r="W43" s="80">
        <f t="shared" ref="W43:W54" si="6">SUM(C43:V43)</f>
        <v>49</v>
      </c>
    </row>
    <row r="44" spans="1:23" ht="18" customHeight="1">
      <c r="A44" s="74" t="s">
        <v>41</v>
      </c>
      <c r="B44" s="77">
        <v>2</v>
      </c>
      <c r="C44" s="81">
        <v>24</v>
      </c>
      <c r="D44" s="81">
        <v>2</v>
      </c>
      <c r="E44" s="81">
        <v>1</v>
      </c>
      <c r="F44" s="81">
        <v>2</v>
      </c>
      <c r="G44" s="81">
        <v>1</v>
      </c>
      <c r="H44" s="81">
        <v>0</v>
      </c>
      <c r="I44" s="81">
        <v>1</v>
      </c>
      <c r="J44" s="81">
        <v>0</v>
      </c>
      <c r="K44" s="81">
        <v>0</v>
      </c>
      <c r="L44" s="81">
        <v>0</v>
      </c>
      <c r="M44" s="81">
        <v>0</v>
      </c>
      <c r="N44" s="81">
        <v>4</v>
      </c>
      <c r="O44" s="81">
        <v>1</v>
      </c>
      <c r="P44" s="81">
        <v>3</v>
      </c>
      <c r="Q44" s="81">
        <v>1</v>
      </c>
      <c r="R44" s="81">
        <v>1</v>
      </c>
      <c r="S44" s="81">
        <v>6</v>
      </c>
      <c r="T44" s="81">
        <v>0</v>
      </c>
      <c r="U44" s="80">
        <v>2</v>
      </c>
      <c r="V44" s="80">
        <v>0</v>
      </c>
      <c r="W44" s="80">
        <f t="shared" si="6"/>
        <v>49</v>
      </c>
    </row>
    <row r="45" spans="1:23" ht="18" customHeight="1">
      <c r="A45" s="74"/>
      <c r="B45" s="77">
        <v>3</v>
      </c>
      <c r="C45" s="81">
        <v>56</v>
      </c>
      <c r="D45" s="81">
        <v>2</v>
      </c>
      <c r="E45" s="81">
        <v>0</v>
      </c>
      <c r="F45" s="81">
        <v>3</v>
      </c>
      <c r="G45" s="81">
        <v>5</v>
      </c>
      <c r="H45" s="81">
        <v>0</v>
      </c>
      <c r="I45" s="81">
        <v>5</v>
      </c>
      <c r="J45" s="81">
        <v>1</v>
      </c>
      <c r="K45" s="81">
        <v>2</v>
      </c>
      <c r="L45" s="81">
        <v>1</v>
      </c>
      <c r="M45" s="81">
        <v>0</v>
      </c>
      <c r="N45" s="81">
        <v>5</v>
      </c>
      <c r="O45" s="81">
        <v>8</v>
      </c>
      <c r="P45" s="81">
        <v>4</v>
      </c>
      <c r="Q45" s="81">
        <v>1</v>
      </c>
      <c r="R45" s="81">
        <v>1</v>
      </c>
      <c r="S45" s="81">
        <v>10</v>
      </c>
      <c r="T45" s="81">
        <v>2</v>
      </c>
      <c r="U45" s="80">
        <v>3</v>
      </c>
      <c r="V45" s="80">
        <v>0</v>
      </c>
      <c r="W45" s="80">
        <f t="shared" si="6"/>
        <v>109</v>
      </c>
    </row>
    <row r="46" spans="1:23" ht="18" customHeight="1">
      <c r="A46" s="74"/>
      <c r="B46" s="77">
        <v>4</v>
      </c>
      <c r="C46" s="81">
        <v>54</v>
      </c>
      <c r="D46" s="81">
        <v>1</v>
      </c>
      <c r="E46" s="81">
        <v>2</v>
      </c>
      <c r="F46" s="81">
        <v>7</v>
      </c>
      <c r="G46" s="81">
        <v>4</v>
      </c>
      <c r="H46" s="81">
        <v>0</v>
      </c>
      <c r="I46" s="81">
        <v>3</v>
      </c>
      <c r="J46" s="81">
        <v>0</v>
      </c>
      <c r="K46" s="81">
        <v>0</v>
      </c>
      <c r="L46" s="81">
        <v>1</v>
      </c>
      <c r="M46" s="81">
        <v>0</v>
      </c>
      <c r="N46" s="81">
        <v>5</v>
      </c>
      <c r="O46" s="81">
        <v>0</v>
      </c>
      <c r="P46" s="81">
        <v>7</v>
      </c>
      <c r="Q46" s="81">
        <v>6</v>
      </c>
      <c r="R46" s="81">
        <v>0</v>
      </c>
      <c r="S46" s="81">
        <v>5</v>
      </c>
      <c r="T46" s="81">
        <v>4</v>
      </c>
      <c r="U46" s="80">
        <v>0</v>
      </c>
      <c r="V46" s="80">
        <v>0</v>
      </c>
      <c r="W46" s="80">
        <f t="shared" si="6"/>
        <v>99</v>
      </c>
    </row>
    <row r="47" spans="1:23" ht="18" customHeight="1">
      <c r="A47" s="74"/>
      <c r="B47" s="77">
        <v>5</v>
      </c>
      <c r="C47" s="81">
        <v>22</v>
      </c>
      <c r="D47" s="81">
        <v>2</v>
      </c>
      <c r="E47" s="81">
        <v>0</v>
      </c>
      <c r="F47" s="81">
        <v>8</v>
      </c>
      <c r="G47" s="81">
        <v>4</v>
      </c>
      <c r="H47" s="81">
        <v>0</v>
      </c>
      <c r="I47" s="81">
        <v>1</v>
      </c>
      <c r="J47" s="81">
        <v>0</v>
      </c>
      <c r="K47" s="81">
        <v>0</v>
      </c>
      <c r="L47" s="81">
        <v>0</v>
      </c>
      <c r="M47" s="81">
        <v>0</v>
      </c>
      <c r="N47" s="81">
        <v>7</v>
      </c>
      <c r="O47" s="81">
        <v>3</v>
      </c>
      <c r="P47" s="81">
        <v>4</v>
      </c>
      <c r="Q47" s="81">
        <v>0</v>
      </c>
      <c r="R47" s="81">
        <v>1</v>
      </c>
      <c r="S47" s="81">
        <v>3</v>
      </c>
      <c r="T47" s="81">
        <v>5</v>
      </c>
      <c r="U47" s="80">
        <v>0</v>
      </c>
      <c r="V47" s="80">
        <v>0</v>
      </c>
      <c r="W47" s="80">
        <f t="shared" si="6"/>
        <v>60</v>
      </c>
    </row>
    <row r="48" spans="1:23" ht="18" customHeight="1">
      <c r="A48" s="74"/>
      <c r="B48" s="77">
        <v>6</v>
      </c>
      <c r="C48" s="81">
        <v>33</v>
      </c>
      <c r="D48" s="81">
        <v>3</v>
      </c>
      <c r="E48" s="81">
        <v>1</v>
      </c>
      <c r="F48" s="81">
        <v>2</v>
      </c>
      <c r="G48" s="81">
        <v>0</v>
      </c>
      <c r="H48" s="81">
        <v>0</v>
      </c>
      <c r="I48" s="81">
        <v>1</v>
      </c>
      <c r="J48" s="81">
        <v>0</v>
      </c>
      <c r="K48" s="81">
        <v>1</v>
      </c>
      <c r="L48" s="81">
        <v>0</v>
      </c>
      <c r="M48" s="81">
        <v>1</v>
      </c>
      <c r="N48" s="81">
        <v>9</v>
      </c>
      <c r="O48" s="81">
        <v>5</v>
      </c>
      <c r="P48" s="81">
        <v>3</v>
      </c>
      <c r="Q48" s="81">
        <v>2</v>
      </c>
      <c r="R48" s="81">
        <v>0</v>
      </c>
      <c r="S48" s="81">
        <v>11</v>
      </c>
      <c r="T48" s="81">
        <v>1</v>
      </c>
      <c r="U48" s="80">
        <v>0</v>
      </c>
      <c r="V48" s="80">
        <v>0</v>
      </c>
      <c r="W48" s="80">
        <f t="shared" si="6"/>
        <v>73</v>
      </c>
    </row>
    <row r="49" spans="1:23" ht="18" customHeight="1">
      <c r="A49" s="74"/>
      <c r="B49" s="77">
        <v>7</v>
      </c>
      <c r="C49" s="81">
        <v>38</v>
      </c>
      <c r="D49" s="81">
        <v>1</v>
      </c>
      <c r="E49" s="81">
        <v>2</v>
      </c>
      <c r="F49" s="81">
        <v>4</v>
      </c>
      <c r="G49" s="81">
        <v>1</v>
      </c>
      <c r="H49" s="81">
        <v>1</v>
      </c>
      <c r="I49" s="81">
        <v>7</v>
      </c>
      <c r="J49" s="81">
        <v>0</v>
      </c>
      <c r="K49" s="81">
        <v>1</v>
      </c>
      <c r="L49" s="81">
        <v>1</v>
      </c>
      <c r="M49" s="81">
        <v>2</v>
      </c>
      <c r="N49" s="81">
        <v>9</v>
      </c>
      <c r="O49" s="81">
        <v>3</v>
      </c>
      <c r="P49" s="81">
        <v>8</v>
      </c>
      <c r="Q49" s="81">
        <v>3</v>
      </c>
      <c r="R49" s="81">
        <v>0</v>
      </c>
      <c r="S49" s="81">
        <v>2</v>
      </c>
      <c r="T49" s="81">
        <v>2</v>
      </c>
      <c r="U49" s="80">
        <v>0</v>
      </c>
      <c r="V49" s="80">
        <v>1</v>
      </c>
      <c r="W49" s="80">
        <f t="shared" si="6"/>
        <v>86</v>
      </c>
    </row>
    <row r="50" spans="1:23" ht="18" customHeight="1">
      <c r="A50" s="74"/>
      <c r="B50" s="77">
        <v>8</v>
      </c>
      <c r="C50" s="81">
        <v>72</v>
      </c>
      <c r="D50" s="81">
        <v>2</v>
      </c>
      <c r="E50" s="81">
        <v>0</v>
      </c>
      <c r="F50" s="81">
        <v>5</v>
      </c>
      <c r="G50" s="81">
        <v>4</v>
      </c>
      <c r="H50" s="81">
        <v>0</v>
      </c>
      <c r="I50" s="81">
        <v>2</v>
      </c>
      <c r="J50" s="81">
        <v>0</v>
      </c>
      <c r="K50" s="81">
        <v>0</v>
      </c>
      <c r="L50" s="81">
        <v>0</v>
      </c>
      <c r="M50" s="81">
        <v>1</v>
      </c>
      <c r="N50" s="81">
        <v>5</v>
      </c>
      <c r="O50" s="81">
        <v>3</v>
      </c>
      <c r="P50" s="81">
        <v>4</v>
      </c>
      <c r="Q50" s="81">
        <v>3</v>
      </c>
      <c r="R50" s="81">
        <v>0</v>
      </c>
      <c r="S50" s="81">
        <v>3</v>
      </c>
      <c r="T50" s="81">
        <v>3</v>
      </c>
      <c r="U50" s="80">
        <v>3</v>
      </c>
      <c r="V50" s="80">
        <v>2</v>
      </c>
      <c r="W50" s="80">
        <f t="shared" si="6"/>
        <v>112</v>
      </c>
    </row>
    <row r="51" spans="1:23" ht="18" customHeight="1">
      <c r="A51" s="74"/>
      <c r="B51" s="77">
        <v>9</v>
      </c>
      <c r="C51" s="81">
        <v>56</v>
      </c>
      <c r="D51" s="81">
        <v>2</v>
      </c>
      <c r="E51" s="81">
        <v>0</v>
      </c>
      <c r="F51" s="81">
        <v>5</v>
      </c>
      <c r="G51" s="81">
        <v>1</v>
      </c>
      <c r="H51" s="81">
        <v>0</v>
      </c>
      <c r="I51" s="81">
        <v>6</v>
      </c>
      <c r="J51" s="81">
        <v>0</v>
      </c>
      <c r="K51" s="81">
        <v>0</v>
      </c>
      <c r="L51" s="81">
        <v>0</v>
      </c>
      <c r="M51" s="81">
        <v>0</v>
      </c>
      <c r="N51" s="81">
        <v>3</v>
      </c>
      <c r="O51" s="81">
        <v>8</v>
      </c>
      <c r="P51" s="81">
        <v>1</v>
      </c>
      <c r="Q51" s="81">
        <v>3</v>
      </c>
      <c r="R51" s="81">
        <v>0</v>
      </c>
      <c r="S51" s="81">
        <v>5</v>
      </c>
      <c r="T51" s="81">
        <v>2</v>
      </c>
      <c r="U51" s="80">
        <v>0</v>
      </c>
      <c r="V51" s="80">
        <v>0</v>
      </c>
      <c r="W51" s="80">
        <f t="shared" si="6"/>
        <v>92</v>
      </c>
    </row>
    <row r="52" spans="1:23" ht="18" customHeight="1">
      <c r="A52" s="74"/>
      <c r="B52" s="77">
        <v>10</v>
      </c>
      <c r="C52" s="81">
        <v>61</v>
      </c>
      <c r="D52" s="81">
        <v>2</v>
      </c>
      <c r="E52" s="81">
        <v>0</v>
      </c>
      <c r="F52" s="81">
        <v>9</v>
      </c>
      <c r="G52" s="81">
        <v>4</v>
      </c>
      <c r="H52" s="81">
        <v>0</v>
      </c>
      <c r="I52" s="81">
        <v>3</v>
      </c>
      <c r="J52" s="81">
        <v>1</v>
      </c>
      <c r="K52" s="81">
        <v>0</v>
      </c>
      <c r="L52" s="81">
        <v>0</v>
      </c>
      <c r="M52" s="81">
        <v>0</v>
      </c>
      <c r="N52" s="81">
        <v>3</v>
      </c>
      <c r="O52" s="81">
        <v>3</v>
      </c>
      <c r="P52" s="81">
        <v>2</v>
      </c>
      <c r="Q52" s="81">
        <v>1</v>
      </c>
      <c r="R52" s="81">
        <v>1</v>
      </c>
      <c r="S52" s="81">
        <v>4</v>
      </c>
      <c r="T52" s="81">
        <v>3</v>
      </c>
      <c r="U52" s="80">
        <v>1</v>
      </c>
      <c r="V52" s="80">
        <v>0</v>
      </c>
      <c r="W52" s="80">
        <f t="shared" si="6"/>
        <v>98</v>
      </c>
    </row>
    <row r="53" spans="1:23" ht="18" customHeight="1">
      <c r="A53" s="74"/>
      <c r="B53" s="77">
        <v>11</v>
      </c>
      <c r="C53" s="81">
        <v>55</v>
      </c>
      <c r="D53" s="81">
        <v>1</v>
      </c>
      <c r="E53" s="81">
        <v>1</v>
      </c>
      <c r="F53" s="81">
        <v>11</v>
      </c>
      <c r="G53" s="81">
        <v>3</v>
      </c>
      <c r="H53" s="81">
        <v>0</v>
      </c>
      <c r="I53" s="81">
        <v>7</v>
      </c>
      <c r="J53" s="81">
        <v>0</v>
      </c>
      <c r="K53" s="81">
        <v>1</v>
      </c>
      <c r="L53" s="81">
        <v>0</v>
      </c>
      <c r="M53" s="81">
        <v>0</v>
      </c>
      <c r="N53" s="81">
        <v>9</v>
      </c>
      <c r="O53" s="81">
        <v>4</v>
      </c>
      <c r="P53" s="81">
        <v>3</v>
      </c>
      <c r="Q53" s="81">
        <v>3</v>
      </c>
      <c r="R53" s="81">
        <v>0</v>
      </c>
      <c r="S53" s="81">
        <v>2</v>
      </c>
      <c r="T53" s="81">
        <v>0</v>
      </c>
      <c r="U53" s="80">
        <v>2</v>
      </c>
      <c r="V53" s="80">
        <v>0</v>
      </c>
      <c r="W53" s="80">
        <f t="shared" si="6"/>
        <v>102</v>
      </c>
    </row>
    <row r="54" spans="1:23" ht="18" customHeight="1">
      <c r="A54" s="74"/>
      <c r="B54" s="78">
        <v>12</v>
      </c>
      <c r="C54" s="82">
        <v>51</v>
      </c>
      <c r="D54" s="82">
        <v>4</v>
      </c>
      <c r="E54" s="82">
        <v>1</v>
      </c>
      <c r="F54" s="82">
        <v>3</v>
      </c>
      <c r="G54" s="82">
        <v>4</v>
      </c>
      <c r="H54" s="82">
        <v>0</v>
      </c>
      <c r="I54" s="82">
        <v>3</v>
      </c>
      <c r="J54" s="82">
        <v>2</v>
      </c>
      <c r="K54" s="82">
        <v>1</v>
      </c>
      <c r="L54" s="82">
        <v>0</v>
      </c>
      <c r="M54" s="82">
        <v>0</v>
      </c>
      <c r="N54" s="82">
        <v>9</v>
      </c>
      <c r="O54" s="82">
        <v>3</v>
      </c>
      <c r="P54" s="82">
        <v>2</v>
      </c>
      <c r="Q54" s="82">
        <v>2</v>
      </c>
      <c r="R54" s="82">
        <v>2</v>
      </c>
      <c r="S54" s="82">
        <v>7</v>
      </c>
      <c r="T54" s="82">
        <v>5</v>
      </c>
      <c r="U54" s="83">
        <v>0</v>
      </c>
      <c r="V54" s="83">
        <v>0</v>
      </c>
      <c r="W54" s="83">
        <f t="shared" si="6"/>
        <v>99</v>
      </c>
    </row>
    <row r="55" spans="1:23" ht="18" customHeight="1">
      <c r="A55" s="75"/>
      <c r="B55" s="75" t="s">
        <v>36</v>
      </c>
      <c r="C55" s="83">
        <f t="shared" ref="C55:W55" si="7">SUM(C43:C54)</f>
        <v>546</v>
      </c>
      <c r="D55" s="83">
        <f t="shared" si="7"/>
        <v>23</v>
      </c>
      <c r="E55" s="83">
        <f t="shared" si="7"/>
        <v>8</v>
      </c>
      <c r="F55" s="83">
        <f t="shared" si="7"/>
        <v>65</v>
      </c>
      <c r="G55" s="83">
        <f t="shared" si="7"/>
        <v>31</v>
      </c>
      <c r="H55" s="83">
        <f t="shared" si="7"/>
        <v>1</v>
      </c>
      <c r="I55" s="83">
        <f t="shared" si="7"/>
        <v>41</v>
      </c>
      <c r="J55" s="83">
        <f t="shared" si="7"/>
        <v>4</v>
      </c>
      <c r="K55" s="83">
        <f t="shared" si="7"/>
        <v>6</v>
      </c>
      <c r="L55" s="83">
        <f t="shared" si="7"/>
        <v>3</v>
      </c>
      <c r="M55" s="83">
        <f t="shared" si="7"/>
        <v>4</v>
      </c>
      <c r="N55" s="83">
        <f t="shared" si="7"/>
        <v>71</v>
      </c>
      <c r="O55" s="83">
        <f t="shared" si="7"/>
        <v>44</v>
      </c>
      <c r="P55" s="83">
        <f t="shared" si="7"/>
        <v>42</v>
      </c>
      <c r="Q55" s="83">
        <f t="shared" si="7"/>
        <v>27</v>
      </c>
      <c r="R55" s="83">
        <f t="shared" si="7"/>
        <v>7</v>
      </c>
      <c r="S55" s="83">
        <f t="shared" si="7"/>
        <v>59</v>
      </c>
      <c r="T55" s="83">
        <f t="shared" si="7"/>
        <v>29</v>
      </c>
      <c r="U55" s="83">
        <f t="shared" si="7"/>
        <v>14</v>
      </c>
      <c r="V55" s="83">
        <f t="shared" si="7"/>
        <v>3</v>
      </c>
      <c r="W55" s="83">
        <f t="shared" si="7"/>
        <v>1028</v>
      </c>
    </row>
    <row r="56" spans="1:23" ht="18" customHeight="1">
      <c r="A56" s="31">
        <v>2022</v>
      </c>
      <c r="B56" s="76">
        <v>1</v>
      </c>
      <c r="C56" s="80">
        <v>42</v>
      </c>
      <c r="D56" s="80">
        <v>1</v>
      </c>
      <c r="E56" s="80">
        <v>1</v>
      </c>
      <c r="F56" s="80">
        <v>5</v>
      </c>
      <c r="G56" s="80">
        <v>2</v>
      </c>
      <c r="H56" s="80">
        <v>1</v>
      </c>
      <c r="I56" s="80">
        <v>2</v>
      </c>
      <c r="J56" s="80">
        <v>0</v>
      </c>
      <c r="K56" s="80">
        <v>1</v>
      </c>
      <c r="L56" s="80">
        <v>2</v>
      </c>
      <c r="M56" s="80">
        <v>0</v>
      </c>
      <c r="N56" s="80">
        <v>3</v>
      </c>
      <c r="O56" s="80">
        <v>2</v>
      </c>
      <c r="P56" s="80">
        <v>8</v>
      </c>
      <c r="Q56" s="80">
        <v>1</v>
      </c>
      <c r="R56" s="80">
        <v>0</v>
      </c>
      <c r="S56" s="80">
        <v>5</v>
      </c>
      <c r="T56" s="80">
        <v>11</v>
      </c>
      <c r="U56" s="80">
        <v>2</v>
      </c>
      <c r="V56" s="80">
        <v>0</v>
      </c>
      <c r="W56" s="80">
        <f t="shared" ref="W56:W67" si="8">SUM(C56:V56)</f>
        <v>89</v>
      </c>
    </row>
    <row r="57" spans="1:23" ht="18" customHeight="1">
      <c r="A57" s="74" t="s">
        <v>42</v>
      </c>
      <c r="B57" s="77">
        <v>2</v>
      </c>
      <c r="C57" s="81">
        <v>37</v>
      </c>
      <c r="D57" s="81">
        <v>2</v>
      </c>
      <c r="E57" s="81">
        <v>0</v>
      </c>
      <c r="F57" s="81">
        <v>7</v>
      </c>
      <c r="G57" s="81">
        <v>1</v>
      </c>
      <c r="H57" s="81">
        <v>0</v>
      </c>
      <c r="I57" s="81">
        <v>0</v>
      </c>
      <c r="J57" s="81">
        <v>0</v>
      </c>
      <c r="K57" s="81">
        <v>0</v>
      </c>
      <c r="L57" s="81">
        <v>0</v>
      </c>
      <c r="M57" s="81">
        <v>0</v>
      </c>
      <c r="N57" s="81">
        <v>4</v>
      </c>
      <c r="O57" s="81">
        <v>0</v>
      </c>
      <c r="P57" s="81">
        <v>3</v>
      </c>
      <c r="Q57" s="81">
        <v>1</v>
      </c>
      <c r="R57" s="81">
        <v>0</v>
      </c>
      <c r="S57" s="81">
        <v>4</v>
      </c>
      <c r="T57" s="81">
        <v>2</v>
      </c>
      <c r="U57" s="80">
        <v>0</v>
      </c>
      <c r="V57" s="80">
        <v>0</v>
      </c>
      <c r="W57" s="80">
        <f t="shared" si="8"/>
        <v>61</v>
      </c>
    </row>
    <row r="58" spans="1:23" ht="18" customHeight="1">
      <c r="A58" s="74"/>
      <c r="B58" s="77">
        <v>3</v>
      </c>
      <c r="C58" s="81">
        <v>83</v>
      </c>
      <c r="D58" s="81">
        <v>2</v>
      </c>
      <c r="E58" s="81">
        <v>1</v>
      </c>
      <c r="F58" s="81">
        <v>5</v>
      </c>
      <c r="G58" s="81">
        <v>2</v>
      </c>
      <c r="H58" s="81">
        <v>0</v>
      </c>
      <c r="I58" s="81">
        <v>9</v>
      </c>
      <c r="J58" s="81">
        <v>1</v>
      </c>
      <c r="K58" s="81">
        <v>3</v>
      </c>
      <c r="L58" s="81">
        <v>0</v>
      </c>
      <c r="M58" s="81">
        <v>0</v>
      </c>
      <c r="N58" s="81">
        <v>12</v>
      </c>
      <c r="O58" s="81">
        <v>3</v>
      </c>
      <c r="P58" s="81">
        <v>9</v>
      </c>
      <c r="Q58" s="81">
        <v>2</v>
      </c>
      <c r="R58" s="81">
        <v>1</v>
      </c>
      <c r="S58" s="81">
        <v>8</v>
      </c>
      <c r="T58" s="81">
        <v>4</v>
      </c>
      <c r="U58" s="80">
        <v>4</v>
      </c>
      <c r="V58" s="80">
        <v>2</v>
      </c>
      <c r="W58" s="80">
        <f t="shared" si="8"/>
        <v>151</v>
      </c>
    </row>
    <row r="59" spans="1:23" ht="18" customHeight="1">
      <c r="A59" s="74"/>
      <c r="B59" s="77">
        <v>4</v>
      </c>
      <c r="C59" s="81">
        <v>76</v>
      </c>
      <c r="D59" s="81">
        <v>4</v>
      </c>
      <c r="E59" s="81">
        <v>0</v>
      </c>
      <c r="F59" s="81">
        <v>5</v>
      </c>
      <c r="G59" s="81">
        <v>1</v>
      </c>
      <c r="H59" s="81">
        <v>1</v>
      </c>
      <c r="I59" s="81">
        <v>3</v>
      </c>
      <c r="J59" s="81">
        <v>0</v>
      </c>
      <c r="K59" s="81">
        <v>0</v>
      </c>
      <c r="L59" s="81">
        <v>0</v>
      </c>
      <c r="M59" s="81">
        <v>1</v>
      </c>
      <c r="N59" s="81">
        <v>11</v>
      </c>
      <c r="O59" s="81">
        <v>5</v>
      </c>
      <c r="P59" s="81">
        <v>6</v>
      </c>
      <c r="Q59" s="81">
        <v>4</v>
      </c>
      <c r="R59" s="81">
        <v>1</v>
      </c>
      <c r="S59" s="81">
        <v>7</v>
      </c>
      <c r="T59" s="81">
        <v>2</v>
      </c>
      <c r="U59" s="80">
        <v>3</v>
      </c>
      <c r="V59" s="80">
        <v>0</v>
      </c>
      <c r="W59" s="80">
        <f t="shared" si="8"/>
        <v>130</v>
      </c>
    </row>
    <row r="60" spans="1:23" ht="18" customHeight="1">
      <c r="A60" s="74"/>
      <c r="B60" s="77">
        <v>5</v>
      </c>
      <c r="C60" s="81">
        <v>102</v>
      </c>
      <c r="D60" s="81">
        <v>7</v>
      </c>
      <c r="E60" s="81">
        <v>1</v>
      </c>
      <c r="F60" s="81">
        <v>12</v>
      </c>
      <c r="G60" s="81">
        <v>4</v>
      </c>
      <c r="H60" s="81">
        <v>0</v>
      </c>
      <c r="I60" s="81">
        <v>7</v>
      </c>
      <c r="J60" s="81">
        <v>0</v>
      </c>
      <c r="K60" s="81">
        <v>3</v>
      </c>
      <c r="L60" s="81">
        <v>1</v>
      </c>
      <c r="M60" s="81">
        <v>1</v>
      </c>
      <c r="N60" s="81">
        <v>21</v>
      </c>
      <c r="O60" s="81">
        <v>9</v>
      </c>
      <c r="P60" s="81">
        <v>7</v>
      </c>
      <c r="Q60" s="81">
        <v>2</v>
      </c>
      <c r="R60" s="81">
        <v>5</v>
      </c>
      <c r="S60" s="81">
        <v>8</v>
      </c>
      <c r="T60" s="81">
        <v>7</v>
      </c>
      <c r="U60" s="80">
        <v>0</v>
      </c>
      <c r="V60" s="80">
        <v>0</v>
      </c>
      <c r="W60" s="80">
        <f t="shared" si="8"/>
        <v>197</v>
      </c>
    </row>
    <row r="61" spans="1:23" ht="18" customHeight="1">
      <c r="A61" s="74"/>
      <c r="B61" s="77">
        <v>6</v>
      </c>
      <c r="C61" s="81">
        <v>121</v>
      </c>
      <c r="D61" s="81">
        <v>5</v>
      </c>
      <c r="E61" s="81">
        <v>1</v>
      </c>
      <c r="F61" s="81">
        <v>12</v>
      </c>
      <c r="G61" s="81">
        <v>4</v>
      </c>
      <c r="H61" s="81">
        <v>0</v>
      </c>
      <c r="I61" s="81">
        <v>14</v>
      </c>
      <c r="J61" s="81">
        <v>0</v>
      </c>
      <c r="K61" s="81">
        <v>0</v>
      </c>
      <c r="L61" s="81">
        <v>0</v>
      </c>
      <c r="M61" s="81">
        <v>3</v>
      </c>
      <c r="N61" s="81">
        <v>12</v>
      </c>
      <c r="O61" s="81">
        <v>7</v>
      </c>
      <c r="P61" s="81">
        <v>10</v>
      </c>
      <c r="Q61" s="81">
        <v>1</v>
      </c>
      <c r="R61" s="81">
        <v>0</v>
      </c>
      <c r="S61" s="81">
        <v>5</v>
      </c>
      <c r="T61" s="81">
        <v>8</v>
      </c>
      <c r="U61" s="80">
        <v>3</v>
      </c>
      <c r="V61" s="80">
        <v>1</v>
      </c>
      <c r="W61" s="80">
        <f t="shared" si="8"/>
        <v>207</v>
      </c>
    </row>
    <row r="62" spans="1:23" ht="18" customHeight="1">
      <c r="A62" s="74"/>
      <c r="B62" s="77">
        <v>7</v>
      </c>
      <c r="C62" s="81">
        <v>162</v>
      </c>
      <c r="D62" s="81">
        <v>5</v>
      </c>
      <c r="E62" s="81">
        <v>0</v>
      </c>
      <c r="F62" s="81">
        <v>15</v>
      </c>
      <c r="G62" s="81">
        <v>3</v>
      </c>
      <c r="H62" s="81">
        <v>0</v>
      </c>
      <c r="I62" s="81">
        <v>13</v>
      </c>
      <c r="J62" s="81">
        <v>1</v>
      </c>
      <c r="K62" s="81">
        <v>2</v>
      </c>
      <c r="L62" s="81">
        <v>0</v>
      </c>
      <c r="M62" s="81">
        <v>1</v>
      </c>
      <c r="N62" s="81">
        <v>15</v>
      </c>
      <c r="O62" s="81">
        <v>9</v>
      </c>
      <c r="P62" s="81">
        <v>8</v>
      </c>
      <c r="Q62" s="81">
        <v>0</v>
      </c>
      <c r="R62" s="81">
        <v>0</v>
      </c>
      <c r="S62" s="81">
        <v>16</v>
      </c>
      <c r="T62" s="81">
        <v>3</v>
      </c>
      <c r="U62" s="80">
        <v>1</v>
      </c>
      <c r="V62" s="80">
        <v>0</v>
      </c>
      <c r="W62" s="80">
        <f t="shared" si="8"/>
        <v>254</v>
      </c>
    </row>
    <row r="63" spans="1:23" ht="18" customHeight="1">
      <c r="A63" s="74"/>
      <c r="B63" s="77">
        <v>8</v>
      </c>
      <c r="C63" s="81">
        <v>143</v>
      </c>
      <c r="D63" s="81">
        <v>5</v>
      </c>
      <c r="E63" s="81">
        <v>2</v>
      </c>
      <c r="F63" s="81">
        <v>18</v>
      </c>
      <c r="G63" s="81">
        <v>3</v>
      </c>
      <c r="H63" s="81">
        <v>1</v>
      </c>
      <c r="I63" s="81">
        <v>4</v>
      </c>
      <c r="J63" s="81">
        <v>2</v>
      </c>
      <c r="K63" s="81">
        <v>0</v>
      </c>
      <c r="L63" s="81">
        <v>1</v>
      </c>
      <c r="M63" s="81">
        <v>1</v>
      </c>
      <c r="N63" s="81">
        <v>17</v>
      </c>
      <c r="O63" s="81">
        <v>10</v>
      </c>
      <c r="P63" s="81">
        <v>17</v>
      </c>
      <c r="Q63" s="81">
        <v>1</v>
      </c>
      <c r="R63" s="81">
        <v>1</v>
      </c>
      <c r="S63" s="81">
        <v>19</v>
      </c>
      <c r="T63" s="81">
        <v>6</v>
      </c>
      <c r="U63" s="80">
        <v>1</v>
      </c>
      <c r="V63" s="80">
        <v>0</v>
      </c>
      <c r="W63" s="80">
        <f t="shared" si="8"/>
        <v>252</v>
      </c>
    </row>
    <row r="64" spans="1:23" ht="18" customHeight="1">
      <c r="A64" s="74"/>
      <c r="B64" s="77">
        <v>9</v>
      </c>
      <c r="C64" s="81">
        <v>148</v>
      </c>
      <c r="D64" s="81">
        <v>4</v>
      </c>
      <c r="E64" s="81">
        <v>0</v>
      </c>
      <c r="F64" s="81">
        <v>23</v>
      </c>
      <c r="G64" s="81">
        <v>5</v>
      </c>
      <c r="H64" s="81">
        <v>0</v>
      </c>
      <c r="I64" s="81">
        <v>7</v>
      </c>
      <c r="J64" s="81">
        <v>0</v>
      </c>
      <c r="K64" s="81">
        <v>2</v>
      </c>
      <c r="L64" s="81">
        <v>0</v>
      </c>
      <c r="M64" s="81">
        <v>0</v>
      </c>
      <c r="N64" s="81">
        <v>10</v>
      </c>
      <c r="O64" s="81">
        <v>4</v>
      </c>
      <c r="P64" s="81">
        <v>13</v>
      </c>
      <c r="Q64" s="81">
        <v>2</v>
      </c>
      <c r="R64" s="81">
        <v>2</v>
      </c>
      <c r="S64" s="81">
        <v>8</v>
      </c>
      <c r="T64" s="81">
        <v>6</v>
      </c>
      <c r="U64" s="80">
        <v>1</v>
      </c>
      <c r="V64" s="80">
        <v>0</v>
      </c>
      <c r="W64" s="80">
        <f t="shared" si="8"/>
        <v>235</v>
      </c>
    </row>
    <row r="65" spans="1:23" ht="18" customHeight="1">
      <c r="A65" s="74"/>
      <c r="B65" s="77">
        <v>10</v>
      </c>
      <c r="C65" s="81">
        <v>177</v>
      </c>
      <c r="D65" s="81">
        <v>2</v>
      </c>
      <c r="E65" s="81">
        <v>1</v>
      </c>
      <c r="F65" s="81">
        <v>17</v>
      </c>
      <c r="G65" s="81">
        <v>6</v>
      </c>
      <c r="H65" s="81">
        <v>0</v>
      </c>
      <c r="I65" s="81">
        <v>12</v>
      </c>
      <c r="J65" s="81">
        <v>0</v>
      </c>
      <c r="K65" s="81">
        <v>2</v>
      </c>
      <c r="L65" s="81">
        <v>0</v>
      </c>
      <c r="M65" s="81">
        <v>0</v>
      </c>
      <c r="N65" s="81">
        <v>14</v>
      </c>
      <c r="O65" s="81">
        <v>4</v>
      </c>
      <c r="P65" s="81">
        <v>28</v>
      </c>
      <c r="Q65" s="81">
        <v>6</v>
      </c>
      <c r="R65" s="81">
        <v>1</v>
      </c>
      <c r="S65" s="81">
        <v>22</v>
      </c>
      <c r="T65" s="81">
        <v>10</v>
      </c>
      <c r="U65" s="80">
        <v>2</v>
      </c>
      <c r="V65" s="80">
        <v>0</v>
      </c>
      <c r="W65" s="80">
        <f t="shared" si="8"/>
        <v>304</v>
      </c>
    </row>
    <row r="66" spans="1:23" ht="18" customHeight="1">
      <c r="A66" s="74"/>
      <c r="B66" s="77">
        <v>11</v>
      </c>
      <c r="C66" s="81">
        <v>157</v>
      </c>
      <c r="D66" s="81">
        <v>1</v>
      </c>
      <c r="E66" s="81">
        <v>0</v>
      </c>
      <c r="F66" s="81">
        <v>14</v>
      </c>
      <c r="G66" s="81">
        <v>10</v>
      </c>
      <c r="H66" s="81">
        <v>1</v>
      </c>
      <c r="I66" s="81">
        <v>20</v>
      </c>
      <c r="J66" s="81">
        <v>0</v>
      </c>
      <c r="K66" s="81">
        <v>3</v>
      </c>
      <c r="L66" s="81">
        <v>0</v>
      </c>
      <c r="M66" s="81">
        <v>2</v>
      </c>
      <c r="N66" s="81">
        <v>18</v>
      </c>
      <c r="O66" s="81">
        <v>5</v>
      </c>
      <c r="P66" s="81">
        <v>25</v>
      </c>
      <c r="Q66" s="81">
        <v>3</v>
      </c>
      <c r="R66" s="81">
        <v>1</v>
      </c>
      <c r="S66" s="81">
        <v>13</v>
      </c>
      <c r="T66" s="81">
        <v>5</v>
      </c>
      <c r="U66" s="80">
        <v>0</v>
      </c>
      <c r="V66" s="80">
        <v>0</v>
      </c>
      <c r="W66" s="80">
        <f t="shared" si="8"/>
        <v>278</v>
      </c>
    </row>
    <row r="67" spans="1:23" ht="18" customHeight="1">
      <c r="A67" s="74"/>
      <c r="B67" s="78">
        <v>12</v>
      </c>
      <c r="C67" s="82">
        <v>174</v>
      </c>
      <c r="D67" s="82">
        <v>3</v>
      </c>
      <c r="E67" s="82">
        <v>4</v>
      </c>
      <c r="F67" s="82">
        <v>9</v>
      </c>
      <c r="G67" s="82">
        <v>5</v>
      </c>
      <c r="H67" s="82">
        <v>0</v>
      </c>
      <c r="I67" s="82">
        <v>10</v>
      </c>
      <c r="J67" s="82">
        <v>0</v>
      </c>
      <c r="K67" s="82">
        <v>4</v>
      </c>
      <c r="L67" s="82">
        <v>1</v>
      </c>
      <c r="M67" s="82">
        <v>1</v>
      </c>
      <c r="N67" s="82">
        <v>16</v>
      </c>
      <c r="O67" s="82">
        <v>10</v>
      </c>
      <c r="P67" s="82">
        <v>18</v>
      </c>
      <c r="Q67" s="82">
        <v>4</v>
      </c>
      <c r="R67" s="82">
        <v>3</v>
      </c>
      <c r="S67" s="82">
        <v>12</v>
      </c>
      <c r="T67" s="82">
        <v>4</v>
      </c>
      <c r="U67" s="83">
        <v>1</v>
      </c>
      <c r="V67" s="83">
        <v>1</v>
      </c>
      <c r="W67" s="83">
        <f t="shared" si="8"/>
        <v>280</v>
      </c>
    </row>
    <row r="68" spans="1:23" ht="18" customHeight="1">
      <c r="A68" s="75"/>
      <c r="B68" s="75" t="s">
        <v>36</v>
      </c>
      <c r="C68" s="83">
        <f t="shared" ref="C68:W68" si="9">SUM(C56:C67)</f>
        <v>1422</v>
      </c>
      <c r="D68" s="83">
        <f t="shared" si="9"/>
        <v>41</v>
      </c>
      <c r="E68" s="83">
        <f t="shared" si="9"/>
        <v>11</v>
      </c>
      <c r="F68" s="83">
        <f t="shared" si="9"/>
        <v>142</v>
      </c>
      <c r="G68" s="83">
        <f t="shared" si="9"/>
        <v>46</v>
      </c>
      <c r="H68" s="83">
        <f t="shared" si="9"/>
        <v>4</v>
      </c>
      <c r="I68" s="83">
        <f t="shared" si="9"/>
        <v>101</v>
      </c>
      <c r="J68" s="83">
        <f t="shared" si="9"/>
        <v>4</v>
      </c>
      <c r="K68" s="83">
        <f t="shared" si="9"/>
        <v>20</v>
      </c>
      <c r="L68" s="83">
        <f t="shared" si="9"/>
        <v>5</v>
      </c>
      <c r="M68" s="83">
        <f t="shared" si="9"/>
        <v>10</v>
      </c>
      <c r="N68" s="83">
        <f t="shared" si="9"/>
        <v>153</v>
      </c>
      <c r="O68" s="83">
        <f t="shared" si="9"/>
        <v>68</v>
      </c>
      <c r="P68" s="83">
        <f t="shared" si="9"/>
        <v>152</v>
      </c>
      <c r="Q68" s="83">
        <f t="shared" si="9"/>
        <v>27</v>
      </c>
      <c r="R68" s="83">
        <f t="shared" si="9"/>
        <v>15</v>
      </c>
      <c r="S68" s="83">
        <f t="shared" si="9"/>
        <v>127</v>
      </c>
      <c r="T68" s="83">
        <f t="shared" si="9"/>
        <v>68</v>
      </c>
      <c r="U68" s="83">
        <f t="shared" si="9"/>
        <v>18</v>
      </c>
      <c r="V68" s="83">
        <f t="shared" si="9"/>
        <v>4</v>
      </c>
      <c r="W68" s="83">
        <f t="shared" si="9"/>
        <v>2438</v>
      </c>
    </row>
  </sheetData>
  <phoneticPr fontId="3" type="Hiragana"/>
  <pageMargins left="0.50314960629921257" right="0.50314960629921257" top="0.75" bottom="0.55314960629921262" header="0.3" footer="0.3"/>
  <pageSetup paperSize="8" fitToWidth="1" fitToHeight="1" orientation="landscape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C73"/>
  <sheetViews>
    <sheetView topLeftCell="B1" zoomScale="120" zoomScaleNormal="120" workbookViewId="0">
      <pane ySplit="3" topLeftCell="A55" activePane="bottomLeft" state="frozen"/>
      <selection pane="bottomLeft" activeCell="AA72" sqref="AA72"/>
    </sheetView>
  </sheetViews>
  <sheetFormatPr defaultRowHeight="18.75"/>
  <cols>
    <col min="1" max="2" width="7.125" style="24" customWidth="1"/>
    <col min="3" max="28" width="6.625" style="30" customWidth="1"/>
    <col min="29" max="29" width="7.25" style="30" customWidth="1"/>
    <col min="30" max="16384" width="9" style="30" customWidth="1"/>
  </cols>
  <sheetData>
    <row r="1" spans="1:29" ht="20.25" customHeight="1">
      <c r="A1" s="72" t="s">
        <v>213</v>
      </c>
    </row>
    <row r="2" spans="1:29" ht="21" customHeight="1">
      <c r="A2" s="19"/>
      <c r="AC2" s="38" t="s">
        <v>51</v>
      </c>
    </row>
    <row r="3" spans="1:29" ht="18" customHeight="1">
      <c r="A3" s="73" t="s">
        <v>34</v>
      </c>
      <c r="B3" s="73" t="s">
        <v>46</v>
      </c>
      <c r="C3" s="84" t="s">
        <v>97</v>
      </c>
      <c r="D3" s="84" t="s">
        <v>100</v>
      </c>
      <c r="E3" s="84" t="s">
        <v>44</v>
      </c>
      <c r="F3" s="84" t="s">
        <v>9</v>
      </c>
      <c r="G3" s="84" t="s">
        <v>101</v>
      </c>
      <c r="H3" s="84" t="s">
        <v>102</v>
      </c>
      <c r="I3" s="84" t="s">
        <v>103</v>
      </c>
      <c r="J3" s="84" t="s">
        <v>104</v>
      </c>
      <c r="K3" s="84" t="s">
        <v>23</v>
      </c>
      <c r="L3" s="84" t="s">
        <v>114</v>
      </c>
      <c r="M3" s="84" t="s">
        <v>115</v>
      </c>
      <c r="N3" s="84" t="s">
        <v>105</v>
      </c>
      <c r="O3" s="84" t="s">
        <v>117</v>
      </c>
      <c r="P3" s="84" t="s">
        <v>119</v>
      </c>
      <c r="Q3" s="84" t="s">
        <v>15</v>
      </c>
      <c r="R3" s="84" t="s">
        <v>120</v>
      </c>
      <c r="S3" s="84" t="s">
        <v>98</v>
      </c>
      <c r="T3" s="84" t="s">
        <v>107</v>
      </c>
      <c r="U3" s="84" t="s">
        <v>108</v>
      </c>
      <c r="V3" s="84" t="s">
        <v>49</v>
      </c>
      <c r="W3" s="84" t="s">
        <v>109</v>
      </c>
      <c r="X3" s="84" t="s">
        <v>110</v>
      </c>
      <c r="Y3" s="84" t="s">
        <v>111</v>
      </c>
      <c r="Z3" s="84" t="s">
        <v>112</v>
      </c>
      <c r="AA3" s="84" t="s">
        <v>113</v>
      </c>
      <c r="AB3" s="84" t="s">
        <v>48</v>
      </c>
      <c r="AC3" s="84" t="s">
        <v>36</v>
      </c>
    </row>
    <row r="4" spans="1:29" ht="18" customHeight="1">
      <c r="A4" s="31">
        <v>2018</v>
      </c>
      <c r="B4" s="76">
        <v>1</v>
      </c>
      <c r="C4" s="80">
        <v>23</v>
      </c>
      <c r="D4" s="80">
        <v>6</v>
      </c>
      <c r="E4" s="80">
        <v>79</v>
      </c>
      <c r="F4" s="80">
        <v>18</v>
      </c>
      <c r="G4" s="80">
        <v>0</v>
      </c>
      <c r="H4" s="80">
        <v>35</v>
      </c>
      <c r="I4" s="80">
        <v>0</v>
      </c>
      <c r="J4" s="80">
        <v>14</v>
      </c>
      <c r="K4" s="80">
        <v>4</v>
      </c>
      <c r="L4" s="80">
        <v>11</v>
      </c>
      <c r="M4" s="80">
        <v>37</v>
      </c>
      <c r="N4" s="80">
        <v>13</v>
      </c>
      <c r="O4" s="80">
        <v>4</v>
      </c>
      <c r="P4" s="80">
        <v>2</v>
      </c>
      <c r="Q4" s="80">
        <v>11</v>
      </c>
      <c r="R4" s="80">
        <v>364</v>
      </c>
      <c r="S4" s="80">
        <v>54</v>
      </c>
      <c r="T4" s="80">
        <v>20</v>
      </c>
      <c r="U4" s="80">
        <v>74</v>
      </c>
      <c r="V4" s="80">
        <v>33</v>
      </c>
      <c r="W4" s="80">
        <v>14</v>
      </c>
      <c r="X4" s="80">
        <v>86</v>
      </c>
      <c r="Y4" s="80">
        <v>24</v>
      </c>
      <c r="Z4" s="80">
        <v>15</v>
      </c>
      <c r="AA4" s="80">
        <v>1</v>
      </c>
      <c r="AB4" s="80">
        <v>26</v>
      </c>
      <c r="AC4" s="80">
        <f t="shared" ref="AC4:AC16" si="0">SUM(C4:AB4)</f>
        <v>968</v>
      </c>
    </row>
    <row r="5" spans="1:29" ht="18" customHeight="1">
      <c r="A5" s="74" t="s">
        <v>35</v>
      </c>
      <c r="B5" s="77">
        <v>2</v>
      </c>
      <c r="C5" s="81">
        <v>19</v>
      </c>
      <c r="D5" s="81">
        <v>5</v>
      </c>
      <c r="E5" s="81">
        <v>58</v>
      </c>
      <c r="F5" s="81">
        <v>16</v>
      </c>
      <c r="G5" s="81">
        <v>2</v>
      </c>
      <c r="H5" s="81">
        <v>42</v>
      </c>
      <c r="I5" s="81">
        <v>0</v>
      </c>
      <c r="J5" s="81">
        <v>11</v>
      </c>
      <c r="K5" s="81">
        <v>4</v>
      </c>
      <c r="L5" s="81">
        <v>20</v>
      </c>
      <c r="M5" s="81">
        <v>22</v>
      </c>
      <c r="N5" s="81">
        <v>8</v>
      </c>
      <c r="O5" s="81">
        <v>4</v>
      </c>
      <c r="P5" s="81">
        <v>3</v>
      </c>
      <c r="Q5" s="81">
        <v>4</v>
      </c>
      <c r="R5" s="81">
        <v>374</v>
      </c>
      <c r="S5" s="81">
        <v>43</v>
      </c>
      <c r="T5" s="81">
        <v>25</v>
      </c>
      <c r="U5" s="81">
        <v>57</v>
      </c>
      <c r="V5" s="81">
        <v>13</v>
      </c>
      <c r="W5" s="81">
        <v>6</v>
      </c>
      <c r="X5" s="81">
        <v>80</v>
      </c>
      <c r="Y5" s="81">
        <v>26</v>
      </c>
      <c r="Z5" s="80">
        <v>11</v>
      </c>
      <c r="AA5" s="80">
        <v>1</v>
      </c>
      <c r="AB5" s="80">
        <v>32</v>
      </c>
      <c r="AC5" s="80">
        <f t="shared" si="0"/>
        <v>886</v>
      </c>
    </row>
    <row r="6" spans="1:29" ht="18" customHeight="1">
      <c r="A6" s="74"/>
      <c r="B6" s="77">
        <v>3</v>
      </c>
      <c r="C6" s="81">
        <v>24</v>
      </c>
      <c r="D6" s="81">
        <v>1</v>
      </c>
      <c r="E6" s="81">
        <v>54</v>
      </c>
      <c r="F6" s="81">
        <v>22</v>
      </c>
      <c r="G6" s="81">
        <v>0</v>
      </c>
      <c r="H6" s="81">
        <v>27</v>
      </c>
      <c r="I6" s="81">
        <v>3</v>
      </c>
      <c r="J6" s="81">
        <v>13</v>
      </c>
      <c r="K6" s="81">
        <v>1</v>
      </c>
      <c r="L6" s="81">
        <v>24</v>
      </c>
      <c r="M6" s="81">
        <v>23</v>
      </c>
      <c r="N6" s="81">
        <v>9</v>
      </c>
      <c r="O6" s="81">
        <v>8</v>
      </c>
      <c r="P6" s="81">
        <v>5</v>
      </c>
      <c r="Q6" s="81">
        <v>4</v>
      </c>
      <c r="R6" s="81">
        <v>413</v>
      </c>
      <c r="S6" s="81">
        <v>67</v>
      </c>
      <c r="T6" s="81">
        <v>29</v>
      </c>
      <c r="U6" s="81">
        <v>83</v>
      </c>
      <c r="V6" s="81">
        <v>18</v>
      </c>
      <c r="W6" s="81">
        <v>7</v>
      </c>
      <c r="X6" s="81">
        <v>103</v>
      </c>
      <c r="Y6" s="81">
        <v>39</v>
      </c>
      <c r="Z6" s="80">
        <v>3</v>
      </c>
      <c r="AA6" s="80">
        <v>0</v>
      </c>
      <c r="AB6" s="80">
        <v>18</v>
      </c>
      <c r="AC6" s="80">
        <f t="shared" si="0"/>
        <v>998</v>
      </c>
    </row>
    <row r="7" spans="1:29" ht="18" customHeight="1">
      <c r="A7" s="74"/>
      <c r="B7" s="77">
        <v>4</v>
      </c>
      <c r="C7" s="81">
        <v>17</v>
      </c>
      <c r="D7" s="81">
        <v>3</v>
      </c>
      <c r="E7" s="81">
        <v>50</v>
      </c>
      <c r="F7" s="81">
        <v>24</v>
      </c>
      <c r="G7" s="81">
        <v>0</v>
      </c>
      <c r="H7" s="81">
        <v>29</v>
      </c>
      <c r="I7" s="81">
        <v>1</v>
      </c>
      <c r="J7" s="81">
        <v>9</v>
      </c>
      <c r="K7" s="81">
        <v>3</v>
      </c>
      <c r="L7" s="81">
        <v>13</v>
      </c>
      <c r="M7" s="81">
        <v>30</v>
      </c>
      <c r="N7" s="81">
        <v>6</v>
      </c>
      <c r="O7" s="81">
        <v>4</v>
      </c>
      <c r="P7" s="81">
        <v>2</v>
      </c>
      <c r="Q7" s="81">
        <v>2</v>
      </c>
      <c r="R7" s="81">
        <v>377</v>
      </c>
      <c r="S7" s="81">
        <v>48</v>
      </c>
      <c r="T7" s="81">
        <v>27</v>
      </c>
      <c r="U7" s="81">
        <v>39</v>
      </c>
      <c r="V7" s="81">
        <v>18</v>
      </c>
      <c r="W7" s="81">
        <v>9</v>
      </c>
      <c r="X7" s="81">
        <v>67</v>
      </c>
      <c r="Y7" s="81">
        <v>35</v>
      </c>
      <c r="Z7" s="80">
        <v>9</v>
      </c>
      <c r="AA7" s="80">
        <v>3</v>
      </c>
      <c r="AB7" s="80">
        <v>15</v>
      </c>
      <c r="AC7" s="80">
        <f t="shared" si="0"/>
        <v>840</v>
      </c>
    </row>
    <row r="8" spans="1:29" ht="18" customHeight="1">
      <c r="A8" s="74"/>
      <c r="B8" s="77">
        <v>5</v>
      </c>
      <c r="C8" s="81">
        <v>11</v>
      </c>
      <c r="D8" s="81">
        <v>6</v>
      </c>
      <c r="E8" s="81">
        <v>68</v>
      </c>
      <c r="F8" s="81">
        <v>26</v>
      </c>
      <c r="G8" s="81">
        <v>1</v>
      </c>
      <c r="H8" s="81">
        <v>38</v>
      </c>
      <c r="I8" s="81">
        <v>2</v>
      </c>
      <c r="J8" s="81">
        <v>7</v>
      </c>
      <c r="K8" s="81">
        <v>6</v>
      </c>
      <c r="L8" s="81">
        <v>8</v>
      </c>
      <c r="M8" s="81">
        <v>17</v>
      </c>
      <c r="N8" s="81">
        <v>14</v>
      </c>
      <c r="O8" s="81">
        <v>4</v>
      </c>
      <c r="P8" s="81">
        <v>4</v>
      </c>
      <c r="Q8" s="81">
        <v>3</v>
      </c>
      <c r="R8" s="81">
        <v>377</v>
      </c>
      <c r="S8" s="81">
        <v>50</v>
      </c>
      <c r="T8" s="81">
        <v>20</v>
      </c>
      <c r="U8" s="81">
        <v>68</v>
      </c>
      <c r="V8" s="81">
        <v>11</v>
      </c>
      <c r="W8" s="81">
        <v>12</v>
      </c>
      <c r="X8" s="81">
        <v>48</v>
      </c>
      <c r="Y8" s="81">
        <v>44</v>
      </c>
      <c r="Z8" s="80">
        <v>3</v>
      </c>
      <c r="AA8" s="80">
        <v>1</v>
      </c>
      <c r="AB8" s="80">
        <v>22</v>
      </c>
      <c r="AC8" s="80">
        <f t="shared" si="0"/>
        <v>871</v>
      </c>
    </row>
    <row r="9" spans="1:29" ht="18" customHeight="1">
      <c r="A9" s="74"/>
      <c r="B9" s="77">
        <v>6</v>
      </c>
      <c r="C9" s="81">
        <v>23</v>
      </c>
      <c r="D9" s="81">
        <v>2</v>
      </c>
      <c r="E9" s="81">
        <v>48</v>
      </c>
      <c r="F9" s="81">
        <v>19</v>
      </c>
      <c r="G9" s="81">
        <v>6</v>
      </c>
      <c r="H9" s="81">
        <v>38</v>
      </c>
      <c r="I9" s="81">
        <v>1</v>
      </c>
      <c r="J9" s="81">
        <v>4</v>
      </c>
      <c r="K9" s="81">
        <v>1</v>
      </c>
      <c r="L9" s="81">
        <v>14</v>
      </c>
      <c r="M9" s="81">
        <v>27</v>
      </c>
      <c r="N9" s="81">
        <v>4</v>
      </c>
      <c r="O9" s="81">
        <v>8</v>
      </c>
      <c r="P9" s="81">
        <v>6</v>
      </c>
      <c r="Q9" s="81">
        <v>12</v>
      </c>
      <c r="R9" s="81">
        <v>387</v>
      </c>
      <c r="S9" s="81">
        <v>67</v>
      </c>
      <c r="T9" s="81">
        <v>22</v>
      </c>
      <c r="U9" s="81">
        <v>63</v>
      </c>
      <c r="V9" s="81">
        <v>19</v>
      </c>
      <c r="W9" s="81">
        <v>33</v>
      </c>
      <c r="X9" s="81">
        <v>79</v>
      </c>
      <c r="Y9" s="81">
        <v>40</v>
      </c>
      <c r="Z9" s="80">
        <v>14</v>
      </c>
      <c r="AA9" s="80">
        <v>0</v>
      </c>
      <c r="AB9" s="80">
        <v>18</v>
      </c>
      <c r="AC9" s="80">
        <f t="shared" si="0"/>
        <v>955</v>
      </c>
    </row>
    <row r="10" spans="1:29" ht="18" customHeight="1">
      <c r="A10" s="74"/>
      <c r="B10" s="77">
        <v>7</v>
      </c>
      <c r="C10" s="81">
        <v>31</v>
      </c>
      <c r="D10" s="81">
        <v>0</v>
      </c>
      <c r="E10" s="81">
        <v>59</v>
      </c>
      <c r="F10" s="81">
        <v>23</v>
      </c>
      <c r="G10" s="81">
        <v>0</v>
      </c>
      <c r="H10" s="81">
        <v>28</v>
      </c>
      <c r="I10" s="81">
        <v>4</v>
      </c>
      <c r="J10" s="81">
        <v>5</v>
      </c>
      <c r="K10" s="81">
        <v>3</v>
      </c>
      <c r="L10" s="81">
        <v>17</v>
      </c>
      <c r="M10" s="81">
        <v>26</v>
      </c>
      <c r="N10" s="81">
        <v>5</v>
      </c>
      <c r="O10" s="81">
        <v>5</v>
      </c>
      <c r="P10" s="81">
        <v>3</v>
      </c>
      <c r="Q10" s="81">
        <v>5</v>
      </c>
      <c r="R10" s="81">
        <v>402</v>
      </c>
      <c r="S10" s="81">
        <v>57</v>
      </c>
      <c r="T10" s="81">
        <v>19</v>
      </c>
      <c r="U10" s="81">
        <v>50</v>
      </c>
      <c r="V10" s="81">
        <v>13</v>
      </c>
      <c r="W10" s="81">
        <v>16</v>
      </c>
      <c r="X10" s="81">
        <v>68</v>
      </c>
      <c r="Y10" s="81">
        <v>41</v>
      </c>
      <c r="Z10" s="80">
        <v>26</v>
      </c>
      <c r="AA10" s="80">
        <v>0</v>
      </c>
      <c r="AB10" s="80">
        <v>35</v>
      </c>
      <c r="AC10" s="80">
        <f t="shared" si="0"/>
        <v>941</v>
      </c>
    </row>
    <row r="11" spans="1:29" ht="18" customHeight="1">
      <c r="A11" s="74"/>
      <c r="B11" s="77">
        <v>8</v>
      </c>
      <c r="C11" s="81">
        <v>27</v>
      </c>
      <c r="D11" s="81">
        <v>2</v>
      </c>
      <c r="E11" s="81">
        <v>74</v>
      </c>
      <c r="F11" s="81">
        <v>30</v>
      </c>
      <c r="G11" s="81">
        <v>2</v>
      </c>
      <c r="H11" s="81">
        <v>69</v>
      </c>
      <c r="I11" s="81">
        <v>3</v>
      </c>
      <c r="J11" s="81">
        <v>17</v>
      </c>
      <c r="K11" s="81">
        <v>8</v>
      </c>
      <c r="L11" s="81">
        <v>16</v>
      </c>
      <c r="M11" s="81">
        <v>43</v>
      </c>
      <c r="N11" s="81">
        <v>4</v>
      </c>
      <c r="O11" s="81">
        <v>8</v>
      </c>
      <c r="P11" s="81">
        <v>4</v>
      </c>
      <c r="Q11" s="81">
        <v>14</v>
      </c>
      <c r="R11" s="81">
        <v>634</v>
      </c>
      <c r="S11" s="81">
        <v>111</v>
      </c>
      <c r="T11" s="81">
        <v>63</v>
      </c>
      <c r="U11" s="81">
        <v>94</v>
      </c>
      <c r="V11" s="81">
        <v>46</v>
      </c>
      <c r="W11" s="81">
        <v>14</v>
      </c>
      <c r="X11" s="81">
        <v>96</v>
      </c>
      <c r="Y11" s="81">
        <v>50</v>
      </c>
      <c r="Z11" s="80">
        <v>31</v>
      </c>
      <c r="AA11" s="80">
        <v>1</v>
      </c>
      <c r="AB11" s="80">
        <v>22</v>
      </c>
      <c r="AC11" s="80">
        <f t="shared" si="0"/>
        <v>1483</v>
      </c>
    </row>
    <row r="12" spans="1:29" ht="18" customHeight="1">
      <c r="A12" s="74"/>
      <c r="B12" s="77">
        <v>9</v>
      </c>
      <c r="C12" s="81">
        <v>17</v>
      </c>
      <c r="D12" s="81">
        <v>4</v>
      </c>
      <c r="E12" s="81">
        <v>36</v>
      </c>
      <c r="F12" s="81">
        <v>20</v>
      </c>
      <c r="G12" s="81">
        <v>4</v>
      </c>
      <c r="H12" s="81">
        <v>42</v>
      </c>
      <c r="I12" s="81">
        <v>5</v>
      </c>
      <c r="J12" s="81">
        <v>13</v>
      </c>
      <c r="K12" s="81">
        <v>10</v>
      </c>
      <c r="L12" s="81">
        <v>16</v>
      </c>
      <c r="M12" s="81">
        <v>44</v>
      </c>
      <c r="N12" s="81">
        <v>11</v>
      </c>
      <c r="O12" s="81">
        <v>10</v>
      </c>
      <c r="P12" s="81">
        <v>4</v>
      </c>
      <c r="Q12" s="81">
        <v>18</v>
      </c>
      <c r="R12" s="81">
        <v>707</v>
      </c>
      <c r="S12" s="81">
        <v>98</v>
      </c>
      <c r="T12" s="81">
        <v>20</v>
      </c>
      <c r="U12" s="81">
        <v>73</v>
      </c>
      <c r="V12" s="81">
        <v>33</v>
      </c>
      <c r="W12" s="81">
        <v>5</v>
      </c>
      <c r="X12" s="81">
        <v>75</v>
      </c>
      <c r="Y12" s="81">
        <v>26</v>
      </c>
      <c r="Z12" s="80">
        <v>12</v>
      </c>
      <c r="AA12" s="80">
        <v>1</v>
      </c>
      <c r="AB12" s="80">
        <v>32</v>
      </c>
      <c r="AC12" s="80">
        <f t="shared" si="0"/>
        <v>1336</v>
      </c>
    </row>
    <row r="13" spans="1:29" ht="18" customHeight="1">
      <c r="A13" s="74"/>
      <c r="B13" s="77">
        <v>10</v>
      </c>
      <c r="C13" s="81">
        <v>23</v>
      </c>
      <c r="D13" s="81">
        <v>5</v>
      </c>
      <c r="E13" s="81">
        <v>64</v>
      </c>
      <c r="F13" s="81">
        <v>21</v>
      </c>
      <c r="G13" s="81">
        <v>1</v>
      </c>
      <c r="H13" s="81">
        <v>61</v>
      </c>
      <c r="I13" s="81">
        <v>0</v>
      </c>
      <c r="J13" s="81">
        <v>11</v>
      </c>
      <c r="K13" s="81">
        <v>10</v>
      </c>
      <c r="L13" s="81">
        <v>30</v>
      </c>
      <c r="M13" s="81">
        <v>24</v>
      </c>
      <c r="N13" s="81">
        <v>9</v>
      </c>
      <c r="O13" s="81">
        <v>6</v>
      </c>
      <c r="P13" s="81">
        <v>6</v>
      </c>
      <c r="Q13" s="81">
        <v>6</v>
      </c>
      <c r="R13" s="81">
        <v>430</v>
      </c>
      <c r="S13" s="81">
        <v>108</v>
      </c>
      <c r="T13" s="81">
        <v>29</v>
      </c>
      <c r="U13" s="81">
        <v>88</v>
      </c>
      <c r="V13" s="81">
        <v>30</v>
      </c>
      <c r="W13" s="81">
        <v>11</v>
      </c>
      <c r="X13" s="81">
        <v>78</v>
      </c>
      <c r="Y13" s="81">
        <v>50</v>
      </c>
      <c r="Z13" s="80">
        <v>10</v>
      </c>
      <c r="AA13" s="80">
        <v>0</v>
      </c>
      <c r="AB13" s="80">
        <v>28</v>
      </c>
      <c r="AC13" s="80">
        <f t="shared" si="0"/>
        <v>1139</v>
      </c>
    </row>
    <row r="14" spans="1:29" ht="18" customHeight="1">
      <c r="A14" s="74"/>
      <c r="B14" s="77">
        <v>11</v>
      </c>
      <c r="C14" s="81">
        <v>8</v>
      </c>
      <c r="D14" s="81">
        <v>2</v>
      </c>
      <c r="E14" s="81">
        <v>57</v>
      </c>
      <c r="F14" s="81">
        <v>15</v>
      </c>
      <c r="G14" s="81">
        <v>0</v>
      </c>
      <c r="H14" s="81">
        <v>49</v>
      </c>
      <c r="I14" s="81">
        <v>0</v>
      </c>
      <c r="J14" s="81">
        <v>12</v>
      </c>
      <c r="K14" s="81">
        <v>7</v>
      </c>
      <c r="L14" s="81">
        <v>17</v>
      </c>
      <c r="M14" s="81">
        <v>35</v>
      </c>
      <c r="N14" s="81">
        <v>1</v>
      </c>
      <c r="O14" s="81">
        <v>10</v>
      </c>
      <c r="P14" s="81">
        <v>1</v>
      </c>
      <c r="Q14" s="81">
        <v>2</v>
      </c>
      <c r="R14" s="81">
        <v>397</v>
      </c>
      <c r="S14" s="81">
        <v>48</v>
      </c>
      <c r="T14" s="81">
        <v>19</v>
      </c>
      <c r="U14" s="81">
        <v>53</v>
      </c>
      <c r="V14" s="81">
        <v>20</v>
      </c>
      <c r="W14" s="81">
        <v>11</v>
      </c>
      <c r="X14" s="81">
        <v>67</v>
      </c>
      <c r="Y14" s="81">
        <v>35</v>
      </c>
      <c r="Z14" s="80">
        <v>15</v>
      </c>
      <c r="AA14" s="80">
        <v>2</v>
      </c>
      <c r="AB14" s="80">
        <v>16</v>
      </c>
      <c r="AC14" s="80">
        <f t="shared" si="0"/>
        <v>899</v>
      </c>
    </row>
    <row r="15" spans="1:29" ht="18" customHeight="1">
      <c r="A15" s="74"/>
      <c r="B15" s="78">
        <v>12</v>
      </c>
      <c r="C15" s="82">
        <v>15</v>
      </c>
      <c r="D15" s="82">
        <v>12</v>
      </c>
      <c r="E15" s="82">
        <v>65</v>
      </c>
      <c r="F15" s="82">
        <v>12</v>
      </c>
      <c r="G15" s="82">
        <v>0</v>
      </c>
      <c r="H15" s="82">
        <v>62</v>
      </c>
      <c r="I15" s="82">
        <v>4</v>
      </c>
      <c r="J15" s="82">
        <v>21</v>
      </c>
      <c r="K15" s="82">
        <v>21</v>
      </c>
      <c r="L15" s="82">
        <v>12</v>
      </c>
      <c r="M15" s="82">
        <v>25</v>
      </c>
      <c r="N15" s="82">
        <v>7</v>
      </c>
      <c r="O15" s="82">
        <v>6</v>
      </c>
      <c r="P15" s="82">
        <v>1</v>
      </c>
      <c r="Q15" s="82">
        <v>1</v>
      </c>
      <c r="R15" s="82">
        <v>388</v>
      </c>
      <c r="S15" s="82">
        <v>51</v>
      </c>
      <c r="T15" s="82">
        <v>26</v>
      </c>
      <c r="U15" s="82">
        <v>48</v>
      </c>
      <c r="V15" s="82">
        <v>10</v>
      </c>
      <c r="W15" s="82">
        <v>10</v>
      </c>
      <c r="X15" s="82">
        <v>73</v>
      </c>
      <c r="Y15" s="82">
        <v>22</v>
      </c>
      <c r="Z15" s="83">
        <v>11</v>
      </c>
      <c r="AA15" s="83">
        <v>3</v>
      </c>
      <c r="AB15" s="83">
        <v>27</v>
      </c>
      <c r="AC15" s="83">
        <f t="shared" si="0"/>
        <v>933</v>
      </c>
    </row>
    <row r="16" spans="1:29" ht="18" customHeight="1">
      <c r="A16" s="74"/>
      <c r="B16" s="75" t="s">
        <v>36</v>
      </c>
      <c r="C16" s="83">
        <f t="shared" ref="C16:AB16" si="1">SUM(C4:C15)</f>
        <v>238</v>
      </c>
      <c r="D16" s="83">
        <f t="shared" si="1"/>
        <v>48</v>
      </c>
      <c r="E16" s="83">
        <f t="shared" si="1"/>
        <v>712</v>
      </c>
      <c r="F16" s="83">
        <f t="shared" si="1"/>
        <v>246</v>
      </c>
      <c r="G16" s="83">
        <f t="shared" si="1"/>
        <v>16</v>
      </c>
      <c r="H16" s="83">
        <f t="shared" si="1"/>
        <v>520</v>
      </c>
      <c r="I16" s="83">
        <f t="shared" si="1"/>
        <v>23</v>
      </c>
      <c r="J16" s="83">
        <f t="shared" si="1"/>
        <v>137</v>
      </c>
      <c r="K16" s="83">
        <f t="shared" si="1"/>
        <v>78</v>
      </c>
      <c r="L16" s="83">
        <f t="shared" si="1"/>
        <v>198</v>
      </c>
      <c r="M16" s="83">
        <f t="shared" si="1"/>
        <v>353</v>
      </c>
      <c r="N16" s="83">
        <f t="shared" si="1"/>
        <v>91</v>
      </c>
      <c r="O16" s="83">
        <f t="shared" si="1"/>
        <v>77</v>
      </c>
      <c r="P16" s="83">
        <f t="shared" si="1"/>
        <v>41</v>
      </c>
      <c r="Q16" s="83">
        <f t="shared" si="1"/>
        <v>82</v>
      </c>
      <c r="R16" s="83">
        <f t="shared" si="1"/>
        <v>5250</v>
      </c>
      <c r="S16" s="83">
        <f t="shared" si="1"/>
        <v>802</v>
      </c>
      <c r="T16" s="83">
        <f t="shared" si="1"/>
        <v>319</v>
      </c>
      <c r="U16" s="83">
        <f t="shared" si="1"/>
        <v>790</v>
      </c>
      <c r="V16" s="83">
        <f t="shared" si="1"/>
        <v>264</v>
      </c>
      <c r="W16" s="83">
        <f t="shared" si="1"/>
        <v>148</v>
      </c>
      <c r="X16" s="83">
        <f t="shared" si="1"/>
        <v>920</v>
      </c>
      <c r="Y16" s="83">
        <f t="shared" si="1"/>
        <v>432</v>
      </c>
      <c r="Z16" s="83">
        <f t="shared" si="1"/>
        <v>160</v>
      </c>
      <c r="AA16" s="83">
        <f t="shared" si="1"/>
        <v>13</v>
      </c>
      <c r="AB16" s="83">
        <f t="shared" si="1"/>
        <v>291</v>
      </c>
      <c r="AC16" s="83">
        <f t="shared" si="0"/>
        <v>12249</v>
      </c>
    </row>
    <row r="17" spans="1:29" s="30" customFormat="1" ht="18" customHeight="1">
      <c r="A17" s="75"/>
      <c r="B17" s="87" t="s">
        <v>178</v>
      </c>
      <c r="C17" s="89">
        <v>7.85</v>
      </c>
      <c r="D17" s="89">
        <v>9.66</v>
      </c>
      <c r="E17" s="89">
        <v>10.01</v>
      </c>
      <c r="F17" s="89">
        <v>7.86</v>
      </c>
      <c r="G17" s="89">
        <v>7.37</v>
      </c>
      <c r="H17" s="89">
        <v>10.029999999999999</v>
      </c>
      <c r="I17" s="89">
        <v>7.42</v>
      </c>
      <c r="J17" s="89">
        <v>8.56</v>
      </c>
      <c r="K17" s="89">
        <v>11.43</v>
      </c>
      <c r="L17" s="89">
        <v>7.5</v>
      </c>
      <c r="M17" s="89">
        <v>10.93</v>
      </c>
      <c r="N17" s="89">
        <v>10.35</v>
      </c>
      <c r="O17" s="89">
        <v>13.36</v>
      </c>
      <c r="P17" s="89">
        <v>8.7200000000000006</v>
      </c>
      <c r="Q17" s="89">
        <v>26.88</v>
      </c>
      <c r="R17" s="89">
        <v>17.02</v>
      </c>
      <c r="S17" s="89">
        <v>10.48</v>
      </c>
      <c r="T17" s="89">
        <v>13.29</v>
      </c>
      <c r="U17" s="89">
        <v>9.98</v>
      </c>
      <c r="V17" s="89">
        <v>10.199999999999999</v>
      </c>
      <c r="W17" s="89">
        <v>7.65</v>
      </c>
      <c r="X17" s="89">
        <v>10.46</v>
      </c>
      <c r="Y17" s="89">
        <v>9.84</v>
      </c>
      <c r="Z17" s="89">
        <v>11.18</v>
      </c>
      <c r="AA17" s="89">
        <v>5.14</v>
      </c>
      <c r="AB17" s="89" t="s">
        <v>122</v>
      </c>
      <c r="AC17" s="89">
        <v>12.49</v>
      </c>
    </row>
    <row r="18" spans="1:29" ht="18" customHeight="1">
      <c r="A18" s="31">
        <v>2019</v>
      </c>
      <c r="B18" s="76">
        <v>1</v>
      </c>
      <c r="C18" s="80">
        <v>22</v>
      </c>
      <c r="D18" s="80">
        <v>6</v>
      </c>
      <c r="E18" s="80">
        <v>69</v>
      </c>
      <c r="F18" s="80">
        <v>19</v>
      </c>
      <c r="G18" s="80">
        <v>1</v>
      </c>
      <c r="H18" s="80">
        <v>35</v>
      </c>
      <c r="I18" s="80">
        <v>0</v>
      </c>
      <c r="J18" s="80">
        <v>11</v>
      </c>
      <c r="K18" s="80">
        <v>2</v>
      </c>
      <c r="L18" s="80">
        <v>17</v>
      </c>
      <c r="M18" s="80">
        <v>35</v>
      </c>
      <c r="N18" s="80">
        <v>10</v>
      </c>
      <c r="O18" s="80">
        <v>10</v>
      </c>
      <c r="P18" s="80">
        <v>2</v>
      </c>
      <c r="Q18" s="80">
        <v>9</v>
      </c>
      <c r="R18" s="80">
        <v>469</v>
      </c>
      <c r="S18" s="80">
        <v>77</v>
      </c>
      <c r="T18" s="80">
        <v>20</v>
      </c>
      <c r="U18" s="80">
        <v>63</v>
      </c>
      <c r="V18" s="80">
        <v>35</v>
      </c>
      <c r="W18" s="80">
        <v>26</v>
      </c>
      <c r="X18" s="80">
        <v>91</v>
      </c>
      <c r="Y18" s="80">
        <v>29</v>
      </c>
      <c r="Z18" s="80">
        <v>16</v>
      </c>
      <c r="AA18" s="80">
        <v>1</v>
      </c>
      <c r="AB18" s="80">
        <v>28</v>
      </c>
      <c r="AC18" s="80">
        <f t="shared" ref="AC18:AC30" si="2">SUM(C18:AB18)</f>
        <v>1103</v>
      </c>
    </row>
    <row r="19" spans="1:29" ht="18" customHeight="1">
      <c r="A19" s="74" t="s">
        <v>32</v>
      </c>
      <c r="B19" s="77">
        <v>2</v>
      </c>
      <c r="C19" s="81">
        <v>27</v>
      </c>
      <c r="D19" s="81">
        <v>2</v>
      </c>
      <c r="E19" s="81">
        <v>52</v>
      </c>
      <c r="F19" s="81">
        <v>20</v>
      </c>
      <c r="G19" s="81">
        <v>1</v>
      </c>
      <c r="H19" s="81">
        <v>29</v>
      </c>
      <c r="I19" s="81">
        <v>1</v>
      </c>
      <c r="J19" s="81">
        <v>13</v>
      </c>
      <c r="K19" s="81">
        <v>6</v>
      </c>
      <c r="L19" s="81">
        <v>10</v>
      </c>
      <c r="M19" s="81">
        <v>25</v>
      </c>
      <c r="N19" s="81">
        <v>6</v>
      </c>
      <c r="O19" s="81">
        <v>3</v>
      </c>
      <c r="P19" s="81">
        <v>3</v>
      </c>
      <c r="Q19" s="81">
        <v>4</v>
      </c>
      <c r="R19" s="81">
        <v>422</v>
      </c>
      <c r="S19" s="81">
        <v>64</v>
      </c>
      <c r="T19" s="81">
        <v>20</v>
      </c>
      <c r="U19" s="81">
        <v>77</v>
      </c>
      <c r="V19" s="81">
        <v>20</v>
      </c>
      <c r="W19" s="81">
        <v>17</v>
      </c>
      <c r="X19" s="81">
        <v>97</v>
      </c>
      <c r="Y19" s="81">
        <v>49</v>
      </c>
      <c r="Z19" s="80">
        <v>8</v>
      </c>
      <c r="AA19" s="80">
        <v>1</v>
      </c>
      <c r="AB19" s="80">
        <v>43</v>
      </c>
      <c r="AC19" s="80">
        <f t="shared" si="2"/>
        <v>1020</v>
      </c>
    </row>
    <row r="20" spans="1:29" ht="18" customHeight="1">
      <c r="A20" s="74"/>
      <c r="B20" s="77">
        <v>3</v>
      </c>
      <c r="C20" s="81">
        <v>25</v>
      </c>
      <c r="D20" s="81">
        <v>1</v>
      </c>
      <c r="E20" s="81">
        <v>58</v>
      </c>
      <c r="F20" s="81">
        <v>36</v>
      </c>
      <c r="G20" s="81">
        <v>1</v>
      </c>
      <c r="H20" s="81">
        <v>43</v>
      </c>
      <c r="I20" s="81">
        <v>3</v>
      </c>
      <c r="J20" s="81">
        <v>7</v>
      </c>
      <c r="K20" s="81">
        <v>6</v>
      </c>
      <c r="L20" s="81">
        <v>16</v>
      </c>
      <c r="M20" s="81">
        <v>38</v>
      </c>
      <c r="N20" s="81">
        <v>16</v>
      </c>
      <c r="O20" s="81">
        <v>7</v>
      </c>
      <c r="P20" s="81">
        <v>2</v>
      </c>
      <c r="Q20" s="81">
        <v>8</v>
      </c>
      <c r="R20" s="81">
        <v>524</v>
      </c>
      <c r="S20" s="81">
        <v>74</v>
      </c>
      <c r="T20" s="81">
        <v>20</v>
      </c>
      <c r="U20" s="81">
        <v>65</v>
      </c>
      <c r="V20" s="81">
        <v>14</v>
      </c>
      <c r="W20" s="81">
        <v>7</v>
      </c>
      <c r="X20" s="81">
        <v>72</v>
      </c>
      <c r="Y20" s="81">
        <v>41</v>
      </c>
      <c r="Z20" s="80">
        <v>6</v>
      </c>
      <c r="AA20" s="80">
        <v>6</v>
      </c>
      <c r="AB20" s="80">
        <v>15</v>
      </c>
      <c r="AC20" s="80">
        <f t="shared" si="2"/>
        <v>1111</v>
      </c>
    </row>
    <row r="21" spans="1:29" ht="18" customHeight="1">
      <c r="A21" s="74"/>
      <c r="B21" s="77">
        <v>4</v>
      </c>
      <c r="C21" s="80">
        <v>13</v>
      </c>
      <c r="D21" s="80">
        <v>1</v>
      </c>
      <c r="E21" s="80">
        <v>45</v>
      </c>
      <c r="F21" s="80">
        <v>33</v>
      </c>
      <c r="G21" s="80">
        <v>0</v>
      </c>
      <c r="H21" s="80">
        <v>43</v>
      </c>
      <c r="I21" s="80">
        <v>2</v>
      </c>
      <c r="J21" s="80">
        <v>9</v>
      </c>
      <c r="K21" s="80">
        <v>3</v>
      </c>
      <c r="L21" s="80">
        <v>22</v>
      </c>
      <c r="M21" s="80">
        <v>28</v>
      </c>
      <c r="N21" s="80">
        <v>2</v>
      </c>
      <c r="O21" s="80">
        <v>7</v>
      </c>
      <c r="P21" s="80">
        <v>4</v>
      </c>
      <c r="Q21" s="80">
        <v>4</v>
      </c>
      <c r="R21" s="80">
        <v>449</v>
      </c>
      <c r="S21" s="80">
        <v>60</v>
      </c>
      <c r="T21" s="80">
        <v>26</v>
      </c>
      <c r="U21" s="80">
        <v>70</v>
      </c>
      <c r="V21" s="80">
        <v>17</v>
      </c>
      <c r="W21" s="80">
        <v>10</v>
      </c>
      <c r="X21" s="80">
        <v>85</v>
      </c>
      <c r="Y21" s="80">
        <v>31</v>
      </c>
      <c r="Z21" s="80">
        <v>15</v>
      </c>
      <c r="AA21" s="80">
        <v>2</v>
      </c>
      <c r="AB21" s="80">
        <v>17</v>
      </c>
      <c r="AC21" s="80">
        <f t="shared" si="2"/>
        <v>998</v>
      </c>
    </row>
    <row r="22" spans="1:29" ht="18" customHeight="1">
      <c r="A22" s="74"/>
      <c r="B22" s="77">
        <v>5</v>
      </c>
      <c r="C22" s="81">
        <v>18</v>
      </c>
      <c r="D22" s="81">
        <v>4</v>
      </c>
      <c r="E22" s="81">
        <v>35</v>
      </c>
      <c r="F22" s="81">
        <v>14</v>
      </c>
      <c r="G22" s="81">
        <v>1</v>
      </c>
      <c r="H22" s="81">
        <v>28</v>
      </c>
      <c r="I22" s="81">
        <v>0</v>
      </c>
      <c r="J22" s="81">
        <v>4</v>
      </c>
      <c r="K22" s="81">
        <v>8</v>
      </c>
      <c r="L22" s="81">
        <v>20</v>
      </c>
      <c r="M22" s="81">
        <v>34</v>
      </c>
      <c r="N22" s="81">
        <v>6</v>
      </c>
      <c r="O22" s="81">
        <v>1</v>
      </c>
      <c r="P22" s="81">
        <v>2</v>
      </c>
      <c r="Q22" s="81">
        <v>8</v>
      </c>
      <c r="R22" s="81">
        <v>429</v>
      </c>
      <c r="S22" s="81">
        <v>73</v>
      </c>
      <c r="T22" s="81">
        <v>15</v>
      </c>
      <c r="U22" s="81">
        <v>40</v>
      </c>
      <c r="V22" s="81">
        <v>18</v>
      </c>
      <c r="W22" s="81">
        <v>12</v>
      </c>
      <c r="X22" s="81">
        <v>52</v>
      </c>
      <c r="Y22" s="81">
        <v>24</v>
      </c>
      <c r="Z22" s="80">
        <v>5</v>
      </c>
      <c r="AA22" s="80">
        <v>1</v>
      </c>
      <c r="AB22" s="80">
        <v>13</v>
      </c>
      <c r="AC22" s="80">
        <f t="shared" si="2"/>
        <v>865</v>
      </c>
    </row>
    <row r="23" spans="1:29" ht="18" customHeight="1">
      <c r="A23" s="74"/>
      <c r="B23" s="77">
        <v>6</v>
      </c>
      <c r="C23" s="81">
        <v>13</v>
      </c>
      <c r="D23" s="81">
        <v>4</v>
      </c>
      <c r="E23" s="81">
        <v>56</v>
      </c>
      <c r="F23" s="81">
        <v>25</v>
      </c>
      <c r="G23" s="81">
        <v>1</v>
      </c>
      <c r="H23" s="81">
        <v>39</v>
      </c>
      <c r="I23" s="81">
        <v>1</v>
      </c>
      <c r="J23" s="81">
        <v>8</v>
      </c>
      <c r="K23" s="81">
        <v>3</v>
      </c>
      <c r="L23" s="81">
        <v>16</v>
      </c>
      <c r="M23" s="81">
        <v>33</v>
      </c>
      <c r="N23" s="81">
        <v>7</v>
      </c>
      <c r="O23" s="81">
        <v>2</v>
      </c>
      <c r="P23" s="81">
        <v>6</v>
      </c>
      <c r="Q23" s="81">
        <v>12</v>
      </c>
      <c r="R23" s="81">
        <v>423</v>
      </c>
      <c r="S23" s="81">
        <v>83</v>
      </c>
      <c r="T23" s="81">
        <v>34</v>
      </c>
      <c r="U23" s="81">
        <v>58</v>
      </c>
      <c r="V23" s="81">
        <v>22</v>
      </c>
      <c r="W23" s="81">
        <v>30</v>
      </c>
      <c r="X23" s="81">
        <v>82</v>
      </c>
      <c r="Y23" s="81">
        <v>18</v>
      </c>
      <c r="Z23" s="80">
        <v>13</v>
      </c>
      <c r="AA23" s="80">
        <v>4</v>
      </c>
      <c r="AB23" s="80">
        <v>26</v>
      </c>
      <c r="AC23" s="80">
        <f t="shared" si="2"/>
        <v>1019</v>
      </c>
    </row>
    <row r="24" spans="1:29" ht="18" customHeight="1">
      <c r="A24" s="74"/>
      <c r="B24" s="77">
        <v>7</v>
      </c>
      <c r="C24" s="81">
        <v>37</v>
      </c>
      <c r="D24" s="81">
        <v>5</v>
      </c>
      <c r="E24" s="81">
        <v>53</v>
      </c>
      <c r="F24" s="81">
        <v>16</v>
      </c>
      <c r="G24" s="81">
        <v>0</v>
      </c>
      <c r="H24" s="81">
        <v>41</v>
      </c>
      <c r="I24" s="81">
        <v>1</v>
      </c>
      <c r="J24" s="81">
        <v>9</v>
      </c>
      <c r="K24" s="81">
        <v>3</v>
      </c>
      <c r="L24" s="81">
        <v>25</v>
      </c>
      <c r="M24" s="81">
        <v>34</v>
      </c>
      <c r="N24" s="81">
        <v>6</v>
      </c>
      <c r="O24" s="81">
        <v>8</v>
      </c>
      <c r="P24" s="81">
        <v>2</v>
      </c>
      <c r="Q24" s="81">
        <v>9</v>
      </c>
      <c r="R24" s="81">
        <v>470</v>
      </c>
      <c r="S24" s="81">
        <v>58</v>
      </c>
      <c r="T24" s="81">
        <v>24</v>
      </c>
      <c r="U24" s="81">
        <v>85</v>
      </c>
      <c r="V24" s="81">
        <v>16</v>
      </c>
      <c r="W24" s="81">
        <v>10</v>
      </c>
      <c r="X24" s="81">
        <v>75</v>
      </c>
      <c r="Y24" s="81">
        <v>44</v>
      </c>
      <c r="Z24" s="80">
        <v>27</v>
      </c>
      <c r="AA24" s="80">
        <v>5</v>
      </c>
      <c r="AB24" s="80">
        <v>33</v>
      </c>
      <c r="AC24" s="80">
        <f t="shared" si="2"/>
        <v>1096</v>
      </c>
    </row>
    <row r="25" spans="1:29" ht="18" customHeight="1">
      <c r="A25" s="74"/>
      <c r="B25" s="77">
        <v>8</v>
      </c>
      <c r="C25" s="81">
        <v>43</v>
      </c>
      <c r="D25" s="81">
        <v>1</v>
      </c>
      <c r="E25" s="81">
        <v>80</v>
      </c>
      <c r="F25" s="81">
        <v>33</v>
      </c>
      <c r="G25" s="81">
        <v>0</v>
      </c>
      <c r="H25" s="81">
        <v>34</v>
      </c>
      <c r="I25" s="81">
        <v>2</v>
      </c>
      <c r="J25" s="81">
        <v>8</v>
      </c>
      <c r="K25" s="81">
        <v>1</v>
      </c>
      <c r="L25" s="81">
        <v>18</v>
      </c>
      <c r="M25" s="81">
        <v>38</v>
      </c>
      <c r="N25" s="81">
        <v>7</v>
      </c>
      <c r="O25" s="81">
        <v>1</v>
      </c>
      <c r="P25" s="81">
        <v>8</v>
      </c>
      <c r="Q25" s="81">
        <v>3</v>
      </c>
      <c r="R25" s="81">
        <v>652</v>
      </c>
      <c r="S25" s="81">
        <v>96</v>
      </c>
      <c r="T25" s="81">
        <v>48</v>
      </c>
      <c r="U25" s="81">
        <v>72</v>
      </c>
      <c r="V25" s="81">
        <v>33</v>
      </c>
      <c r="W25" s="81">
        <v>12</v>
      </c>
      <c r="X25" s="81">
        <v>128</v>
      </c>
      <c r="Y25" s="81">
        <v>35</v>
      </c>
      <c r="Z25" s="80">
        <v>9</v>
      </c>
      <c r="AA25" s="80">
        <v>0</v>
      </c>
      <c r="AB25" s="80">
        <v>30</v>
      </c>
      <c r="AC25" s="80">
        <f t="shared" si="2"/>
        <v>1392</v>
      </c>
    </row>
    <row r="26" spans="1:29" ht="18" customHeight="1">
      <c r="A26" s="74"/>
      <c r="B26" s="77">
        <v>9</v>
      </c>
      <c r="C26" s="81">
        <v>26</v>
      </c>
      <c r="D26" s="81">
        <v>2</v>
      </c>
      <c r="E26" s="81">
        <v>56</v>
      </c>
      <c r="F26" s="81">
        <v>24</v>
      </c>
      <c r="G26" s="81">
        <v>2</v>
      </c>
      <c r="H26" s="81">
        <v>40</v>
      </c>
      <c r="I26" s="81">
        <v>0</v>
      </c>
      <c r="J26" s="81">
        <v>15</v>
      </c>
      <c r="K26" s="81">
        <v>2</v>
      </c>
      <c r="L26" s="81">
        <v>22</v>
      </c>
      <c r="M26" s="81">
        <v>38</v>
      </c>
      <c r="N26" s="81">
        <v>7</v>
      </c>
      <c r="O26" s="81">
        <v>5</v>
      </c>
      <c r="P26" s="81">
        <v>4</v>
      </c>
      <c r="Q26" s="81">
        <v>6</v>
      </c>
      <c r="R26" s="81">
        <v>617</v>
      </c>
      <c r="S26" s="81">
        <v>84</v>
      </c>
      <c r="T26" s="81">
        <v>38</v>
      </c>
      <c r="U26" s="81">
        <v>67</v>
      </c>
      <c r="V26" s="81">
        <v>24</v>
      </c>
      <c r="W26" s="81">
        <v>13</v>
      </c>
      <c r="X26" s="81">
        <v>80</v>
      </c>
      <c r="Y26" s="81">
        <v>28</v>
      </c>
      <c r="Z26" s="80">
        <v>8</v>
      </c>
      <c r="AA26" s="80">
        <v>0</v>
      </c>
      <c r="AB26" s="80">
        <v>40</v>
      </c>
      <c r="AC26" s="80">
        <f t="shared" si="2"/>
        <v>1248</v>
      </c>
    </row>
    <row r="27" spans="1:29" ht="18" customHeight="1">
      <c r="A27" s="74"/>
      <c r="B27" s="77">
        <v>10</v>
      </c>
      <c r="C27" s="81">
        <v>22</v>
      </c>
      <c r="D27" s="81">
        <v>2</v>
      </c>
      <c r="E27" s="81">
        <v>104</v>
      </c>
      <c r="F27" s="81">
        <v>25</v>
      </c>
      <c r="G27" s="81">
        <v>1</v>
      </c>
      <c r="H27" s="81">
        <v>29</v>
      </c>
      <c r="I27" s="81">
        <v>1</v>
      </c>
      <c r="J27" s="81">
        <v>19</v>
      </c>
      <c r="K27" s="81">
        <v>3</v>
      </c>
      <c r="L27" s="81">
        <v>17</v>
      </c>
      <c r="M27" s="81">
        <v>46</v>
      </c>
      <c r="N27" s="81">
        <v>5</v>
      </c>
      <c r="O27" s="81">
        <v>8</v>
      </c>
      <c r="P27" s="81">
        <v>5</v>
      </c>
      <c r="Q27" s="81">
        <v>4</v>
      </c>
      <c r="R27" s="81">
        <v>420</v>
      </c>
      <c r="S27" s="81">
        <v>115</v>
      </c>
      <c r="T27" s="81">
        <v>22</v>
      </c>
      <c r="U27" s="81">
        <v>59</v>
      </c>
      <c r="V27" s="81">
        <v>18</v>
      </c>
      <c r="W27" s="81">
        <v>7</v>
      </c>
      <c r="X27" s="81">
        <v>68</v>
      </c>
      <c r="Y27" s="81">
        <v>31</v>
      </c>
      <c r="Z27" s="80">
        <v>20</v>
      </c>
      <c r="AA27" s="80">
        <v>0</v>
      </c>
      <c r="AB27" s="80">
        <v>21</v>
      </c>
      <c r="AC27" s="80">
        <f t="shared" si="2"/>
        <v>1072</v>
      </c>
    </row>
    <row r="28" spans="1:29" ht="18" customHeight="1">
      <c r="A28" s="74"/>
      <c r="B28" s="77">
        <v>11</v>
      </c>
      <c r="C28" s="81">
        <v>25</v>
      </c>
      <c r="D28" s="81">
        <v>6</v>
      </c>
      <c r="E28" s="81">
        <v>100</v>
      </c>
      <c r="F28" s="81">
        <v>22</v>
      </c>
      <c r="G28" s="81">
        <v>0</v>
      </c>
      <c r="H28" s="81">
        <v>31</v>
      </c>
      <c r="I28" s="81">
        <v>0</v>
      </c>
      <c r="J28" s="81">
        <v>23</v>
      </c>
      <c r="K28" s="81">
        <v>6</v>
      </c>
      <c r="L28" s="81">
        <v>18</v>
      </c>
      <c r="M28" s="81">
        <v>29</v>
      </c>
      <c r="N28" s="81">
        <v>9</v>
      </c>
      <c r="O28" s="81">
        <v>3</v>
      </c>
      <c r="P28" s="81">
        <v>2</v>
      </c>
      <c r="Q28" s="81">
        <v>5</v>
      </c>
      <c r="R28" s="81">
        <v>425</v>
      </c>
      <c r="S28" s="81">
        <v>61</v>
      </c>
      <c r="T28" s="81">
        <v>34</v>
      </c>
      <c r="U28" s="81">
        <v>74</v>
      </c>
      <c r="V28" s="81">
        <v>23</v>
      </c>
      <c r="W28" s="81">
        <v>9</v>
      </c>
      <c r="X28" s="81">
        <v>77</v>
      </c>
      <c r="Y28" s="81">
        <v>26</v>
      </c>
      <c r="Z28" s="80">
        <v>5</v>
      </c>
      <c r="AA28" s="80">
        <v>4</v>
      </c>
      <c r="AB28" s="80">
        <v>20</v>
      </c>
      <c r="AC28" s="80">
        <f t="shared" si="2"/>
        <v>1037</v>
      </c>
    </row>
    <row r="29" spans="1:29" ht="18" customHeight="1">
      <c r="A29" s="74"/>
      <c r="B29" s="78">
        <v>12</v>
      </c>
      <c r="C29" s="82">
        <v>32</v>
      </c>
      <c r="D29" s="82">
        <v>5</v>
      </c>
      <c r="E29" s="82">
        <v>102</v>
      </c>
      <c r="F29" s="82">
        <v>14</v>
      </c>
      <c r="G29" s="82">
        <v>0</v>
      </c>
      <c r="H29" s="82">
        <v>39</v>
      </c>
      <c r="I29" s="82">
        <v>2</v>
      </c>
      <c r="J29" s="82">
        <v>27</v>
      </c>
      <c r="K29" s="82">
        <v>5</v>
      </c>
      <c r="L29" s="82">
        <v>29</v>
      </c>
      <c r="M29" s="82">
        <v>34</v>
      </c>
      <c r="N29" s="82">
        <v>7</v>
      </c>
      <c r="O29" s="82">
        <v>8</v>
      </c>
      <c r="P29" s="82">
        <v>4</v>
      </c>
      <c r="Q29" s="82">
        <v>3</v>
      </c>
      <c r="R29" s="82">
        <v>461</v>
      </c>
      <c r="S29" s="82">
        <v>68</v>
      </c>
      <c r="T29" s="82">
        <v>25</v>
      </c>
      <c r="U29" s="82">
        <v>70</v>
      </c>
      <c r="V29" s="82">
        <v>10</v>
      </c>
      <c r="W29" s="82">
        <v>10</v>
      </c>
      <c r="X29" s="82">
        <v>81</v>
      </c>
      <c r="Y29" s="82">
        <v>29</v>
      </c>
      <c r="Z29" s="83">
        <v>5</v>
      </c>
      <c r="AA29" s="83">
        <v>3</v>
      </c>
      <c r="AB29" s="83">
        <v>36</v>
      </c>
      <c r="AC29" s="83">
        <f t="shared" si="2"/>
        <v>1109</v>
      </c>
    </row>
    <row r="30" spans="1:29" ht="18" customHeight="1">
      <c r="A30" s="74"/>
      <c r="B30" s="75" t="s">
        <v>36</v>
      </c>
      <c r="C30" s="83">
        <f t="shared" ref="C30:AB30" si="3">SUM(C18:C29)</f>
        <v>303</v>
      </c>
      <c r="D30" s="83">
        <f t="shared" si="3"/>
        <v>39</v>
      </c>
      <c r="E30" s="83">
        <f t="shared" si="3"/>
        <v>810</v>
      </c>
      <c r="F30" s="83">
        <f t="shared" si="3"/>
        <v>281</v>
      </c>
      <c r="G30" s="83">
        <f t="shared" si="3"/>
        <v>8</v>
      </c>
      <c r="H30" s="83">
        <f t="shared" si="3"/>
        <v>431</v>
      </c>
      <c r="I30" s="83">
        <f t="shared" si="3"/>
        <v>13</v>
      </c>
      <c r="J30" s="83">
        <f t="shared" si="3"/>
        <v>153</v>
      </c>
      <c r="K30" s="83">
        <f t="shared" si="3"/>
        <v>48</v>
      </c>
      <c r="L30" s="83">
        <f t="shared" si="3"/>
        <v>230</v>
      </c>
      <c r="M30" s="83">
        <f t="shared" si="3"/>
        <v>412</v>
      </c>
      <c r="N30" s="83">
        <f t="shared" si="3"/>
        <v>88</v>
      </c>
      <c r="O30" s="83">
        <f t="shared" si="3"/>
        <v>63</v>
      </c>
      <c r="P30" s="83">
        <f t="shared" si="3"/>
        <v>44</v>
      </c>
      <c r="Q30" s="83">
        <f t="shared" si="3"/>
        <v>75</v>
      </c>
      <c r="R30" s="83">
        <f t="shared" si="3"/>
        <v>5761</v>
      </c>
      <c r="S30" s="83">
        <f t="shared" si="3"/>
        <v>913</v>
      </c>
      <c r="T30" s="83">
        <f t="shared" si="3"/>
        <v>326</v>
      </c>
      <c r="U30" s="83">
        <f t="shared" si="3"/>
        <v>800</v>
      </c>
      <c r="V30" s="83">
        <f t="shared" si="3"/>
        <v>250</v>
      </c>
      <c r="W30" s="83">
        <f t="shared" si="3"/>
        <v>163</v>
      </c>
      <c r="X30" s="83">
        <f t="shared" si="3"/>
        <v>988</v>
      </c>
      <c r="Y30" s="83">
        <f t="shared" si="3"/>
        <v>385</v>
      </c>
      <c r="Z30" s="83">
        <f t="shared" si="3"/>
        <v>137</v>
      </c>
      <c r="AA30" s="83">
        <f t="shared" si="3"/>
        <v>27</v>
      </c>
      <c r="AB30" s="83">
        <f t="shared" si="3"/>
        <v>322</v>
      </c>
      <c r="AC30" s="83">
        <f t="shared" si="2"/>
        <v>13070</v>
      </c>
    </row>
    <row r="31" spans="1:29" s="30" customFormat="1" ht="18" customHeight="1">
      <c r="A31" s="86"/>
      <c r="B31" s="87" t="s">
        <v>178</v>
      </c>
      <c r="C31" s="89">
        <v>10.19</v>
      </c>
      <c r="D31" s="89">
        <v>8.0500000000000007</v>
      </c>
      <c r="E31" s="89">
        <v>11.56</v>
      </c>
      <c r="F31" s="89">
        <v>9.1999999999999993</v>
      </c>
      <c r="G31" s="89">
        <v>3.81</v>
      </c>
      <c r="H31" s="89">
        <v>8.48</v>
      </c>
      <c r="I31" s="89">
        <v>4.33</v>
      </c>
      <c r="J31" s="89">
        <v>9.85</v>
      </c>
      <c r="K31" s="89">
        <v>7.21</v>
      </c>
      <c r="L31" s="89">
        <v>8.9700000000000006</v>
      </c>
      <c r="M31" s="89">
        <v>12.91</v>
      </c>
      <c r="N31" s="89">
        <v>10.33</v>
      </c>
      <c r="O31" s="89">
        <v>11.18</v>
      </c>
      <c r="P31" s="89">
        <v>9.56</v>
      </c>
      <c r="Q31" s="89">
        <v>24.67</v>
      </c>
      <c r="R31" s="89">
        <v>18.82</v>
      </c>
      <c r="S31" s="89">
        <v>12.11</v>
      </c>
      <c r="T31" s="89">
        <v>13.81</v>
      </c>
      <c r="U31" s="89">
        <v>10.27</v>
      </c>
      <c r="V31" s="89">
        <v>9.8800000000000008</v>
      </c>
      <c r="W31" s="89">
        <v>8.58</v>
      </c>
      <c r="X31" s="89">
        <v>11.42</v>
      </c>
      <c r="Y31" s="89">
        <v>8.98</v>
      </c>
      <c r="Z31" s="89">
        <v>9.7899999999999991</v>
      </c>
      <c r="AA31" s="89">
        <v>10.8</v>
      </c>
      <c r="AB31" s="89" t="s">
        <v>122</v>
      </c>
      <c r="AC31" s="89">
        <v>13.53</v>
      </c>
    </row>
    <row r="32" spans="1:29" ht="18" customHeight="1">
      <c r="A32" s="31">
        <v>2020</v>
      </c>
      <c r="B32" s="76">
        <v>1</v>
      </c>
      <c r="C32" s="80">
        <v>21</v>
      </c>
      <c r="D32" s="80">
        <v>3</v>
      </c>
      <c r="E32" s="80">
        <v>69</v>
      </c>
      <c r="F32" s="80">
        <v>23</v>
      </c>
      <c r="G32" s="80">
        <v>0</v>
      </c>
      <c r="H32" s="80">
        <v>48</v>
      </c>
      <c r="I32" s="80">
        <v>2</v>
      </c>
      <c r="J32" s="80">
        <v>12</v>
      </c>
      <c r="K32" s="80">
        <v>5</v>
      </c>
      <c r="L32" s="80">
        <v>15</v>
      </c>
      <c r="M32" s="80">
        <v>24</v>
      </c>
      <c r="N32" s="80">
        <v>4</v>
      </c>
      <c r="O32" s="80">
        <v>1</v>
      </c>
      <c r="P32" s="80">
        <v>5</v>
      </c>
      <c r="Q32" s="80">
        <v>11</v>
      </c>
      <c r="R32" s="80">
        <v>442</v>
      </c>
      <c r="S32" s="80">
        <v>69</v>
      </c>
      <c r="T32" s="80">
        <v>24</v>
      </c>
      <c r="U32" s="80">
        <v>90</v>
      </c>
      <c r="V32" s="80">
        <v>10</v>
      </c>
      <c r="W32" s="80">
        <v>15</v>
      </c>
      <c r="X32" s="80">
        <v>98</v>
      </c>
      <c r="Y32" s="80">
        <v>36</v>
      </c>
      <c r="Z32" s="80">
        <v>9</v>
      </c>
      <c r="AA32" s="80">
        <v>2</v>
      </c>
      <c r="AB32" s="80">
        <v>14</v>
      </c>
      <c r="AC32" s="80">
        <f t="shared" ref="AC32:AC44" si="4">SUM(C32:AB32)</f>
        <v>1052</v>
      </c>
    </row>
    <row r="33" spans="1:29" ht="18" customHeight="1">
      <c r="A33" s="74" t="s">
        <v>40</v>
      </c>
      <c r="B33" s="77">
        <v>2</v>
      </c>
      <c r="C33" s="81">
        <v>15</v>
      </c>
      <c r="D33" s="81">
        <v>4</v>
      </c>
      <c r="E33" s="81">
        <v>40</v>
      </c>
      <c r="F33" s="81">
        <v>14</v>
      </c>
      <c r="G33" s="81">
        <v>1</v>
      </c>
      <c r="H33" s="81">
        <v>37</v>
      </c>
      <c r="I33" s="81">
        <v>2</v>
      </c>
      <c r="J33" s="81">
        <v>2</v>
      </c>
      <c r="K33" s="81">
        <v>1</v>
      </c>
      <c r="L33" s="81">
        <v>14</v>
      </c>
      <c r="M33" s="81">
        <v>20</v>
      </c>
      <c r="N33" s="81">
        <v>6</v>
      </c>
      <c r="O33" s="81">
        <v>3</v>
      </c>
      <c r="P33" s="81">
        <v>1</v>
      </c>
      <c r="Q33" s="81">
        <v>12</v>
      </c>
      <c r="R33" s="81">
        <v>280</v>
      </c>
      <c r="S33" s="81">
        <v>49</v>
      </c>
      <c r="T33" s="81">
        <v>22</v>
      </c>
      <c r="U33" s="81">
        <v>44</v>
      </c>
      <c r="V33" s="81">
        <v>7</v>
      </c>
      <c r="W33" s="81">
        <v>12</v>
      </c>
      <c r="X33" s="81">
        <v>55</v>
      </c>
      <c r="Y33" s="81">
        <v>15</v>
      </c>
      <c r="Z33" s="80">
        <v>4</v>
      </c>
      <c r="AA33" s="80">
        <v>2</v>
      </c>
      <c r="AB33" s="80">
        <v>19</v>
      </c>
      <c r="AC33" s="80">
        <f t="shared" si="4"/>
        <v>681</v>
      </c>
    </row>
    <row r="34" spans="1:29" ht="18" customHeight="1">
      <c r="A34" s="74"/>
      <c r="B34" s="77">
        <v>3</v>
      </c>
      <c r="C34" s="81">
        <v>10</v>
      </c>
      <c r="D34" s="81">
        <v>0</v>
      </c>
      <c r="E34" s="81">
        <v>29</v>
      </c>
      <c r="F34" s="81">
        <v>9</v>
      </c>
      <c r="G34" s="81">
        <v>0</v>
      </c>
      <c r="H34" s="81">
        <v>19</v>
      </c>
      <c r="I34" s="81">
        <v>5</v>
      </c>
      <c r="J34" s="81">
        <v>3</v>
      </c>
      <c r="K34" s="81">
        <v>7</v>
      </c>
      <c r="L34" s="81">
        <v>6</v>
      </c>
      <c r="M34" s="81">
        <v>10</v>
      </c>
      <c r="N34" s="81">
        <v>2</v>
      </c>
      <c r="O34" s="81">
        <v>3</v>
      </c>
      <c r="P34" s="81">
        <v>0</v>
      </c>
      <c r="Q34" s="81">
        <v>2</v>
      </c>
      <c r="R34" s="81">
        <v>193</v>
      </c>
      <c r="S34" s="81">
        <v>40</v>
      </c>
      <c r="T34" s="81">
        <v>19</v>
      </c>
      <c r="U34" s="81">
        <v>31</v>
      </c>
      <c r="V34" s="81">
        <v>15</v>
      </c>
      <c r="W34" s="81">
        <v>1</v>
      </c>
      <c r="X34" s="81">
        <v>33</v>
      </c>
      <c r="Y34" s="81">
        <v>25</v>
      </c>
      <c r="Z34" s="80">
        <v>6</v>
      </c>
      <c r="AA34" s="80">
        <v>1</v>
      </c>
      <c r="AB34" s="80">
        <v>13</v>
      </c>
      <c r="AC34" s="80">
        <f t="shared" si="4"/>
        <v>482</v>
      </c>
    </row>
    <row r="35" spans="1:29" ht="18" customHeight="1">
      <c r="A35" s="74"/>
      <c r="B35" s="77">
        <v>4</v>
      </c>
      <c r="C35" s="81">
        <v>1</v>
      </c>
      <c r="D35" s="81">
        <v>0</v>
      </c>
      <c r="E35" s="81">
        <v>10</v>
      </c>
      <c r="F35" s="81">
        <v>0</v>
      </c>
      <c r="G35" s="81">
        <v>0</v>
      </c>
      <c r="H35" s="81">
        <v>11</v>
      </c>
      <c r="I35" s="81">
        <v>0</v>
      </c>
      <c r="J35" s="81">
        <v>2</v>
      </c>
      <c r="K35" s="81">
        <v>0</v>
      </c>
      <c r="L35" s="81">
        <v>3</v>
      </c>
      <c r="M35" s="81">
        <v>1</v>
      </c>
      <c r="N35" s="81">
        <v>2</v>
      </c>
      <c r="O35" s="81">
        <v>0</v>
      </c>
      <c r="P35" s="81">
        <v>0</v>
      </c>
      <c r="Q35" s="81">
        <v>0</v>
      </c>
      <c r="R35" s="81">
        <v>55</v>
      </c>
      <c r="S35" s="81">
        <v>15</v>
      </c>
      <c r="T35" s="81">
        <v>5</v>
      </c>
      <c r="U35" s="81">
        <v>10</v>
      </c>
      <c r="V35" s="81">
        <v>3</v>
      </c>
      <c r="W35" s="81">
        <v>1</v>
      </c>
      <c r="X35" s="81">
        <v>16</v>
      </c>
      <c r="Y35" s="81">
        <v>7</v>
      </c>
      <c r="Z35" s="80">
        <v>2</v>
      </c>
      <c r="AA35" s="80">
        <v>0</v>
      </c>
      <c r="AB35" s="80">
        <v>8</v>
      </c>
      <c r="AC35" s="80">
        <f t="shared" si="4"/>
        <v>152</v>
      </c>
    </row>
    <row r="36" spans="1:29" ht="18" customHeight="1">
      <c r="A36" s="74"/>
      <c r="B36" s="77">
        <v>5</v>
      </c>
      <c r="C36" s="81">
        <v>2</v>
      </c>
      <c r="D36" s="81">
        <v>0</v>
      </c>
      <c r="E36" s="81">
        <v>12</v>
      </c>
      <c r="F36" s="81">
        <v>1</v>
      </c>
      <c r="G36" s="81">
        <v>0</v>
      </c>
      <c r="H36" s="81">
        <v>3</v>
      </c>
      <c r="I36" s="81">
        <v>0</v>
      </c>
      <c r="J36" s="81">
        <v>1</v>
      </c>
      <c r="K36" s="81">
        <v>0</v>
      </c>
      <c r="L36" s="81">
        <v>5</v>
      </c>
      <c r="M36" s="81">
        <v>5</v>
      </c>
      <c r="N36" s="81">
        <v>0</v>
      </c>
      <c r="O36" s="81">
        <v>0</v>
      </c>
      <c r="P36" s="81">
        <v>0</v>
      </c>
      <c r="Q36" s="81">
        <v>1</v>
      </c>
      <c r="R36" s="81">
        <v>46</v>
      </c>
      <c r="S36" s="81">
        <v>5</v>
      </c>
      <c r="T36" s="81">
        <v>1</v>
      </c>
      <c r="U36" s="81">
        <v>5</v>
      </c>
      <c r="V36" s="81">
        <v>0</v>
      </c>
      <c r="W36" s="81">
        <v>0</v>
      </c>
      <c r="X36" s="81">
        <v>4</v>
      </c>
      <c r="Y36" s="81">
        <v>4</v>
      </c>
      <c r="Z36" s="80">
        <v>1</v>
      </c>
      <c r="AA36" s="80">
        <v>0</v>
      </c>
      <c r="AB36" s="80">
        <v>3</v>
      </c>
      <c r="AC36" s="80">
        <f t="shared" si="4"/>
        <v>99</v>
      </c>
    </row>
    <row r="37" spans="1:29" ht="18" customHeight="1">
      <c r="A37" s="74"/>
      <c r="B37" s="77">
        <v>6</v>
      </c>
      <c r="C37" s="81">
        <v>3</v>
      </c>
      <c r="D37" s="81">
        <v>0</v>
      </c>
      <c r="E37" s="81">
        <v>19</v>
      </c>
      <c r="F37" s="81">
        <v>4</v>
      </c>
      <c r="G37" s="81">
        <v>0</v>
      </c>
      <c r="H37" s="81">
        <v>5</v>
      </c>
      <c r="I37" s="81">
        <v>1</v>
      </c>
      <c r="J37" s="81">
        <v>0</v>
      </c>
      <c r="K37" s="81">
        <v>2</v>
      </c>
      <c r="L37" s="81">
        <v>1</v>
      </c>
      <c r="M37" s="81">
        <v>5</v>
      </c>
      <c r="N37" s="81">
        <v>1</v>
      </c>
      <c r="O37" s="81">
        <v>0</v>
      </c>
      <c r="P37" s="81">
        <v>0</v>
      </c>
      <c r="Q37" s="81">
        <v>0</v>
      </c>
      <c r="R37" s="81">
        <v>30</v>
      </c>
      <c r="S37" s="81">
        <v>4</v>
      </c>
      <c r="T37" s="81">
        <v>6</v>
      </c>
      <c r="U37" s="81">
        <v>9</v>
      </c>
      <c r="V37" s="81">
        <v>3</v>
      </c>
      <c r="W37" s="81">
        <v>1</v>
      </c>
      <c r="X37" s="81">
        <v>5</v>
      </c>
      <c r="Y37" s="81">
        <v>4</v>
      </c>
      <c r="Z37" s="80">
        <v>2</v>
      </c>
      <c r="AA37" s="80">
        <v>0</v>
      </c>
      <c r="AB37" s="80">
        <v>1</v>
      </c>
      <c r="AC37" s="80">
        <f t="shared" si="4"/>
        <v>106</v>
      </c>
    </row>
    <row r="38" spans="1:29" ht="18" customHeight="1">
      <c r="A38" s="74"/>
      <c r="B38" s="77">
        <v>7</v>
      </c>
      <c r="C38" s="81">
        <v>1</v>
      </c>
      <c r="D38" s="81">
        <v>1</v>
      </c>
      <c r="E38" s="81">
        <v>5</v>
      </c>
      <c r="F38" s="81">
        <v>6</v>
      </c>
      <c r="G38" s="81">
        <v>0</v>
      </c>
      <c r="H38" s="81">
        <v>3</v>
      </c>
      <c r="I38" s="81">
        <v>0</v>
      </c>
      <c r="J38" s="81">
        <v>0</v>
      </c>
      <c r="K38" s="81">
        <v>0</v>
      </c>
      <c r="L38" s="81">
        <v>3</v>
      </c>
      <c r="M38" s="81">
        <v>1</v>
      </c>
      <c r="N38" s="81">
        <v>1</v>
      </c>
      <c r="O38" s="81">
        <v>0</v>
      </c>
      <c r="P38" s="81">
        <v>1</v>
      </c>
      <c r="Q38" s="81">
        <v>0</v>
      </c>
      <c r="R38" s="81">
        <v>47</v>
      </c>
      <c r="S38" s="81">
        <v>8</v>
      </c>
      <c r="T38" s="81">
        <v>3</v>
      </c>
      <c r="U38" s="81">
        <v>13</v>
      </c>
      <c r="V38" s="81">
        <v>4</v>
      </c>
      <c r="W38" s="81">
        <v>4</v>
      </c>
      <c r="X38" s="81">
        <v>6</v>
      </c>
      <c r="Y38" s="81">
        <v>6</v>
      </c>
      <c r="Z38" s="80">
        <v>0</v>
      </c>
      <c r="AA38" s="80">
        <v>0</v>
      </c>
      <c r="AB38" s="80">
        <v>2</v>
      </c>
      <c r="AC38" s="80">
        <f t="shared" si="4"/>
        <v>115</v>
      </c>
    </row>
    <row r="39" spans="1:29" ht="18" customHeight="1">
      <c r="A39" s="74"/>
      <c r="B39" s="77">
        <v>8</v>
      </c>
      <c r="C39" s="81">
        <v>2</v>
      </c>
      <c r="D39" s="81">
        <v>0</v>
      </c>
      <c r="E39" s="81">
        <v>5</v>
      </c>
      <c r="F39" s="81">
        <v>3</v>
      </c>
      <c r="G39" s="81">
        <v>0</v>
      </c>
      <c r="H39" s="81">
        <v>1</v>
      </c>
      <c r="I39" s="81">
        <v>0</v>
      </c>
      <c r="J39" s="81">
        <v>0</v>
      </c>
      <c r="K39" s="81">
        <v>0</v>
      </c>
      <c r="L39" s="81">
        <v>1</v>
      </c>
      <c r="M39" s="81">
        <v>3</v>
      </c>
      <c r="N39" s="81">
        <v>0</v>
      </c>
      <c r="O39" s="81">
        <v>0</v>
      </c>
      <c r="P39" s="81">
        <v>0</v>
      </c>
      <c r="Q39" s="81">
        <v>0</v>
      </c>
      <c r="R39" s="81">
        <v>49</v>
      </c>
      <c r="S39" s="81">
        <v>5</v>
      </c>
      <c r="T39" s="81">
        <v>3</v>
      </c>
      <c r="U39" s="81">
        <v>5</v>
      </c>
      <c r="V39" s="81">
        <v>3</v>
      </c>
      <c r="W39" s="81">
        <v>1</v>
      </c>
      <c r="X39" s="81">
        <v>3</v>
      </c>
      <c r="Y39" s="81">
        <v>3</v>
      </c>
      <c r="Z39" s="80">
        <v>0</v>
      </c>
      <c r="AA39" s="80">
        <v>0</v>
      </c>
      <c r="AB39" s="80">
        <v>3</v>
      </c>
      <c r="AC39" s="80">
        <f t="shared" si="4"/>
        <v>90</v>
      </c>
    </row>
    <row r="40" spans="1:29" ht="18" customHeight="1">
      <c r="A40" s="74"/>
      <c r="B40" s="77">
        <v>9</v>
      </c>
      <c r="C40" s="81">
        <v>4</v>
      </c>
      <c r="D40" s="81">
        <v>0</v>
      </c>
      <c r="E40" s="81">
        <v>2</v>
      </c>
      <c r="F40" s="81">
        <v>1</v>
      </c>
      <c r="G40" s="81">
        <v>0</v>
      </c>
      <c r="H40" s="81">
        <v>3</v>
      </c>
      <c r="I40" s="81">
        <v>1</v>
      </c>
      <c r="J40" s="81">
        <v>1</v>
      </c>
      <c r="K40" s="81">
        <v>2</v>
      </c>
      <c r="L40" s="81">
        <v>0</v>
      </c>
      <c r="M40" s="81">
        <v>2</v>
      </c>
      <c r="N40" s="81">
        <v>1</v>
      </c>
      <c r="O40" s="81">
        <v>0</v>
      </c>
      <c r="P40" s="81">
        <v>0</v>
      </c>
      <c r="Q40" s="81">
        <v>1</v>
      </c>
      <c r="R40" s="81">
        <v>28</v>
      </c>
      <c r="S40" s="81">
        <v>6</v>
      </c>
      <c r="T40" s="81">
        <v>2</v>
      </c>
      <c r="U40" s="81">
        <v>4</v>
      </c>
      <c r="V40" s="81">
        <v>1</v>
      </c>
      <c r="W40" s="81">
        <v>7</v>
      </c>
      <c r="X40" s="81">
        <v>7</v>
      </c>
      <c r="Y40" s="81">
        <v>3</v>
      </c>
      <c r="Z40" s="80">
        <v>3</v>
      </c>
      <c r="AA40" s="80">
        <v>0</v>
      </c>
      <c r="AB40" s="80">
        <v>2</v>
      </c>
      <c r="AC40" s="80">
        <f t="shared" si="4"/>
        <v>81</v>
      </c>
    </row>
    <row r="41" spans="1:29" ht="18" customHeight="1">
      <c r="A41" s="74"/>
      <c r="B41" s="77">
        <v>10</v>
      </c>
      <c r="C41" s="81">
        <v>2</v>
      </c>
      <c r="D41" s="81">
        <v>4</v>
      </c>
      <c r="E41" s="81">
        <v>5</v>
      </c>
      <c r="F41" s="81">
        <v>3</v>
      </c>
      <c r="G41" s="81">
        <v>0</v>
      </c>
      <c r="H41" s="81">
        <v>3</v>
      </c>
      <c r="I41" s="81">
        <v>0</v>
      </c>
      <c r="J41" s="81">
        <v>1</v>
      </c>
      <c r="K41" s="81">
        <v>2</v>
      </c>
      <c r="L41" s="81">
        <v>0</v>
      </c>
      <c r="M41" s="81">
        <v>2</v>
      </c>
      <c r="N41" s="81">
        <v>0</v>
      </c>
      <c r="O41" s="81">
        <v>0</v>
      </c>
      <c r="P41" s="81">
        <v>1</v>
      </c>
      <c r="Q41" s="81">
        <v>1</v>
      </c>
      <c r="R41" s="81">
        <v>44</v>
      </c>
      <c r="S41" s="81">
        <v>3</v>
      </c>
      <c r="T41" s="81">
        <v>1</v>
      </c>
      <c r="U41" s="81">
        <v>5</v>
      </c>
      <c r="V41" s="81">
        <v>1</v>
      </c>
      <c r="W41" s="81">
        <v>1</v>
      </c>
      <c r="X41" s="81">
        <v>5</v>
      </c>
      <c r="Y41" s="81">
        <v>5</v>
      </c>
      <c r="Z41" s="80">
        <v>3</v>
      </c>
      <c r="AA41" s="80">
        <v>0</v>
      </c>
      <c r="AB41" s="80">
        <v>1</v>
      </c>
      <c r="AC41" s="80">
        <f t="shared" si="4"/>
        <v>93</v>
      </c>
    </row>
    <row r="42" spans="1:29" ht="18" customHeight="1">
      <c r="A42" s="74"/>
      <c r="B42" s="77">
        <v>11</v>
      </c>
      <c r="C42" s="81">
        <v>4</v>
      </c>
      <c r="D42" s="81">
        <v>0</v>
      </c>
      <c r="E42" s="81">
        <v>1</v>
      </c>
      <c r="F42" s="81">
        <v>1</v>
      </c>
      <c r="G42" s="81">
        <v>0</v>
      </c>
      <c r="H42" s="81">
        <v>3</v>
      </c>
      <c r="I42" s="81">
        <v>0</v>
      </c>
      <c r="J42" s="81">
        <v>0</v>
      </c>
      <c r="K42" s="81">
        <v>1</v>
      </c>
      <c r="L42" s="81">
        <v>0</v>
      </c>
      <c r="M42" s="81">
        <v>1</v>
      </c>
      <c r="N42" s="81">
        <v>0</v>
      </c>
      <c r="O42" s="81">
        <v>0</v>
      </c>
      <c r="P42" s="81">
        <v>1</v>
      </c>
      <c r="Q42" s="81">
        <v>0</v>
      </c>
      <c r="R42" s="81">
        <v>34</v>
      </c>
      <c r="S42" s="81">
        <v>8</v>
      </c>
      <c r="T42" s="81">
        <v>3</v>
      </c>
      <c r="U42" s="81">
        <v>3</v>
      </c>
      <c r="V42" s="81">
        <v>0</v>
      </c>
      <c r="W42" s="81">
        <v>0</v>
      </c>
      <c r="X42" s="81">
        <v>5</v>
      </c>
      <c r="Y42" s="81">
        <v>3</v>
      </c>
      <c r="Z42" s="80">
        <v>1</v>
      </c>
      <c r="AA42" s="80">
        <v>0</v>
      </c>
      <c r="AB42" s="80">
        <v>3</v>
      </c>
      <c r="AC42" s="80">
        <f t="shared" si="4"/>
        <v>72</v>
      </c>
    </row>
    <row r="43" spans="1:29" ht="18" customHeight="1">
      <c r="A43" s="74"/>
      <c r="B43" s="78">
        <v>12</v>
      </c>
      <c r="C43" s="82">
        <v>1</v>
      </c>
      <c r="D43" s="82">
        <v>1</v>
      </c>
      <c r="E43" s="82">
        <v>8</v>
      </c>
      <c r="F43" s="82">
        <v>2</v>
      </c>
      <c r="G43" s="82">
        <v>0</v>
      </c>
      <c r="H43" s="82">
        <v>8</v>
      </c>
      <c r="I43" s="82">
        <v>0</v>
      </c>
      <c r="J43" s="82">
        <v>3</v>
      </c>
      <c r="K43" s="82">
        <v>0</v>
      </c>
      <c r="L43" s="82">
        <v>0</v>
      </c>
      <c r="M43" s="82">
        <v>2</v>
      </c>
      <c r="N43" s="82">
        <v>0</v>
      </c>
      <c r="O43" s="82">
        <v>0</v>
      </c>
      <c r="P43" s="82">
        <v>1</v>
      </c>
      <c r="Q43" s="82">
        <v>0</v>
      </c>
      <c r="R43" s="82">
        <v>34</v>
      </c>
      <c r="S43" s="82">
        <v>2</v>
      </c>
      <c r="T43" s="82">
        <v>2</v>
      </c>
      <c r="U43" s="82">
        <v>2</v>
      </c>
      <c r="V43" s="82">
        <v>1</v>
      </c>
      <c r="W43" s="82">
        <v>0</v>
      </c>
      <c r="X43" s="82">
        <v>2</v>
      </c>
      <c r="Y43" s="82">
        <v>2</v>
      </c>
      <c r="Z43" s="83">
        <v>0</v>
      </c>
      <c r="AA43" s="83">
        <v>0</v>
      </c>
      <c r="AB43" s="83">
        <v>1</v>
      </c>
      <c r="AC43" s="83">
        <f t="shared" si="4"/>
        <v>72</v>
      </c>
    </row>
    <row r="44" spans="1:29" ht="18" customHeight="1">
      <c r="A44" s="74"/>
      <c r="B44" s="75" t="s">
        <v>36</v>
      </c>
      <c r="C44" s="83">
        <f t="shared" ref="C44:AB44" si="5">SUM(C32:C43)</f>
        <v>66</v>
      </c>
      <c r="D44" s="83">
        <f t="shared" si="5"/>
        <v>13</v>
      </c>
      <c r="E44" s="83">
        <f t="shared" si="5"/>
        <v>205</v>
      </c>
      <c r="F44" s="83">
        <f t="shared" si="5"/>
        <v>67</v>
      </c>
      <c r="G44" s="83">
        <f t="shared" si="5"/>
        <v>1</v>
      </c>
      <c r="H44" s="83">
        <f t="shared" si="5"/>
        <v>144</v>
      </c>
      <c r="I44" s="83">
        <f t="shared" si="5"/>
        <v>11</v>
      </c>
      <c r="J44" s="83">
        <f t="shared" si="5"/>
        <v>25</v>
      </c>
      <c r="K44" s="83">
        <f t="shared" si="5"/>
        <v>20</v>
      </c>
      <c r="L44" s="83">
        <f t="shared" si="5"/>
        <v>48</v>
      </c>
      <c r="M44" s="83">
        <f t="shared" si="5"/>
        <v>76</v>
      </c>
      <c r="N44" s="83">
        <f t="shared" si="5"/>
        <v>17</v>
      </c>
      <c r="O44" s="83">
        <f t="shared" si="5"/>
        <v>7</v>
      </c>
      <c r="P44" s="83">
        <f t="shared" si="5"/>
        <v>10</v>
      </c>
      <c r="Q44" s="83">
        <f t="shared" si="5"/>
        <v>28</v>
      </c>
      <c r="R44" s="83">
        <f t="shared" si="5"/>
        <v>1282</v>
      </c>
      <c r="S44" s="83">
        <f t="shared" si="5"/>
        <v>214</v>
      </c>
      <c r="T44" s="83">
        <f t="shared" si="5"/>
        <v>91</v>
      </c>
      <c r="U44" s="83">
        <f t="shared" si="5"/>
        <v>221</v>
      </c>
      <c r="V44" s="83">
        <f t="shared" si="5"/>
        <v>48</v>
      </c>
      <c r="W44" s="83">
        <f t="shared" si="5"/>
        <v>43</v>
      </c>
      <c r="X44" s="83">
        <f t="shared" si="5"/>
        <v>239</v>
      </c>
      <c r="Y44" s="83">
        <f t="shared" si="5"/>
        <v>113</v>
      </c>
      <c r="Z44" s="83">
        <f t="shared" si="5"/>
        <v>31</v>
      </c>
      <c r="AA44" s="83">
        <f t="shared" si="5"/>
        <v>5</v>
      </c>
      <c r="AB44" s="83">
        <f t="shared" si="5"/>
        <v>70</v>
      </c>
      <c r="AC44" s="83">
        <f t="shared" si="4"/>
        <v>3095</v>
      </c>
    </row>
    <row r="45" spans="1:29" s="30" customFormat="1" ht="18" customHeight="1">
      <c r="A45" s="86"/>
      <c r="B45" s="87" t="s">
        <v>178</v>
      </c>
      <c r="C45" s="89">
        <v>2.27</v>
      </c>
      <c r="D45" s="89">
        <v>2.75</v>
      </c>
      <c r="E45" s="89">
        <v>2.97</v>
      </c>
      <c r="F45" s="89">
        <v>2.2400000000000002</v>
      </c>
      <c r="G45" s="89">
        <v>0.49</v>
      </c>
      <c r="H45" s="89">
        <v>2.88</v>
      </c>
      <c r="I45" s="89">
        <v>3.78</v>
      </c>
      <c r="J45" s="89">
        <v>1.65</v>
      </c>
      <c r="K45" s="89">
        <v>3.08</v>
      </c>
      <c r="L45" s="89">
        <v>1.92</v>
      </c>
      <c r="M45" s="89">
        <v>2.4</v>
      </c>
      <c r="N45" s="89">
        <v>2.08</v>
      </c>
      <c r="O45" s="89">
        <v>1.28</v>
      </c>
      <c r="P45" s="89">
        <v>2.2200000000000002</v>
      </c>
      <c r="Q45" s="89">
        <v>9.2799999999999994</v>
      </c>
      <c r="R45" s="89">
        <v>4.22</v>
      </c>
      <c r="S45" s="89">
        <v>2.88</v>
      </c>
      <c r="T45" s="89">
        <v>3.92</v>
      </c>
      <c r="U45" s="89">
        <v>2.88</v>
      </c>
      <c r="V45" s="89">
        <v>1.94</v>
      </c>
      <c r="W45" s="89">
        <v>2.31</v>
      </c>
      <c r="X45" s="89">
        <v>2.81</v>
      </c>
      <c r="Y45" s="89">
        <v>2.7</v>
      </c>
      <c r="Z45" s="89">
        <v>2.2599999999999998</v>
      </c>
      <c r="AA45" s="89">
        <v>2.0099999999999998</v>
      </c>
      <c r="AB45" s="89" t="s">
        <v>122</v>
      </c>
      <c r="AC45" s="89">
        <v>3.25</v>
      </c>
    </row>
    <row r="46" spans="1:29" ht="18" customHeight="1">
      <c r="A46" s="31">
        <v>2021</v>
      </c>
      <c r="B46" s="76">
        <v>1</v>
      </c>
      <c r="C46" s="80">
        <v>1</v>
      </c>
      <c r="D46" s="80">
        <v>0</v>
      </c>
      <c r="E46" s="80">
        <v>6</v>
      </c>
      <c r="F46" s="80">
        <v>0</v>
      </c>
      <c r="G46" s="80">
        <v>0</v>
      </c>
      <c r="H46" s="80">
        <v>1</v>
      </c>
      <c r="I46" s="80">
        <v>0</v>
      </c>
      <c r="J46" s="80">
        <v>0</v>
      </c>
      <c r="K46" s="80">
        <v>0</v>
      </c>
      <c r="L46" s="80">
        <v>0</v>
      </c>
      <c r="M46" s="80">
        <v>3</v>
      </c>
      <c r="N46" s="80">
        <v>0</v>
      </c>
      <c r="O46" s="80">
        <v>0</v>
      </c>
      <c r="P46" s="80">
        <v>0</v>
      </c>
      <c r="Q46" s="80">
        <v>0</v>
      </c>
      <c r="R46" s="80">
        <v>20</v>
      </c>
      <c r="S46" s="80">
        <v>3</v>
      </c>
      <c r="T46" s="80">
        <v>3</v>
      </c>
      <c r="U46" s="80">
        <v>1</v>
      </c>
      <c r="V46" s="80">
        <v>2</v>
      </c>
      <c r="W46" s="80">
        <v>1</v>
      </c>
      <c r="X46" s="80">
        <v>1</v>
      </c>
      <c r="Y46" s="80">
        <v>2</v>
      </c>
      <c r="Z46" s="80">
        <v>3</v>
      </c>
      <c r="AA46" s="80">
        <v>0</v>
      </c>
      <c r="AB46" s="80">
        <v>2</v>
      </c>
      <c r="AC46" s="80">
        <f t="shared" ref="AC46:AC58" si="6">SUM(C46:AB46)</f>
        <v>49</v>
      </c>
    </row>
    <row r="47" spans="1:29" ht="18" customHeight="1">
      <c r="A47" s="74" t="s">
        <v>41</v>
      </c>
      <c r="B47" s="77">
        <v>2</v>
      </c>
      <c r="C47" s="81">
        <v>2</v>
      </c>
      <c r="D47" s="81">
        <v>1</v>
      </c>
      <c r="E47" s="81">
        <v>2</v>
      </c>
      <c r="F47" s="81">
        <v>1</v>
      </c>
      <c r="G47" s="81">
        <v>0</v>
      </c>
      <c r="H47" s="81">
        <v>1</v>
      </c>
      <c r="I47" s="81">
        <v>0</v>
      </c>
      <c r="J47" s="81">
        <v>0</v>
      </c>
      <c r="K47" s="81">
        <v>0</v>
      </c>
      <c r="L47" s="81">
        <v>1</v>
      </c>
      <c r="M47" s="81">
        <v>1</v>
      </c>
      <c r="N47" s="81">
        <v>0</v>
      </c>
      <c r="O47" s="81">
        <v>0</v>
      </c>
      <c r="P47" s="81">
        <v>0</v>
      </c>
      <c r="Q47" s="81">
        <v>0</v>
      </c>
      <c r="R47" s="81">
        <v>20</v>
      </c>
      <c r="S47" s="81">
        <v>4</v>
      </c>
      <c r="T47" s="81">
        <v>0</v>
      </c>
      <c r="U47" s="81">
        <v>3</v>
      </c>
      <c r="V47" s="81">
        <v>3</v>
      </c>
      <c r="W47" s="81">
        <v>1</v>
      </c>
      <c r="X47" s="81">
        <v>6</v>
      </c>
      <c r="Y47" s="81">
        <v>0</v>
      </c>
      <c r="Z47" s="80">
        <v>2</v>
      </c>
      <c r="AA47" s="80">
        <v>0</v>
      </c>
      <c r="AB47" s="80">
        <v>1</v>
      </c>
      <c r="AC47" s="80">
        <f t="shared" si="6"/>
        <v>49</v>
      </c>
    </row>
    <row r="48" spans="1:29" ht="18" customHeight="1">
      <c r="A48" s="74"/>
      <c r="B48" s="77">
        <v>3</v>
      </c>
      <c r="C48" s="81">
        <v>2</v>
      </c>
      <c r="D48" s="81">
        <v>0</v>
      </c>
      <c r="E48" s="81">
        <v>3</v>
      </c>
      <c r="F48" s="81">
        <v>4</v>
      </c>
      <c r="G48" s="81">
        <v>0</v>
      </c>
      <c r="H48" s="81">
        <v>5</v>
      </c>
      <c r="I48" s="81">
        <v>0</v>
      </c>
      <c r="J48" s="81">
        <v>2</v>
      </c>
      <c r="K48" s="81">
        <v>1</v>
      </c>
      <c r="L48" s="81">
        <v>1</v>
      </c>
      <c r="M48" s="81">
        <v>3</v>
      </c>
      <c r="N48" s="81">
        <v>0</v>
      </c>
      <c r="O48" s="81">
        <v>0</v>
      </c>
      <c r="P48" s="81">
        <v>1</v>
      </c>
      <c r="Q48" s="81">
        <v>0</v>
      </c>
      <c r="R48" s="81">
        <v>45</v>
      </c>
      <c r="S48" s="81">
        <v>6</v>
      </c>
      <c r="T48" s="81">
        <v>8</v>
      </c>
      <c r="U48" s="81">
        <v>5</v>
      </c>
      <c r="V48" s="81">
        <v>1</v>
      </c>
      <c r="W48" s="81">
        <v>1</v>
      </c>
      <c r="X48" s="81">
        <v>11</v>
      </c>
      <c r="Y48" s="81">
        <v>2</v>
      </c>
      <c r="Z48" s="80">
        <v>3</v>
      </c>
      <c r="AA48" s="80">
        <v>0</v>
      </c>
      <c r="AB48" s="80">
        <v>5</v>
      </c>
      <c r="AC48" s="80">
        <f t="shared" si="6"/>
        <v>109</v>
      </c>
    </row>
    <row r="49" spans="1:29" ht="18" customHeight="1">
      <c r="A49" s="74"/>
      <c r="B49" s="77">
        <v>4</v>
      </c>
      <c r="C49" s="81">
        <v>1</v>
      </c>
      <c r="D49" s="81">
        <v>2</v>
      </c>
      <c r="E49" s="81">
        <v>7</v>
      </c>
      <c r="F49" s="81">
        <v>4</v>
      </c>
      <c r="G49" s="81">
        <v>0</v>
      </c>
      <c r="H49" s="81">
        <v>3</v>
      </c>
      <c r="I49" s="81">
        <v>0</v>
      </c>
      <c r="J49" s="81">
        <v>0</v>
      </c>
      <c r="K49" s="81">
        <v>1</v>
      </c>
      <c r="L49" s="81">
        <v>2</v>
      </c>
      <c r="M49" s="81">
        <v>2</v>
      </c>
      <c r="N49" s="81">
        <v>0</v>
      </c>
      <c r="O49" s="81">
        <v>0</v>
      </c>
      <c r="P49" s="81">
        <v>0</v>
      </c>
      <c r="Q49" s="81">
        <v>2</v>
      </c>
      <c r="R49" s="81">
        <v>38</v>
      </c>
      <c r="S49" s="81">
        <v>6</v>
      </c>
      <c r="T49" s="81">
        <v>1</v>
      </c>
      <c r="U49" s="81">
        <v>7</v>
      </c>
      <c r="V49" s="81">
        <v>6</v>
      </c>
      <c r="W49" s="81">
        <v>0</v>
      </c>
      <c r="X49" s="81">
        <v>5</v>
      </c>
      <c r="Y49" s="81">
        <v>4</v>
      </c>
      <c r="Z49" s="80">
        <v>0</v>
      </c>
      <c r="AA49" s="80">
        <v>0</v>
      </c>
      <c r="AB49" s="80">
        <v>8</v>
      </c>
      <c r="AC49" s="80">
        <f t="shared" si="6"/>
        <v>99</v>
      </c>
    </row>
    <row r="50" spans="1:29" ht="18" customHeight="1">
      <c r="A50" s="74"/>
      <c r="B50" s="77">
        <v>5</v>
      </c>
      <c r="C50" s="81">
        <v>2</v>
      </c>
      <c r="D50" s="81">
        <v>0</v>
      </c>
      <c r="E50" s="81">
        <v>8</v>
      </c>
      <c r="F50" s="81">
        <v>4</v>
      </c>
      <c r="G50" s="81">
        <v>0</v>
      </c>
      <c r="H50" s="81">
        <v>1</v>
      </c>
      <c r="I50" s="81">
        <v>0</v>
      </c>
      <c r="J50" s="81">
        <v>0</v>
      </c>
      <c r="K50" s="81">
        <v>0</v>
      </c>
      <c r="L50" s="81">
        <v>0</v>
      </c>
      <c r="M50" s="81">
        <v>1</v>
      </c>
      <c r="N50" s="81">
        <v>0</v>
      </c>
      <c r="O50" s="81">
        <v>0</v>
      </c>
      <c r="P50" s="81">
        <v>0</v>
      </c>
      <c r="Q50" s="81">
        <v>1</v>
      </c>
      <c r="R50" s="81">
        <v>19</v>
      </c>
      <c r="S50" s="81">
        <v>7</v>
      </c>
      <c r="T50" s="81">
        <v>3</v>
      </c>
      <c r="U50" s="81">
        <v>4</v>
      </c>
      <c r="V50" s="81">
        <v>0</v>
      </c>
      <c r="W50" s="81">
        <v>1</v>
      </c>
      <c r="X50" s="81">
        <v>3</v>
      </c>
      <c r="Y50" s="81">
        <v>5</v>
      </c>
      <c r="Z50" s="80">
        <v>0</v>
      </c>
      <c r="AA50" s="80">
        <v>0</v>
      </c>
      <c r="AB50" s="80">
        <v>1</v>
      </c>
      <c r="AC50" s="80">
        <f t="shared" si="6"/>
        <v>60</v>
      </c>
    </row>
    <row r="51" spans="1:29" ht="18" customHeight="1">
      <c r="A51" s="74"/>
      <c r="B51" s="77">
        <v>6</v>
      </c>
      <c r="C51" s="81">
        <v>3</v>
      </c>
      <c r="D51" s="81">
        <v>1</v>
      </c>
      <c r="E51" s="81">
        <v>3</v>
      </c>
      <c r="F51" s="81">
        <v>0</v>
      </c>
      <c r="G51" s="81">
        <v>0</v>
      </c>
      <c r="H51" s="81">
        <v>1</v>
      </c>
      <c r="I51" s="81">
        <v>0</v>
      </c>
      <c r="J51" s="81">
        <v>1</v>
      </c>
      <c r="K51" s="81">
        <v>0</v>
      </c>
      <c r="L51" s="81">
        <v>0</v>
      </c>
      <c r="M51" s="81">
        <v>4</v>
      </c>
      <c r="N51" s="81">
        <v>1</v>
      </c>
      <c r="O51" s="81">
        <v>1</v>
      </c>
      <c r="P51" s="81">
        <v>0</v>
      </c>
      <c r="Q51" s="81">
        <v>0</v>
      </c>
      <c r="R51" s="81">
        <v>23</v>
      </c>
      <c r="S51" s="81">
        <v>9</v>
      </c>
      <c r="T51" s="81">
        <v>5</v>
      </c>
      <c r="U51" s="81">
        <v>3</v>
      </c>
      <c r="V51" s="81">
        <v>2</v>
      </c>
      <c r="W51" s="81">
        <v>0</v>
      </c>
      <c r="X51" s="81">
        <v>10</v>
      </c>
      <c r="Y51" s="81">
        <v>1</v>
      </c>
      <c r="Z51" s="80">
        <v>0</v>
      </c>
      <c r="AA51" s="80">
        <v>0</v>
      </c>
      <c r="AB51" s="80">
        <v>5</v>
      </c>
      <c r="AC51" s="80">
        <f t="shared" si="6"/>
        <v>73</v>
      </c>
    </row>
    <row r="52" spans="1:29" ht="18" customHeight="1">
      <c r="A52" s="74"/>
      <c r="B52" s="77">
        <v>7</v>
      </c>
      <c r="C52" s="81">
        <v>1</v>
      </c>
      <c r="D52" s="81">
        <v>2</v>
      </c>
      <c r="E52" s="81">
        <v>4</v>
      </c>
      <c r="F52" s="81">
        <v>1</v>
      </c>
      <c r="G52" s="81">
        <v>1</v>
      </c>
      <c r="H52" s="81">
        <v>7</v>
      </c>
      <c r="I52" s="81">
        <v>0</v>
      </c>
      <c r="J52" s="81">
        <v>1</v>
      </c>
      <c r="K52" s="81">
        <v>1</v>
      </c>
      <c r="L52" s="81">
        <v>0</v>
      </c>
      <c r="M52" s="81">
        <v>0</v>
      </c>
      <c r="N52" s="81">
        <v>2</v>
      </c>
      <c r="O52" s="81">
        <v>0</v>
      </c>
      <c r="P52" s="81">
        <v>0</v>
      </c>
      <c r="Q52" s="81">
        <v>0</v>
      </c>
      <c r="R52" s="81">
        <v>35</v>
      </c>
      <c r="S52" s="81">
        <v>9</v>
      </c>
      <c r="T52" s="81">
        <v>4</v>
      </c>
      <c r="U52" s="81">
        <v>8</v>
      </c>
      <c r="V52" s="81">
        <v>3</v>
      </c>
      <c r="W52" s="81">
        <v>0</v>
      </c>
      <c r="X52" s="81">
        <v>2</v>
      </c>
      <c r="Y52" s="81">
        <v>4</v>
      </c>
      <c r="Z52" s="80">
        <v>0</v>
      </c>
      <c r="AA52" s="80">
        <v>1</v>
      </c>
      <c r="AB52" s="80">
        <v>0</v>
      </c>
      <c r="AC52" s="80">
        <f t="shared" si="6"/>
        <v>86</v>
      </c>
    </row>
    <row r="53" spans="1:29" ht="18" customHeight="1">
      <c r="A53" s="74"/>
      <c r="B53" s="77">
        <v>8</v>
      </c>
      <c r="C53" s="81">
        <v>2</v>
      </c>
      <c r="D53" s="81">
        <v>0</v>
      </c>
      <c r="E53" s="81">
        <v>5</v>
      </c>
      <c r="F53" s="81">
        <v>4</v>
      </c>
      <c r="G53" s="81">
        <v>0</v>
      </c>
      <c r="H53" s="81">
        <v>2</v>
      </c>
      <c r="I53" s="81">
        <v>0</v>
      </c>
      <c r="J53" s="81">
        <v>0</v>
      </c>
      <c r="K53" s="81">
        <v>0</v>
      </c>
      <c r="L53" s="81">
        <v>1</v>
      </c>
      <c r="M53" s="81">
        <v>4</v>
      </c>
      <c r="N53" s="81">
        <v>1</v>
      </c>
      <c r="O53" s="81">
        <v>1</v>
      </c>
      <c r="P53" s="81">
        <v>0</v>
      </c>
      <c r="Q53" s="81">
        <v>2</v>
      </c>
      <c r="R53" s="81">
        <v>60</v>
      </c>
      <c r="S53" s="81">
        <v>5</v>
      </c>
      <c r="T53" s="81">
        <v>3</v>
      </c>
      <c r="U53" s="81">
        <v>6</v>
      </c>
      <c r="V53" s="81">
        <v>3</v>
      </c>
      <c r="W53" s="81">
        <v>0</v>
      </c>
      <c r="X53" s="81">
        <v>3</v>
      </c>
      <c r="Y53" s="81">
        <v>3</v>
      </c>
      <c r="Z53" s="80">
        <v>3</v>
      </c>
      <c r="AA53" s="80">
        <v>1</v>
      </c>
      <c r="AB53" s="80">
        <v>3</v>
      </c>
      <c r="AC53" s="80">
        <f t="shared" si="6"/>
        <v>112</v>
      </c>
    </row>
    <row r="54" spans="1:29" ht="18" customHeight="1">
      <c r="A54" s="74"/>
      <c r="B54" s="77">
        <v>9</v>
      </c>
      <c r="C54" s="81">
        <v>2</v>
      </c>
      <c r="D54" s="81">
        <v>0</v>
      </c>
      <c r="E54" s="81">
        <v>6</v>
      </c>
      <c r="F54" s="81">
        <v>1</v>
      </c>
      <c r="G54" s="81">
        <v>0</v>
      </c>
      <c r="H54" s="81">
        <v>6</v>
      </c>
      <c r="I54" s="81">
        <v>0</v>
      </c>
      <c r="J54" s="81">
        <v>0</v>
      </c>
      <c r="K54" s="81">
        <v>0</v>
      </c>
      <c r="L54" s="81">
        <v>1</v>
      </c>
      <c r="M54" s="81">
        <v>2</v>
      </c>
      <c r="N54" s="81">
        <v>0</v>
      </c>
      <c r="O54" s="81">
        <v>0</v>
      </c>
      <c r="P54" s="81">
        <v>1</v>
      </c>
      <c r="Q54" s="81">
        <v>2</v>
      </c>
      <c r="R54" s="81">
        <v>38</v>
      </c>
      <c r="S54" s="81">
        <v>3</v>
      </c>
      <c r="T54" s="81">
        <v>8</v>
      </c>
      <c r="U54" s="81">
        <v>1</v>
      </c>
      <c r="V54" s="81">
        <v>3</v>
      </c>
      <c r="W54" s="81">
        <v>0</v>
      </c>
      <c r="X54" s="81">
        <v>6</v>
      </c>
      <c r="Y54" s="81">
        <v>2</v>
      </c>
      <c r="Z54" s="80">
        <v>0</v>
      </c>
      <c r="AA54" s="80">
        <v>0</v>
      </c>
      <c r="AB54" s="80">
        <v>10</v>
      </c>
      <c r="AC54" s="80">
        <f t="shared" si="6"/>
        <v>92</v>
      </c>
    </row>
    <row r="55" spans="1:29" ht="18" customHeight="1">
      <c r="A55" s="74"/>
      <c r="B55" s="77">
        <v>10</v>
      </c>
      <c r="C55" s="81">
        <v>2</v>
      </c>
      <c r="D55" s="81">
        <v>0</v>
      </c>
      <c r="E55" s="81">
        <v>9</v>
      </c>
      <c r="F55" s="81">
        <v>4</v>
      </c>
      <c r="G55" s="81">
        <v>0</v>
      </c>
      <c r="H55" s="81">
        <v>3</v>
      </c>
      <c r="I55" s="81">
        <v>1</v>
      </c>
      <c r="J55" s="81">
        <v>0</v>
      </c>
      <c r="K55" s="81">
        <v>0</v>
      </c>
      <c r="L55" s="81">
        <v>1</v>
      </c>
      <c r="M55" s="81">
        <v>1</v>
      </c>
      <c r="N55" s="81">
        <v>0</v>
      </c>
      <c r="O55" s="81">
        <v>0</v>
      </c>
      <c r="P55" s="81">
        <v>0</v>
      </c>
      <c r="Q55" s="81">
        <v>0</v>
      </c>
      <c r="R55" s="81">
        <v>45</v>
      </c>
      <c r="S55" s="81">
        <v>4</v>
      </c>
      <c r="T55" s="81">
        <v>3</v>
      </c>
      <c r="U55" s="81">
        <v>2</v>
      </c>
      <c r="V55" s="81">
        <v>1</v>
      </c>
      <c r="W55" s="81">
        <v>1</v>
      </c>
      <c r="X55" s="81">
        <v>6</v>
      </c>
      <c r="Y55" s="81">
        <v>4</v>
      </c>
      <c r="Z55" s="80">
        <v>1</v>
      </c>
      <c r="AA55" s="80">
        <v>0</v>
      </c>
      <c r="AB55" s="80">
        <v>10</v>
      </c>
      <c r="AC55" s="80">
        <f t="shared" si="6"/>
        <v>98</v>
      </c>
    </row>
    <row r="56" spans="1:29" ht="18" customHeight="1">
      <c r="A56" s="74"/>
      <c r="B56" s="77">
        <v>11</v>
      </c>
      <c r="C56" s="81">
        <v>1</v>
      </c>
      <c r="D56" s="81">
        <v>1</v>
      </c>
      <c r="E56" s="81">
        <v>11</v>
      </c>
      <c r="F56" s="81">
        <v>3</v>
      </c>
      <c r="G56" s="81">
        <v>0</v>
      </c>
      <c r="H56" s="81">
        <v>7</v>
      </c>
      <c r="I56" s="81">
        <v>0</v>
      </c>
      <c r="J56" s="81">
        <v>1</v>
      </c>
      <c r="K56" s="81">
        <v>0</v>
      </c>
      <c r="L56" s="81">
        <v>3</v>
      </c>
      <c r="M56" s="81">
        <v>3</v>
      </c>
      <c r="N56" s="81">
        <v>0</v>
      </c>
      <c r="O56" s="81">
        <v>0</v>
      </c>
      <c r="P56" s="81">
        <v>1</v>
      </c>
      <c r="Q56" s="81">
        <v>2</v>
      </c>
      <c r="R56" s="81">
        <v>41</v>
      </c>
      <c r="S56" s="81">
        <v>9</v>
      </c>
      <c r="T56" s="81">
        <v>4</v>
      </c>
      <c r="U56" s="81">
        <v>3</v>
      </c>
      <c r="V56" s="81">
        <v>3</v>
      </c>
      <c r="W56" s="81">
        <v>0</v>
      </c>
      <c r="X56" s="81">
        <v>2</v>
      </c>
      <c r="Y56" s="81">
        <v>0</v>
      </c>
      <c r="Z56" s="80">
        <v>2</v>
      </c>
      <c r="AA56" s="80">
        <v>0</v>
      </c>
      <c r="AB56" s="80">
        <v>5</v>
      </c>
      <c r="AC56" s="80">
        <f t="shared" si="6"/>
        <v>102</v>
      </c>
    </row>
    <row r="57" spans="1:29" ht="18" customHeight="1">
      <c r="A57" s="74"/>
      <c r="B57" s="78">
        <v>12</v>
      </c>
      <c r="C57" s="82">
        <v>4</v>
      </c>
      <c r="D57" s="82">
        <v>1</v>
      </c>
      <c r="E57" s="82">
        <v>3</v>
      </c>
      <c r="F57" s="82">
        <v>4</v>
      </c>
      <c r="G57" s="82">
        <v>0</v>
      </c>
      <c r="H57" s="82">
        <v>3</v>
      </c>
      <c r="I57" s="82">
        <v>2</v>
      </c>
      <c r="J57" s="82">
        <v>1</v>
      </c>
      <c r="K57" s="82">
        <v>0</v>
      </c>
      <c r="L57" s="82">
        <v>4</v>
      </c>
      <c r="M57" s="82">
        <v>3</v>
      </c>
      <c r="N57" s="82">
        <v>0</v>
      </c>
      <c r="O57" s="82">
        <v>0</v>
      </c>
      <c r="P57" s="82">
        <v>0</v>
      </c>
      <c r="Q57" s="82">
        <v>1</v>
      </c>
      <c r="R57" s="82">
        <v>37</v>
      </c>
      <c r="S57" s="82">
        <v>9</v>
      </c>
      <c r="T57" s="82">
        <v>3</v>
      </c>
      <c r="U57" s="82">
        <v>2</v>
      </c>
      <c r="V57" s="82">
        <v>2</v>
      </c>
      <c r="W57" s="82">
        <v>2</v>
      </c>
      <c r="X57" s="82">
        <v>7</v>
      </c>
      <c r="Y57" s="82">
        <v>5</v>
      </c>
      <c r="Z57" s="83">
        <v>0</v>
      </c>
      <c r="AA57" s="83">
        <v>0</v>
      </c>
      <c r="AB57" s="83">
        <v>6</v>
      </c>
      <c r="AC57" s="83">
        <f t="shared" si="6"/>
        <v>99</v>
      </c>
    </row>
    <row r="58" spans="1:29" ht="18" customHeight="1">
      <c r="A58" s="74"/>
      <c r="B58" s="75" t="s">
        <v>36</v>
      </c>
      <c r="C58" s="83">
        <f t="shared" ref="C58:AB58" si="7">SUM(C46:C57)</f>
        <v>23</v>
      </c>
      <c r="D58" s="83">
        <f t="shared" si="7"/>
        <v>8</v>
      </c>
      <c r="E58" s="83">
        <f t="shared" si="7"/>
        <v>67</v>
      </c>
      <c r="F58" s="83">
        <f t="shared" si="7"/>
        <v>30</v>
      </c>
      <c r="G58" s="83">
        <f t="shared" si="7"/>
        <v>1</v>
      </c>
      <c r="H58" s="83">
        <f t="shared" si="7"/>
        <v>40</v>
      </c>
      <c r="I58" s="83">
        <f t="shared" si="7"/>
        <v>3</v>
      </c>
      <c r="J58" s="83">
        <f t="shared" si="7"/>
        <v>6</v>
      </c>
      <c r="K58" s="83">
        <f t="shared" si="7"/>
        <v>3</v>
      </c>
      <c r="L58" s="83">
        <f t="shared" si="7"/>
        <v>14</v>
      </c>
      <c r="M58" s="83">
        <f t="shared" si="7"/>
        <v>27</v>
      </c>
      <c r="N58" s="83">
        <f t="shared" si="7"/>
        <v>4</v>
      </c>
      <c r="O58" s="83">
        <f t="shared" si="7"/>
        <v>2</v>
      </c>
      <c r="P58" s="83">
        <f t="shared" si="7"/>
        <v>3</v>
      </c>
      <c r="Q58" s="83">
        <f t="shared" si="7"/>
        <v>10</v>
      </c>
      <c r="R58" s="83">
        <f t="shared" si="7"/>
        <v>421</v>
      </c>
      <c r="S58" s="83">
        <f t="shared" si="7"/>
        <v>74</v>
      </c>
      <c r="T58" s="83">
        <f t="shared" si="7"/>
        <v>45</v>
      </c>
      <c r="U58" s="83">
        <f t="shared" si="7"/>
        <v>45</v>
      </c>
      <c r="V58" s="83">
        <f t="shared" si="7"/>
        <v>29</v>
      </c>
      <c r="W58" s="83">
        <f t="shared" si="7"/>
        <v>7</v>
      </c>
      <c r="X58" s="83">
        <f t="shared" si="7"/>
        <v>62</v>
      </c>
      <c r="Y58" s="83">
        <f t="shared" si="7"/>
        <v>32</v>
      </c>
      <c r="Z58" s="83">
        <f t="shared" si="7"/>
        <v>14</v>
      </c>
      <c r="AA58" s="83">
        <f t="shared" si="7"/>
        <v>2</v>
      </c>
      <c r="AB58" s="83">
        <f t="shared" si="7"/>
        <v>56</v>
      </c>
      <c r="AC58" s="83">
        <f t="shared" si="6"/>
        <v>1028</v>
      </c>
    </row>
    <row r="59" spans="1:29" s="30" customFormat="1" ht="18" customHeight="1">
      <c r="A59" s="86"/>
      <c r="B59" s="87" t="s">
        <v>178</v>
      </c>
      <c r="C59" s="89">
        <v>0.81</v>
      </c>
      <c r="D59" s="89">
        <v>1.71</v>
      </c>
      <c r="E59" s="89">
        <v>0.98</v>
      </c>
      <c r="F59" s="89">
        <v>1.02</v>
      </c>
      <c r="G59" s="89">
        <v>0.5</v>
      </c>
      <c r="H59" s="89">
        <v>0.82</v>
      </c>
      <c r="I59" s="89">
        <v>1.07</v>
      </c>
      <c r="J59" s="89">
        <v>0.41</v>
      </c>
      <c r="K59" s="89">
        <v>0.47</v>
      </c>
      <c r="L59" s="89">
        <v>0.56999999999999995</v>
      </c>
      <c r="M59" s="89">
        <v>0.86</v>
      </c>
      <c r="N59" s="89">
        <v>0.48</v>
      </c>
      <c r="O59" s="89">
        <v>0.37</v>
      </c>
      <c r="P59" s="89">
        <v>0.67</v>
      </c>
      <c r="Q59" s="89">
        <v>3.39</v>
      </c>
      <c r="R59" s="89">
        <v>1.38</v>
      </c>
      <c r="S59" s="89">
        <v>1.01</v>
      </c>
      <c r="T59" s="89">
        <v>1.96</v>
      </c>
      <c r="U59" s="89">
        <v>0.59</v>
      </c>
      <c r="V59" s="89">
        <v>1.21</v>
      </c>
      <c r="W59" s="89">
        <v>0.38</v>
      </c>
      <c r="X59" s="89">
        <v>0.74</v>
      </c>
      <c r="Y59" s="89">
        <v>0.78</v>
      </c>
      <c r="Z59" s="89">
        <v>1.04</v>
      </c>
      <c r="AA59" s="89">
        <v>0.76</v>
      </c>
      <c r="AB59" s="89" t="s">
        <v>122</v>
      </c>
      <c r="AC59" s="89">
        <v>1.0900000000000001</v>
      </c>
    </row>
    <row r="60" spans="1:29" ht="18" customHeight="1">
      <c r="A60" s="31">
        <v>2022</v>
      </c>
      <c r="B60" s="76">
        <v>1</v>
      </c>
      <c r="C60" s="80">
        <v>1</v>
      </c>
      <c r="D60" s="80">
        <v>1</v>
      </c>
      <c r="E60" s="80">
        <v>6</v>
      </c>
      <c r="F60" s="80">
        <v>2</v>
      </c>
      <c r="G60" s="80">
        <v>1</v>
      </c>
      <c r="H60" s="80">
        <v>2</v>
      </c>
      <c r="I60" s="80">
        <v>0</v>
      </c>
      <c r="J60" s="80">
        <v>2</v>
      </c>
      <c r="K60" s="80">
        <v>2</v>
      </c>
      <c r="L60" s="80">
        <v>2</v>
      </c>
      <c r="M60" s="80">
        <v>2</v>
      </c>
      <c r="N60" s="80">
        <v>0</v>
      </c>
      <c r="O60" s="80">
        <v>1</v>
      </c>
      <c r="P60" s="80">
        <v>0</v>
      </c>
      <c r="Q60" s="80">
        <v>0</v>
      </c>
      <c r="R60" s="80">
        <v>31</v>
      </c>
      <c r="S60" s="80">
        <v>4</v>
      </c>
      <c r="T60" s="80">
        <v>2</v>
      </c>
      <c r="U60" s="80">
        <v>8</v>
      </c>
      <c r="V60" s="80">
        <v>2</v>
      </c>
      <c r="W60" s="80">
        <v>0</v>
      </c>
      <c r="X60" s="80">
        <v>5</v>
      </c>
      <c r="Y60" s="80">
        <v>11</v>
      </c>
      <c r="Z60" s="80">
        <v>2</v>
      </c>
      <c r="AA60" s="80">
        <v>0</v>
      </c>
      <c r="AB60" s="80">
        <v>2</v>
      </c>
      <c r="AC60" s="80">
        <f t="shared" ref="AC60:AC72" si="8">SUM(C60:AB60)</f>
        <v>89</v>
      </c>
    </row>
    <row r="61" spans="1:29" ht="18" customHeight="1">
      <c r="A61" s="74" t="s">
        <v>42</v>
      </c>
      <c r="B61" s="77">
        <v>2</v>
      </c>
      <c r="C61" s="81">
        <v>2</v>
      </c>
      <c r="D61" s="81">
        <v>0</v>
      </c>
      <c r="E61" s="81">
        <v>7</v>
      </c>
      <c r="F61" s="81">
        <v>1</v>
      </c>
      <c r="G61" s="81">
        <v>0</v>
      </c>
      <c r="H61" s="81">
        <v>0</v>
      </c>
      <c r="I61" s="81">
        <v>0</v>
      </c>
      <c r="J61" s="81">
        <v>0</v>
      </c>
      <c r="K61" s="81">
        <v>0</v>
      </c>
      <c r="L61" s="81">
        <v>1</v>
      </c>
      <c r="M61" s="81">
        <v>1</v>
      </c>
      <c r="N61" s="81">
        <v>0</v>
      </c>
      <c r="O61" s="81">
        <v>0</v>
      </c>
      <c r="P61" s="81">
        <v>0</v>
      </c>
      <c r="Q61" s="81">
        <v>0</v>
      </c>
      <c r="R61" s="81">
        <v>34</v>
      </c>
      <c r="S61" s="81">
        <v>4</v>
      </c>
      <c r="T61" s="81">
        <v>0</v>
      </c>
      <c r="U61" s="81">
        <v>3</v>
      </c>
      <c r="V61" s="81">
        <v>1</v>
      </c>
      <c r="W61" s="81">
        <v>0</v>
      </c>
      <c r="X61" s="81">
        <v>4</v>
      </c>
      <c r="Y61" s="81">
        <v>2</v>
      </c>
      <c r="Z61" s="80">
        <v>0</v>
      </c>
      <c r="AA61" s="80">
        <v>1</v>
      </c>
      <c r="AB61" s="80">
        <v>0</v>
      </c>
      <c r="AC61" s="80">
        <f t="shared" si="8"/>
        <v>61</v>
      </c>
    </row>
    <row r="62" spans="1:29" ht="18" customHeight="1">
      <c r="A62" s="74"/>
      <c r="B62" s="77">
        <v>3</v>
      </c>
      <c r="C62" s="81">
        <v>2</v>
      </c>
      <c r="D62" s="81">
        <v>1</v>
      </c>
      <c r="E62" s="81">
        <v>5</v>
      </c>
      <c r="F62" s="81">
        <v>2</v>
      </c>
      <c r="G62" s="81">
        <v>0</v>
      </c>
      <c r="H62" s="81">
        <v>10</v>
      </c>
      <c r="I62" s="81">
        <v>1</v>
      </c>
      <c r="J62" s="81">
        <v>3</v>
      </c>
      <c r="K62" s="81">
        <v>0</v>
      </c>
      <c r="L62" s="81">
        <v>1</v>
      </c>
      <c r="M62" s="81">
        <v>5</v>
      </c>
      <c r="N62" s="81">
        <v>0</v>
      </c>
      <c r="O62" s="81">
        <v>2</v>
      </c>
      <c r="P62" s="81">
        <v>2</v>
      </c>
      <c r="Q62" s="81">
        <v>0</v>
      </c>
      <c r="R62" s="81">
        <v>65</v>
      </c>
      <c r="S62" s="81">
        <v>13</v>
      </c>
      <c r="T62" s="81">
        <v>3</v>
      </c>
      <c r="U62" s="81">
        <v>9</v>
      </c>
      <c r="V62" s="81">
        <v>2</v>
      </c>
      <c r="W62" s="81">
        <v>1</v>
      </c>
      <c r="X62" s="81">
        <v>10</v>
      </c>
      <c r="Y62" s="81">
        <v>4</v>
      </c>
      <c r="Z62" s="80">
        <v>4</v>
      </c>
      <c r="AA62" s="80">
        <v>2</v>
      </c>
      <c r="AB62" s="80">
        <v>4</v>
      </c>
      <c r="AC62" s="80">
        <f t="shared" si="8"/>
        <v>151</v>
      </c>
    </row>
    <row r="63" spans="1:29" ht="18" customHeight="1">
      <c r="A63" s="74"/>
      <c r="B63" s="77">
        <v>4</v>
      </c>
      <c r="C63" s="81">
        <v>4</v>
      </c>
      <c r="D63" s="81">
        <v>0</v>
      </c>
      <c r="E63" s="81">
        <v>5</v>
      </c>
      <c r="F63" s="81">
        <v>2</v>
      </c>
      <c r="G63" s="81">
        <v>1</v>
      </c>
      <c r="H63" s="81">
        <v>3</v>
      </c>
      <c r="I63" s="81">
        <v>0</v>
      </c>
      <c r="J63" s="81">
        <v>0</v>
      </c>
      <c r="K63" s="81">
        <v>0</v>
      </c>
      <c r="L63" s="81">
        <v>1</v>
      </c>
      <c r="M63" s="81">
        <v>3</v>
      </c>
      <c r="N63" s="81">
        <v>1</v>
      </c>
      <c r="O63" s="81">
        <v>0</v>
      </c>
      <c r="P63" s="81">
        <v>2</v>
      </c>
      <c r="Q63" s="81">
        <v>0</v>
      </c>
      <c r="R63" s="81">
        <v>61</v>
      </c>
      <c r="S63" s="81">
        <v>11</v>
      </c>
      <c r="T63" s="81">
        <v>5</v>
      </c>
      <c r="U63" s="81">
        <v>7</v>
      </c>
      <c r="V63" s="81">
        <v>4</v>
      </c>
      <c r="W63" s="81">
        <v>1</v>
      </c>
      <c r="X63" s="81">
        <v>7</v>
      </c>
      <c r="Y63" s="81">
        <v>2</v>
      </c>
      <c r="Z63" s="80">
        <v>3</v>
      </c>
      <c r="AA63" s="80">
        <v>0</v>
      </c>
      <c r="AB63" s="80">
        <v>7</v>
      </c>
      <c r="AC63" s="80">
        <f t="shared" si="8"/>
        <v>130</v>
      </c>
    </row>
    <row r="64" spans="1:29" ht="18" customHeight="1">
      <c r="A64" s="74"/>
      <c r="B64" s="77">
        <v>5</v>
      </c>
      <c r="C64" s="81">
        <v>7</v>
      </c>
      <c r="D64" s="81">
        <v>1</v>
      </c>
      <c r="E64" s="81">
        <v>11</v>
      </c>
      <c r="F64" s="81">
        <v>4</v>
      </c>
      <c r="G64" s="81">
        <v>0</v>
      </c>
      <c r="H64" s="81">
        <v>8</v>
      </c>
      <c r="I64" s="81">
        <v>0</v>
      </c>
      <c r="J64" s="81">
        <v>3</v>
      </c>
      <c r="K64" s="81">
        <v>1</v>
      </c>
      <c r="L64" s="81">
        <v>2</v>
      </c>
      <c r="M64" s="81">
        <v>3</v>
      </c>
      <c r="N64" s="81">
        <v>2</v>
      </c>
      <c r="O64" s="81">
        <v>5</v>
      </c>
      <c r="P64" s="81">
        <v>0</v>
      </c>
      <c r="Q64" s="81">
        <v>1</v>
      </c>
      <c r="R64" s="81">
        <v>70</v>
      </c>
      <c r="S64" s="81">
        <v>26</v>
      </c>
      <c r="T64" s="81">
        <v>9</v>
      </c>
      <c r="U64" s="81">
        <v>8</v>
      </c>
      <c r="V64" s="81">
        <v>2</v>
      </c>
      <c r="W64" s="81">
        <v>5</v>
      </c>
      <c r="X64" s="81">
        <v>8</v>
      </c>
      <c r="Y64" s="81">
        <v>7</v>
      </c>
      <c r="Z64" s="80">
        <v>0</v>
      </c>
      <c r="AA64" s="80">
        <v>2</v>
      </c>
      <c r="AB64" s="80">
        <v>12</v>
      </c>
      <c r="AC64" s="80">
        <f t="shared" si="8"/>
        <v>197</v>
      </c>
    </row>
    <row r="65" spans="1:29" ht="18" customHeight="1">
      <c r="A65" s="74"/>
      <c r="B65" s="77">
        <v>6</v>
      </c>
      <c r="C65" s="81">
        <v>5</v>
      </c>
      <c r="D65" s="81">
        <v>1</v>
      </c>
      <c r="E65" s="81">
        <v>13</v>
      </c>
      <c r="F65" s="81">
        <v>4</v>
      </c>
      <c r="G65" s="81">
        <v>0</v>
      </c>
      <c r="H65" s="81">
        <v>14</v>
      </c>
      <c r="I65" s="81">
        <v>0</v>
      </c>
      <c r="J65" s="81">
        <v>0</v>
      </c>
      <c r="K65" s="81">
        <v>0</v>
      </c>
      <c r="L65" s="81">
        <v>2</v>
      </c>
      <c r="M65" s="81">
        <v>2</v>
      </c>
      <c r="N65" s="81">
        <v>3</v>
      </c>
      <c r="O65" s="81">
        <v>1</v>
      </c>
      <c r="P65" s="81">
        <v>0</v>
      </c>
      <c r="Q65" s="81">
        <v>2</v>
      </c>
      <c r="R65" s="81">
        <v>92</v>
      </c>
      <c r="S65" s="81">
        <v>15</v>
      </c>
      <c r="T65" s="81">
        <v>7</v>
      </c>
      <c r="U65" s="81">
        <v>12</v>
      </c>
      <c r="V65" s="81">
        <v>1</v>
      </c>
      <c r="W65" s="81">
        <v>0</v>
      </c>
      <c r="X65" s="81">
        <v>5</v>
      </c>
      <c r="Y65" s="81">
        <v>8</v>
      </c>
      <c r="Z65" s="80">
        <v>3</v>
      </c>
      <c r="AA65" s="80">
        <v>1</v>
      </c>
      <c r="AB65" s="80">
        <v>16</v>
      </c>
      <c r="AC65" s="80">
        <f t="shared" si="8"/>
        <v>207</v>
      </c>
    </row>
    <row r="66" spans="1:29" ht="18" customHeight="1">
      <c r="A66" s="74"/>
      <c r="B66" s="77">
        <v>7</v>
      </c>
      <c r="C66" s="81">
        <v>6</v>
      </c>
      <c r="D66" s="81">
        <v>0</v>
      </c>
      <c r="E66" s="81">
        <v>16</v>
      </c>
      <c r="F66" s="81">
        <v>3</v>
      </c>
      <c r="G66" s="81">
        <v>0</v>
      </c>
      <c r="H66" s="81">
        <v>13</v>
      </c>
      <c r="I66" s="81">
        <v>1</v>
      </c>
      <c r="J66" s="81">
        <v>2</v>
      </c>
      <c r="K66" s="81">
        <v>0</v>
      </c>
      <c r="L66" s="81">
        <v>1</v>
      </c>
      <c r="M66" s="81">
        <v>5</v>
      </c>
      <c r="N66" s="81">
        <v>1</v>
      </c>
      <c r="O66" s="81">
        <v>1</v>
      </c>
      <c r="P66" s="81">
        <v>1</v>
      </c>
      <c r="Q66" s="81">
        <v>1</v>
      </c>
      <c r="R66" s="81">
        <v>112</v>
      </c>
      <c r="S66" s="81">
        <v>17</v>
      </c>
      <c r="T66" s="81">
        <v>11</v>
      </c>
      <c r="U66" s="81">
        <v>9</v>
      </c>
      <c r="V66" s="81">
        <v>1</v>
      </c>
      <c r="W66" s="81">
        <v>1</v>
      </c>
      <c r="X66" s="81">
        <v>19</v>
      </c>
      <c r="Y66" s="81">
        <v>3</v>
      </c>
      <c r="Z66" s="80">
        <v>1</v>
      </c>
      <c r="AA66" s="80">
        <v>0</v>
      </c>
      <c r="AB66" s="80">
        <v>29</v>
      </c>
      <c r="AC66" s="80">
        <f t="shared" si="8"/>
        <v>254</v>
      </c>
    </row>
    <row r="67" spans="1:29" ht="18" customHeight="1">
      <c r="A67" s="74"/>
      <c r="B67" s="77">
        <v>8</v>
      </c>
      <c r="C67" s="81">
        <v>5</v>
      </c>
      <c r="D67" s="81">
        <v>2</v>
      </c>
      <c r="E67" s="81">
        <v>20</v>
      </c>
      <c r="F67" s="81">
        <v>2</v>
      </c>
      <c r="G67" s="81">
        <v>1</v>
      </c>
      <c r="H67" s="81">
        <v>4</v>
      </c>
      <c r="I67" s="81">
        <v>2</v>
      </c>
      <c r="J67" s="81">
        <v>3</v>
      </c>
      <c r="K67" s="81">
        <v>1</v>
      </c>
      <c r="L67" s="81">
        <v>2</v>
      </c>
      <c r="M67" s="81">
        <v>6</v>
      </c>
      <c r="N67" s="81">
        <v>1</v>
      </c>
      <c r="O67" s="81">
        <v>0</v>
      </c>
      <c r="P67" s="81">
        <v>1</v>
      </c>
      <c r="Q67" s="81">
        <v>1</v>
      </c>
      <c r="R67" s="81">
        <v>109</v>
      </c>
      <c r="S67" s="81">
        <v>17</v>
      </c>
      <c r="T67" s="81">
        <v>11</v>
      </c>
      <c r="U67" s="81">
        <v>17</v>
      </c>
      <c r="V67" s="81">
        <v>1</v>
      </c>
      <c r="W67" s="81">
        <v>1</v>
      </c>
      <c r="X67" s="81">
        <v>21</v>
      </c>
      <c r="Y67" s="81">
        <v>6</v>
      </c>
      <c r="Z67" s="80">
        <v>1</v>
      </c>
      <c r="AA67" s="80">
        <v>0</v>
      </c>
      <c r="AB67" s="80">
        <v>17</v>
      </c>
      <c r="AC67" s="80">
        <f t="shared" si="8"/>
        <v>252</v>
      </c>
    </row>
    <row r="68" spans="1:29" ht="18" customHeight="1">
      <c r="A68" s="74"/>
      <c r="B68" s="77">
        <v>9</v>
      </c>
      <c r="C68" s="81">
        <v>4</v>
      </c>
      <c r="D68" s="81">
        <v>0</v>
      </c>
      <c r="E68" s="81">
        <v>23</v>
      </c>
      <c r="F68" s="81">
        <v>5</v>
      </c>
      <c r="G68" s="81">
        <v>0</v>
      </c>
      <c r="H68" s="81">
        <v>7</v>
      </c>
      <c r="I68" s="81">
        <v>0</v>
      </c>
      <c r="J68" s="81">
        <v>3</v>
      </c>
      <c r="K68" s="81">
        <v>1</v>
      </c>
      <c r="L68" s="81">
        <v>1</v>
      </c>
      <c r="M68" s="81">
        <v>3</v>
      </c>
      <c r="N68" s="81">
        <v>1</v>
      </c>
      <c r="O68" s="81">
        <v>0</v>
      </c>
      <c r="P68" s="81">
        <v>1</v>
      </c>
      <c r="Q68" s="81">
        <v>2</v>
      </c>
      <c r="R68" s="81">
        <v>114</v>
      </c>
      <c r="S68" s="81">
        <v>12</v>
      </c>
      <c r="T68" s="81">
        <v>4</v>
      </c>
      <c r="U68" s="81">
        <v>14</v>
      </c>
      <c r="V68" s="81">
        <v>2</v>
      </c>
      <c r="W68" s="81">
        <v>3</v>
      </c>
      <c r="X68" s="81">
        <v>8</v>
      </c>
      <c r="Y68" s="81">
        <v>6</v>
      </c>
      <c r="Z68" s="80">
        <v>1</v>
      </c>
      <c r="AA68" s="80">
        <v>0</v>
      </c>
      <c r="AB68" s="80">
        <v>20</v>
      </c>
      <c r="AC68" s="80">
        <f t="shared" si="8"/>
        <v>235</v>
      </c>
    </row>
    <row r="69" spans="1:29" ht="18" customHeight="1">
      <c r="A69" s="74"/>
      <c r="B69" s="77">
        <v>10</v>
      </c>
      <c r="C69" s="81">
        <v>2</v>
      </c>
      <c r="D69" s="81">
        <v>1</v>
      </c>
      <c r="E69" s="81">
        <v>18</v>
      </c>
      <c r="F69" s="81">
        <v>8</v>
      </c>
      <c r="G69" s="81">
        <v>0</v>
      </c>
      <c r="H69" s="81">
        <v>12</v>
      </c>
      <c r="I69" s="81">
        <v>0</v>
      </c>
      <c r="J69" s="81">
        <v>5</v>
      </c>
      <c r="K69" s="81">
        <v>0</v>
      </c>
      <c r="L69" s="81">
        <v>5</v>
      </c>
      <c r="M69" s="81">
        <v>7</v>
      </c>
      <c r="N69" s="81">
        <v>0</v>
      </c>
      <c r="O69" s="81">
        <v>1</v>
      </c>
      <c r="P69" s="81">
        <v>1</v>
      </c>
      <c r="Q69" s="81">
        <v>1</v>
      </c>
      <c r="R69" s="81">
        <v>126</v>
      </c>
      <c r="S69" s="81">
        <v>14</v>
      </c>
      <c r="T69" s="81">
        <v>4</v>
      </c>
      <c r="U69" s="81">
        <v>29</v>
      </c>
      <c r="V69" s="81">
        <v>6</v>
      </c>
      <c r="W69" s="81">
        <v>2</v>
      </c>
      <c r="X69" s="81">
        <v>24</v>
      </c>
      <c r="Y69" s="81">
        <v>12</v>
      </c>
      <c r="Z69" s="80">
        <v>2</v>
      </c>
      <c r="AA69" s="80">
        <v>0</v>
      </c>
      <c r="AB69" s="80">
        <v>24</v>
      </c>
      <c r="AC69" s="80">
        <f t="shared" si="8"/>
        <v>304</v>
      </c>
    </row>
    <row r="70" spans="1:29" ht="18" customHeight="1">
      <c r="A70" s="74"/>
      <c r="B70" s="77">
        <v>11</v>
      </c>
      <c r="C70" s="81">
        <v>1</v>
      </c>
      <c r="D70" s="81">
        <v>0</v>
      </c>
      <c r="E70" s="81">
        <v>14</v>
      </c>
      <c r="F70" s="81">
        <v>10</v>
      </c>
      <c r="G70" s="81">
        <v>1</v>
      </c>
      <c r="H70" s="81">
        <v>20</v>
      </c>
      <c r="I70" s="81">
        <v>0</v>
      </c>
      <c r="J70" s="81">
        <v>3</v>
      </c>
      <c r="K70" s="81">
        <v>0</v>
      </c>
      <c r="L70" s="81">
        <v>7</v>
      </c>
      <c r="M70" s="81">
        <v>6</v>
      </c>
      <c r="N70" s="81">
        <v>2</v>
      </c>
      <c r="O70" s="81">
        <v>2</v>
      </c>
      <c r="P70" s="81">
        <v>1</v>
      </c>
      <c r="Q70" s="81">
        <v>1</v>
      </c>
      <c r="R70" s="81">
        <v>119</v>
      </c>
      <c r="S70" s="81">
        <v>20</v>
      </c>
      <c r="T70" s="81">
        <v>5</v>
      </c>
      <c r="U70" s="81">
        <v>26</v>
      </c>
      <c r="V70" s="81">
        <v>5</v>
      </c>
      <c r="W70" s="81">
        <v>2</v>
      </c>
      <c r="X70" s="81">
        <v>13</v>
      </c>
      <c r="Y70" s="81">
        <v>6</v>
      </c>
      <c r="Z70" s="80">
        <v>0</v>
      </c>
      <c r="AA70" s="80">
        <v>0</v>
      </c>
      <c r="AB70" s="80">
        <v>14</v>
      </c>
      <c r="AC70" s="80">
        <f t="shared" si="8"/>
        <v>278</v>
      </c>
    </row>
    <row r="71" spans="1:29" ht="18" customHeight="1">
      <c r="A71" s="74"/>
      <c r="B71" s="78">
        <v>12</v>
      </c>
      <c r="C71" s="82">
        <v>3</v>
      </c>
      <c r="D71" s="82">
        <v>4</v>
      </c>
      <c r="E71" s="82">
        <v>10</v>
      </c>
      <c r="F71" s="82">
        <v>6</v>
      </c>
      <c r="G71" s="82">
        <v>0</v>
      </c>
      <c r="H71" s="82">
        <v>10</v>
      </c>
      <c r="I71" s="82">
        <v>0</v>
      </c>
      <c r="J71" s="82">
        <v>4</v>
      </c>
      <c r="K71" s="82">
        <v>1</v>
      </c>
      <c r="L71" s="82">
        <v>5</v>
      </c>
      <c r="M71" s="82">
        <v>4</v>
      </c>
      <c r="N71" s="82">
        <v>1</v>
      </c>
      <c r="O71" s="82">
        <v>2</v>
      </c>
      <c r="P71" s="82">
        <v>0</v>
      </c>
      <c r="Q71" s="82">
        <v>1</v>
      </c>
      <c r="R71" s="82">
        <v>141</v>
      </c>
      <c r="S71" s="82">
        <v>21</v>
      </c>
      <c r="T71" s="82">
        <v>10</v>
      </c>
      <c r="U71" s="82">
        <v>20</v>
      </c>
      <c r="V71" s="82">
        <v>4</v>
      </c>
      <c r="W71" s="82">
        <v>3</v>
      </c>
      <c r="X71" s="82">
        <v>14</v>
      </c>
      <c r="Y71" s="82">
        <v>4</v>
      </c>
      <c r="Z71" s="83">
        <v>1</v>
      </c>
      <c r="AA71" s="83">
        <v>1</v>
      </c>
      <c r="AB71" s="83">
        <v>10</v>
      </c>
      <c r="AC71" s="83">
        <f t="shared" si="8"/>
        <v>280</v>
      </c>
    </row>
    <row r="72" spans="1:29" ht="18" customHeight="1">
      <c r="A72" s="74"/>
      <c r="B72" s="75" t="s">
        <v>36</v>
      </c>
      <c r="C72" s="83">
        <f t="shared" ref="C72:AB72" si="9">SUM(C60:C71)</f>
        <v>42</v>
      </c>
      <c r="D72" s="83">
        <f t="shared" si="9"/>
        <v>11</v>
      </c>
      <c r="E72" s="83">
        <f t="shared" si="9"/>
        <v>148</v>
      </c>
      <c r="F72" s="83">
        <f t="shared" si="9"/>
        <v>49</v>
      </c>
      <c r="G72" s="83">
        <f t="shared" si="9"/>
        <v>4</v>
      </c>
      <c r="H72" s="83">
        <f t="shared" si="9"/>
        <v>103</v>
      </c>
      <c r="I72" s="83">
        <f t="shared" si="9"/>
        <v>4</v>
      </c>
      <c r="J72" s="83">
        <f t="shared" si="9"/>
        <v>28</v>
      </c>
      <c r="K72" s="83">
        <f t="shared" si="9"/>
        <v>6</v>
      </c>
      <c r="L72" s="83">
        <f t="shared" si="9"/>
        <v>30</v>
      </c>
      <c r="M72" s="83">
        <f t="shared" si="9"/>
        <v>47</v>
      </c>
      <c r="N72" s="83">
        <f t="shared" si="9"/>
        <v>12</v>
      </c>
      <c r="O72" s="83">
        <f t="shared" si="9"/>
        <v>15</v>
      </c>
      <c r="P72" s="83">
        <f t="shared" si="9"/>
        <v>9</v>
      </c>
      <c r="Q72" s="83">
        <f t="shared" si="9"/>
        <v>10</v>
      </c>
      <c r="R72" s="83">
        <f t="shared" si="9"/>
        <v>1074</v>
      </c>
      <c r="S72" s="83">
        <f t="shared" si="9"/>
        <v>174</v>
      </c>
      <c r="T72" s="83">
        <f t="shared" si="9"/>
        <v>71</v>
      </c>
      <c r="U72" s="83">
        <f t="shared" si="9"/>
        <v>162</v>
      </c>
      <c r="V72" s="83">
        <f t="shared" si="9"/>
        <v>31</v>
      </c>
      <c r="W72" s="83">
        <f t="shared" si="9"/>
        <v>19</v>
      </c>
      <c r="X72" s="83">
        <f t="shared" si="9"/>
        <v>138</v>
      </c>
      <c r="Y72" s="83">
        <f t="shared" si="9"/>
        <v>71</v>
      </c>
      <c r="Z72" s="83">
        <f t="shared" si="9"/>
        <v>18</v>
      </c>
      <c r="AA72" s="83">
        <f t="shared" si="9"/>
        <v>7</v>
      </c>
      <c r="AB72" s="83">
        <f t="shared" si="9"/>
        <v>155</v>
      </c>
      <c r="AC72" s="83">
        <f t="shared" si="8"/>
        <v>2438</v>
      </c>
    </row>
    <row r="73" spans="1:29" s="30" customFormat="1" ht="18" customHeight="1">
      <c r="A73" s="86"/>
      <c r="B73" s="87" t="s">
        <v>178</v>
      </c>
      <c r="C73" s="89">
        <v>1.51</v>
      </c>
      <c r="D73" s="89">
        <v>2.4</v>
      </c>
      <c r="E73" s="89">
        <v>2.23</v>
      </c>
      <c r="F73" s="89">
        <v>1.74</v>
      </c>
      <c r="G73" s="89">
        <v>2.09</v>
      </c>
      <c r="H73" s="89">
        <v>2.14</v>
      </c>
      <c r="I73" s="89">
        <v>1.47</v>
      </c>
      <c r="J73" s="89">
        <v>1.94</v>
      </c>
      <c r="K73" s="89">
        <v>0.97</v>
      </c>
      <c r="L73" s="89">
        <v>1.26</v>
      </c>
      <c r="M73" s="89">
        <v>1.5</v>
      </c>
      <c r="N73" s="89">
        <v>1.48</v>
      </c>
      <c r="O73" s="89">
        <v>2.8</v>
      </c>
      <c r="P73" s="89">
        <v>2.0499999999999998</v>
      </c>
      <c r="Q73" s="89">
        <v>3.54</v>
      </c>
      <c r="R73" s="89">
        <v>3.54</v>
      </c>
      <c r="S73" s="89">
        <v>2.4</v>
      </c>
      <c r="T73" s="89">
        <v>3.14</v>
      </c>
      <c r="U73" s="89">
        <v>2.16</v>
      </c>
      <c r="V73" s="89">
        <v>1.32</v>
      </c>
      <c r="W73" s="89">
        <v>1.07</v>
      </c>
      <c r="X73" s="89">
        <v>1.69</v>
      </c>
      <c r="Y73" s="89">
        <v>1.77</v>
      </c>
      <c r="Z73" s="89">
        <v>1.37</v>
      </c>
      <c r="AA73" s="89">
        <v>2.71</v>
      </c>
      <c r="AB73" s="89" t="s">
        <v>122</v>
      </c>
      <c r="AC73" s="89">
        <v>2.62</v>
      </c>
    </row>
    <row r="74" spans="1:29" ht="15" customHeight="1"/>
    <row r="75" spans="1:29" ht="15" customHeight="1"/>
  </sheetData>
  <phoneticPr fontId="3" type="Hiragana"/>
  <pageMargins left="0.50314960629921257" right="0.30629921259842519" top="0.55314960629921262" bottom="0.55314960629921262" header="0.3" footer="0.3"/>
  <pageSetup paperSize="8" scale="95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表紙・取扱概況</vt:lpstr>
      <vt:lpstr>発行件数</vt:lpstr>
      <vt:lpstr>発行件数推移</vt:lpstr>
      <vt:lpstr>申請件数</vt:lpstr>
      <vt:lpstr>申請件数（窓口別）</vt:lpstr>
      <vt:lpstr>申請件数（住所別）</vt:lpstr>
      <vt:lpstr>交付件数</vt:lpstr>
      <vt:lpstr>交付件数（窓口別）</vt:lpstr>
      <vt:lpstr>交付件数（住所別）</vt:lpstr>
      <vt:lpstr>都道府県別発行件数</vt:lpstr>
      <vt:lpstr>都道府県別有効旅券数</vt:lpstr>
      <vt:lpstr>都道府県別出国者数</vt:lpstr>
      <vt:lpstr>出国者数推移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山添　匠</dc:creator>
  <cp:lastModifiedBy>山添　匠</cp:lastModifiedBy>
  <dcterms:created xsi:type="dcterms:W3CDTF">2023-01-31T05:53:36Z</dcterms:created>
  <dcterms:modified xsi:type="dcterms:W3CDTF">2023-04-27T01:51:57Z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2023-04-27T01:51:57Z</vt:filetime>
  </property>
</Properties>
</file>