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8920" yWindow="-120" windowWidth="29040" windowHeight="15840" tabRatio="790"/>
  </bookViews>
  <sheets>
    <sheet name="集計表３" sheetId="13" r:id="rId1"/>
  </sheets>
  <definedNames>
    <definedName name="_xlnm.Print_Area" localSheetId="0">集計表３!$A$1:$N$61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<sst xmlns="http://schemas.openxmlformats.org/spreadsheetml/2006/main" xmlns:r="http://schemas.openxmlformats.org/officeDocument/2006/relationships" count="65" uniqueCount="65">
  <si>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由利本荘市</t>
    <rPh sb="0" eb="2">
      <t>ユリ</t>
    </rPh>
    <rPh sb="2" eb="5">
      <t>ホンジョウシ</t>
    </rPh>
    <phoneticPr fontId="6"/>
  </si>
  <si>
    <t>（美郷町）</t>
    <rPh sb="1" eb="4">
      <t>ミサトチョウ</t>
    </rPh>
    <phoneticPr fontId="2"/>
  </si>
  <si>
    <t>区分</t>
  </si>
  <si>
    <t>郡計</t>
  </si>
  <si>
    <t>横手市</t>
  </si>
  <si>
    <t>県計</t>
    <rPh sb="0" eb="1">
      <t>ケン</t>
    </rPh>
    <rPh sb="1" eb="2">
      <t>ケイ</t>
    </rPh>
    <phoneticPr fontId="2"/>
  </si>
  <si>
    <t>（八郎潟町）</t>
    <rPh sb="1" eb="5">
      <t>ハチロウガタマチ</t>
    </rPh>
    <phoneticPr fontId="2"/>
  </si>
  <si>
    <t>開票区</t>
  </si>
  <si>
    <t>（八峰町）</t>
    <rPh sb="1" eb="2">
      <t>ハチ</t>
    </rPh>
    <rPh sb="2" eb="4">
      <t>ミネチョウ</t>
    </rPh>
    <phoneticPr fontId="2"/>
  </si>
  <si>
    <t>秋田市</t>
  </si>
  <si>
    <t>大館市</t>
    <rPh sb="0" eb="3">
      <t>オオダテシ</t>
    </rPh>
    <phoneticPr fontId="6"/>
  </si>
  <si>
    <t>男</t>
  </si>
  <si>
    <t>女</t>
  </si>
  <si>
    <t>市</t>
  </si>
  <si>
    <t>棄権者数
（Ｊ）＝H-I</t>
  </si>
  <si>
    <t>計</t>
  </si>
  <si>
    <t>能代市</t>
  </si>
  <si>
    <t>山本郡</t>
  </si>
  <si>
    <t>（上小阿仁村）</t>
    <rPh sb="1" eb="6">
      <t>カミコアニムラ</t>
    </rPh>
    <phoneticPr fontId="2"/>
  </si>
  <si>
    <t>大館市</t>
  </si>
  <si>
    <t>能代市山本郡</t>
    <rPh sb="0" eb="3">
      <t>ノシロシ</t>
    </rPh>
    <rPh sb="3" eb="6">
      <t>ヤマモトグン</t>
    </rPh>
    <phoneticPr fontId="6"/>
  </si>
  <si>
    <t>市計</t>
  </si>
  <si>
    <t>横手市</t>
    <rPh sb="0" eb="3">
      <t>ヨコテシ</t>
    </rPh>
    <phoneticPr fontId="6"/>
  </si>
  <si>
    <t>鹿角郡</t>
  </si>
  <si>
    <t>由利本荘市</t>
    <rPh sb="0" eb="2">
      <t>ユリ</t>
    </rPh>
    <rPh sb="2" eb="5">
      <t>ホンジョウシ</t>
    </rPh>
    <phoneticPr fontId="2"/>
  </si>
  <si>
    <t>北秋田郡</t>
  </si>
  <si>
    <t>仙北郡</t>
  </si>
  <si>
    <t>湯沢市</t>
    <rPh sb="0" eb="3">
      <t>ユザワシ</t>
    </rPh>
    <phoneticPr fontId="2"/>
  </si>
  <si>
    <t>北秋田市</t>
    <rPh sb="0" eb="3">
      <t>キタアキタ</t>
    </rPh>
    <rPh sb="3" eb="4">
      <t>シ</t>
    </rPh>
    <phoneticPr fontId="2"/>
  </si>
  <si>
    <t>南秋田郡</t>
  </si>
  <si>
    <t>にかほ市</t>
    <rPh sb="3" eb="4">
      <t>シ</t>
    </rPh>
    <phoneticPr fontId="2"/>
  </si>
  <si>
    <t>南秋田郡</t>
    <rPh sb="0" eb="4">
      <t>ミナミアキタグン</t>
    </rPh>
    <phoneticPr fontId="6"/>
  </si>
  <si>
    <t>雄勝郡</t>
  </si>
  <si>
    <t>県計</t>
  </si>
  <si>
    <t>潟上市</t>
    <rPh sb="0" eb="2">
      <t>カタガミ</t>
    </rPh>
    <rPh sb="2" eb="3">
      <t>シ</t>
    </rPh>
    <phoneticPr fontId="6"/>
  </si>
  <si>
    <t>鹿角市鹿角郡</t>
    <rPh sb="0" eb="3">
      <t>カヅノシ</t>
    </rPh>
    <rPh sb="3" eb="6">
      <t>カヅノグン</t>
    </rPh>
    <phoneticPr fontId="6"/>
  </si>
  <si>
    <t>男鹿市</t>
    <rPh sb="0" eb="3">
      <t>オガシ</t>
    </rPh>
    <phoneticPr fontId="2"/>
  </si>
  <si>
    <t>（井川町）</t>
    <rPh sb="1" eb="4">
      <t>イカワマチ</t>
    </rPh>
    <phoneticPr fontId="2"/>
  </si>
  <si>
    <t>（藤里町）</t>
    <rPh sb="1" eb="4">
      <t>フジサトマチ</t>
    </rPh>
    <phoneticPr fontId="2"/>
  </si>
  <si>
    <t>鹿角市</t>
    <rPh sb="0" eb="3">
      <t>カヅノシ</t>
    </rPh>
    <phoneticPr fontId="2"/>
  </si>
  <si>
    <t>潟上市</t>
    <rPh sb="0" eb="2">
      <t>カタガミ</t>
    </rPh>
    <rPh sb="2" eb="3">
      <t>シ</t>
    </rPh>
    <phoneticPr fontId="2"/>
  </si>
  <si>
    <t>郡</t>
    <rPh sb="0" eb="1">
      <t>グン</t>
    </rPh>
    <phoneticPr fontId="2"/>
  </si>
  <si>
    <t>大仙市</t>
    <rPh sb="0" eb="3">
      <t>ダイセンシ</t>
    </rPh>
    <phoneticPr fontId="2"/>
  </si>
  <si>
    <t>仙北市</t>
    <rPh sb="0" eb="2">
      <t>センボク</t>
    </rPh>
    <rPh sb="2" eb="3">
      <t>シ</t>
    </rPh>
    <phoneticPr fontId="2"/>
  </si>
  <si>
    <t>（大潟村）</t>
    <rPh sb="1" eb="4">
      <t>オオガタムラ</t>
    </rPh>
    <phoneticPr fontId="2"/>
  </si>
  <si>
    <t>当日有権者数
(Ｈ)</t>
  </si>
  <si>
    <t>秋田県議会議員一般選挙　投票結果</t>
  </si>
  <si>
    <t>（小坂町）</t>
    <rPh sb="1" eb="4">
      <t>コサカマチ</t>
    </rPh>
    <phoneticPr fontId="2"/>
  </si>
  <si>
    <t>（三種町）</t>
    <rPh sb="1" eb="3">
      <t>ミタネ</t>
    </rPh>
    <rPh sb="3" eb="4">
      <t>チョウ</t>
    </rPh>
    <phoneticPr fontId="2"/>
  </si>
  <si>
    <t>（羽後町）</t>
    <rPh sb="1" eb="4">
      <t>ウゴマチ</t>
    </rPh>
    <phoneticPr fontId="2"/>
  </si>
  <si>
    <t>（五城目町）</t>
    <rPh sb="1" eb="5">
      <t>ゴジョウメマチ</t>
    </rPh>
    <phoneticPr fontId="2"/>
  </si>
  <si>
    <t>投票者数
（Ｉ）</t>
  </si>
  <si>
    <t>（東成瀬村）</t>
    <rPh sb="1" eb="5">
      <t>ヒガシナルセムラ</t>
    </rPh>
    <phoneticPr fontId="2"/>
  </si>
  <si>
    <t>湯沢市雄勝郡</t>
    <rPh sb="0" eb="3">
      <t>ユザワシ</t>
    </rPh>
    <rPh sb="3" eb="6">
      <t>オガチグン</t>
    </rPh>
    <phoneticPr fontId="6"/>
  </si>
  <si>
    <t>大仙市仙北郡</t>
    <rPh sb="0" eb="3">
      <t>ダイセンシ</t>
    </rPh>
    <rPh sb="3" eb="6">
      <t>センボクグン</t>
    </rPh>
    <phoneticPr fontId="6"/>
  </si>
  <si>
    <t>北秋田市北秋田郡</t>
    <rPh sb="0" eb="3">
      <t>キタアキタ</t>
    </rPh>
    <rPh sb="3" eb="4">
      <t>シ</t>
    </rPh>
    <rPh sb="4" eb="8">
      <t>キタアキタグン</t>
    </rPh>
    <phoneticPr fontId="6"/>
  </si>
  <si>
    <t>にかほ市</t>
    <rPh sb="3" eb="4">
      <t>シ</t>
    </rPh>
    <phoneticPr fontId="6"/>
  </si>
  <si>
    <t>仙北市</t>
    <rPh sb="0" eb="2">
      <t>センボク</t>
    </rPh>
    <rPh sb="2" eb="3">
      <t>シ</t>
    </rPh>
    <phoneticPr fontId="6"/>
  </si>
  <si>
    <t>秋田市</t>
    <rPh sb="0" eb="3">
      <t>アキタシ</t>
    </rPh>
    <phoneticPr fontId="6"/>
  </si>
  <si>
    <t>当日の有権者数
(Ｈ)</t>
  </si>
  <si>
    <t>男鹿市</t>
    <rPh sb="0" eb="3">
      <t>オガシ</t>
    </rPh>
    <phoneticPr fontId="6"/>
  </si>
  <si>
    <t>選挙区</t>
    <rPh sb="0" eb="3">
      <t>センキョク</t>
    </rPh>
    <phoneticPr fontId="2"/>
  </si>
  <si>
    <t>投票率（％）
（Ｋ）=I／H×100</t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</si>
  <si>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2"/>
  </si>
  <si>
    <t>【集計表３】</t>
    <rPh sb="1" eb="4">
      <t>シュウケイヒョウ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</si>
</sst>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);[Red]\(0.00\)"/>
  </numFmts>
  <fonts count="7">
    <font>
      <sz val="11"/>
      <color auto="1"/>
      <name val="ＭＳ Ｐ明朝"/>
      <family val="1"/>
    </font>
    <font>
      <sz val="11"/>
      <color auto="1"/>
      <name val="ＭＳ Ｐ明朝"/>
      <family val="1"/>
    </font>
    <font>
      <sz val="6"/>
      <color auto="1"/>
      <name val="ＭＳ Ｐ明朝"/>
      <family val="1"/>
    </font>
    <font>
      <sz val="11"/>
      <color auto="1"/>
      <name val="メイリオ"/>
      <family val="3"/>
    </font>
    <font>
      <sz val="20"/>
      <color auto="1"/>
      <name val="メイリオ"/>
      <family val="3"/>
    </font>
    <font>
      <b/>
      <sz val="11"/>
      <color auto="1"/>
      <name val="メイリオ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NumberFormat="1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Alignment="1">
      <alignment horizontal="left" vertical="top"/>
    </xf>
    <xf numFmtId="0" fontId="4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 applyProtection="1">
      <alignment horizontal="center" vertical="top"/>
    </xf>
    <xf numFmtId="0" fontId="3" fillId="0" borderId="5" xfId="0" applyNumberFormat="1" applyFont="1" applyBorder="1" applyAlignment="1" applyProtection="1">
      <alignment horizontal="center" vertical="top"/>
    </xf>
    <xf numFmtId="0" fontId="3" fillId="0" borderId="6" xfId="0" applyNumberFormat="1" applyFont="1" applyBorder="1" applyAlignment="1" applyProtection="1">
      <alignment horizontal="center" vertical="top"/>
    </xf>
    <xf numFmtId="0" fontId="3" fillId="0" borderId="0" xfId="0" applyNumberFormat="1" applyFont="1" applyBorder="1" applyAlignment="1" applyProtection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vertical="top"/>
    </xf>
    <xf numFmtId="0" fontId="3" fillId="0" borderId="8" xfId="0" applyNumberFormat="1" applyFont="1" applyBorder="1" applyAlignment="1">
      <alignment horizontal="center" vertical="top"/>
    </xf>
    <xf numFmtId="0" fontId="3" fillId="0" borderId="9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3" fillId="0" borderId="11" xfId="2" applyNumberFormat="1" applyFont="1" applyBorder="1" applyAlignment="1" applyProtection="1">
      <alignment horizontal="left" vertical="top"/>
    </xf>
    <xf numFmtId="0" fontId="3" fillId="0" borderId="12" xfId="0" applyNumberFormat="1" applyFont="1" applyBorder="1" applyAlignment="1" applyProtection="1">
      <alignment horizontal="left" vertical="top"/>
    </xf>
    <xf numFmtId="0" fontId="5" fillId="0" borderId="13" xfId="0" applyNumberFormat="1" applyFont="1" applyBorder="1" applyAlignment="1" applyProtection="1">
      <alignment horizontal="center" vertical="top"/>
    </xf>
    <xf numFmtId="0" fontId="3" fillId="0" borderId="12" xfId="0" applyNumberFormat="1" applyFont="1" applyBorder="1" applyAlignment="1" applyProtection="1">
      <alignment horizontal="center" vertical="top"/>
    </xf>
    <xf numFmtId="0" fontId="3" fillId="0" borderId="12" xfId="0" applyNumberFormat="1" applyFont="1" applyBorder="1" applyAlignment="1" applyProtection="1">
      <alignment horizontal="center" vertical="top" shrinkToFit="1"/>
    </xf>
    <xf numFmtId="0" fontId="3" fillId="0" borderId="0" xfId="0" applyNumberFormat="1" applyFont="1" applyBorder="1" applyAlignment="1" applyProtection="1">
      <alignment horizontal="left" vertical="top"/>
    </xf>
    <xf numFmtId="0" fontId="5" fillId="0" borderId="14" xfId="0" applyNumberFormat="1" applyFont="1" applyBorder="1" applyAlignment="1" applyProtection="1">
      <alignment horizontal="center" vertical="top"/>
    </xf>
    <xf numFmtId="0" fontId="5" fillId="0" borderId="15" xfId="0" applyNumberFormat="1" applyFont="1" applyBorder="1" applyAlignment="1" applyProtection="1">
      <alignment horizontal="center" vertical="top"/>
    </xf>
    <xf numFmtId="0" fontId="5" fillId="0" borderId="16" xfId="0" applyNumberFormat="1" applyFont="1" applyBorder="1" applyAlignment="1" applyProtection="1">
      <alignment horizontal="center" vertical="top"/>
    </xf>
    <xf numFmtId="0" fontId="3" fillId="0" borderId="0" xfId="0" applyNumberFormat="1" applyFont="1" applyBorder="1" applyAlignment="1">
      <alignment horizontal="left" vertical="top"/>
    </xf>
    <xf numFmtId="0" fontId="3" fillId="0" borderId="17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/>
    </xf>
    <xf numFmtId="38" fontId="3" fillId="2" borderId="11" xfId="2" applyFont="1" applyFill="1" applyBorder="1" applyAlignment="1" applyProtection="1">
      <alignment horizontal="right" vertical="top"/>
      <protection locked="0"/>
    </xf>
    <xf numFmtId="38" fontId="3" fillId="2" borderId="12" xfId="2" applyFont="1" applyFill="1" applyBorder="1" applyAlignment="1" applyProtection="1">
      <alignment horizontal="right" vertical="top"/>
      <protection locked="0"/>
    </xf>
    <xf numFmtId="38" fontId="3" fillId="2" borderId="18" xfId="2" applyFont="1" applyFill="1" applyBorder="1" applyAlignment="1" applyProtection="1">
      <alignment horizontal="right" vertical="top"/>
      <protection locked="0"/>
    </xf>
    <xf numFmtId="38" fontId="3" fillId="2" borderId="18" xfId="2" applyFont="1" applyFill="1" applyBorder="1" applyAlignment="1" applyProtection="1">
      <alignment horizontal="right" vertical="top"/>
    </xf>
    <xf numFmtId="38" fontId="3" fillId="0" borderId="13" xfId="2" applyFont="1" applyBorder="1" applyAlignment="1" applyProtection="1">
      <alignment horizontal="right" vertical="top"/>
    </xf>
    <xf numFmtId="38" fontId="3" fillId="0" borderId="11" xfId="2" applyFont="1" applyBorder="1" applyAlignment="1" applyProtection="1">
      <alignment horizontal="right" vertical="top"/>
    </xf>
    <xf numFmtId="38" fontId="3" fillId="3" borderId="12" xfId="2" applyFont="1" applyFill="1" applyBorder="1" applyAlignment="1" applyProtection="1">
      <alignment horizontal="right" vertical="top"/>
    </xf>
    <xf numFmtId="38" fontId="3" fillId="0" borderId="12" xfId="2" applyFont="1" applyBorder="1" applyAlignment="1" applyProtection="1">
      <alignment horizontal="right" vertical="top"/>
    </xf>
    <xf numFmtId="38" fontId="3" fillId="0" borderId="18" xfId="2" applyFont="1" applyBorder="1" applyAlignment="1" applyProtection="1">
      <alignment horizontal="right" vertical="top"/>
    </xf>
    <xf numFmtId="38" fontId="3" fillId="2" borderId="12" xfId="2" applyFont="1" applyFill="1" applyBorder="1" applyAlignment="1" applyProtection="1">
      <alignment horizontal="right" vertical="top"/>
    </xf>
    <xf numFmtId="38" fontId="3" fillId="0" borderId="0" xfId="2" applyFont="1" applyBorder="1" applyAlignment="1" applyProtection="1">
      <alignment horizontal="right" vertical="top"/>
    </xf>
    <xf numFmtId="38" fontId="3" fillId="0" borderId="14" xfId="2" applyFont="1" applyBorder="1" applyAlignment="1" applyProtection="1">
      <alignment horizontal="right" vertical="top"/>
    </xf>
    <xf numFmtId="38" fontId="3" fillId="0" borderId="15" xfId="2" applyFont="1" applyBorder="1" applyAlignment="1" applyProtection="1">
      <alignment horizontal="right" vertical="top"/>
    </xf>
    <xf numFmtId="38" fontId="3" fillId="0" borderId="16" xfId="2" applyFont="1" applyBorder="1" applyAlignment="1" applyProtection="1">
      <alignment horizontal="right" vertical="top"/>
    </xf>
    <xf numFmtId="38" fontId="3" fillId="0" borderId="0" xfId="2" applyFont="1" applyAlignment="1">
      <alignment horizontal="right" vertical="top"/>
    </xf>
    <xf numFmtId="38" fontId="3" fillId="0" borderId="8" xfId="2" applyFont="1" applyBorder="1" applyAlignment="1">
      <alignment horizontal="center" vertical="top" wrapText="1"/>
    </xf>
    <xf numFmtId="38" fontId="3" fillId="0" borderId="7" xfId="2" applyFont="1" applyBorder="1" applyAlignment="1">
      <alignment horizontal="center" vertical="top"/>
    </xf>
    <xf numFmtId="38" fontId="3" fillId="0" borderId="7" xfId="2" applyFont="1" applyBorder="1" applyAlignment="1">
      <alignment horizontal="right" vertical="top"/>
    </xf>
    <xf numFmtId="0" fontId="3" fillId="0" borderId="19" xfId="0" applyNumberFormat="1" applyFont="1" applyBorder="1" applyAlignment="1">
      <alignment horizontal="center" vertical="top"/>
    </xf>
    <xf numFmtId="38" fontId="3" fillId="0" borderId="19" xfId="2" applyFont="1" applyBorder="1" applyAlignment="1">
      <alignment horizontal="center" vertical="top"/>
    </xf>
    <xf numFmtId="38" fontId="3" fillId="0" borderId="17" xfId="2" applyFont="1" applyBorder="1" applyAlignment="1">
      <alignment horizontal="center" vertical="top"/>
    </xf>
    <xf numFmtId="0" fontId="3" fillId="0" borderId="0" xfId="0" applyNumberFormat="1" applyFont="1" applyAlignment="1">
      <alignment horizontal="right" vertical="top"/>
    </xf>
    <xf numFmtId="176" fontId="3" fillId="2" borderId="11" xfId="2" applyNumberFormat="1" applyFont="1" applyFill="1" applyBorder="1" applyAlignment="1" applyProtection="1">
      <alignment horizontal="right" vertical="top"/>
      <protection locked="0"/>
    </xf>
    <xf numFmtId="176" fontId="3" fillId="2" borderId="12" xfId="2" applyNumberFormat="1" applyFont="1" applyFill="1" applyBorder="1" applyAlignment="1" applyProtection="1">
      <alignment horizontal="right" vertical="top"/>
      <protection locked="0"/>
    </xf>
    <xf numFmtId="176" fontId="3" fillId="2" borderId="18" xfId="2" applyNumberFormat="1" applyFont="1" applyFill="1" applyBorder="1" applyAlignment="1" applyProtection="1">
      <alignment horizontal="right" vertical="top"/>
      <protection locked="0"/>
    </xf>
    <xf numFmtId="176" fontId="3" fillId="2" borderId="18" xfId="2" applyNumberFormat="1" applyFont="1" applyFill="1" applyBorder="1" applyAlignment="1" applyProtection="1">
      <alignment horizontal="right" vertical="top"/>
    </xf>
    <xf numFmtId="176" fontId="3" fillId="0" borderId="13" xfId="2" applyNumberFormat="1" applyFont="1" applyBorder="1" applyAlignment="1" applyProtection="1">
      <alignment horizontal="right" vertical="top"/>
    </xf>
    <xf numFmtId="176" fontId="3" fillId="0" borderId="11" xfId="2" applyNumberFormat="1" applyFont="1" applyBorder="1" applyAlignment="1" applyProtection="1">
      <alignment horizontal="right" vertical="top"/>
    </xf>
    <xf numFmtId="176" fontId="3" fillId="3" borderId="12" xfId="2" applyNumberFormat="1" applyFont="1" applyFill="1" applyBorder="1" applyAlignment="1" applyProtection="1">
      <alignment horizontal="right" vertical="top"/>
    </xf>
    <xf numFmtId="176" fontId="3" fillId="0" borderId="12" xfId="2" applyNumberFormat="1" applyFont="1" applyBorder="1" applyAlignment="1" applyProtection="1">
      <alignment horizontal="right" vertical="top"/>
    </xf>
    <xf numFmtId="176" fontId="3" fillId="0" borderId="18" xfId="2" applyNumberFormat="1" applyFont="1" applyBorder="1" applyAlignment="1" applyProtection="1">
      <alignment horizontal="right" vertical="top"/>
    </xf>
    <xf numFmtId="176" fontId="3" fillId="2" borderId="12" xfId="2" applyNumberFormat="1" applyFont="1" applyFill="1" applyBorder="1" applyAlignment="1" applyProtection="1">
      <alignment horizontal="right" vertical="top"/>
    </xf>
    <xf numFmtId="176" fontId="3" fillId="0" borderId="0" xfId="2" applyNumberFormat="1" applyFont="1" applyBorder="1" applyAlignment="1" applyProtection="1">
      <alignment horizontal="right" vertical="top"/>
    </xf>
    <xf numFmtId="176" fontId="3" fillId="0" borderId="14" xfId="2" applyNumberFormat="1" applyFont="1" applyBorder="1" applyAlignment="1" applyProtection="1">
      <alignment horizontal="right" vertical="top"/>
    </xf>
    <xf numFmtId="176" fontId="3" fillId="0" borderId="15" xfId="2" applyNumberFormat="1" applyFont="1" applyBorder="1" applyAlignment="1" applyProtection="1">
      <alignment horizontal="right" vertical="top"/>
    </xf>
    <xf numFmtId="176" fontId="3" fillId="0" borderId="16" xfId="2" applyNumberFormat="1" applyFont="1" applyBorder="1" applyAlignment="1" applyProtection="1">
      <alignment horizontal="right" vertical="top"/>
    </xf>
    <xf numFmtId="176" fontId="3" fillId="0" borderId="0" xfId="0" applyNumberFormat="1" applyFont="1" applyAlignment="1">
      <alignment horizontal="right" vertical="top"/>
    </xf>
    <xf numFmtId="176" fontId="3" fillId="0" borderId="8" xfId="0" applyNumberFormat="1" applyFont="1" applyBorder="1" applyAlignment="1">
      <alignment horizontal="center" vertical="top" wrapText="1"/>
    </xf>
    <xf numFmtId="176" fontId="3" fillId="0" borderId="7" xfId="0" applyNumberFormat="1" applyFont="1" applyBorder="1" applyAlignment="1">
      <alignment horizontal="center" vertical="top"/>
    </xf>
    <xf numFmtId="176" fontId="3" fillId="0" borderId="7" xfId="0" applyNumberFormat="1" applyFont="1" applyBorder="1" applyAlignment="1">
      <alignment horizontal="right" vertical="top"/>
    </xf>
    <xf numFmtId="176" fontId="3" fillId="0" borderId="19" xfId="0" applyNumberFormat="1" applyFont="1" applyBorder="1" applyAlignment="1">
      <alignment horizontal="center" vertical="top"/>
    </xf>
    <xf numFmtId="176" fontId="3" fillId="0" borderId="17" xfId="0" applyNumberFormat="1" applyFont="1" applyBorder="1" applyAlignment="1">
      <alignment horizontal="center" vertical="top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60"/>
  <sheetViews>
    <sheetView tabSelected="1" zoomScale="85" zoomScaleNormal="85" workbookViewId="0">
      <selection sqref="A1:B1"/>
    </sheetView>
  </sheetViews>
  <sheetFormatPr defaultRowHeight="18.75"/>
  <cols>
    <col min="1" max="1" width="3.875" style="1" customWidth="1"/>
    <col min="2" max="2" width="14.25" style="1" customWidth="1"/>
    <col min="3" max="14" width="10.625" style="1" customWidth="1"/>
    <col min="15" max="16384" width="9" style="1" customWidth="1"/>
  </cols>
  <sheetData>
    <row r="1" spans="1:14">
      <c r="A1" s="3" t="s">
        <v>64</v>
      </c>
      <c r="B1" s="3"/>
      <c r="L1" s="50" t="s">
        <v>63</v>
      </c>
      <c r="M1" s="50"/>
      <c r="N1" s="50"/>
    </row>
    <row r="2" spans="1:14" ht="33">
      <c r="A2" s="4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9.75" customHeight="1">
      <c r="A3" s="5" t="s">
        <v>2</v>
      </c>
      <c r="B3" s="14"/>
      <c r="C3" s="27" t="s">
        <v>45</v>
      </c>
      <c r="D3" s="47"/>
      <c r="E3" s="26"/>
      <c r="F3" s="27" t="s">
        <v>51</v>
      </c>
      <c r="G3" s="47"/>
      <c r="H3" s="26"/>
      <c r="I3" s="27" t="s">
        <v>14</v>
      </c>
      <c r="J3" s="47"/>
      <c r="K3" s="26"/>
      <c r="L3" s="27" t="s">
        <v>62</v>
      </c>
      <c r="M3" s="47"/>
      <c r="N3" s="26"/>
    </row>
    <row r="4" spans="1:14">
      <c r="A4" s="6" t="s">
        <v>7</v>
      </c>
      <c r="B4" s="15"/>
      <c r="C4" s="28" t="s">
        <v>11</v>
      </c>
      <c r="D4" s="28" t="s">
        <v>12</v>
      </c>
      <c r="E4" s="28" t="s">
        <v>15</v>
      </c>
      <c r="F4" s="28" t="s">
        <v>11</v>
      </c>
      <c r="G4" s="28" t="s">
        <v>12</v>
      </c>
      <c r="H4" s="28" t="s">
        <v>15</v>
      </c>
      <c r="I4" s="28" t="s">
        <v>11</v>
      </c>
      <c r="J4" s="28" t="s">
        <v>12</v>
      </c>
      <c r="K4" s="28" t="s">
        <v>15</v>
      </c>
      <c r="L4" s="28" t="s">
        <v>11</v>
      </c>
      <c r="M4" s="28" t="s">
        <v>12</v>
      </c>
      <c r="N4" s="28" t="s">
        <v>15</v>
      </c>
    </row>
    <row r="5" spans="1:14" s="2" customFormat="1">
      <c r="A5" s="7"/>
      <c r="B5" s="16" t="s">
        <v>9</v>
      </c>
      <c r="C5" s="29">
        <v>118536</v>
      </c>
      <c r="D5" s="29">
        <v>137019</v>
      </c>
      <c r="E5" s="29">
        <v>255555</v>
      </c>
      <c r="F5" s="29">
        <v>56702</v>
      </c>
      <c r="G5" s="29">
        <v>65227</v>
      </c>
      <c r="H5" s="29">
        <v>121929</v>
      </c>
      <c r="I5" s="29">
        <v>61834</v>
      </c>
      <c r="J5" s="29">
        <v>71792</v>
      </c>
      <c r="K5" s="29">
        <v>133626</v>
      </c>
      <c r="L5" s="51">
        <v>47.84</v>
      </c>
      <c r="M5" s="51">
        <v>47.6</v>
      </c>
      <c r="N5" s="51">
        <v>47.71</v>
      </c>
    </row>
    <row r="6" spans="1:14" s="2" customFormat="1">
      <c r="A6" s="8"/>
      <c r="B6" s="17" t="s">
        <v>16</v>
      </c>
      <c r="C6" s="30">
        <v>19809</v>
      </c>
      <c r="D6" s="30">
        <v>23453</v>
      </c>
      <c r="E6" s="30">
        <v>43262</v>
      </c>
      <c r="F6" s="30">
        <v>11596</v>
      </c>
      <c r="G6" s="30">
        <v>13708</v>
      </c>
      <c r="H6" s="30">
        <v>25304</v>
      </c>
      <c r="I6" s="30">
        <v>8213</v>
      </c>
      <c r="J6" s="30">
        <v>9745</v>
      </c>
      <c r="K6" s="30">
        <v>17958</v>
      </c>
      <c r="L6" s="52">
        <v>58.54</v>
      </c>
      <c r="M6" s="52">
        <v>58.45</v>
      </c>
      <c r="N6" s="52">
        <v>58.49</v>
      </c>
    </row>
    <row r="7" spans="1:14" s="2" customFormat="1">
      <c r="A7" s="8"/>
      <c r="B7" s="17" t="s">
        <v>4</v>
      </c>
      <c r="C7" s="30">
        <v>34289</v>
      </c>
      <c r="D7" s="30">
        <v>38582</v>
      </c>
      <c r="E7" s="30">
        <v>72871</v>
      </c>
      <c r="F7" s="30">
        <v>18504</v>
      </c>
      <c r="G7" s="30">
        <v>19630</v>
      </c>
      <c r="H7" s="30">
        <v>38134</v>
      </c>
      <c r="I7" s="30">
        <v>15785</v>
      </c>
      <c r="J7" s="30">
        <v>18952</v>
      </c>
      <c r="K7" s="30">
        <v>34737</v>
      </c>
      <c r="L7" s="52">
        <v>53.96</v>
      </c>
      <c r="M7" s="52">
        <v>50.88</v>
      </c>
      <c r="N7" s="52">
        <v>52.33</v>
      </c>
    </row>
    <row r="8" spans="1:14" s="2" customFormat="1">
      <c r="A8" s="8"/>
      <c r="B8" s="17" t="s">
        <v>19</v>
      </c>
      <c r="C8" s="30">
        <v>27534</v>
      </c>
      <c r="D8" s="30">
        <v>31500</v>
      </c>
      <c r="E8" s="30">
        <v>59034</v>
      </c>
      <c r="F8" s="30">
        <v>14664</v>
      </c>
      <c r="G8" s="30">
        <v>16586</v>
      </c>
      <c r="H8" s="30">
        <v>31250</v>
      </c>
      <c r="I8" s="30">
        <v>12870</v>
      </c>
      <c r="J8" s="30">
        <v>14914</v>
      </c>
      <c r="K8" s="30">
        <v>27784</v>
      </c>
      <c r="L8" s="52">
        <v>53.26</v>
      </c>
      <c r="M8" s="52">
        <v>52.65</v>
      </c>
      <c r="N8" s="52">
        <v>52.94</v>
      </c>
    </row>
    <row r="9" spans="1:14" s="2" customFormat="1">
      <c r="A9" s="8" t="s">
        <v>13</v>
      </c>
      <c r="B9" s="17" t="s">
        <v>36</v>
      </c>
      <c r="C9" s="31"/>
      <c r="D9" s="31"/>
      <c r="E9" s="31"/>
      <c r="F9" s="31"/>
      <c r="G9" s="31"/>
      <c r="H9" s="31"/>
      <c r="I9" s="31"/>
      <c r="J9" s="31"/>
      <c r="K9" s="31"/>
      <c r="L9" s="53"/>
      <c r="M9" s="53"/>
      <c r="N9" s="53"/>
    </row>
    <row r="10" spans="1:14" s="2" customFormat="1">
      <c r="A10" s="8"/>
      <c r="B10" s="17" t="s">
        <v>27</v>
      </c>
      <c r="C10" s="30">
        <v>17620</v>
      </c>
      <c r="D10" s="30">
        <v>19150</v>
      </c>
      <c r="E10" s="30">
        <v>36770</v>
      </c>
      <c r="F10" s="30">
        <v>9805</v>
      </c>
      <c r="G10" s="30">
        <v>10329</v>
      </c>
      <c r="H10" s="30">
        <v>20134</v>
      </c>
      <c r="I10" s="30">
        <v>7815</v>
      </c>
      <c r="J10" s="30">
        <v>8821</v>
      </c>
      <c r="K10" s="30">
        <v>16636</v>
      </c>
      <c r="L10" s="52">
        <v>55.65</v>
      </c>
      <c r="M10" s="52">
        <v>53.94</v>
      </c>
      <c r="N10" s="52">
        <v>54.76</v>
      </c>
    </row>
    <row r="11" spans="1:14" s="2" customFormat="1">
      <c r="A11" s="8"/>
      <c r="B11" s="17" t="s">
        <v>39</v>
      </c>
      <c r="C11" s="30">
        <v>11571</v>
      </c>
      <c r="D11" s="30">
        <v>13006</v>
      </c>
      <c r="E11" s="30">
        <v>24577</v>
      </c>
      <c r="F11" s="30">
        <v>6135</v>
      </c>
      <c r="G11" s="30">
        <v>6677</v>
      </c>
      <c r="H11" s="30">
        <v>12812</v>
      </c>
      <c r="I11" s="30">
        <v>5436</v>
      </c>
      <c r="J11" s="30">
        <v>6329</v>
      </c>
      <c r="K11" s="30">
        <v>11765</v>
      </c>
      <c r="L11" s="52">
        <v>53.02</v>
      </c>
      <c r="M11" s="52">
        <v>51.34</v>
      </c>
      <c r="N11" s="52">
        <v>52.13</v>
      </c>
    </row>
    <row r="12" spans="1:14" s="2" customFormat="1">
      <c r="A12" s="8"/>
      <c r="B12" s="17" t="s">
        <v>24</v>
      </c>
      <c r="C12" s="30">
        <v>30019</v>
      </c>
      <c r="D12" s="30">
        <v>32913</v>
      </c>
      <c r="E12" s="30">
        <v>62932</v>
      </c>
      <c r="F12" s="30">
        <v>16582</v>
      </c>
      <c r="G12" s="30">
        <v>17748</v>
      </c>
      <c r="H12" s="30">
        <v>34330</v>
      </c>
      <c r="I12" s="30">
        <v>13437</v>
      </c>
      <c r="J12" s="30">
        <v>15165</v>
      </c>
      <c r="K12" s="30">
        <v>28602</v>
      </c>
      <c r="L12" s="52">
        <v>55.24</v>
      </c>
      <c r="M12" s="52">
        <v>53.92</v>
      </c>
      <c r="N12" s="52">
        <v>54.55</v>
      </c>
    </row>
    <row r="13" spans="1:14" s="2" customFormat="1">
      <c r="A13" s="8"/>
      <c r="B13" s="17" t="s">
        <v>40</v>
      </c>
      <c r="C13" s="31"/>
      <c r="D13" s="31"/>
      <c r="E13" s="31"/>
      <c r="F13" s="31"/>
      <c r="G13" s="31"/>
      <c r="H13" s="31"/>
      <c r="I13" s="31"/>
      <c r="J13" s="31"/>
      <c r="K13" s="31"/>
      <c r="L13" s="53"/>
      <c r="M13" s="53"/>
      <c r="N13" s="53"/>
    </row>
    <row r="14" spans="1:14" s="2" customFormat="1">
      <c r="A14" s="8"/>
      <c r="B14" s="17" t="s">
        <v>42</v>
      </c>
      <c r="C14" s="30">
        <v>30879</v>
      </c>
      <c r="D14" s="30">
        <v>35436</v>
      </c>
      <c r="E14" s="30">
        <v>66315</v>
      </c>
      <c r="F14" s="30">
        <v>16860</v>
      </c>
      <c r="G14" s="30">
        <v>18453</v>
      </c>
      <c r="H14" s="30">
        <v>35313</v>
      </c>
      <c r="I14" s="30">
        <v>14019</v>
      </c>
      <c r="J14" s="30">
        <v>16983</v>
      </c>
      <c r="K14" s="30">
        <v>31002</v>
      </c>
      <c r="L14" s="52">
        <v>54.6</v>
      </c>
      <c r="M14" s="52">
        <v>52.07</v>
      </c>
      <c r="N14" s="52">
        <v>53.25</v>
      </c>
    </row>
    <row r="15" spans="1:14" s="2" customFormat="1">
      <c r="A15" s="8"/>
      <c r="B15" s="17" t="s">
        <v>28</v>
      </c>
      <c r="C15" s="30">
        <v>12131</v>
      </c>
      <c r="D15" s="30">
        <v>13816</v>
      </c>
      <c r="E15" s="30">
        <v>25947</v>
      </c>
      <c r="F15" s="30">
        <v>7771</v>
      </c>
      <c r="G15" s="30">
        <v>8694</v>
      </c>
      <c r="H15" s="30">
        <v>16465</v>
      </c>
      <c r="I15" s="30">
        <v>4360</v>
      </c>
      <c r="J15" s="30">
        <v>5122</v>
      </c>
      <c r="K15" s="30">
        <v>9482</v>
      </c>
      <c r="L15" s="52">
        <v>64.06</v>
      </c>
      <c r="M15" s="52">
        <v>62.93</v>
      </c>
      <c r="N15" s="52">
        <v>63.46</v>
      </c>
    </row>
    <row r="16" spans="1:14" s="2" customFormat="1">
      <c r="A16" s="8"/>
      <c r="B16" s="17" t="s">
        <v>30</v>
      </c>
      <c r="C16" s="31"/>
      <c r="D16" s="31"/>
      <c r="E16" s="31"/>
      <c r="F16" s="31"/>
      <c r="G16" s="31"/>
      <c r="H16" s="31"/>
      <c r="I16" s="31"/>
      <c r="J16" s="31"/>
      <c r="K16" s="31"/>
      <c r="L16" s="53"/>
      <c r="M16" s="53"/>
      <c r="N16" s="53"/>
    </row>
    <row r="17" spans="1:14" s="2" customFormat="1">
      <c r="A17" s="8"/>
      <c r="B17" s="17" t="s">
        <v>43</v>
      </c>
      <c r="C17" s="32"/>
      <c r="D17" s="32"/>
      <c r="E17" s="32"/>
      <c r="F17" s="32"/>
      <c r="G17" s="32"/>
      <c r="H17" s="32"/>
      <c r="I17" s="32"/>
      <c r="J17" s="32"/>
      <c r="K17" s="32"/>
      <c r="L17" s="54"/>
      <c r="M17" s="54"/>
      <c r="N17" s="54"/>
    </row>
    <row r="18" spans="1:14" s="2" customFormat="1">
      <c r="A18" s="9"/>
      <c r="B18" s="18" t="s">
        <v>21</v>
      </c>
      <c r="C18" s="33">
        <f t="shared" ref="C18:K18" si="0">SUM(C5:C17)</f>
        <v>302388</v>
      </c>
      <c r="D18" s="33">
        <f t="shared" si="0"/>
        <v>344875</v>
      </c>
      <c r="E18" s="33">
        <f t="shared" si="0"/>
        <v>647263</v>
      </c>
      <c r="F18" s="33">
        <f t="shared" si="0"/>
        <v>158619</v>
      </c>
      <c r="G18" s="33">
        <f t="shared" si="0"/>
        <v>177052</v>
      </c>
      <c r="H18" s="33">
        <f t="shared" si="0"/>
        <v>335671</v>
      </c>
      <c r="I18" s="33">
        <f t="shared" si="0"/>
        <v>143769</v>
      </c>
      <c r="J18" s="33">
        <f t="shared" si="0"/>
        <v>167823</v>
      </c>
      <c r="K18" s="33">
        <f t="shared" si="0"/>
        <v>311592</v>
      </c>
      <c r="L18" s="55">
        <f t="shared" ref="L18:N19" si="1">ROUND(F18/C18*100,2)</f>
        <v>52.46</v>
      </c>
      <c r="M18" s="55">
        <f t="shared" si="1"/>
        <v>51.34</v>
      </c>
      <c r="N18" s="55">
        <f t="shared" si="1"/>
        <v>51.86</v>
      </c>
    </row>
    <row r="19" spans="1:14" s="2" customFormat="1">
      <c r="A19" s="7"/>
      <c r="B19" s="16" t="s">
        <v>23</v>
      </c>
      <c r="C19" s="34">
        <f t="shared" ref="C19:K19" si="2">C20</f>
        <v>1894</v>
      </c>
      <c r="D19" s="34">
        <f t="shared" si="2"/>
        <v>2234</v>
      </c>
      <c r="E19" s="34">
        <f t="shared" si="2"/>
        <v>4128</v>
      </c>
      <c r="F19" s="34">
        <f t="shared" si="2"/>
        <v>1185</v>
      </c>
      <c r="G19" s="34">
        <f t="shared" si="2"/>
        <v>1392</v>
      </c>
      <c r="H19" s="34">
        <f t="shared" si="2"/>
        <v>2577</v>
      </c>
      <c r="I19" s="34">
        <f t="shared" si="2"/>
        <v>709</v>
      </c>
      <c r="J19" s="34">
        <f t="shared" si="2"/>
        <v>842</v>
      </c>
      <c r="K19" s="34">
        <f t="shared" si="2"/>
        <v>1551</v>
      </c>
      <c r="L19" s="56">
        <f t="shared" si="1"/>
        <v>62.57</v>
      </c>
      <c r="M19" s="56">
        <f t="shared" si="1"/>
        <v>62.31</v>
      </c>
      <c r="N19" s="56">
        <f t="shared" si="1"/>
        <v>62.43</v>
      </c>
    </row>
    <row r="20" spans="1:14" s="2" customFormat="1">
      <c r="A20" s="8"/>
      <c r="B20" s="19" t="s">
        <v>47</v>
      </c>
      <c r="C20" s="30">
        <v>1894</v>
      </c>
      <c r="D20" s="30">
        <v>2234</v>
      </c>
      <c r="E20" s="30">
        <v>4128</v>
      </c>
      <c r="F20" s="30">
        <v>1185</v>
      </c>
      <c r="G20" s="30">
        <v>1392</v>
      </c>
      <c r="H20" s="30">
        <v>2577</v>
      </c>
      <c r="I20" s="30">
        <v>709</v>
      </c>
      <c r="J20" s="30">
        <v>842</v>
      </c>
      <c r="K20" s="30">
        <v>1551</v>
      </c>
      <c r="L20" s="52">
        <v>62.57</v>
      </c>
      <c r="M20" s="52">
        <v>62.31</v>
      </c>
      <c r="N20" s="52">
        <v>62.43</v>
      </c>
    </row>
    <row r="21" spans="1:14" s="2" customFormat="1">
      <c r="A21" s="8"/>
      <c r="B21" s="17" t="s">
        <v>25</v>
      </c>
      <c r="C21" s="35">
        <f t="shared" ref="C21:K21" si="3">C22</f>
        <v>883</v>
      </c>
      <c r="D21" s="35">
        <f t="shared" si="3"/>
        <v>962</v>
      </c>
      <c r="E21" s="35">
        <f t="shared" si="3"/>
        <v>1845</v>
      </c>
      <c r="F21" s="35">
        <f t="shared" si="3"/>
        <v>701</v>
      </c>
      <c r="G21" s="35">
        <f t="shared" si="3"/>
        <v>702</v>
      </c>
      <c r="H21" s="35">
        <f t="shared" si="3"/>
        <v>1403</v>
      </c>
      <c r="I21" s="35">
        <f t="shared" si="3"/>
        <v>182</v>
      </c>
      <c r="J21" s="35">
        <f t="shared" si="3"/>
        <v>260</v>
      </c>
      <c r="K21" s="35">
        <f t="shared" si="3"/>
        <v>442</v>
      </c>
      <c r="L21" s="57">
        <f>ROUND(F21/C21*100,2)</f>
        <v>79.39</v>
      </c>
      <c r="M21" s="57">
        <f>ROUND(G21/D21*100,2)</f>
        <v>72.97</v>
      </c>
      <c r="N21" s="57">
        <f>ROUND(H21/E21*100,2)</f>
        <v>76.040000000000006</v>
      </c>
    </row>
    <row r="22" spans="1:14" s="2" customFormat="1">
      <c r="A22" s="8"/>
      <c r="B22" s="20" t="s">
        <v>18</v>
      </c>
      <c r="C22" s="30">
        <v>883</v>
      </c>
      <c r="D22" s="30">
        <v>962</v>
      </c>
      <c r="E22" s="30">
        <v>1845</v>
      </c>
      <c r="F22" s="30">
        <v>701</v>
      </c>
      <c r="G22" s="30">
        <v>702</v>
      </c>
      <c r="H22" s="30">
        <v>1403</v>
      </c>
      <c r="I22" s="30">
        <v>182</v>
      </c>
      <c r="J22" s="30">
        <v>260</v>
      </c>
      <c r="K22" s="30">
        <v>442</v>
      </c>
      <c r="L22" s="52">
        <v>79.39</v>
      </c>
      <c r="M22" s="52">
        <v>72.97</v>
      </c>
      <c r="N22" s="52">
        <v>76.040000000000006</v>
      </c>
    </row>
    <row r="23" spans="1:14" s="2" customFormat="1">
      <c r="A23" s="8"/>
      <c r="B23" s="17" t="s">
        <v>17</v>
      </c>
      <c r="C23" s="36">
        <f t="shared" ref="C23:K23" si="4">SUM(C24:C26)</f>
        <v>10206</v>
      </c>
      <c r="D23" s="36">
        <f t="shared" si="4"/>
        <v>11648</v>
      </c>
      <c r="E23" s="36">
        <f t="shared" si="4"/>
        <v>21854</v>
      </c>
      <c r="F23" s="36">
        <f t="shared" si="4"/>
        <v>6388</v>
      </c>
      <c r="G23" s="36">
        <f t="shared" si="4"/>
        <v>6885</v>
      </c>
      <c r="H23" s="36">
        <f t="shared" si="4"/>
        <v>13273</v>
      </c>
      <c r="I23" s="36">
        <f t="shared" si="4"/>
        <v>3818</v>
      </c>
      <c r="J23" s="36">
        <f t="shared" si="4"/>
        <v>4763</v>
      </c>
      <c r="K23" s="36">
        <f t="shared" si="4"/>
        <v>8581</v>
      </c>
      <c r="L23" s="58">
        <f>ROUND(F23/C23*100,2)</f>
        <v>62.59</v>
      </c>
      <c r="M23" s="58">
        <f>ROUND(G23/D23*100,2)</f>
        <v>59.11</v>
      </c>
      <c r="N23" s="58">
        <f>ROUND(H23/E23*100,2)</f>
        <v>60.73</v>
      </c>
    </row>
    <row r="24" spans="1:14" s="2" customFormat="1">
      <c r="A24" s="8"/>
      <c r="B24" s="19" t="s">
        <v>38</v>
      </c>
      <c r="C24" s="30">
        <v>1239</v>
      </c>
      <c r="D24" s="30">
        <v>1369</v>
      </c>
      <c r="E24" s="30">
        <v>2608</v>
      </c>
      <c r="F24" s="30">
        <v>873</v>
      </c>
      <c r="G24" s="30">
        <v>927</v>
      </c>
      <c r="H24" s="30">
        <v>1800</v>
      </c>
      <c r="I24" s="30">
        <v>366</v>
      </c>
      <c r="J24" s="30">
        <v>442</v>
      </c>
      <c r="K24" s="30">
        <v>808</v>
      </c>
      <c r="L24" s="52">
        <v>70.459999999999994</v>
      </c>
      <c r="M24" s="52">
        <v>67.709999999999994</v>
      </c>
      <c r="N24" s="52">
        <v>69.02</v>
      </c>
    </row>
    <row r="25" spans="1:14" s="2" customFormat="1">
      <c r="A25" s="8"/>
      <c r="B25" s="19" t="s">
        <v>48</v>
      </c>
      <c r="C25" s="30">
        <v>6210</v>
      </c>
      <c r="D25" s="30">
        <v>7198</v>
      </c>
      <c r="E25" s="30">
        <v>13408</v>
      </c>
      <c r="F25" s="30">
        <v>3877</v>
      </c>
      <c r="G25" s="30">
        <v>4228</v>
      </c>
      <c r="H25" s="30">
        <v>8105</v>
      </c>
      <c r="I25" s="30">
        <v>2333</v>
      </c>
      <c r="J25" s="30">
        <v>2970</v>
      </c>
      <c r="K25" s="30">
        <v>5303</v>
      </c>
      <c r="L25" s="52">
        <v>62.43</v>
      </c>
      <c r="M25" s="52">
        <v>58.74</v>
      </c>
      <c r="N25" s="52">
        <v>60.45</v>
      </c>
    </row>
    <row r="26" spans="1:14" s="2" customFormat="1">
      <c r="A26" s="8"/>
      <c r="B26" s="19" t="s">
        <v>8</v>
      </c>
      <c r="C26" s="30">
        <v>2757</v>
      </c>
      <c r="D26" s="30">
        <v>3081</v>
      </c>
      <c r="E26" s="30">
        <v>5838</v>
      </c>
      <c r="F26" s="30">
        <v>1638</v>
      </c>
      <c r="G26" s="30">
        <v>1730</v>
      </c>
      <c r="H26" s="30">
        <v>3368</v>
      </c>
      <c r="I26" s="30">
        <v>1119</v>
      </c>
      <c r="J26" s="30">
        <v>1351</v>
      </c>
      <c r="K26" s="30">
        <v>2470</v>
      </c>
      <c r="L26" s="52">
        <v>59.41</v>
      </c>
      <c r="M26" s="52">
        <v>56.15</v>
      </c>
      <c r="N26" s="52">
        <v>57.69</v>
      </c>
    </row>
    <row r="27" spans="1:14" s="2" customFormat="1">
      <c r="A27" s="8" t="s">
        <v>41</v>
      </c>
      <c r="B27" s="17" t="s">
        <v>29</v>
      </c>
      <c r="C27" s="37"/>
      <c r="D27" s="37"/>
      <c r="E27" s="37"/>
      <c r="F27" s="37"/>
      <c r="G27" s="37"/>
      <c r="H27" s="37"/>
      <c r="I27" s="37"/>
      <c r="J27" s="37"/>
      <c r="K27" s="37"/>
      <c r="L27" s="59"/>
      <c r="M27" s="59"/>
      <c r="N27" s="59"/>
    </row>
    <row r="28" spans="1:14" s="2" customFormat="1">
      <c r="A28" s="8"/>
      <c r="B28" s="19" t="s">
        <v>50</v>
      </c>
      <c r="C28" s="31"/>
      <c r="D28" s="31"/>
      <c r="E28" s="31"/>
      <c r="F28" s="31"/>
      <c r="G28" s="31"/>
      <c r="H28" s="31"/>
      <c r="I28" s="31"/>
      <c r="J28" s="31"/>
      <c r="K28" s="31"/>
      <c r="L28" s="53"/>
      <c r="M28" s="53"/>
      <c r="N28" s="53"/>
    </row>
    <row r="29" spans="1:14" s="2" customFormat="1">
      <c r="A29" s="8"/>
      <c r="B29" s="19" t="s">
        <v>6</v>
      </c>
      <c r="C29" s="31"/>
      <c r="D29" s="31"/>
      <c r="E29" s="31"/>
      <c r="F29" s="31"/>
      <c r="G29" s="31"/>
      <c r="H29" s="31"/>
      <c r="I29" s="31"/>
      <c r="J29" s="31"/>
      <c r="K29" s="31"/>
      <c r="L29" s="53"/>
      <c r="M29" s="53"/>
      <c r="N29" s="53"/>
    </row>
    <row r="30" spans="1:14" s="2" customFormat="1">
      <c r="A30" s="8"/>
      <c r="B30" s="19" t="s">
        <v>37</v>
      </c>
      <c r="C30" s="31"/>
      <c r="D30" s="31"/>
      <c r="E30" s="31"/>
      <c r="F30" s="31"/>
      <c r="G30" s="31"/>
      <c r="H30" s="31"/>
      <c r="I30" s="31"/>
      <c r="J30" s="31"/>
      <c r="K30" s="31"/>
      <c r="L30" s="53"/>
      <c r="M30" s="53"/>
      <c r="N30" s="53"/>
    </row>
    <row r="31" spans="1:14" s="2" customFormat="1">
      <c r="A31" s="8"/>
      <c r="B31" s="19" t="s">
        <v>44</v>
      </c>
      <c r="C31" s="31"/>
      <c r="D31" s="31"/>
      <c r="E31" s="31"/>
      <c r="F31" s="31"/>
      <c r="G31" s="31"/>
      <c r="H31" s="31"/>
      <c r="I31" s="31"/>
      <c r="J31" s="31"/>
      <c r="K31" s="31"/>
      <c r="L31" s="53"/>
      <c r="M31" s="53"/>
      <c r="N31" s="53"/>
    </row>
    <row r="32" spans="1:14" s="2" customFormat="1">
      <c r="A32" s="8"/>
      <c r="B32" s="17" t="s">
        <v>26</v>
      </c>
      <c r="C32" s="35">
        <f t="shared" ref="C32:K32" si="5">C33</f>
        <v>7462</v>
      </c>
      <c r="D32" s="35">
        <f t="shared" si="5"/>
        <v>8416</v>
      </c>
      <c r="E32" s="35">
        <f t="shared" si="5"/>
        <v>15878</v>
      </c>
      <c r="F32" s="35">
        <f t="shared" si="5"/>
        <v>4211</v>
      </c>
      <c r="G32" s="35">
        <f t="shared" si="5"/>
        <v>4607</v>
      </c>
      <c r="H32" s="35">
        <f t="shared" si="5"/>
        <v>8818</v>
      </c>
      <c r="I32" s="35">
        <f t="shared" si="5"/>
        <v>3251</v>
      </c>
      <c r="J32" s="35">
        <f t="shared" si="5"/>
        <v>3809</v>
      </c>
      <c r="K32" s="35">
        <f t="shared" si="5"/>
        <v>7060</v>
      </c>
      <c r="L32" s="57">
        <f>ROUND(F32/C32*100,2)</f>
        <v>56.43</v>
      </c>
      <c r="M32" s="57">
        <f>ROUND(G32/D32*100,2)</f>
        <v>54.74</v>
      </c>
      <c r="N32" s="57">
        <f>ROUND(H32/E32*100,2)</f>
        <v>55.54</v>
      </c>
    </row>
    <row r="33" spans="1:14" s="2" customFormat="1">
      <c r="A33" s="8"/>
      <c r="B33" s="19" t="s">
        <v>1</v>
      </c>
      <c r="C33" s="30">
        <v>7462</v>
      </c>
      <c r="D33" s="30">
        <v>8416</v>
      </c>
      <c r="E33" s="30">
        <v>15878</v>
      </c>
      <c r="F33" s="30">
        <v>4211</v>
      </c>
      <c r="G33" s="30">
        <v>4607</v>
      </c>
      <c r="H33" s="30">
        <v>8818</v>
      </c>
      <c r="I33" s="30">
        <v>3251</v>
      </c>
      <c r="J33" s="30">
        <v>3809</v>
      </c>
      <c r="K33" s="30">
        <v>7060</v>
      </c>
      <c r="L33" s="52">
        <v>56.43</v>
      </c>
      <c r="M33" s="52">
        <v>54.74</v>
      </c>
      <c r="N33" s="52">
        <v>55.54</v>
      </c>
    </row>
    <row r="34" spans="1:14" s="2" customFormat="1">
      <c r="A34" s="8"/>
      <c r="B34" s="17" t="s">
        <v>32</v>
      </c>
      <c r="C34" s="35">
        <f t="shared" ref="C34:K34" si="6">SUM(C35:C36)</f>
        <v>6716</v>
      </c>
      <c r="D34" s="35">
        <f t="shared" si="6"/>
        <v>7202</v>
      </c>
      <c r="E34" s="35">
        <f t="shared" si="6"/>
        <v>13918</v>
      </c>
      <c r="F34" s="35">
        <f t="shared" si="6"/>
        <v>4198</v>
      </c>
      <c r="G34" s="35">
        <f t="shared" si="6"/>
        <v>4312</v>
      </c>
      <c r="H34" s="35">
        <f t="shared" si="6"/>
        <v>8510</v>
      </c>
      <c r="I34" s="35">
        <f t="shared" si="6"/>
        <v>2518</v>
      </c>
      <c r="J34" s="35">
        <f t="shared" si="6"/>
        <v>2890</v>
      </c>
      <c r="K34" s="35">
        <f t="shared" si="6"/>
        <v>5408</v>
      </c>
      <c r="L34" s="57">
        <f>ROUND(F34/C34*100,2)</f>
        <v>62.51</v>
      </c>
      <c r="M34" s="57">
        <f>ROUND(G34/D34*100,2)</f>
        <v>59.87</v>
      </c>
      <c r="N34" s="57">
        <f>ROUND(H34/E34*100,2)</f>
        <v>61.14</v>
      </c>
    </row>
    <row r="35" spans="1:14" s="2" customFormat="1">
      <c r="A35" s="8"/>
      <c r="B35" s="19" t="s">
        <v>49</v>
      </c>
      <c r="C35" s="38">
        <v>5739</v>
      </c>
      <c r="D35" s="38">
        <v>6144</v>
      </c>
      <c r="E35" s="38">
        <v>11883</v>
      </c>
      <c r="F35" s="38">
        <v>3491</v>
      </c>
      <c r="G35" s="38">
        <v>3598</v>
      </c>
      <c r="H35" s="38">
        <v>7089</v>
      </c>
      <c r="I35" s="38">
        <v>2248</v>
      </c>
      <c r="J35" s="38">
        <v>2546</v>
      </c>
      <c r="K35" s="38">
        <v>4794</v>
      </c>
      <c r="L35" s="60">
        <v>60.83</v>
      </c>
      <c r="M35" s="60">
        <v>58.56</v>
      </c>
      <c r="N35" s="60">
        <v>59.66</v>
      </c>
    </row>
    <row r="36" spans="1:14" s="2" customFormat="1">
      <c r="A36" s="8"/>
      <c r="B36" s="19" t="s">
        <v>52</v>
      </c>
      <c r="C36" s="38">
        <v>977</v>
      </c>
      <c r="D36" s="38">
        <v>1058</v>
      </c>
      <c r="E36" s="38">
        <v>2035</v>
      </c>
      <c r="F36" s="38">
        <v>707</v>
      </c>
      <c r="G36" s="38">
        <v>714</v>
      </c>
      <c r="H36" s="38">
        <v>1421</v>
      </c>
      <c r="I36" s="38">
        <v>270</v>
      </c>
      <c r="J36" s="38">
        <v>344</v>
      </c>
      <c r="K36" s="38">
        <v>614</v>
      </c>
      <c r="L36" s="60">
        <v>72.36</v>
      </c>
      <c r="M36" s="60">
        <v>67.489999999999995</v>
      </c>
      <c r="N36" s="60">
        <v>69.83</v>
      </c>
    </row>
    <row r="37" spans="1:14" s="2" customFormat="1">
      <c r="A37" s="9"/>
      <c r="B37" s="18" t="s">
        <v>3</v>
      </c>
      <c r="C37" s="33">
        <f t="shared" ref="C37:K37" si="7">SUM(C19,C21,C23,C27,C32,C34)</f>
        <v>27161</v>
      </c>
      <c r="D37" s="33">
        <f t="shared" si="7"/>
        <v>30462</v>
      </c>
      <c r="E37" s="33">
        <f t="shared" si="7"/>
        <v>57623</v>
      </c>
      <c r="F37" s="33">
        <f t="shared" si="7"/>
        <v>16683</v>
      </c>
      <c r="G37" s="33">
        <f t="shared" si="7"/>
        <v>17898</v>
      </c>
      <c r="H37" s="33">
        <f t="shared" si="7"/>
        <v>34581</v>
      </c>
      <c r="I37" s="33">
        <f t="shared" si="7"/>
        <v>10478</v>
      </c>
      <c r="J37" s="33">
        <f t="shared" si="7"/>
        <v>12564</v>
      </c>
      <c r="K37" s="33">
        <f t="shared" si="7"/>
        <v>23042</v>
      </c>
      <c r="L37" s="55">
        <f>ROUND(F37/C37*100,2)</f>
        <v>61.42</v>
      </c>
      <c r="M37" s="55">
        <f>ROUND(G37/D37*100,2)</f>
        <v>58.76</v>
      </c>
      <c r="N37" s="55">
        <f>ROUND(H37/E37*100,2)</f>
        <v>60.01</v>
      </c>
    </row>
    <row r="38" spans="1:14" s="2" customFormat="1">
      <c r="A38" s="10"/>
      <c r="B38" s="21"/>
      <c r="C38" s="39"/>
      <c r="D38" s="39"/>
      <c r="E38" s="39"/>
      <c r="F38" s="39"/>
      <c r="G38" s="39"/>
      <c r="H38" s="39"/>
      <c r="I38" s="39"/>
      <c r="J38" s="39"/>
      <c r="K38" s="39"/>
      <c r="L38" s="61"/>
      <c r="M38" s="61"/>
      <c r="N38" s="61"/>
    </row>
    <row r="39" spans="1:14" s="2" customFormat="1">
      <c r="A39" s="7"/>
      <c r="B39" s="22" t="s">
        <v>21</v>
      </c>
      <c r="C39" s="40">
        <f t="shared" ref="C39:K39" si="8">C18</f>
        <v>302388</v>
      </c>
      <c r="D39" s="40">
        <f t="shared" si="8"/>
        <v>344875</v>
      </c>
      <c r="E39" s="40">
        <f t="shared" si="8"/>
        <v>647263</v>
      </c>
      <c r="F39" s="40">
        <f t="shared" si="8"/>
        <v>158619</v>
      </c>
      <c r="G39" s="40">
        <f t="shared" si="8"/>
        <v>177052</v>
      </c>
      <c r="H39" s="40">
        <f t="shared" si="8"/>
        <v>335671</v>
      </c>
      <c r="I39" s="40">
        <f t="shared" si="8"/>
        <v>143769</v>
      </c>
      <c r="J39" s="40">
        <f t="shared" si="8"/>
        <v>167823</v>
      </c>
      <c r="K39" s="40">
        <f t="shared" si="8"/>
        <v>311592</v>
      </c>
      <c r="L39" s="62">
        <f t="shared" ref="L39:N41" si="9">ROUND(F39/C39*100,2)</f>
        <v>52.46</v>
      </c>
      <c r="M39" s="62">
        <f t="shared" si="9"/>
        <v>51.34</v>
      </c>
      <c r="N39" s="62">
        <f t="shared" si="9"/>
        <v>51.86</v>
      </c>
    </row>
    <row r="40" spans="1:14" s="2" customFormat="1">
      <c r="A40" s="8" t="s">
        <v>15</v>
      </c>
      <c r="B40" s="23" t="s">
        <v>3</v>
      </c>
      <c r="C40" s="41">
        <f t="shared" ref="C40:K40" si="10">C37</f>
        <v>27161</v>
      </c>
      <c r="D40" s="41">
        <f t="shared" si="10"/>
        <v>30462</v>
      </c>
      <c r="E40" s="41">
        <f t="shared" si="10"/>
        <v>57623</v>
      </c>
      <c r="F40" s="41">
        <f t="shared" si="10"/>
        <v>16683</v>
      </c>
      <c r="G40" s="41">
        <f t="shared" si="10"/>
        <v>17898</v>
      </c>
      <c r="H40" s="41">
        <f t="shared" si="10"/>
        <v>34581</v>
      </c>
      <c r="I40" s="41">
        <f t="shared" si="10"/>
        <v>10478</v>
      </c>
      <c r="J40" s="41">
        <f t="shared" si="10"/>
        <v>12564</v>
      </c>
      <c r="K40" s="41">
        <f t="shared" si="10"/>
        <v>23042</v>
      </c>
      <c r="L40" s="63">
        <f t="shared" si="9"/>
        <v>61.42</v>
      </c>
      <c r="M40" s="63">
        <f t="shared" si="9"/>
        <v>58.76</v>
      </c>
      <c r="N40" s="63">
        <f t="shared" si="9"/>
        <v>60.01</v>
      </c>
    </row>
    <row r="41" spans="1:14" s="2" customFormat="1">
      <c r="A41" s="9"/>
      <c r="B41" s="24" t="s">
        <v>33</v>
      </c>
      <c r="C41" s="42">
        <f t="shared" ref="C41:K41" si="11">SUM(C39:C40)</f>
        <v>329549</v>
      </c>
      <c r="D41" s="42">
        <f t="shared" si="11"/>
        <v>375337</v>
      </c>
      <c r="E41" s="42">
        <f t="shared" si="11"/>
        <v>704886</v>
      </c>
      <c r="F41" s="42">
        <f t="shared" si="11"/>
        <v>175302</v>
      </c>
      <c r="G41" s="42">
        <f t="shared" si="11"/>
        <v>194950</v>
      </c>
      <c r="H41" s="42">
        <f t="shared" si="11"/>
        <v>370252</v>
      </c>
      <c r="I41" s="42">
        <f t="shared" si="11"/>
        <v>154247</v>
      </c>
      <c r="J41" s="42">
        <f t="shared" si="11"/>
        <v>180387</v>
      </c>
      <c r="K41" s="42">
        <f t="shared" si="11"/>
        <v>334634</v>
      </c>
      <c r="L41" s="64">
        <f t="shared" si="9"/>
        <v>53.19</v>
      </c>
      <c r="M41" s="64">
        <f t="shared" si="9"/>
        <v>51.94</v>
      </c>
      <c r="N41" s="64">
        <f t="shared" si="9"/>
        <v>52.53</v>
      </c>
    </row>
    <row r="42" spans="1:14" s="2" customFormat="1">
      <c r="A42" s="11"/>
      <c r="B42" s="25"/>
      <c r="C42" s="43"/>
      <c r="D42" s="43"/>
      <c r="E42" s="43"/>
      <c r="F42" s="43"/>
      <c r="G42" s="43"/>
      <c r="H42" s="43"/>
      <c r="I42" s="43"/>
      <c r="J42" s="43"/>
      <c r="K42" s="43"/>
      <c r="L42" s="65"/>
      <c r="M42" s="65"/>
      <c r="N42" s="65"/>
    </row>
    <row r="43" spans="1:14" s="2" customFormat="1">
      <c r="A43" s="11"/>
      <c r="B43" s="25"/>
      <c r="C43" s="43"/>
      <c r="D43" s="43"/>
      <c r="E43" s="43"/>
      <c r="F43" s="43"/>
      <c r="G43" s="43"/>
      <c r="H43" s="43"/>
      <c r="I43" s="43"/>
      <c r="J43" s="43"/>
      <c r="K43" s="43"/>
      <c r="L43" s="65"/>
      <c r="M43" s="65"/>
      <c r="N43" s="65"/>
    </row>
    <row r="44" spans="1:14" ht="39.75" customHeight="1">
      <c r="A44" s="5" t="s">
        <v>2</v>
      </c>
      <c r="B44" s="14"/>
      <c r="C44" s="44" t="s">
        <v>59</v>
      </c>
      <c r="D44" s="48"/>
      <c r="E44" s="49"/>
      <c r="F44" s="44" t="s">
        <v>51</v>
      </c>
      <c r="G44" s="48"/>
      <c r="H44" s="49"/>
      <c r="I44" s="44" t="s">
        <v>14</v>
      </c>
      <c r="J44" s="48"/>
      <c r="K44" s="49"/>
      <c r="L44" s="66" t="s">
        <v>62</v>
      </c>
      <c r="M44" s="69"/>
      <c r="N44" s="70"/>
    </row>
    <row r="45" spans="1:14">
      <c r="A45" s="6" t="s">
        <v>61</v>
      </c>
      <c r="B45" s="15"/>
      <c r="C45" s="45" t="s">
        <v>11</v>
      </c>
      <c r="D45" s="45" t="s">
        <v>12</v>
      </c>
      <c r="E45" s="45" t="s">
        <v>15</v>
      </c>
      <c r="F45" s="45" t="s">
        <v>11</v>
      </c>
      <c r="G45" s="45" t="s">
        <v>12</v>
      </c>
      <c r="H45" s="45" t="s">
        <v>15</v>
      </c>
      <c r="I45" s="45" t="s">
        <v>11</v>
      </c>
      <c r="J45" s="45" t="s">
        <v>12</v>
      </c>
      <c r="K45" s="45" t="s">
        <v>15</v>
      </c>
      <c r="L45" s="67" t="s">
        <v>11</v>
      </c>
      <c r="M45" s="67" t="s">
        <v>12</v>
      </c>
      <c r="N45" s="67" t="s">
        <v>15</v>
      </c>
    </row>
    <row r="46" spans="1:14">
      <c r="A46" s="12" t="s">
        <v>58</v>
      </c>
      <c r="B46" s="12"/>
      <c r="C46" s="46">
        <f>$C$5</f>
        <v>118536</v>
      </c>
      <c r="D46" s="46">
        <f>$D$5</f>
        <v>137019</v>
      </c>
      <c r="E46" s="46">
        <f>$E$5</f>
        <v>255555</v>
      </c>
      <c r="F46" s="46">
        <f>$F$5</f>
        <v>56702</v>
      </c>
      <c r="G46" s="46">
        <f>$G$5</f>
        <v>65227</v>
      </c>
      <c r="H46" s="46">
        <f>$H$5</f>
        <v>121929</v>
      </c>
      <c r="I46" s="46">
        <f>$I$5</f>
        <v>61834</v>
      </c>
      <c r="J46" s="46">
        <f>$J$5</f>
        <v>71792</v>
      </c>
      <c r="K46" s="46">
        <f>$K$5</f>
        <v>133626</v>
      </c>
      <c r="L46" s="68">
        <f t="shared" ref="L46:N49" si="12">F46/C46*100</f>
        <v>47.835256799622059</v>
      </c>
      <c r="M46" s="68">
        <f t="shared" si="12"/>
        <v>47.604346842408717</v>
      </c>
      <c r="N46" s="68">
        <f t="shared" si="12"/>
        <v>47.711451546633796</v>
      </c>
    </row>
    <row r="47" spans="1:14">
      <c r="A47" s="12" t="s">
        <v>20</v>
      </c>
      <c r="B47" s="12"/>
      <c r="C47" s="46">
        <f>$C$6+$C$24+$C$25+$C$26</f>
        <v>30015</v>
      </c>
      <c r="D47" s="46">
        <f>$D$6+$D$24+$D$25+$D$26</f>
        <v>35101</v>
      </c>
      <c r="E47" s="46">
        <f>$E$6+$E$24+$E$25+$E$26</f>
        <v>65116</v>
      </c>
      <c r="F47" s="46">
        <f>$F$6+$F$24+$F$25+$F$26</f>
        <v>17984</v>
      </c>
      <c r="G47" s="46">
        <f>$G$6+$G$24+$G$25+$G$26</f>
        <v>20593</v>
      </c>
      <c r="H47" s="46">
        <f>$H$6+$H$24+$H$25+$H$26</f>
        <v>38577</v>
      </c>
      <c r="I47" s="46">
        <f>$I$6+$I$24+$I$25+$I$26</f>
        <v>12031</v>
      </c>
      <c r="J47" s="46">
        <f>$J$6+$J$24+$J$25+$J$26</f>
        <v>14508</v>
      </c>
      <c r="K47" s="46">
        <f>$K$6+$K$24+$K$25+$K$26</f>
        <v>26539</v>
      </c>
      <c r="L47" s="68">
        <f t="shared" si="12"/>
        <v>59.916708312510416</v>
      </c>
      <c r="M47" s="68">
        <f t="shared" si="12"/>
        <v>58.667844220962365</v>
      </c>
      <c r="N47" s="68">
        <f t="shared" si="12"/>
        <v>59.243503900731</v>
      </c>
    </row>
    <row r="48" spans="1:14">
      <c r="A48" s="12" t="s">
        <v>22</v>
      </c>
      <c r="B48" s="12"/>
      <c r="C48" s="46">
        <f>$C$7</f>
        <v>34289</v>
      </c>
      <c r="D48" s="46">
        <f>$D$7</f>
        <v>38582</v>
      </c>
      <c r="E48" s="46">
        <f>$E$7</f>
        <v>72871</v>
      </c>
      <c r="F48" s="46">
        <f>$F$7</f>
        <v>18504</v>
      </c>
      <c r="G48" s="46">
        <f>$G$7</f>
        <v>19630</v>
      </c>
      <c r="H48" s="46">
        <f>$H$7</f>
        <v>38134</v>
      </c>
      <c r="I48" s="46">
        <f>$I$7</f>
        <v>15785</v>
      </c>
      <c r="J48" s="46">
        <f>$J$7</f>
        <v>18952</v>
      </c>
      <c r="K48" s="46">
        <f>$K$7</f>
        <v>34737</v>
      </c>
      <c r="L48" s="68">
        <f t="shared" si="12"/>
        <v>53.964828370614484</v>
      </c>
      <c r="M48" s="68">
        <f t="shared" si="12"/>
        <v>50.878648074231506</v>
      </c>
      <c r="N48" s="68">
        <f t="shared" si="12"/>
        <v>52.330831194851179</v>
      </c>
    </row>
    <row r="49" spans="1:14">
      <c r="A49" s="12" t="s">
        <v>10</v>
      </c>
      <c r="B49" s="12"/>
      <c r="C49" s="46">
        <f>$C$8</f>
        <v>27534</v>
      </c>
      <c r="D49" s="46">
        <f>$D$8</f>
        <v>31500</v>
      </c>
      <c r="E49" s="46">
        <f>$E$8</f>
        <v>59034</v>
      </c>
      <c r="F49" s="46">
        <f>$F$8</f>
        <v>14664</v>
      </c>
      <c r="G49" s="46">
        <f>$G$8</f>
        <v>16586</v>
      </c>
      <c r="H49" s="46">
        <f>$H$8</f>
        <v>31250</v>
      </c>
      <c r="I49" s="46">
        <f>$I$8</f>
        <v>12870</v>
      </c>
      <c r="J49" s="46">
        <f>$J$8</f>
        <v>14914</v>
      </c>
      <c r="K49" s="46">
        <f>$K$8</f>
        <v>27784</v>
      </c>
      <c r="L49" s="68">
        <f t="shared" si="12"/>
        <v>53.257790368271948</v>
      </c>
      <c r="M49" s="68">
        <f t="shared" si="12"/>
        <v>52.653968253968252</v>
      </c>
      <c r="N49" s="68">
        <f t="shared" si="12"/>
        <v>52.935596435952156</v>
      </c>
    </row>
    <row r="50" spans="1:14">
      <c r="A50" s="12" t="s">
        <v>60</v>
      </c>
      <c r="B50" s="12"/>
      <c r="C50" s="37"/>
      <c r="D50" s="37"/>
      <c r="E50" s="37"/>
      <c r="F50" s="37"/>
      <c r="G50" s="37"/>
      <c r="H50" s="37"/>
      <c r="I50" s="37"/>
      <c r="J50" s="37"/>
      <c r="K50" s="37"/>
      <c r="L50" s="59"/>
      <c r="M50" s="59"/>
      <c r="N50" s="59"/>
    </row>
    <row r="51" spans="1:14">
      <c r="A51" s="12" t="s">
        <v>53</v>
      </c>
      <c r="B51" s="12"/>
      <c r="C51" s="46">
        <f t="shared" ref="C51:K51" si="13">+C10+C34</f>
        <v>24336</v>
      </c>
      <c r="D51" s="46">
        <f t="shared" si="13"/>
        <v>26352</v>
      </c>
      <c r="E51" s="46">
        <f t="shared" si="13"/>
        <v>50688</v>
      </c>
      <c r="F51" s="46">
        <f t="shared" si="13"/>
        <v>14003</v>
      </c>
      <c r="G51" s="46">
        <f t="shared" si="13"/>
        <v>14641</v>
      </c>
      <c r="H51" s="46">
        <f t="shared" si="13"/>
        <v>28644</v>
      </c>
      <c r="I51" s="46">
        <f t="shared" si="13"/>
        <v>10333</v>
      </c>
      <c r="J51" s="46">
        <f t="shared" si="13"/>
        <v>11711</v>
      </c>
      <c r="K51" s="46">
        <f t="shared" si="13"/>
        <v>22044</v>
      </c>
      <c r="L51" s="68">
        <f t="shared" ref="L51:N53" si="14">F51/C51*100</f>
        <v>57.540269559500324</v>
      </c>
      <c r="M51" s="68">
        <f t="shared" si="14"/>
        <v>55.559350333940493</v>
      </c>
      <c r="N51" s="68">
        <f t="shared" si="14"/>
        <v>56.510416666666664</v>
      </c>
    </row>
    <row r="52" spans="1:14">
      <c r="A52" s="12" t="s">
        <v>35</v>
      </c>
      <c r="B52" s="12"/>
      <c r="C52" s="46">
        <f>$C$11+$C$20</f>
        <v>13465</v>
      </c>
      <c r="D52" s="46">
        <f>$D$11+$D$20</f>
        <v>15240</v>
      </c>
      <c r="E52" s="46">
        <f>$E$11+$E$20</f>
        <v>28705</v>
      </c>
      <c r="F52" s="46">
        <f>$F$11+$F$20</f>
        <v>7320</v>
      </c>
      <c r="G52" s="46">
        <f>$G$11+$G$20</f>
        <v>8069</v>
      </c>
      <c r="H52" s="46">
        <f>$H$11+$H$20</f>
        <v>15389</v>
      </c>
      <c r="I52" s="46">
        <f>$I$11+$I$20</f>
        <v>6145</v>
      </c>
      <c r="J52" s="46">
        <f>$J$11+$J$20</f>
        <v>7171</v>
      </c>
      <c r="K52" s="46">
        <f>$K$11+$K$20</f>
        <v>13316</v>
      </c>
      <c r="L52" s="68">
        <f t="shared" si="14"/>
        <v>54.363163757890831</v>
      </c>
      <c r="M52" s="68">
        <f t="shared" si="14"/>
        <v>52.94619422572179</v>
      </c>
      <c r="N52" s="68">
        <f t="shared" si="14"/>
        <v>53.610869186552868</v>
      </c>
    </row>
    <row r="53" spans="1:14">
      <c r="A53" s="12" t="s">
        <v>0</v>
      </c>
      <c r="B53" s="12"/>
      <c r="C53" s="46">
        <f>$C$12</f>
        <v>30019</v>
      </c>
      <c r="D53" s="46">
        <f>$D$12</f>
        <v>32913</v>
      </c>
      <c r="E53" s="46">
        <f>$E$12</f>
        <v>62932</v>
      </c>
      <c r="F53" s="46">
        <f>$F$12</f>
        <v>16582</v>
      </c>
      <c r="G53" s="46">
        <f>$G$12</f>
        <v>17748</v>
      </c>
      <c r="H53" s="46">
        <f>$H$12</f>
        <v>34330</v>
      </c>
      <c r="I53" s="46">
        <f>$I$12</f>
        <v>13437</v>
      </c>
      <c r="J53" s="46">
        <f>$J$12</f>
        <v>15165</v>
      </c>
      <c r="K53" s="46">
        <f>$K$12</f>
        <v>28602</v>
      </c>
      <c r="L53" s="68">
        <f t="shared" si="14"/>
        <v>55.238349045604451</v>
      </c>
      <c r="M53" s="68">
        <f t="shared" si="14"/>
        <v>53.923981405523655</v>
      </c>
      <c r="N53" s="68">
        <f t="shared" si="14"/>
        <v>54.550943875929569</v>
      </c>
    </row>
    <row r="54" spans="1:14">
      <c r="A54" s="12" t="s">
        <v>34</v>
      </c>
      <c r="B54" s="12"/>
      <c r="C54" s="37"/>
      <c r="D54" s="37"/>
      <c r="E54" s="37"/>
      <c r="F54" s="37"/>
      <c r="G54" s="37"/>
      <c r="H54" s="37"/>
      <c r="I54" s="37"/>
      <c r="J54" s="37"/>
      <c r="K54" s="37"/>
      <c r="L54" s="59"/>
      <c r="M54" s="59"/>
      <c r="N54" s="59"/>
    </row>
    <row r="55" spans="1:14">
      <c r="A55" s="12" t="s">
        <v>54</v>
      </c>
      <c r="B55" s="12"/>
      <c r="C55" s="46">
        <f t="shared" ref="C55:K55" si="15">+C14+C32</f>
        <v>38341</v>
      </c>
      <c r="D55" s="46">
        <f t="shared" si="15"/>
        <v>43852</v>
      </c>
      <c r="E55" s="46">
        <f t="shared" si="15"/>
        <v>82193</v>
      </c>
      <c r="F55" s="46">
        <f t="shared" si="15"/>
        <v>21071</v>
      </c>
      <c r="G55" s="46">
        <f t="shared" si="15"/>
        <v>23060</v>
      </c>
      <c r="H55" s="46">
        <f t="shared" si="15"/>
        <v>44131</v>
      </c>
      <c r="I55" s="46">
        <f t="shared" si="15"/>
        <v>17270</v>
      </c>
      <c r="J55" s="46">
        <f t="shared" si="15"/>
        <v>20792</v>
      </c>
      <c r="K55" s="46">
        <f t="shared" si="15"/>
        <v>38062</v>
      </c>
      <c r="L55" s="68">
        <f t="shared" ref="L55:N56" si="16">F55/C55*100</f>
        <v>54.956834720012516</v>
      </c>
      <c r="M55" s="68">
        <f t="shared" si="16"/>
        <v>52.585970993341235</v>
      </c>
      <c r="N55" s="68">
        <f t="shared" si="16"/>
        <v>53.691920236516488</v>
      </c>
    </row>
    <row r="56" spans="1:14">
      <c r="A56" s="12" t="s">
        <v>55</v>
      </c>
      <c r="B56" s="12"/>
      <c r="C56" s="46">
        <f t="shared" ref="C56:K56" si="17">+C15+C21</f>
        <v>13014</v>
      </c>
      <c r="D56" s="46">
        <f t="shared" si="17"/>
        <v>14778</v>
      </c>
      <c r="E56" s="46">
        <f t="shared" si="17"/>
        <v>27792</v>
      </c>
      <c r="F56" s="46">
        <f t="shared" si="17"/>
        <v>8472</v>
      </c>
      <c r="G56" s="46">
        <f t="shared" si="17"/>
        <v>9396</v>
      </c>
      <c r="H56" s="46">
        <f t="shared" si="17"/>
        <v>17868</v>
      </c>
      <c r="I56" s="46">
        <f t="shared" si="17"/>
        <v>4542</v>
      </c>
      <c r="J56" s="46">
        <f t="shared" si="17"/>
        <v>5382</v>
      </c>
      <c r="K56" s="46">
        <f t="shared" si="17"/>
        <v>9924</v>
      </c>
      <c r="L56" s="68">
        <f t="shared" si="16"/>
        <v>65.099124020285842</v>
      </c>
      <c r="M56" s="68">
        <f t="shared" si="16"/>
        <v>63.580998781973207</v>
      </c>
      <c r="N56" s="68">
        <f t="shared" si="16"/>
        <v>64.29188255613127</v>
      </c>
    </row>
    <row r="57" spans="1:14">
      <c r="A57" s="12" t="s">
        <v>56</v>
      </c>
      <c r="B57" s="12"/>
      <c r="C57" s="37"/>
      <c r="D57" s="37"/>
      <c r="E57" s="37"/>
      <c r="F57" s="37"/>
      <c r="G57" s="37"/>
      <c r="H57" s="37"/>
      <c r="I57" s="37"/>
      <c r="J57" s="37"/>
      <c r="K57" s="37"/>
      <c r="L57" s="59"/>
      <c r="M57" s="59"/>
      <c r="N57" s="59"/>
    </row>
    <row r="58" spans="1:14">
      <c r="A58" s="12" t="s">
        <v>57</v>
      </c>
      <c r="B58" s="12"/>
      <c r="C58" s="37"/>
      <c r="D58" s="37"/>
      <c r="E58" s="37"/>
      <c r="F58" s="37"/>
      <c r="G58" s="37"/>
      <c r="H58" s="37"/>
      <c r="I58" s="37"/>
      <c r="J58" s="37"/>
      <c r="K58" s="37"/>
      <c r="L58" s="59"/>
      <c r="M58" s="59"/>
      <c r="N58" s="59"/>
    </row>
    <row r="59" spans="1:14">
      <c r="A59" s="12" t="s">
        <v>31</v>
      </c>
      <c r="B59" s="12"/>
      <c r="C59" s="37"/>
      <c r="D59" s="37"/>
      <c r="E59" s="37"/>
      <c r="F59" s="37"/>
      <c r="G59" s="37"/>
      <c r="H59" s="37"/>
      <c r="I59" s="37"/>
      <c r="J59" s="37"/>
      <c r="K59" s="37"/>
      <c r="L59" s="59"/>
      <c r="M59" s="59"/>
      <c r="N59" s="59"/>
    </row>
    <row r="60" spans="1:14">
      <c r="A60" s="13" t="s">
        <v>5</v>
      </c>
      <c r="B60" s="26"/>
      <c r="C60" s="46">
        <f>SUM($C$46:$C$59)</f>
        <v>329549</v>
      </c>
      <c r="D60" s="46">
        <f>SUM($D$46:$D$59)</f>
        <v>375337</v>
      </c>
      <c r="E60" s="46">
        <f>SUM($E$46:$E$59)</f>
        <v>704886</v>
      </c>
      <c r="F60" s="46">
        <f>SUM($F$46:$F$59)</f>
        <v>175302</v>
      </c>
      <c r="G60" s="46">
        <f>SUM($G$46:$G$59)</f>
        <v>194950</v>
      </c>
      <c r="H60" s="46">
        <f>SUM($H$46:$H$59)</f>
        <v>370252</v>
      </c>
      <c r="I60" s="46">
        <f>SUM($I$46:$I$59)</f>
        <v>154247</v>
      </c>
      <c r="J60" s="46">
        <f>SUM($J$46:$J$59)</f>
        <v>180387</v>
      </c>
      <c r="K60" s="46">
        <f>SUM($K$46:$K$59)</f>
        <v>334634</v>
      </c>
      <c r="L60" s="68">
        <f>F60/C60*100</f>
        <v>53.194517355537421</v>
      </c>
      <c r="M60" s="68">
        <f>G60/D60*100</f>
        <v>51.939989929050427</v>
      </c>
      <c r="N60" s="68">
        <f>H60/E60*100</f>
        <v>52.526507832472205</v>
      </c>
    </row>
  </sheetData>
  <mergeCells count="30">
    <mergeCell ref="A1:B1"/>
    <mergeCell ref="L1:N1"/>
    <mergeCell ref="A2:N2"/>
    <mergeCell ref="A3:B3"/>
    <mergeCell ref="C3:E3"/>
    <mergeCell ref="F3:H3"/>
    <mergeCell ref="I3:K3"/>
    <mergeCell ref="L3:N3"/>
    <mergeCell ref="A4:B4"/>
    <mergeCell ref="A44:B44"/>
    <mergeCell ref="C44:E44"/>
    <mergeCell ref="F44:H44"/>
    <mergeCell ref="I44:K44"/>
    <mergeCell ref="L44:N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</mergeCells>
  <phoneticPr fontId="2"/>
  <printOptions horizontalCentered="1"/>
  <pageMargins left="0.23622047244094491" right="0.23622047244094491" top="0.51181102362204722" bottom="0.39370078740157483" header="0.31496062992125984" footer="0.31496062992125984"/>
  <pageSetup paperSize="9" scale="70" fitToWidth="1" fitToHeight="1" orientation="landscape" usePrinterDefaults="1" blackAndWhite="1" r:id="rId1"/>
  <headerFooter alignWithMargins="0">
    <oddFooter>&amp;C&amp;A　&amp;P/&amp;N</oddFooter>
  </headerFooter>
  <rowBreaks count="1" manualBreakCount="1">
    <brk id="41" max="1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集計表３</vt:lpstr>
    </vt:vector>
  </TitlesOfParts>
  <Company>A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秋田県庁</dc:creator>
  <cp:lastModifiedBy>柴田　史彰</cp:lastModifiedBy>
  <cp:lastPrinted>2023-03-01T01:07:42Z</cp:lastPrinted>
  <dcterms:created xsi:type="dcterms:W3CDTF">2001-02-13T10:35:27Z</dcterms:created>
  <dcterms:modified xsi:type="dcterms:W3CDTF">2023-04-09T12:09:23Z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2023-04-09T12:09:23Z</vt:filetime>
  </property>
</Properties>
</file>