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hachirogata015\Desktop\sanitized_file_2023-10-02_09-31-35\"/>
    </mc:Choice>
  </mc:AlternateContent>
  <xr:revisionPtr revIDLastSave="0" documentId="13_ncr:1_{9EB580E9-38CA-4E4E-B7D3-5CC5EF3DD159}"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U34" i="10"/>
  <c r="U35" i="10" s="1"/>
  <c r="U36" i="10" s="1"/>
  <c r="U37"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<sst xmlns="http://schemas.openxmlformats.org/spreadsheetml/2006/main" count="1172" uniqueCount="608">
  <si>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</si>
  <si>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</si>
  <si>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</si>
  <si>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</si>
  <si>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</si>
  <si>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</si>
  <si>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</si>
  <si>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</si>
  <si>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</si>
  <si>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</si>
  <si>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</si>
  <si>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</si>
  <si>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</si>
  <si>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</si>
  <si>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</si>
  <si>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</si>
  <si>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</si>
  <si>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</si>
  <si>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</si>
  <si>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</si>
  <si>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</si>
  <si>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</si>
  <si>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</si>
  <si>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</si>
  <si>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</si>
  <si>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</si>
  <si>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</si>
  <si>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</si>
  <si>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</si>
  <si>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</si>
  <si>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</si>
  <si>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</si>
  <si>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</si>
  <si>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</si>
  <si>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</si>
  <si>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</si>
  <si>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</si>
  <si>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</si>
  <si>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</si>
  <si>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</si>
  <si>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</si>
  <si>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</si>
  <si>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</si>
  <si>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</si>
  <si>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</si>
  <si>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</si>
  <si>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</si>
  <si>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</si>
  <si>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</si>
  <si>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</si>
  <si>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</si>
  <si>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</si>
  <si>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</si>
  <si>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</si>
  <si>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</si>
  <si>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</si>
  <si>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</si>
  <si>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</si>
  <si>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</si>
  <si>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</si>
  <si>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</si>
  <si>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</si>
  <si>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</si>
  <si>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</si>
  <si>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</si>
  <si>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</si>
  <si>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</si>
  <si>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</si>
  <si>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</si>
  <si>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</si>
  <si>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</si>
  <si>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</si>
  <si>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</si>
  <si>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</si>
  <si>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</si>
  <si>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</si>
  <si>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</si>
  <si>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</si>
  <si>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</si>
  <si>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</si>
  <si>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</si>
  <si>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</si>
  <si>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</si>
  <si>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</si>
  <si>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</si>
  <si>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</si>
  <si>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</si>
  <si>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</si>
  <si>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</si>
  <si>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</si>
  <si>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</si>
  <si>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</si>
  <si>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</si>
  <si>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</si>
  <si>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</si>
  <si>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</si>
  <si>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</si>
  <si>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</si>
  <si>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八郎潟町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</si>
  <si>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</si>
  <si>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</si>
  <si>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</si>
  <si>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</si>
  <si>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</si>
  <si>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</si>
  <si>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</si>
  <si>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</si>
  <si>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</si>
  <si>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</si>
  <si>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</si>
  <si>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</si>
  <si>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</si>
  <si>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</si>
  <si>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</si>
  <si>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</si>
  <si>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</si>
  <si>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</si>
  <si>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</si>
  <si>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</si>
  <si>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</si>
  <si>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</si>
  <si>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</si>
  <si>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</si>
  <si>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</si>
  <si>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</si>
  <si>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</si>
  <si>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</si>
  <si>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</si>
  <si>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</si>
  <si>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</si>
  <si>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</si>
  <si>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</si>
  <si>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</si>
  <si>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</si>
  <si>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</si>
  <si>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</si>
  <si>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</si>
  <si>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</si>
  <si>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</si>
  <si>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</si>
  <si>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</si>
  <si>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</si>
  <si>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</si>
  <si>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</si>
  <si>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</si>
  <si>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</si>
  <si>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</si>
  <si>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</si>
  <si>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</si>
  <si>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</si>
  <si>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</si>
  <si>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</si>
  <si>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</si>
  <si>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</si>
  <si>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</si>
  <si>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</si>
  <si>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</si>
  <si>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</si>
  <si>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</si>
  <si>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</si>
  <si>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</si>
  <si>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</si>
  <si>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</si>
  <si>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</si>
  <si>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</si>
  <si>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</si>
  <si>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</si>
  <si>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</si>
  <si>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</si>
  <si>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</si>
  <si>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</si>
  <si>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</si>
  <si>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</si>
  <si>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</si>
  <si>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</si>
  <si>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</si>
  <si>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</si>
  <si>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</si>
  <si>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</si>
  <si>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</si>
  <si>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</si>
  <si>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</si>
  <si>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</si>
  <si>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</si>
  <si>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</si>
  <si>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</si>
  <si>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</si>
  <si>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</si>
  <si>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</si>
  <si>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</si>
  <si>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</si>
  <si>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</si>
  <si>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</si>
  <si>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</si>
  <si>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</si>
  <si>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</si>
  <si>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</si>
  <si>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</si>
  <si>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</si>
  <si>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</si>
  <si>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</si>
  <si>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</si>
  <si>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</si>
  <si>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</si>
  <si>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</si>
  <si>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</si>
  <si>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</si>
  <si>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</si>
  <si>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</si>
  <si>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</si>
  <si>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</si>
  <si>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</si>
  <si>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</si>
  <si>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</si>
  <si>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</si>
  <si>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</si>
  <si>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</si>
  <si>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秋田県八郎潟町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</si>
  <si>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</si>
  <si>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</si>
  <si>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</si>
  <si>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</si>
  <si>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</si>
  <si>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</si>
  <si>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</si>
  <si>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</si>
  <si>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</si>
  <si>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</si>
  <si>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</si>
  <si>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</si>
  <si>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</si>
  <si>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</si>
  <si>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</si>
  <si>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</si>
  <si>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</si>
  <si>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</si>
  <si>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</si>
  <si>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</si>
  <si>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</si>
  <si>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</si>
  <si>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</si>
  <si>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</si>
  <si>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</si>
  <si>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</si>
  <si>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</si>
  <si>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</si>
  <si>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</si>
  <si>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</si>
  <si>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</si>
  <si>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</si>
  <si>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</si>
  <si>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</si>
  <si>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</si>
  <si>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</si>
  <si>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</si>
  <si>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</si>
  <si>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</si>
  <si>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</si>
  <si>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</si>
  <si>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</si>
  <si>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</si>
  <si>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</si>
  <si>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</si>
  <si>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</si>
  <si>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</si>
  <si>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</si>
  <si>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</si>
  <si>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</si>
  <si>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</si>
  <si>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</si>
  <si>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</si>
  <si>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</si>
  <si>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</si>
  <si>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</si>
  <si>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</si>
  <si>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</si>
  <si>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</si>
  <si>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</si>
  <si>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</si>
  <si>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</si>
  <si>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</si>
  <si>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</si>
  <si>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</si>
  <si>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</si>
  <si>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</si>
  <si>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</si>
  <si>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</si>
  <si>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</si>
  <si>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</si>
  <si>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</si>
  <si>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</si>
  <si>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</si>
  <si>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</si>
  <si>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</si>
  <si>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</si>
  <si>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</si>
  <si>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</si>
  <si>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</si>
  <si>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</si>
  <si>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</si>
  <si>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</si>
  <si>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</si>
  <si>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</si>
  <si>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</si>
  <si>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</si>
  <si>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</si>
  <si>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</si>
  <si>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</si>
  <si>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</si>
  <si>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</si>
  <si>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</si>
  <si>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</si>
  <si>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</si>
  <si>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</si>
  <si>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</si>
  <si>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</si>
  <si>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</si>
  <si>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</si>
  <si>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</si>
  <si>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</si>
  <si>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</si>
  <si>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</si>
  <si>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</si>
  <si>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</si>
  <si>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</si>
  <si>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</si>
  <si>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</si>
  <si>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</si>
  <si>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</si>
  <si>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</si>
  <si>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</si>
  <si>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</si>
  <si>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</si>
  <si>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</si>
  <si>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</si>
  <si>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</si>
  <si>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</si>
  <si>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</si>
  <si>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</si>
  <si>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</si>
  <si>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</si>
  <si>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</si>
  <si>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</si>
  <si>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</si>
  <si>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</si>
  <si>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</si>
  <si>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</si>
  <si>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</si>
  <si>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</si>
  <si>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</si>
  <si>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</si>
  <si>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</si>
  <si>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</si>
  <si>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</si>
  <si>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</si>
  <si>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</si>
  <si>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</si>
  <si>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</si>
  <si>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</si>
  <si>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</si>
  <si>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</si>
  <si>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</si>
  <si>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</si>
  <si>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</si>
  <si>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</si>
  <si>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</si>
  <si>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</si>
  <si>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</si>
  <si>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</si>
  <si>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</si>
  <si>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</si>
  <si>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</si>
  <si>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</si>
  <si>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秋田県八郎潟町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</si>
  <si>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</si>
  <si>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</si>
  <si>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</si>
  <si>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</si>
  <si>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</si>
  <si>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</si>
  <si>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</si>
  <si>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</si>
  <si>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</si>
  <si>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</si>
  <si>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</si>
  <si>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</si>
  <si>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</si>
  <si>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</si>
  <si>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</si>
  <si>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</si>
  <si>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</si>
  <si>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</si>
  <si>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</si>
  <si>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</si>
  <si>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</si>
  <si>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</si>
  <si>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</si>
  <si>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</si>
  <si>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</si>
  <si>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</si>
  <si>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</si>
  <si>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</si>
  <si>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</si>
  <si>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</si>
  <si>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</si>
  <si>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</si>
  <si>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</si>
  <si>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</si>
  <si>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</si>
  <si>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</si>
  <si>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</si>
  <si>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</si>
  <si>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t>
    <phoneticPr fontId="5"/>
  </si>
  <si>
    <t>上水道特別会計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</si>
  <si>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</si>
  <si>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</si>
  <si>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</si>
  <si>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</si>
  <si>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</si>
  <si>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</si>
  <si>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</si>
  <si>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</si>
  <si>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</si>
  <si>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</si>
  <si>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</si>
  <si>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</si>
  <si>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</si>
  <si>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</si>
  <si>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</si>
  <si>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</si>
  <si>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</si>
  <si>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</si>
  <si>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</si>
  <si>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</si>
  <si>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</si>
  <si>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</si>
  <si>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</si>
  <si>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</si>
  <si>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</si>
  <si>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</si>
  <si>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</si>
  <si>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</si>
  <si>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</si>
  <si>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</si>
  <si>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</si>
  <si>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</si>
  <si>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</si>
  <si>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</si>
  <si>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</si>
  <si>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</si>
  <si>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</si>
  <si>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</si>
  <si>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</si>
  <si>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</si>
  <si>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</si>
  <si>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</si>
  <si>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</si>
  <si>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</si>
  <si>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</si>
  <si>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</si>
  <si>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</si>
  <si>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</si>
  <si>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</si>
  <si>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</si>
  <si>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</si>
  <si>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</si>
  <si>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</si>
  <si>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</si>
  <si>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</si>
  <si>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</si>
  <si>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</si>
  <si>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</si>
  <si>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</si>
  <si>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</si>
  <si>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</si>
  <si>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</si>
  <si>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</si>
  <si>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</si>
  <si>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介護保険特別会計（サービス勘定）</t>
    <phoneticPr fontId="5"/>
  </si>
  <si>
    <t>(Ｆ)</t>
    <phoneticPr fontId="5"/>
  </si>
  <si>
    <t>介護保険特別会計（保険事業勘定）</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</si>
  <si>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</si>
  <si>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</si>
  <si>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</si>
  <si>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</si>
  <si>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</si>
  <si>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</si>
  <si>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</si>
  <si>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</si>
  <si>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</si>
  <si>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</si>
  <si>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</si>
  <si>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</si>
  <si>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</si>
  <si>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</si>
  <si>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</si>
  <si>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</si>
  <si>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</si>
  <si>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</si>
  <si>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</si>
  <si>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</si>
  <si>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</si>
  <si>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</si>
  <si>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</si>
  <si>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</si>
  <si>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</si>
  <si>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</si>
  <si>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</si>
  <si>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</si>
  <si>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</si>
  <si>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</si>
  <si>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</si>
  <si>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</si>
  <si>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</si>
  <si>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</si>
  <si>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</si>
  <si>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</si>
  <si>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</si>
  <si>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</si>
  <si>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</si>
  <si>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</si>
  <si>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</si>
  <si>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</si>
  <si>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</si>
  <si>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</si>
  <si>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</si>
  <si>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</si>
  <si>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</si>
  <si>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</si>
  <si>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</si>
  <si>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</si>
  <si>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</si>
  <si>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</si>
  <si>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</si>
  <si>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</si>
  <si>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</si>
  <si>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</si>
  <si>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</si>
  <si>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</si>
  <si>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</si>
  <si>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</si>
  <si>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</si>
  <si>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</si>
  <si>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</si>
  <si>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</si>
  <si>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</si>
  <si>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</si>
  <si>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</si>
  <si>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</si>
  <si>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</si>
  <si>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</si>
  <si>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</si>
  <si>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</si>
  <si>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</si>
  <si>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</si>
  <si>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</si>
  <si>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</si>
  <si>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</si>
  <si>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</si>
  <si>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</si>
  <si>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</si>
  <si>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</si>
  <si>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</si>
  <si>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</si>
  <si>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</si>
  <si>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5.63</t>
  </si>
  <si>
    <t>上水道特別会計</t>
  </si>
  <si>
    <t>一般会計</t>
  </si>
  <si>
    <t>国民健康保険特別会計</t>
  </si>
  <si>
    <t>介護保険特別会計(保険事業勘定)</t>
  </si>
  <si>
    <t>公共下水道事業特別会計</t>
  </si>
  <si>
    <t>後期高齢者医療特別会計</t>
  </si>
  <si>
    <t>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</si>
  <si>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</si>
  <si>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</si>
  <si>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</si>
  <si>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</si>
  <si>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</si>
  <si>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</si>
  <si>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</si>
  <si>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</si>
  <si>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</si>
  <si>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t>
    <phoneticPr fontId="2"/>
  </si>
  <si>
    <t>湖東地区行政一部事務組合（一般会計）</t>
    <rPh sb="0" eb="12">
      <t>コトウチクギョウセイイチブジムクミアイ</t>
    </rPh>
    <rPh sb="13" eb="17">
      <t>イッパンカイケイ</t>
    </rPh>
    <phoneticPr fontId="2"/>
  </si>
  <si>
    <t>八郎湖周辺清掃事務組合（一般会計）</t>
    <rPh sb="0" eb="2">
      <t>ハチロウ</t>
    </rPh>
    <rPh sb="2" eb="3">
      <t>コ</t>
    </rPh>
    <rPh sb="3" eb="5">
      <t>シュウヘン</t>
    </rPh>
    <rPh sb="5" eb="7">
      <t>セイソウ</t>
    </rPh>
    <rPh sb="7" eb="9">
      <t>ジム</t>
    </rPh>
    <rPh sb="9" eb="11">
      <t>クミアイ</t>
    </rPh>
    <rPh sb="12" eb="16">
      <t>イッパンカイケイ</t>
    </rPh>
    <phoneticPr fontId="2"/>
  </si>
  <si>
    <t>八郎潟町・井川町衛生処理施設組合（一般会計）</t>
    <rPh sb="0" eb="4">
      <t>ハチロウガタマチ</t>
    </rPh>
    <rPh sb="5" eb="8">
      <t>イカワマチ</t>
    </rPh>
    <rPh sb="8" eb="10">
      <t>エイセイ</t>
    </rPh>
    <rPh sb="10" eb="12">
      <t>ショリ</t>
    </rPh>
    <rPh sb="12" eb="14">
      <t>シセツ</t>
    </rPh>
    <rPh sb="14" eb="16">
      <t>クミアイ</t>
    </rPh>
    <rPh sb="17" eb="21">
      <t>イッパンカイケイ</t>
    </rPh>
    <phoneticPr fontId="2"/>
  </si>
  <si>
    <t>秋田県市町村総合事務組合（一般会計）</t>
    <rPh sb="0" eb="12">
      <t>アキタケンシチョウソンソウゴウジムクミアイ</t>
    </rPh>
    <rPh sb="13" eb="17">
      <t>イッパンカイケイ</t>
    </rPh>
    <phoneticPr fontId="2"/>
  </si>
  <si>
    <t>秋田県市町村総合事務組合（交通災害共済事業等特別会計）</t>
    <rPh sb="0" eb="12">
      <t>アキタケンシチョウソンソウゴウジムクミアイ</t>
    </rPh>
    <rPh sb="13" eb="26">
      <t>コウツウサイガイキョウサイジギョウトウトクベツカイケイ</t>
    </rPh>
    <phoneticPr fontId="2"/>
  </si>
  <si>
    <t>秋田県市町村会館管理組合（一般会計）</t>
    <rPh sb="0" eb="12">
      <t>アキタケンシチョウソンカイカンカンリクミアイ</t>
    </rPh>
    <rPh sb="13" eb="17">
      <t>イッパンカイケイ</t>
    </rPh>
    <phoneticPr fontId="2"/>
  </si>
  <si>
    <t>秋田県後期高齢者医療広域連合（一般会計）</t>
    <rPh sb="0" eb="14">
      <t>アキタケンコウキコウレイシャイリョウコウイキレンゴウ</t>
    </rPh>
    <rPh sb="15" eb="19">
      <t>イッパンカイケイ</t>
    </rPh>
    <phoneticPr fontId="2"/>
  </si>
  <si>
    <t>秋田県後期高齢者医療広域連合（後期高齢者医療特別会計）</t>
    <rPh sb="0" eb="14">
      <t>アキタケンコウキコウレイシャイリョウコウイキレンゴウ</t>
    </rPh>
    <rPh sb="15" eb="26">
      <t>コウキコウレイシャイリョウトクベツカイケイ</t>
    </rPh>
    <phoneticPr fontId="2"/>
  </si>
  <si>
    <t>秋田県町村電算システム共同事業組合（一般会計）</t>
    <rPh sb="0" eb="7">
      <t>アキタケンチョウソンデンサン</t>
    </rPh>
    <rPh sb="11" eb="17">
      <t>キョウドウジギョウクミアイ</t>
    </rPh>
    <rPh sb="18" eb="22">
      <t>イッパンカイケイ</t>
    </rPh>
    <phoneticPr fontId="2"/>
  </si>
  <si>
    <t>地域福祉基金</t>
    <rPh sb="0" eb="2">
      <t>チイキ</t>
    </rPh>
    <rPh sb="2" eb="4">
      <t>フクシ</t>
    </rPh>
    <rPh sb="4" eb="6">
      <t>キキン</t>
    </rPh>
    <phoneticPr fontId="5"/>
  </si>
  <si>
    <t>地域振興施設整備基金</t>
    <rPh sb="0" eb="2">
      <t>チイキ</t>
    </rPh>
    <rPh sb="2" eb="4">
      <t>シンコウ</t>
    </rPh>
    <rPh sb="4" eb="6">
      <t>シセツ</t>
    </rPh>
    <rPh sb="6" eb="8">
      <t>セイビ</t>
    </rPh>
    <rPh sb="8" eb="10">
      <t>キキン</t>
    </rPh>
    <phoneticPr fontId="5"/>
  </si>
  <si>
    <t>がんばれふるさと基金</t>
    <rPh sb="8" eb="10">
      <t>キキン</t>
    </rPh>
    <phoneticPr fontId="5"/>
  </si>
  <si>
    <t>公共施設解体基金</t>
    <rPh sb="0" eb="2">
      <t>コウキョウ</t>
    </rPh>
    <rPh sb="2" eb="4">
      <t>シセツ</t>
    </rPh>
    <rPh sb="4" eb="6">
      <t>カイタイ</t>
    </rPh>
    <rPh sb="6" eb="8">
      <t>キキン</t>
    </rPh>
    <phoneticPr fontId="5"/>
  </si>
  <si>
    <t>ふるさと保全対策基金</t>
    <rPh sb="4" eb="6">
      <t>ホゼン</t>
    </rPh>
    <rPh sb="6" eb="8">
      <t>タイサク</t>
    </rPh>
    <rPh sb="8" eb="10">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</si>
  <si>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</si>
  <si>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</si>
  <si>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財政調整基金の積み立てによる充当可能基金を高い水準で維持しているほか、基準財政需要額算入見込額の増により、比率なしとなっている。有形固定資産減価償却率についても、新庁舎建設事業の実施により、町有施設の更新がなされていることから、類似団体平均を下回っている。
　今後も公共施設総合管理計画に基づき、施設の改修、更新等を進めていくとともに、地方債の繰り上げ償還や経常経費の見直しを進め、適切な財政運営に努める。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</si>
  <si>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</si>
  <si>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</si>
  <si>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</si>
  <si>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</si>
  <si>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</si>
  <si>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</si>
  <si>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財政調整基金の積み立てによる充当可能基金を高い水準で維持しているほか、基準財政需要額算入見込額の増により、比率なしとなっている。実質公債比率については、新庁舎建設事業の関係で、地方債発行額が高い水準で推移していることもあり、令和２年度までは年々増加していたが、繰上償還を行ったこと及び普通交付税が令和２年度と比べ大幅に増額となったことにより、令和３年度は11.7％と前年度から0.1％減となった。新庁舎建設事業については、令和５年度までの計画であり、地方債の発行が増加することから、実質公債比率は増加していくと見込まれる。
　今後は、新規事業の抑制や事業規模を精査し、地方債発行の抑制及び繰上償還の実施により財政の健全化に努める。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</si>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</sst>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5"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67BC476-D18E-4D69-BE18-26EA0CEC413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32D9-4E2D-966E-A3F628818B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71465</c:v>
                </c:pt>
                <c:pt idx="1">
                  <c:v>91762</c:v>
                </c:pt>
                <c:pt idx="2">
                  <c:v>137462</c:v>
                </c:pt>
                <c:pt idx="3">
                  <c:v>137882</c:v>
                </c:pt>
                <c:pt idx="4">
                  <c:v>219230</c:v>
                </c:pt>
              </c:numCache>
            </c:numRef>
          </c:val>
          <c:smooth val="0"/>
          <c:extLst>
            <c:ext xmlns:c16="http://schemas.microsoft.com/office/drawing/2014/chart" uri="{C3380CC4-5D6E-409C-BE32-E72D297353CC}">
              <c16:uniqueId val="{00000001-32D9-4E2D-966E-A3F628818B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10.36</c:v>
                </c:pt>
                <c:pt idx="1">
                  <c:v>7.29</c:v>
                </c:pt>
                <c:pt idx="2">
                  <c:v>10.89</c:v>
                </c:pt>
                <c:pt idx="3">
                  <c:v>10.66</c:v>
                </c:pt>
                <c:pt idx="4">
                  <c:v>8.56</c:v>
                </c:pt>
              </c:numCache>
            </c:numRef>
          </c:val>
          <c:extLst>
            <c:ext xmlns:c16="http://schemas.microsoft.com/office/drawing/2014/chart" uri="{C3380CC4-5D6E-409C-BE32-E72D297353CC}">
              <c16:uniqueId val="{00000000-A4AF-42EB-881A-1D76BC8C5A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123.26</c:v>
                </c:pt>
                <c:pt idx="1">
                  <c:v>130.71</c:v>
                </c:pt>
                <c:pt idx="2">
                  <c:v>121.3</c:v>
                </c:pt>
                <c:pt idx="3">
                  <c:v>112.45</c:v>
                </c:pt>
                <c:pt idx="4">
                  <c:v>101.1</c:v>
                </c:pt>
              </c:numCache>
            </c:numRef>
          </c:val>
          <c:extLst>
            <c:ext xmlns:c16="http://schemas.microsoft.com/office/drawing/2014/chart" uri="{C3380CC4-5D6E-409C-BE32-E72D297353CC}">
              <c16:uniqueId val="{00000001-A4AF-42EB-881A-1D76BC8C5A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3.06</c:v>
                </c:pt>
                <c:pt idx="1">
                  <c:v>3.44</c:v>
                </c:pt>
                <c:pt idx="2">
                  <c:v>-5.63</c:v>
                </c:pt>
                <c:pt idx="3">
                  <c:v>4.76</c:v>
                </c:pt>
                <c:pt idx="4">
                  <c:v>3.57</c:v>
                </c:pt>
              </c:numCache>
            </c:numRef>
          </c:val>
          <c:smooth val="0"/>
          <c:extLst>
            <c:ext xmlns:c16="http://schemas.microsoft.com/office/drawing/2014/chart" uri="{C3380CC4-5D6E-409C-BE32-E72D297353CC}">
              <c16:uniqueId val="{00000002-A4AF-42EB-881A-1D76BC8C5A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EE-4239-A4B9-BA0BDC6E82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EE-4239-A4B9-BA0BDC6E82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EE-4239-A4B9-BA0BDC6E82B1}"/>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79EE-4239-A4B9-BA0BDC6E82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0.02</c:v>
                </c:pt>
                <c:pt idx="4">
                  <c:v>#N/A</c:v>
                </c:pt>
                <c:pt idx="5">
                  <c:v>0.02</c:v>
                </c:pt>
                <c:pt idx="6">
                  <c:v>#N/A</c:v>
                </c:pt>
                <c:pt idx="7">
                  <c:v>0</c:v>
                </c:pt>
                <c:pt idx="8">
                  <c:v>#N/A</c:v>
                </c:pt>
                <c:pt idx="9">
                  <c:v>0.05</c:v>
                </c:pt>
              </c:numCache>
            </c:numRef>
          </c:val>
          <c:extLst>
            <c:ext xmlns:c16="http://schemas.microsoft.com/office/drawing/2014/chart" uri="{C3380CC4-5D6E-409C-BE32-E72D297353CC}">
              <c16:uniqueId val="{00000004-79EE-4239-A4B9-BA0BDC6E82B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0.84</c:v>
                </c:pt>
                <c:pt idx="2">
                  <c:v>#N/A</c:v>
                </c:pt>
                <c:pt idx="3">
                  <c:v>0.79</c:v>
                </c:pt>
                <c:pt idx="4">
                  <c:v>#N/A</c:v>
                </c:pt>
                <c:pt idx="5">
                  <c:v>0.65</c:v>
                </c:pt>
                <c:pt idx="6">
                  <c:v>#N/A</c:v>
                </c:pt>
                <c:pt idx="7">
                  <c:v>0.47</c:v>
                </c:pt>
                <c:pt idx="8">
                  <c:v>#N/A</c:v>
                </c:pt>
                <c:pt idx="9">
                  <c:v>0.2</c:v>
                </c:pt>
              </c:numCache>
            </c:numRef>
          </c:val>
          <c:extLst>
            <c:ext xmlns:c16="http://schemas.microsoft.com/office/drawing/2014/chart" uri="{C3380CC4-5D6E-409C-BE32-E72D297353CC}">
              <c16:uniqueId val="{00000005-79EE-4239-A4B9-BA0BDC6E82B1}"/>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c:v>
                </c:pt>
                <c:pt idx="2">
                  <c:v>#N/A</c:v>
                </c:pt>
                <c:pt idx="3">
                  <c:v>0.94</c:v>
                </c:pt>
                <c:pt idx="4">
                  <c:v>#N/A</c:v>
                </c:pt>
                <c:pt idx="5">
                  <c:v>1.02</c:v>
                </c:pt>
                <c:pt idx="6">
                  <c:v>#N/A</c:v>
                </c:pt>
                <c:pt idx="7">
                  <c:v>1.4</c:v>
                </c:pt>
                <c:pt idx="8">
                  <c:v>#N/A</c:v>
                </c:pt>
                <c:pt idx="9">
                  <c:v>1.87</c:v>
                </c:pt>
              </c:numCache>
            </c:numRef>
          </c:val>
          <c:extLst>
            <c:ext xmlns:c16="http://schemas.microsoft.com/office/drawing/2014/chart" uri="{C3380CC4-5D6E-409C-BE32-E72D297353CC}">
              <c16:uniqueId val="{00000006-79EE-4239-A4B9-BA0BDC6E82B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9.07</c:v>
                </c:pt>
                <c:pt idx="2">
                  <c:v>#N/A</c:v>
                </c:pt>
                <c:pt idx="3">
                  <c:v>7.85</c:v>
                </c:pt>
                <c:pt idx="4">
                  <c:v>#N/A</c:v>
                </c:pt>
                <c:pt idx="5">
                  <c:v>8.36</c:v>
                </c:pt>
                <c:pt idx="6">
                  <c:v>#N/A</c:v>
                </c:pt>
                <c:pt idx="7">
                  <c:v>8.3800000000000008</c:v>
                </c:pt>
                <c:pt idx="8">
                  <c:v>#N/A</c:v>
                </c:pt>
                <c:pt idx="9">
                  <c:v>7.95</c:v>
                </c:pt>
              </c:numCache>
            </c:numRef>
          </c:val>
          <c:extLst>
            <c:ext xmlns:c16="http://schemas.microsoft.com/office/drawing/2014/chart" uri="{C3380CC4-5D6E-409C-BE32-E72D297353CC}">
              <c16:uniqueId val="{00000007-79EE-4239-A4B9-BA0BDC6E82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10.36</c:v>
                </c:pt>
                <c:pt idx="2">
                  <c:v>#N/A</c:v>
                </c:pt>
                <c:pt idx="3">
                  <c:v>7.29</c:v>
                </c:pt>
                <c:pt idx="4">
                  <c:v>#N/A</c:v>
                </c:pt>
                <c:pt idx="5">
                  <c:v>10.88</c:v>
                </c:pt>
                <c:pt idx="6">
                  <c:v>#N/A</c:v>
                </c:pt>
                <c:pt idx="7">
                  <c:v>10.65</c:v>
                </c:pt>
                <c:pt idx="8">
                  <c:v>#N/A</c:v>
                </c:pt>
                <c:pt idx="9">
                  <c:v>8.5500000000000007</c:v>
                </c:pt>
              </c:numCache>
            </c:numRef>
          </c:val>
          <c:extLst>
            <c:ext xmlns:c16="http://schemas.microsoft.com/office/drawing/2014/chart" uri="{C3380CC4-5D6E-409C-BE32-E72D297353CC}">
              <c16:uniqueId val="{00000008-79EE-4239-A4B9-BA0BDC6E82B1}"/>
            </c:ext>
          </c:extLst>
        </c:ser>
        <c:ser>
          <c:idx val="9"/>
          <c:order val="9"/>
          <c:tx>
            <c:strRef>
              <c:f>データシート!$A$36</c:f>
              <c:strCache>
                <c:ptCount val="1"/>
                <c:pt idx="0">
                  <c:v>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8.23</c:v>
                </c:pt>
                <c:pt idx="2">
                  <c:v>#N/A</c:v>
                </c:pt>
                <c:pt idx="3">
                  <c:v>9.7799999999999994</c:v>
                </c:pt>
                <c:pt idx="4">
                  <c:v>#N/A</c:v>
                </c:pt>
                <c:pt idx="5">
                  <c:v>11.08</c:v>
                </c:pt>
                <c:pt idx="6">
                  <c:v>#N/A</c:v>
                </c:pt>
                <c:pt idx="7">
                  <c:v>12.28</c:v>
                </c:pt>
                <c:pt idx="8">
                  <c:v>#N/A</c:v>
                </c:pt>
                <c:pt idx="9">
                  <c:v>11.84</c:v>
                </c:pt>
              </c:numCache>
            </c:numRef>
          </c:val>
          <c:extLst>
            <c:ext xmlns:c16="http://schemas.microsoft.com/office/drawing/2014/chart" uri="{C3380CC4-5D6E-409C-BE32-E72D297353CC}">
              <c16:uniqueId val="{00000009-79EE-4239-A4B9-BA0BDC6E82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289</c:v>
                </c:pt>
                <c:pt idx="5">
                  <c:v>293</c:v>
                </c:pt>
                <c:pt idx="8">
                  <c:v>306</c:v>
                </c:pt>
                <c:pt idx="11">
                  <c:v>308</c:v>
                </c:pt>
                <c:pt idx="14">
                  <c:v>315</c:v>
                </c:pt>
              </c:numCache>
            </c:numRef>
          </c:val>
          <c:extLst>
            <c:ext xmlns:c16="http://schemas.microsoft.com/office/drawing/2014/chart" uri="{C3380CC4-5D6E-409C-BE32-E72D297353CC}">
              <c16:uniqueId val="{00000000-52F7-4CC0-B4D9-2BD65683E9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F7-4CC0-B4D9-2BD65683E9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52F7-4CC0-B4D9-2BD65683E9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19</c:v>
                </c:pt>
                <c:pt idx="6">
                  <c:v>20</c:v>
                </c:pt>
                <c:pt idx="9">
                  <c:v>20</c:v>
                </c:pt>
                <c:pt idx="12">
                  <c:v>18</c:v>
                </c:pt>
              </c:numCache>
            </c:numRef>
          </c:val>
          <c:extLst>
            <c:ext xmlns:c16="http://schemas.microsoft.com/office/drawing/2014/chart" uri="{C3380CC4-5D6E-409C-BE32-E72D297353CC}">
              <c16:uniqueId val="{00000003-52F7-4CC0-B4D9-2BD65683E9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140</c:v>
                </c:pt>
                <c:pt idx="3">
                  <c:v>158</c:v>
                </c:pt>
                <c:pt idx="6">
                  <c:v>144</c:v>
                </c:pt>
                <c:pt idx="9">
                  <c:v>148</c:v>
                </c:pt>
                <c:pt idx="12">
                  <c:v>146</c:v>
                </c:pt>
              </c:numCache>
            </c:numRef>
          </c:val>
          <c:extLst>
            <c:ext xmlns:c16="http://schemas.microsoft.com/office/drawing/2014/chart" uri="{C3380CC4-5D6E-409C-BE32-E72D297353CC}">
              <c16:uniqueId val="{00000004-52F7-4CC0-B4D9-2BD65683E9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F7-4CC0-B4D9-2BD65683E9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F7-4CC0-B4D9-2BD65683E9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305</c:v>
                </c:pt>
                <c:pt idx="3">
                  <c:v>310</c:v>
                </c:pt>
                <c:pt idx="6">
                  <c:v>351</c:v>
                </c:pt>
                <c:pt idx="9">
                  <c:v>370</c:v>
                </c:pt>
                <c:pt idx="12">
                  <c:v>371</c:v>
                </c:pt>
              </c:numCache>
            </c:numRef>
          </c:val>
          <c:extLst>
            <c:ext xmlns:c16="http://schemas.microsoft.com/office/drawing/2014/chart" uri="{C3380CC4-5D6E-409C-BE32-E72D297353CC}">
              <c16:uniqueId val="{00000007-52F7-4CC0-B4D9-2BD65683E9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c:v>
                </c:pt>
                <c:pt idx="2">
                  <c:v>#N/A</c:v>
                </c:pt>
                <c:pt idx="3">
                  <c:v>#N/A</c:v>
                </c:pt>
                <c:pt idx="4">
                  <c:v>195</c:v>
                </c:pt>
                <c:pt idx="5">
                  <c:v>#N/A</c:v>
                </c:pt>
                <c:pt idx="6">
                  <c:v>#N/A</c:v>
                </c:pt>
                <c:pt idx="7">
                  <c:v>210</c:v>
                </c:pt>
                <c:pt idx="8">
                  <c:v>#N/A</c:v>
                </c:pt>
                <c:pt idx="9">
                  <c:v>#N/A</c:v>
                </c:pt>
                <c:pt idx="10">
                  <c:v>230</c:v>
                </c:pt>
                <c:pt idx="11">
                  <c:v>#N/A</c:v>
                </c:pt>
                <c:pt idx="12">
                  <c:v>#N/A</c:v>
                </c:pt>
                <c:pt idx="13">
                  <c:v>220</c:v>
                </c:pt>
                <c:pt idx="14">
                  <c:v>#N/A</c:v>
                </c:pt>
              </c:numCache>
            </c:numRef>
          </c:val>
          <c:smooth val="0"/>
          <c:extLst>
            <c:ext xmlns:c16="http://schemas.microsoft.com/office/drawing/2014/chart" uri="{C3380CC4-5D6E-409C-BE32-E72D297353CC}">
              <c16:uniqueId val="{00000008-52F7-4CC0-B4D9-2BD65683E9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3221</c:v>
                </c:pt>
                <c:pt idx="5">
                  <c:v>3299</c:v>
                </c:pt>
                <c:pt idx="8">
                  <c:v>3319</c:v>
                </c:pt>
                <c:pt idx="11">
                  <c:v>3261</c:v>
                </c:pt>
                <c:pt idx="14">
                  <c:v>3314</c:v>
                </c:pt>
              </c:numCache>
            </c:numRef>
          </c:val>
          <c:extLst>
            <c:ext xmlns:c16="http://schemas.microsoft.com/office/drawing/2014/chart" uri="{C3380CC4-5D6E-409C-BE32-E72D297353CC}">
              <c16:uniqueId val="{00000000-BCC4-4528-B16A-8204BFAF87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c:v>
                </c:pt>
                <c:pt idx="5">
                  <c:v>4</c:v>
                </c:pt>
                <c:pt idx="8">
                  <c:v>3</c:v>
                </c:pt>
                <c:pt idx="11">
                  <c:v>2</c:v>
                </c:pt>
                <c:pt idx="14">
                  <c:v>1</c:v>
                </c:pt>
              </c:numCache>
            </c:numRef>
          </c:val>
          <c:extLst>
            <c:ext xmlns:c16="http://schemas.microsoft.com/office/drawing/2014/chart" uri="{C3380CC4-5D6E-409C-BE32-E72D297353CC}">
              <c16:uniqueId val="{00000001-BCC4-4528-B16A-8204BFAF87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2920</c:v>
                </c:pt>
                <c:pt idx="5">
                  <c:v>3090</c:v>
                </c:pt>
                <c:pt idx="8">
                  <c:v>2912</c:v>
                </c:pt>
                <c:pt idx="11">
                  <c:v>2747</c:v>
                </c:pt>
                <c:pt idx="14">
                  <c:v>2713</c:v>
                </c:pt>
              </c:numCache>
            </c:numRef>
          </c:val>
          <c:extLst>
            <c:ext xmlns:c16="http://schemas.microsoft.com/office/drawing/2014/chart" uri="{C3380CC4-5D6E-409C-BE32-E72D297353CC}">
              <c16:uniqueId val="{00000002-BCC4-4528-B16A-8204BFAF87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C4-4528-B16A-8204BFAF87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C4-4528-B16A-8204BFAF87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C4-4528-B16A-8204BFAF87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370</c:v>
                </c:pt>
                <c:pt idx="3">
                  <c:v>314</c:v>
                </c:pt>
                <c:pt idx="6">
                  <c:v>277</c:v>
                </c:pt>
                <c:pt idx="9">
                  <c:v>260</c:v>
                </c:pt>
                <c:pt idx="12">
                  <c:v>281</c:v>
                </c:pt>
              </c:numCache>
            </c:numRef>
          </c:val>
          <c:extLst>
            <c:ext xmlns:c16="http://schemas.microsoft.com/office/drawing/2014/chart" uri="{C3380CC4-5D6E-409C-BE32-E72D297353CC}">
              <c16:uniqueId val="{00000006-BCC4-4528-B16A-8204BFAF87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c:v>
                </c:pt>
                <c:pt idx="3">
                  <c:v>109</c:v>
                </c:pt>
                <c:pt idx="6">
                  <c:v>88</c:v>
                </c:pt>
                <c:pt idx="9">
                  <c:v>65</c:v>
                </c:pt>
                <c:pt idx="12">
                  <c:v>46</c:v>
                </c:pt>
              </c:numCache>
            </c:numRef>
          </c:val>
          <c:extLst>
            <c:ext xmlns:c16="http://schemas.microsoft.com/office/drawing/2014/chart" uri="{C3380CC4-5D6E-409C-BE32-E72D297353CC}">
              <c16:uniqueId val="{00000007-BCC4-4528-B16A-8204BFAF87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1701</c:v>
                </c:pt>
                <c:pt idx="3">
                  <c:v>1738</c:v>
                </c:pt>
                <c:pt idx="6">
                  <c:v>1784</c:v>
                </c:pt>
                <c:pt idx="9">
                  <c:v>1733</c:v>
                </c:pt>
                <c:pt idx="12">
                  <c:v>1571</c:v>
                </c:pt>
              </c:numCache>
            </c:numRef>
          </c:val>
          <c:extLst>
            <c:ext xmlns:c16="http://schemas.microsoft.com/office/drawing/2014/chart" uri="{C3380CC4-5D6E-409C-BE32-E72D297353CC}">
              <c16:uniqueId val="{00000008-BCC4-4528-B16A-8204BFAF87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9-BCC4-4528-B16A-8204BFAF87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2897</c:v>
                </c:pt>
                <c:pt idx="3">
                  <c:v>3047</c:v>
                </c:pt>
                <c:pt idx="6">
                  <c:v>3103</c:v>
                </c:pt>
                <c:pt idx="9">
                  <c:v>3022</c:v>
                </c:pt>
                <c:pt idx="12">
                  <c:v>3329</c:v>
                </c:pt>
              </c:numCache>
            </c:numRef>
          </c:val>
          <c:extLst>
            <c:ext xmlns:c16="http://schemas.microsoft.com/office/drawing/2014/chart" uri="{C3380CC4-5D6E-409C-BE32-E72D297353CC}">
              <c16:uniqueId val="{0000000A-BCC4-4528-B16A-8204BFAF87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C4-4528-B16A-8204BFAF87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2494</c:v>
                </c:pt>
                <c:pt idx="1">
                  <c:v>2403</c:v>
                </c:pt>
                <c:pt idx="2">
                  <c:v>2369</c:v>
                </c:pt>
              </c:numCache>
            </c:numRef>
          </c:val>
          <c:extLst>
            <c:ext xmlns:c16="http://schemas.microsoft.com/office/drawing/2014/chart" uri="{C3380CC4-5D6E-409C-BE32-E72D297353CC}">
              <c16:uniqueId val="{00000000-E4B8-49E7-839F-FE6D4CEC31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169</c:v>
                </c:pt>
                <c:pt idx="1">
                  <c:v>99</c:v>
                </c:pt>
                <c:pt idx="2">
                  <c:v>99</c:v>
                </c:pt>
              </c:numCache>
            </c:numRef>
          </c:val>
          <c:extLst>
            <c:ext xmlns:c16="http://schemas.microsoft.com/office/drawing/2014/chart" uri="{C3380CC4-5D6E-409C-BE32-E72D297353CC}">
              <c16:uniqueId val="{00000001-E4B8-49E7-839F-FE6D4CEC31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150</c:v>
                </c:pt>
                <c:pt idx="1">
                  <c:v>149</c:v>
                </c:pt>
                <c:pt idx="2">
                  <c:v>157</c:v>
                </c:pt>
              </c:numCache>
            </c:numRef>
          </c:val>
          <c:extLst>
            <c:ext xmlns:c16="http://schemas.microsoft.com/office/drawing/2014/chart" uri="{C3380CC4-5D6E-409C-BE32-E72D297353CC}">
              <c16:uniqueId val="{00000002-E4B8-49E7-839F-FE6D4CEC31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{435C570A-96D1-414B-8F67-22ACE001D7FA}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D1F-47DE-816A-1F0AB6D157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{4577C0ED-41DB-4B4C-BADF-3F154A5E8854}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1F-47DE-816A-1F0AB6D157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{FC57086C-B07D-49E6-A300-D826A300816C}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1F-47DE-816A-1F0AB6D157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{1E98B021-0B7D-4797-B65B-6BE5E2BC314C}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1F-47DE-816A-1F0AB6D157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{444D4B02-DD84-4ABD-8B3F-63E586EFB32F}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1F-47DE-816A-1F0AB6D157E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{5EF4C911-8A73-48C5-A587-A444CD30D5DB}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D1F-47DE-816A-1F0AB6D157E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{C1E88E99-5A1C-496F-8A74-CE579C6A9D5E}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D1F-47DE-816A-1F0AB6D157E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{80BD7CC2-332A-4217-B461-791DA8B04F02}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D1F-47DE-816A-1F0AB6D157E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{7FCF0F73-6351-4A4C-88BC-BEA23CFBC9B9}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D1F-47DE-816A-1F0AB6D157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59.4</c:v>
                </c:pt>
                <c:pt idx="32">
                  <c:v>52.4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1F-47DE-816A-1F0AB6D157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{9072A2E1-83BB-4AD2-BFB1-843E11687829}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D1F-47DE-816A-1F0AB6D157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{F1820055-082A-492F-BF2A-E763C70B02C4}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1F-47DE-816A-1F0AB6D157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{3F9E4D38-7177-4443-83AA-F016B2E4B480}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1F-47DE-816A-1F0AB6D157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{4644B0CC-8786-4E96-9AE3-18B35DD00933}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1F-47DE-816A-1F0AB6D157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{8D28F98C-826B-408E-B800-57B39FA66C17}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1F-47DE-816A-1F0AB6D157E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{AD40ED6C-6C49-40C9-94D1-B1481D6C915A}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D1F-47DE-816A-1F0AB6D157E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{468A28EB-0D94-409B-85C0-4D792E443F91}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D1F-47DE-816A-1F0AB6D157E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{D3D72925-BCA5-4EFB-8E7B-1646679D124D}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D1F-47DE-816A-1F0AB6D157E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{C8D67378-DA90-477E-8B2E-941074E05124}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D1F-47DE-816A-1F0AB6D157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62.8</c:v>
                </c:pt>
                <c:pt idx="32">
                  <c:v>62.8</c:v>
                </c:pt>
              </c:numCache>
            </c:numRef>
          </c:xVal>
          <c:yVal>
            <c:numRef>
              <c:f>公会計指標分析・財政指標組合せ分析表!$BP$55:$DC$55</c:f>
              <c:numCache>
                <c:formatCode>#,##0.0;"▲ "#,##0.0</c:formatCode>
                <c:ptCount val="40"/>
                <c:pt idx="24">
                  <c:v>3.4</c:v>
                </c:pt>
                <c:pt idx="32">
                  <c:v>0</c:v>
                </c:pt>
              </c:numCache>
            </c:numRef>
          </c:yVal>
          <c:smooth val="0"/>
          <c:extLst>
            <c:ext xmlns:c16="http://schemas.microsoft.com/office/drawing/2014/chart" uri="{C3380CC4-5D6E-409C-BE32-E72D297353CC}">
              <c16:uniqueId val="{00000013-5D1F-47DE-816A-1F0AB6D157E7}"/>
            </c:ext>
          </c:extLst>
        </c:ser>
        <c:dLbls>
          <c:showLegendKey val="0"/>
          <c:showVal val="1"/>
          <c:showCatName val="0"/>
          <c:showSerName val="0"/>
          <c:showPercent val="0"/>
          <c:showBubbleSize val="0"/>
        </c:dLbls>
        <c:axId val="46179840"/>
        <c:axId val="46181760"/>
      </c:scatterChart>
      <c:valAx>
        <c:axId val="46179840"/>
        <c:scaling>
          <c:orientation val="maxMin"/>
          <c:max val="75.399999999999991"/>
          <c:min val="50.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{8733502B-869A-44EE-8C12-43CD7956B29A}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9DC-4AE7-9EED-30B576D3C7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{90F00767-A63B-41CA-AC77-192AE37AF995}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DC-4AE7-9EED-30B576D3C7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{3ADABE75-2958-46C6-B0AD-A9D0D9F2A683}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DC-4AE7-9EED-30B576D3C7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{FB591C83-E93F-43BF-88F6-ACF4E6B70DD5}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DC-4AE7-9EED-30B576D3C7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{66A5B926-E9DE-4315-84F0-F02BB478EEDC}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DC-4AE7-9EED-30B576D3C71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{274EEC49-FE35-47EC-8D0D-894F75B754CF}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9DC-4AE7-9EED-30B576D3C71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{BEABDFD5-8A95-49DE-BB5F-581B8F993B30}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9DC-4AE7-9EED-30B576D3C71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{6DD71C05-C546-430E-A7D7-9AF71C749ABD}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9DC-4AE7-9EED-30B576D3C71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{00956859-A02B-4C1D-B375-3A0C5DC2D81D}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9DC-4AE7-9EED-30B576D3C7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10.1</c:v>
                </c:pt>
                <c:pt idx="16">
                  <c:v>10.9</c:v>
                </c:pt>
                <c:pt idx="24">
                  <c:v>11.8</c:v>
                </c:pt>
                <c:pt idx="32">
                  <c:v>11.7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9DC-4AE7-9EED-30B576D3C7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{8D3DAAB3-45A7-437E-AD33-23DF800ABCF6}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9DC-4AE7-9EED-30B576D3C7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{24168FA2-F865-4FAA-BF8A-FDC568C9C5FE}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DC-4AE7-9EED-30B576D3C7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{B746291F-4A68-4CB1-812B-B68314A82BB5}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DC-4AE7-9EED-30B576D3C7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{A7A3B34B-3BAC-4E9B-95BB-8E02DA2DCA5A}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DC-4AE7-9EED-30B576D3C7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{F9E8A495-865D-4574-A6C5-C31B7C4ACCEB}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DC-4AE7-9EED-30B576D3C71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{958AC40C-43ED-44F5-A828-4B8ADA432F2C}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9DC-4AE7-9EED-30B576D3C710}"/>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{E7AE6468-ECF9-4410-B82B-715FBCC14880}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9DC-4AE7-9EED-30B576D3C710}"/>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{D92120A1-A879-4B3E-B6E3-0D1AE0D4CEFF}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9DC-4AE7-9EED-30B576D3C71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{773A95E7-FE53-473B-A647-713C5EA63D7B}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9DC-4AE7-9EED-30B576D3C7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29DC-4AE7-9EED-30B576D3C710}"/>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実質公債費比率の分子については、前年度比１０百万円減の２２０百万円となっている。</a:t>
          </a:r>
        </a:p>
        <a:p>
          <a:r>
            <a:rPr kumimoji="1" lang="ja-JP" altLang="en-US" sz="1400">
              <a:latin typeface="ＭＳ ゴシック" pitchFamily="49" charset="-128"/>
              <a:ea typeface="ＭＳ ゴシック" pitchFamily="49" charset="-128"/>
            </a:rPr>
            <a:t>　これは、下水道費の事業費補正について交付税に算入される地方債の元利償還金の一部が前年度比約９百万円増となったことなどにより算入公債費等が前年度比７百万円増の３１５百万円となったことが主な要因である。</a:t>
          </a:r>
        </a:p>
        <a:p>
          <a:r>
            <a:rPr kumimoji="1" lang="ja-JP" altLang="en-US" sz="1400">
              <a:latin typeface="ＭＳ ゴシック" pitchFamily="49" charset="-128"/>
              <a:ea typeface="ＭＳ ゴシック" pitchFamily="49" charset="-128"/>
            </a:rPr>
            <a:t>　役場新庁舎建設事業の関連工事が令和５年度まで計画されており、その財源として公共施設等適正管理推進事業債の発行を予定していることから、実質公債費比率については増加する見込みである。</a:t>
          </a:r>
        </a:p>
        <a:p>
          <a:r>
            <a:rPr kumimoji="1" lang="ja-JP" altLang="en-US" sz="1400">
              <a:latin typeface="ＭＳ ゴシック" pitchFamily="49" charset="-128"/>
              <a:ea typeface="ＭＳ ゴシック" pitchFamily="49" charset="-128"/>
            </a:rPr>
            <a:t>　事業の見直しによる起債発行額の抑制、歳出経費の節減に努め、公債費の繰上償還も検討したい。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本町では、満期一括償還の地方債を発行していないため、減債基金残高と減債基金積立相当額に該当する数値はない。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将来負担比率の分子については、平成２９年度以降、将来負担額を充当可能財源等が上回っている。 </a:t>
          </a:r>
        </a:p>
        <a:p>
          <a:r>
            <a:rPr kumimoji="1" lang="ja-JP" altLang="en-US" sz="1100">
              <a:latin typeface="ＭＳ ゴシック" pitchFamily="49" charset="-128"/>
              <a:ea typeface="ＭＳ ゴシック" pitchFamily="49" charset="-128"/>
            </a:rPr>
            <a:t>　一般財源等に係る地方債の現在高は、新庁舎建設事業の本体工事の実施により市町村役場機能緊急保全事業債７０８百万円などを起債したことから前年度比３０７百万円の増となっている。公営企業債等繰入見込額については、主に公共下水道事業特別会計の地方債現在高が減少したことにより、前年度比１６２百万円の減となっている。そのため将来負担額は前年度比１４７百万円の増となっている。 </a:t>
          </a:r>
        </a:p>
        <a:p>
          <a:r>
            <a:rPr kumimoji="1" lang="ja-JP" altLang="en-US" sz="1100">
              <a:latin typeface="ＭＳ ゴシック" pitchFamily="49" charset="-128"/>
              <a:ea typeface="ＭＳ ゴシック" pitchFamily="49" charset="-128"/>
            </a:rPr>
            <a:t>　また、充当可能基金については、財政調整基金の取り崩しにより前年度比３４百万円の減、基準財政需要額算入見込額は５３百万円の増となっており、充当可能財源等は前年度比１８百万円の増となっている。 </a:t>
          </a:r>
        </a:p>
        <a:p>
          <a:r>
            <a:rPr kumimoji="1" lang="ja-JP" altLang="en-US" sz="1100">
              <a:latin typeface="ＭＳ ゴシック" pitchFamily="49" charset="-128"/>
              <a:ea typeface="ＭＳ ゴシック" pitchFamily="49" charset="-128"/>
            </a:rPr>
            <a:t>　令和２年度から本格的にスタートした役場新庁舎建設事業では、財源として公共施設等適正管理推進事業債、財政調整基金繰入金を見込んでいる。そのため一般会計等に係る地方債現在高の増、充当可能基金の減により将来負担比率の分子については増加する見込みである。</a:t>
          </a:r>
        </a:p>
        <a:p>
          <a:r>
            <a:rPr kumimoji="1" lang="ja-JP" altLang="en-US" sz="1100">
              <a:latin typeface="ＭＳ ゴシック" pitchFamily="49" charset="-128"/>
              <a:ea typeface="ＭＳ ゴシック" pitchFamily="49" charset="-128"/>
            </a:rPr>
            <a:t>　事業の見直しによる起債発行額の抑制、歳出経費の節減に努め、公債費の繰上償還も検討したい。</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秋田県八郎潟町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の実施などにより財政調整基金を３４百万円取り崩している。また、その他特定目的基金は、公共施設解体基金５百万円を積み立てるなど、総額で８百万円の増となっている。そのため基金残高は前年度比２７百万円減の２，６２５百万円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新庁舎建設事業の関連工事が令和５年度まで予定されている。財源としては公共施設等適正管理推進事業債、財政調整基金の繰入金を見込んでいる。そのため財政調整基金については、今後、減少する見込み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また、減債基金については、比較的金利の高い既発債の繰上償還を計画している。そのため基金残高は減少する見込みである。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・地域福祉基金：地域における福祉の増進を図るため、町及び民間団体の行う在宅福祉の向上、健康づくり等の事業を支援する。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・地域振興施設整備基金：町民の福祉、文化の向上を図るため、コミュニティ施設、青年・婦人集会施設、幼稚園施設、その他地域の振興のための施設などの設置を支援する。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・がんばれふるさと基金：八郎潟町を応援する個人または団体から広く寄附金を募り、これを財源として個性豊かな活力あるふるさとづくりに資する。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・公共施設解体基金：公共施設の解体及び撤去に要する経費の財源とする。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・ふるさと保全対策基金：土地改良施設の有する多面的機能の良好な発揮及び集落共同活動の活性化に資する。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については、将来の解体事業に備え５百万円を、森林環境譲与税基金については譲与額２百万円をそれぞれ積み立てしている。そのため基金残高は前年度比８百万円増の１５７百万円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ふるさと基金については、寄附金の全額を積み立て、後年度に寄附者の意向に沿った事業を実施するため同額を取り崩す予定である。その他の基金については、町の財政事情を考慮しながら、基金の設置目的に見合う事業が計画された際に取り崩しを検討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２百万円を積み立てたものの、役場新庁舎建設事業、道路メンテナンス事業などの実施により３６百万円を取り崩している。そのため基金残高は前年度比３４百万円減の２，３６９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から役場新庁舎建設事業がスタートし、令和２・３年度は本体工事を実施した。令和４年度は現役場庁舎の解体工事を、令和５年度には役場新庁舎の駐車場整備などを計画している。これら事業の財源としては、公共施設等適正管理推進事業債、財政調整基金の繰入金を見込んでいる。そのため財政調整基金については、今後、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既発債の繰上償還の財源として取り崩しをしていないことに加え、積み増しもしていないことから、増減なしとなっている。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減債基金の取り崩しを財源に、比較的金利の高い既発債の繰上償還を計画している。そのため基金残高は減少する見込みである。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1B8AE1B-3DD5-4208-8C46-1B6DB9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9B7EC6-F6C0-4D7D-A4A8-8DDB067ED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4442D905-B302-469B-8BAD-5B0BE16691D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BC818D54-1054-4AB7-8D7A-F49BE9D89A3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394330CE-74C1-469A-AC07-B99ADDC2767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65D24BF2-6880-4904-B900-D3F1C284D17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4135F5C8-0C2A-4E9A-A224-2E6A5883227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75AFF634-E111-4F19-85CA-5EA236AAD7F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EE86A753-5F40-4330-AFAF-9C1D9D65567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443652D5-9C40-4CF5-8736-B74D2B9E362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42200C3B-BE8E-4391-BAEC-9B6F394742E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5E44619D-8C62-4842-9156-E5572BA21C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39F54160-C411-4E28-8845-5F9BBB06A37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9C195A55-22D0-4281-8DB1-BBFD4DDF5C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EFA6046C-3DC6-48AC-AE05-E02ECEFB234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9A257B16-86D1-40B3-B305-3DD5C0AABA1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7F5DF9F8-BDE1-4F4C-B513-022BB192E50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512687F0-9F1C-4FC1-95E5-A6C8BF9212E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F5826A66-62D6-49B1-B573-32B9BE4707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5,491
5,467
17.00
4,493,976
4,283,513
200,539
2,342,959
3,329,164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CE895AF8-B71D-45CF-849D-3D691AADD0E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5B6F21A2-352F-40B5-B782-E29F00E9320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E8634B34-BB79-4D12-B878-11B6BE4E126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807703E6-4CDD-4788-9225-9BBF2B71CDA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89F7A49E-2F5E-4FB3-9099-F915663D91F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77837625-A3F6-4F82-A2FD-413B86DCA2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BEE4D30F-A946-4280-B8E7-6BCBC15D6C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BB6E4077-9239-4374-9664-89411F55FC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BEB93DC-12AF-4685-8932-494E7C2BC44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39ADEB10-4BB3-4EAD-BC6C-BEAF5438AE5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18608A16-3E73-40A3-A313-A5D6716044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F0DE5A10-5593-4D17-8952-6062A5277B5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1C290940-202C-4C82-AE69-79E8086B47C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1509F913-E0AD-4968-AFDB-851F68F871B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3E68F504-2D1A-4DE8-B355-0A9A1C1841D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B22F2802-CA89-4945-9E98-9613F7A8215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5B1F204D-F018-41EB-898F-7735260186C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6787357A-513B-4D53-A671-5026551EFAC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41FC2500-277B-45D2-BB0C-2A99BAD45BF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2AF4CBBE-45AE-4D36-91D9-C338DE446ED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6B8FBF02-0C25-43FF-86FD-96B7D36F912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65F73CE0-73CE-4930-921D-918DF352756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31DFBFFF-6D01-466A-AA0F-329D83A78A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58DBE09-B1F1-42BC-BE59-E3680A76A5F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D6E98590-DC37-4B18-9F83-A53C7E3558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82C917EC-45C2-4E7D-A123-E15285A90F9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9AA1AB75-9DD2-4164-AF7B-B8A07D6A1B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DCB3ECAA-5F1B-4D97-92D6-7950C21ED9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2EA0FFC-D286-4A94-A253-55A1267BFE1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572B7954-4B73-4FD0-9D34-74A8D44DA60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42341821-3301-4A97-9AD0-9C419BCC73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AD97C8E9-CB9A-4A29-B952-D7640E7BDEB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137542C6-2D51-483F-9706-33515EAAAD8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EFFF1178-3B34-4341-B8CE-A4D9F349DF6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8B5233CB-3E49-43E8-9AE8-9625D51586F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令和３年度は、新庁舎の建設が完了し、約１４．４億円の資産取得があり、５２．４％と、有形固定資産減価償却率は類似団体平均値をさらに下回ることとなった。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昨年に引き続き、全国平均、類似団体内の平均を下回っており、水準としては良好に推移している。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今後も公共施設等総合管理計画に基づき、施設の改修、更新等を計画的に進めていく。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C7679D26-6961-4892-AFB1-65B7D2A20FE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EC8ED48E-C034-477A-A27E-085BBA9EAA0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9B59DE1A-7FD1-4BE2-A5E4-DA4A714A206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FD154481-CB04-4F41-BB9C-484826B3B57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448C2895-F2F7-4854-B3AB-890E07260C4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448E962A-0337-4931-8762-6A808490EB9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4BAE94D1-78C7-4536-A020-79FFCEB3D7E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F78F6FCA-6849-4CBB-AB82-BC609AD6724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9B8E4653-90D5-46CD-8DF4-2EF6626C2F5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D5B6299B-05A2-4940-9EA2-CF5F95B9292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F63BE2E1-986F-4B01-AA9C-7C4F3A7A60D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35DC89B9-C74C-421F-852B-9A66CD41501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ECD64E10-B5D0-40AA-8821-300E1A70C94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A0C0C3CB-233F-44AB-9D28-E16C1CEBE7E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EF478B8C-7A92-49BC-91EB-091A24EFA79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9D589744-D234-4CE5-A65D-90202EF334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C7E1796A-078B-47C6-AFAF-7287240A196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CBD960B-0E97-415C-939F-F528C4AE124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4" name="直線コネクタ 73">
          <a:extLst>
            <a:ext uri="{FF2B5EF4-FFF2-40B4-BE49-F238E27FC236}">
              <a16:creationId xmlns:a16="http://schemas.microsoft.com/office/drawing/2014/main" id="{7F7BD8F4-D25D-44FF-98CA-B13DD4B0F5AC}"/>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5" name="有形固定資産減価償却率最小値テキスト">
          <a:extLst>
            <a:ext uri="{FF2B5EF4-FFF2-40B4-BE49-F238E27FC236}">
              <a16:creationId xmlns:a16="http://schemas.microsoft.com/office/drawing/2014/main" id="{3E8DA78F-B792-4F8E-B624-2349C215E588}"/>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6" name="直線コネクタ 75">
          <a:extLst>
            <a:ext uri="{FF2B5EF4-FFF2-40B4-BE49-F238E27FC236}">
              <a16:creationId xmlns:a16="http://schemas.microsoft.com/office/drawing/2014/main" id="{02D2E9F8-BA24-43EE-845F-A56258608356}"/>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a:extLst>
            <a:ext uri="{FF2B5EF4-FFF2-40B4-BE49-F238E27FC236}">
              <a16:creationId xmlns:a16="http://schemas.microsoft.com/office/drawing/2014/main" id="{62EEB5E7-DDD8-41EC-B901-9D8BF8ECCD2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a:extLst>
            <a:ext uri="{FF2B5EF4-FFF2-40B4-BE49-F238E27FC236}">
              <a16:creationId xmlns:a16="http://schemas.microsoft.com/office/drawing/2014/main" id="{9AB85B09-00CA-46C2-9A52-F515F0A40F36}"/>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9" name="有形固定資産減価償却率平均値テキスト">
          <a:extLst>
            <a:ext uri="{FF2B5EF4-FFF2-40B4-BE49-F238E27FC236}">
              <a16:creationId xmlns:a16="http://schemas.microsoft.com/office/drawing/2014/main" id="{458E5158-6C2D-4CD2-8F04-5435FED8FDDF}"/>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0" name="フローチャート: 判断 79">
          <a:extLst>
            <a:ext uri="{FF2B5EF4-FFF2-40B4-BE49-F238E27FC236}">
              <a16:creationId xmlns:a16="http://schemas.microsoft.com/office/drawing/2014/main" id="{A268BA5C-9588-434C-9501-1821D9E95249}"/>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1" name="フローチャート: 判断 80">
          <a:extLst>
            <a:ext uri="{FF2B5EF4-FFF2-40B4-BE49-F238E27FC236}">
              <a16:creationId xmlns:a16="http://schemas.microsoft.com/office/drawing/2014/main" id="{1B89E79E-4FA5-4EE8-AC12-C93939D355C9}"/>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2" name="フローチャート: 判断 81">
          <a:extLst>
            <a:ext uri="{FF2B5EF4-FFF2-40B4-BE49-F238E27FC236}">
              <a16:creationId xmlns:a16="http://schemas.microsoft.com/office/drawing/2014/main" id="{48CF44FE-12A1-436A-81A9-20FADB711833}"/>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3" name="フローチャート: 判断 82">
          <a:extLst>
            <a:ext uri="{FF2B5EF4-FFF2-40B4-BE49-F238E27FC236}">
              <a16:creationId xmlns:a16="http://schemas.microsoft.com/office/drawing/2014/main" id="{73A2A3C7-4C3A-41CD-90D4-38CBC00D9759}"/>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4" name="フローチャート: 判断 83">
          <a:extLst>
            <a:ext uri="{FF2B5EF4-FFF2-40B4-BE49-F238E27FC236}">
              <a16:creationId xmlns:a16="http://schemas.microsoft.com/office/drawing/2014/main" id="{52B13D45-467E-44FE-A443-888D9DF6137B}"/>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57660DF-6D66-4503-B6EB-3ADF4FBA16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9E743C8-E2EE-4510-98A5-F5459FDFA7B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4490789-86C9-4736-BFF6-9EA19E678B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B36A4D4-0694-49D8-9EB6-C4131F451A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A1D7FC1-FC86-464D-90E5-613A7E31E15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90" name="楕円 89">
          <a:extLst>
            <a:ext uri="{FF2B5EF4-FFF2-40B4-BE49-F238E27FC236}">
              <a16:creationId xmlns:a16="http://schemas.microsoft.com/office/drawing/2014/main" id="{DF1D6A43-E1E2-420F-9778-B59741198E2A}"/>
            </a:ext>
          </a:extLst>
        </xdr:cNvPr>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9360</xdr:rowOff>
    </xdr:from>
    <xdr:ext cx="405111" cy="259045"/>
    <xdr:sp macro="" textlink="">
      <xdr:nvSpPr>
        <xdr:cNvPr id="91" name="有形固定資産減価償却率該当値テキスト">
          <a:extLst>
            <a:ext uri="{FF2B5EF4-FFF2-40B4-BE49-F238E27FC236}">
              <a16:creationId xmlns:a16="http://schemas.microsoft.com/office/drawing/2014/main" id="{AC783389-0B54-45DF-A519-C771970F1A0C}"/>
            </a:ext>
          </a:extLst>
        </xdr:cNvPr>
        <xdr:cNvSpPr txBox="1"/>
      </xdr:nvSpPr>
      <xdr:spPr>
        <a:xfrm>
          <a:off x="4813300" y="57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30933</xdr:rowOff>
    </xdr:from>
    <xdr:to>
      <xdr:col>19</xdr:col>
      <xdr:colOff>187325</xdr:colOff>
      <xdr:row>31</xdr:row>
      <xdr:rowOff>132533</xdr:rowOff>
    </xdr:to>
    <xdr:sp macro="" textlink="">
      <xdr:nvSpPr>
        <xdr:cNvPr id="92" name="楕円 91">
          <a:extLst>
            <a:ext uri="{FF2B5EF4-FFF2-40B4-BE49-F238E27FC236}">
              <a16:creationId xmlns:a16="http://schemas.microsoft.com/office/drawing/2014/main" id="{2D8E5F69-BE12-47B9-82B9-5A856DB01210}"/>
            </a:ext>
          </a:extLst>
        </xdr:cNvPr>
        <xdr:cNvSpPr/>
      </xdr:nvSpPr>
      <xdr:spPr>
        <a:xfrm>
          <a:off x="4000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31</xdr:row>
      <xdr:rowOff>81733</xdr:rowOff>
    </xdr:to>
    <xdr:cxnSp macro="">
      <xdr:nvCxnSpPr>
        <xdr:cNvPr id="93" name="直線コネクタ 92">
          <a:extLst>
            <a:ext uri="{FF2B5EF4-FFF2-40B4-BE49-F238E27FC236}">
              <a16:creationId xmlns:a16="http://schemas.microsoft.com/office/drawing/2014/main" id="{70DFD414-1196-4CB5-9D35-73855D8D2168}"/>
            </a:ext>
          </a:extLst>
        </xdr:cNvPr>
        <xdr:cNvCxnSpPr/>
      </xdr:nvCxnSpPr>
      <xdr:spPr>
        <a:xfrm flipV="1">
          <a:off x="4051300" y="5952308"/>
          <a:ext cx="711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4" name="n_1aveValue有形固定資産減価償却率">
          <a:extLst>
            <a:ext uri="{FF2B5EF4-FFF2-40B4-BE49-F238E27FC236}">
              <a16:creationId xmlns:a16="http://schemas.microsoft.com/office/drawing/2014/main" id="{11ED2F34-A2FE-4AA3-9703-EA9F34BE85E3}"/>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5" name="n_2aveValue有形固定資産減価償却率">
          <a:extLst>
            <a:ext uri="{FF2B5EF4-FFF2-40B4-BE49-F238E27FC236}">
              <a16:creationId xmlns:a16="http://schemas.microsoft.com/office/drawing/2014/main" id="{0CD6A3BC-EE5B-40C8-8C8D-B989EFE70E97}"/>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6" name="n_3aveValue有形固定資産減価償却率">
          <a:extLst>
            <a:ext uri="{FF2B5EF4-FFF2-40B4-BE49-F238E27FC236}">
              <a16:creationId xmlns:a16="http://schemas.microsoft.com/office/drawing/2014/main" id="{1F6A4C2D-20B8-4E7C-9656-7CD841D1E67A}"/>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7" name="n_4aveValue有形固定資産減価償却率">
          <a:extLst>
            <a:ext uri="{FF2B5EF4-FFF2-40B4-BE49-F238E27FC236}">
              <a16:creationId xmlns:a16="http://schemas.microsoft.com/office/drawing/2014/main" id="{686833C0-E164-4DEC-8FFD-FEFDB6DB062D}"/>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149060</xdr:rowOff>
    </xdr:from>
    <xdr:ext cx="405111" cy="259045"/>
    <xdr:sp macro="" textlink="">
      <xdr:nvSpPr>
        <xdr:cNvPr id="98" name="n_1mainValue有形固定資産減価償却率">
          <a:extLst>
            <a:ext uri="{FF2B5EF4-FFF2-40B4-BE49-F238E27FC236}">
              <a16:creationId xmlns:a16="http://schemas.microsoft.com/office/drawing/2014/main" id="{6DBDA294-A83A-453E-9FA0-EB3B7ACF0C08}"/>
            </a:ext>
          </a:extLst>
        </xdr:cNvPr>
        <xdr:cNvSpPr txBox="1"/>
      </xdr:nvSpPr>
      <xdr:spPr>
        <a:xfrm>
          <a:off x="38360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BD3BA3C-2699-4399-842F-BB4CE5EAE0B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6049EF2-55D0-4973-B554-9C28B1E0C0C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AE6F499-5C3C-4E3C-86EC-5AA7829E1FE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16C5E10-8126-4755-8B93-C254ADF1EFA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BE2E4DE-8C71-4CCA-A2E4-67AFDBA7DF3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149497F-80FF-4AD7-ABAB-43BB240A717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BF0DFEF-C372-4864-A3B9-4924C23392B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12690BF-9D8B-4805-B722-491EA633D7F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1B299B9-7EAB-45A2-A670-5CF5E7A52FE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F24A127-DBF6-4196-95AC-E110E48AFD7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8DC7507-D246-4FD4-BF61-4DD1EA3907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4436799-7376-413E-B66D-2C09C93070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768D105-31FF-480D-9CB9-F3A8C52A7C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類似団体平均値を下回っており、前年度と比較して５２．５ポイント減少している。減少の主な要因は一般財源となる普通交付税が増加したためである。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新庁舎建設事業による地方債発行額が増加しているため、地方債の繰上償還や経常経費の見直しを進め、債務償還費率の増加を抑制する。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41D5961-ED44-4FDB-9DB4-329EC9CA377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C927A01-FAE8-42B4-B305-219F50B8B0F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FB62B7F-2641-4035-82AE-E96ED533EA2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28B92397-BF21-404C-B4CA-38EDB0676FC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55DA870D-B359-4794-8B4E-40809CACE3A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DF75AD2B-DC14-4D58-B3D2-6A6B6C510AF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B7B9A1A5-FE12-4F51-97F8-9FC1E58D3C1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FA3C8CCE-22F0-40A6-BF5D-62B7E13D012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F7046EFD-54F5-4662-BAA3-EB37BE748B8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A04E666D-78F8-42F5-BAAF-4CB99DC3F0F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A5DD6E51-10DE-42E6-940B-673B0B8CE5F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6B0CA9ED-2FC6-4E06-9390-78DAE88EB56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FAFB9109-9378-47AC-B7DF-494A17F2E8B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DF18F7A0-54E9-4C77-9B61-EA60DF0CFD6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C056E4F-6B16-432F-ACE5-4E51E566F51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2F624E1-BAD5-4604-A97E-D3424E644FE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9C5C84D-B78B-493F-BFA2-3C24343ECF7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29" name="直線コネクタ 128">
          <a:extLst>
            <a:ext uri="{FF2B5EF4-FFF2-40B4-BE49-F238E27FC236}">
              <a16:creationId xmlns:a16="http://schemas.microsoft.com/office/drawing/2014/main" id="{D0A0075F-0428-40D1-932D-6402E1B98E5D}"/>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0" name="債務償還比率最小値テキスト">
          <a:extLst>
            <a:ext uri="{FF2B5EF4-FFF2-40B4-BE49-F238E27FC236}">
              <a16:creationId xmlns:a16="http://schemas.microsoft.com/office/drawing/2014/main" id="{65B38D8E-3726-40A2-B403-499AB7380E4F}"/>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1" name="直線コネクタ 130">
          <a:extLst>
            <a:ext uri="{FF2B5EF4-FFF2-40B4-BE49-F238E27FC236}">
              <a16:creationId xmlns:a16="http://schemas.microsoft.com/office/drawing/2014/main" id="{B685BB33-5ADC-42D4-A652-7B7571521D36}"/>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D5519633-B0AE-4AE3-962C-8BF856D44F2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F7F988CA-9302-48F5-952F-8858B37111C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34" name="債務償還比率平均値テキスト">
          <a:extLst>
            <a:ext uri="{FF2B5EF4-FFF2-40B4-BE49-F238E27FC236}">
              <a16:creationId xmlns:a16="http://schemas.microsoft.com/office/drawing/2014/main" id="{5D616D0F-F7F1-4EA1-BCBB-41BDD3C233CA}"/>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5" name="フローチャート: 判断 134">
          <a:extLst>
            <a:ext uri="{FF2B5EF4-FFF2-40B4-BE49-F238E27FC236}">
              <a16:creationId xmlns:a16="http://schemas.microsoft.com/office/drawing/2014/main" id="{162B2B58-716D-46AA-934C-6E70926442DB}"/>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6" name="フローチャート: 判断 135">
          <a:extLst>
            <a:ext uri="{FF2B5EF4-FFF2-40B4-BE49-F238E27FC236}">
              <a16:creationId xmlns:a16="http://schemas.microsoft.com/office/drawing/2014/main" id="{EE953B82-0EE8-42F2-AE0E-37E16598F1C7}"/>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7" name="フローチャート: 判断 136">
          <a:extLst>
            <a:ext uri="{FF2B5EF4-FFF2-40B4-BE49-F238E27FC236}">
              <a16:creationId xmlns:a16="http://schemas.microsoft.com/office/drawing/2014/main" id="{CB65DC6B-693E-4C0A-B540-1F58475B6A6C}"/>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38" name="フローチャート: 判断 137">
          <a:extLst>
            <a:ext uri="{FF2B5EF4-FFF2-40B4-BE49-F238E27FC236}">
              <a16:creationId xmlns:a16="http://schemas.microsoft.com/office/drawing/2014/main" id="{24753A39-98A8-4667-88E8-3DE0CACC1666}"/>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39" name="フローチャート: 判断 138">
          <a:extLst>
            <a:ext uri="{FF2B5EF4-FFF2-40B4-BE49-F238E27FC236}">
              <a16:creationId xmlns:a16="http://schemas.microsoft.com/office/drawing/2014/main" id="{4A5569DE-5CDD-4CBA-8D3E-EBDA677D4448}"/>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F709E22-20E3-4BA2-A9E7-3B0F909588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B29C3D8-D4F9-4AD2-B18F-E23AC488A38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9EAB093-3C6A-40CA-B93A-BC5CC87D0BC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21A151-0AFA-46C3-8718-F55F6B493BE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6CF91DA-3B7B-4D8E-8558-EC14CC9FAEB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28049</xdr:rowOff>
    </xdr:from>
    <xdr:to>
      <xdr:col>76</xdr:col>
      <xdr:colOff>73025</xdr:colOff>
      <xdr:row>28</xdr:row>
      <xdr:rowOff>129649</xdr:rowOff>
    </xdr:to>
    <xdr:sp macro="" textlink="">
      <xdr:nvSpPr>
        <xdr:cNvPr id="145" name="楕円 144">
          <a:extLst>
            <a:ext uri="{FF2B5EF4-FFF2-40B4-BE49-F238E27FC236}">
              <a16:creationId xmlns:a16="http://schemas.microsoft.com/office/drawing/2014/main" id="{BA2F03D5-D18E-4F19-8A68-E53AFFBCF354}"/>
            </a:ext>
          </a:extLst>
        </xdr:cNvPr>
        <xdr:cNvSpPr/>
      </xdr:nvSpPr>
      <xdr:spPr>
        <a:xfrm>
          <a:off x="14744700" y="5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50926</xdr:rowOff>
    </xdr:from>
    <xdr:ext cx="469744" cy="259045"/>
    <xdr:sp macro="" textlink="">
      <xdr:nvSpPr>
        <xdr:cNvPr id="146" name="債務償還比率該当値テキスト">
          <a:extLst>
            <a:ext uri="{FF2B5EF4-FFF2-40B4-BE49-F238E27FC236}">
              <a16:creationId xmlns:a16="http://schemas.microsoft.com/office/drawing/2014/main" id="{28389443-6629-41DF-9EF9-AE81240F3D0E}"/>
            </a:ext>
          </a:extLst>
        </xdr:cNvPr>
        <xdr:cNvSpPr txBox="1"/>
      </xdr:nvSpPr>
      <xdr:spPr>
        <a:xfrm>
          <a:off x="14846300" y="5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109011</xdr:rowOff>
    </xdr:from>
    <xdr:to>
      <xdr:col>72</xdr:col>
      <xdr:colOff>123825</xdr:colOff>
      <xdr:row>29</xdr:row>
      <xdr:rowOff>39161</xdr:rowOff>
    </xdr:to>
    <xdr:sp macro="" textlink="">
      <xdr:nvSpPr>
        <xdr:cNvPr id="147" name="楕円 146">
          <a:extLst>
            <a:ext uri="{FF2B5EF4-FFF2-40B4-BE49-F238E27FC236}">
              <a16:creationId xmlns:a16="http://schemas.microsoft.com/office/drawing/2014/main" id="{E411DEA6-38DE-4ABD-9E37-B75CB1FB7851}"/>
            </a:ext>
          </a:extLst>
        </xdr:cNvPr>
        <xdr:cNvSpPr/>
      </xdr:nvSpPr>
      <xdr:spPr>
        <a:xfrm>
          <a:off x="14033500" y="568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78849</xdr:rowOff>
    </xdr:from>
    <xdr:to>
      <xdr:col>76</xdr:col>
      <xdr:colOff>22225</xdr:colOff>
      <xdr:row>28</xdr:row>
      <xdr:rowOff>159811</xdr:rowOff>
    </xdr:to>
    <xdr:cxnSp macro="">
      <xdr:nvCxnSpPr>
        <xdr:cNvPr id="148" name="直線コネクタ 147">
          <a:extLst>
            <a:ext uri="{FF2B5EF4-FFF2-40B4-BE49-F238E27FC236}">
              <a16:creationId xmlns:a16="http://schemas.microsoft.com/office/drawing/2014/main" id="{FB3B12B8-D7E7-407A-B795-8D6F31408850}"/>
            </a:ext>
          </a:extLst>
        </xdr:cNvPr>
        <xdr:cNvCxnSpPr/>
      </xdr:nvCxnSpPr>
      <xdr:spPr>
        <a:xfrm flipV="1">
          <a:off x="14084300" y="5650974"/>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54918</xdr:rowOff>
    </xdr:from>
    <xdr:to>
      <xdr:col>68</xdr:col>
      <xdr:colOff>123825</xdr:colOff>
      <xdr:row>29</xdr:row>
      <xdr:rowOff>156518</xdr:rowOff>
    </xdr:to>
    <xdr:sp macro="" textlink="">
      <xdr:nvSpPr>
        <xdr:cNvPr id="149" name="楕円 148">
          <a:extLst>
            <a:ext uri="{FF2B5EF4-FFF2-40B4-BE49-F238E27FC236}">
              <a16:creationId xmlns:a16="http://schemas.microsoft.com/office/drawing/2014/main" id="{AFAB8D12-E299-4C64-87F0-AA5B7AF11A78}"/>
            </a:ext>
          </a:extLst>
        </xdr:cNvPr>
        <xdr:cNvSpPr/>
      </xdr:nvSpPr>
      <xdr:spPr>
        <a:xfrm>
          <a:off x="13271500" y="5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159811</xdr:rowOff>
    </xdr:from>
    <xdr:to>
      <xdr:col>72</xdr:col>
      <xdr:colOff>73025</xdr:colOff>
      <xdr:row>29</xdr:row>
      <xdr:rowOff>105718</xdr:rowOff>
    </xdr:to>
    <xdr:cxnSp macro="">
      <xdr:nvCxnSpPr>
        <xdr:cNvPr id="150" name="直線コネクタ 149">
          <a:extLst>
            <a:ext uri="{FF2B5EF4-FFF2-40B4-BE49-F238E27FC236}">
              <a16:creationId xmlns:a16="http://schemas.microsoft.com/office/drawing/2014/main" id="{00DF01BD-7E9A-4C0A-8EFC-2392EE84C836}"/>
            </a:ext>
          </a:extLst>
        </xdr:cNvPr>
        <xdr:cNvCxnSpPr/>
      </xdr:nvCxnSpPr>
      <xdr:spPr>
        <a:xfrm flipV="1">
          <a:off x="13322300" y="5731936"/>
          <a:ext cx="762000" cy="1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162524</xdr:rowOff>
    </xdr:from>
    <xdr:to>
      <xdr:col>64</xdr:col>
      <xdr:colOff>123825</xdr:colOff>
      <xdr:row>29</xdr:row>
      <xdr:rowOff>92674</xdr:rowOff>
    </xdr:to>
    <xdr:sp macro="" textlink="">
      <xdr:nvSpPr>
        <xdr:cNvPr id="151" name="楕円 150">
          <a:extLst>
            <a:ext uri="{FF2B5EF4-FFF2-40B4-BE49-F238E27FC236}">
              <a16:creationId xmlns:a16="http://schemas.microsoft.com/office/drawing/2014/main" id="{EE2D8C0A-C759-4AFD-9BB2-74AAE36BFD10}"/>
            </a:ext>
          </a:extLst>
        </xdr:cNvPr>
        <xdr:cNvSpPr/>
      </xdr:nvSpPr>
      <xdr:spPr>
        <a:xfrm>
          <a:off x="12509500" y="57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41874</xdr:rowOff>
    </xdr:from>
    <xdr:to>
      <xdr:col>68</xdr:col>
      <xdr:colOff>73025</xdr:colOff>
      <xdr:row>29</xdr:row>
      <xdr:rowOff>105718</xdr:rowOff>
    </xdr:to>
    <xdr:cxnSp macro="">
      <xdr:nvCxnSpPr>
        <xdr:cNvPr id="152" name="直線コネクタ 151">
          <a:extLst>
            <a:ext uri="{FF2B5EF4-FFF2-40B4-BE49-F238E27FC236}">
              <a16:creationId xmlns:a16="http://schemas.microsoft.com/office/drawing/2014/main" id="{0FAAFFB6-C968-480E-AC86-0EA65FC6ED9E}"/>
            </a:ext>
          </a:extLst>
        </xdr:cNvPr>
        <xdr:cNvCxnSpPr/>
      </xdr:nvCxnSpPr>
      <xdr:spPr>
        <a:xfrm>
          <a:off x="12560300" y="5785449"/>
          <a:ext cx="762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44123</xdr:rowOff>
    </xdr:from>
    <xdr:to>
      <xdr:col>60</xdr:col>
      <xdr:colOff>123825</xdr:colOff>
      <xdr:row>29</xdr:row>
      <xdr:rowOff>145723</xdr:rowOff>
    </xdr:to>
    <xdr:sp macro="" textlink="">
      <xdr:nvSpPr>
        <xdr:cNvPr id="153" name="楕円 152">
          <a:extLst>
            <a:ext uri="{FF2B5EF4-FFF2-40B4-BE49-F238E27FC236}">
              <a16:creationId xmlns:a16="http://schemas.microsoft.com/office/drawing/2014/main" id="{DD97F04C-A843-4A66-9FDC-EC4FE91A78DF}"/>
            </a:ext>
          </a:extLst>
        </xdr:cNvPr>
        <xdr:cNvSpPr/>
      </xdr:nvSpPr>
      <xdr:spPr>
        <a:xfrm>
          <a:off x="11747500" y="57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41874</xdr:rowOff>
    </xdr:from>
    <xdr:to>
      <xdr:col>64</xdr:col>
      <xdr:colOff>73025</xdr:colOff>
      <xdr:row>29</xdr:row>
      <xdr:rowOff>94923</xdr:rowOff>
    </xdr:to>
    <xdr:cxnSp macro="">
      <xdr:nvCxnSpPr>
        <xdr:cNvPr id="154" name="直線コネクタ 153">
          <a:extLst>
            <a:ext uri="{FF2B5EF4-FFF2-40B4-BE49-F238E27FC236}">
              <a16:creationId xmlns:a16="http://schemas.microsoft.com/office/drawing/2014/main" id="{5D56354A-AD44-42E9-8FFE-BBA8971E423E}"/>
            </a:ext>
          </a:extLst>
        </xdr:cNvPr>
        <xdr:cNvCxnSpPr/>
      </xdr:nvCxnSpPr>
      <xdr:spPr>
        <a:xfrm flipV="1">
          <a:off x="11798300" y="5785449"/>
          <a:ext cx="762000" cy="5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55" name="n_1aveValue債務償還比率">
          <a:extLst>
            <a:ext uri="{FF2B5EF4-FFF2-40B4-BE49-F238E27FC236}">
              <a16:creationId xmlns:a16="http://schemas.microsoft.com/office/drawing/2014/main" id="{9231F71C-EE84-4BB6-AD7D-519A9FBF8C26}"/>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56" name="n_2aveValue債務償還比率">
          <a:extLst>
            <a:ext uri="{FF2B5EF4-FFF2-40B4-BE49-F238E27FC236}">
              <a16:creationId xmlns:a16="http://schemas.microsoft.com/office/drawing/2014/main" id="{D8362D51-B25F-4C23-B38E-EDC064C2832C}"/>
            </a:ext>
          </a:extLst>
        </xdr:cNvPr>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57" name="n_3aveValue債務償還比率">
          <a:extLst>
            <a:ext uri="{FF2B5EF4-FFF2-40B4-BE49-F238E27FC236}">
              <a16:creationId xmlns:a16="http://schemas.microsoft.com/office/drawing/2014/main" id="{FD732E77-02F8-4D9F-A38C-C8F320EAA2EF}"/>
            </a:ext>
          </a:extLst>
        </xdr:cNvPr>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58" name="n_4aveValue債務償還比率">
          <a:extLst>
            <a:ext uri="{FF2B5EF4-FFF2-40B4-BE49-F238E27FC236}">
              <a16:creationId xmlns:a16="http://schemas.microsoft.com/office/drawing/2014/main" id="{73F0B477-2233-4BBA-935F-0F6915ED4A53}"/>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55688</xdr:rowOff>
    </xdr:from>
    <xdr:ext cx="469744" cy="259045"/>
    <xdr:sp macro="" textlink="">
      <xdr:nvSpPr>
        <xdr:cNvPr id="159" name="n_1mainValue債務償還比率">
          <a:extLst>
            <a:ext uri="{FF2B5EF4-FFF2-40B4-BE49-F238E27FC236}">
              <a16:creationId xmlns:a16="http://schemas.microsoft.com/office/drawing/2014/main" id="{033A9DB3-BAE7-4A08-A5DF-642684C3E52E}"/>
            </a:ext>
          </a:extLst>
        </xdr:cNvPr>
        <xdr:cNvSpPr txBox="1"/>
      </xdr:nvSpPr>
      <xdr:spPr>
        <a:xfrm>
          <a:off x="13836727" y="545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1595</xdr:rowOff>
    </xdr:from>
    <xdr:ext cx="469744" cy="259045"/>
    <xdr:sp macro="" textlink="">
      <xdr:nvSpPr>
        <xdr:cNvPr id="160" name="n_2mainValue債務償還比率">
          <a:extLst>
            <a:ext uri="{FF2B5EF4-FFF2-40B4-BE49-F238E27FC236}">
              <a16:creationId xmlns:a16="http://schemas.microsoft.com/office/drawing/2014/main" id="{ECBDA372-FC74-4BF3-AD0A-6849EEB2FB30}"/>
            </a:ext>
          </a:extLst>
        </xdr:cNvPr>
        <xdr:cNvSpPr txBox="1"/>
      </xdr:nvSpPr>
      <xdr:spPr>
        <a:xfrm>
          <a:off x="13087427" y="55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109201</xdr:rowOff>
    </xdr:from>
    <xdr:ext cx="469744" cy="259045"/>
    <xdr:sp macro="" textlink="">
      <xdr:nvSpPr>
        <xdr:cNvPr id="161" name="n_3mainValue債務償還比率">
          <a:extLst>
            <a:ext uri="{FF2B5EF4-FFF2-40B4-BE49-F238E27FC236}">
              <a16:creationId xmlns:a16="http://schemas.microsoft.com/office/drawing/2014/main" id="{1A8E9DFC-B6EB-43FE-AF35-367D664AFE4A}"/>
            </a:ext>
          </a:extLst>
        </xdr:cNvPr>
        <xdr:cNvSpPr txBox="1"/>
      </xdr:nvSpPr>
      <xdr:spPr>
        <a:xfrm>
          <a:off x="12325427" y="55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162250</xdr:rowOff>
    </xdr:from>
    <xdr:ext cx="469744" cy="259045"/>
    <xdr:sp macro="" textlink="">
      <xdr:nvSpPr>
        <xdr:cNvPr id="162" name="n_4mainValue債務償還比率">
          <a:extLst>
            <a:ext uri="{FF2B5EF4-FFF2-40B4-BE49-F238E27FC236}">
              <a16:creationId xmlns:a16="http://schemas.microsoft.com/office/drawing/2014/main" id="{3A6B722A-9F35-473B-94E3-C2E234E11989}"/>
            </a:ext>
          </a:extLst>
        </xdr:cNvPr>
        <xdr:cNvSpPr txBox="1"/>
      </xdr:nvSpPr>
      <xdr:spPr>
        <a:xfrm>
          <a:off x="11563427" y="55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00436A8-9A23-4B23-B6BF-5A99EF4A730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293164E-A200-420C-B227-25FFD5E46C4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8198F75-F175-49AB-B578-F94DF4E4437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0C4FEA8-723E-4EC7-AFC2-5CE1177002C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C063192-1508-47F6-8FD5-1886A49364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4E9AB0B-639E-487D-906B-4755B0F1216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755B4E-5361-4CDE-A5C6-074FC903EF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8BF502-86BE-422D-A5E8-CD0ADF0A61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6AB504-FABF-4BDB-8F8A-97E84E9EA0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2EE52F-E45C-4A4D-90E2-E7230CC903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01DC1F-C119-4E1D-BEC8-925731EDC6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002A42-EA7A-4BC7-917D-181B33A620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DE543B-32AC-4FFD-8BDA-BBE3540775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511B1B-AB7A-4331-B255-5EF9CA093B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565C58-244C-44E7-AD40-4D21ACD96B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3BB947-18F5-4B3F-B363-4AE334FB437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5,491
5,467
17.00
4,493,976
4,283,513
200,539
2,342,959
3,329,164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AA1782-255F-4FBB-AA5B-BCB96DD358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797587-D22F-4582-82AA-71B6EBB38D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7BA339-F40E-4F3A-A33B-888BBF748D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C1D7E2-BA1D-4C9D-A2DB-1EF953CEAA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B1ADF8-A34E-47B7-BC09-0BAADF46A6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DEF0CF-C819-457F-A3C2-B8C0128B8D5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135B4D-8AF4-45DD-BF3C-91E2FAD5EE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4A192E-9BF7-4214-8D63-0B9F4CC67F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AF1400-77FC-4074-95DD-47372E36C82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277EBD-23F8-4334-BB55-CBBD24CFAE7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649696-0265-40AF-A1C6-90FED89720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E76812-1FA7-42A1-84D8-DBF129B04C5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453844-C6B1-43F7-992C-86EAA4197F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88DEA4-D609-4BFB-9DAF-F09EA5F2A9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517A79-3517-4D43-BAFF-AF648EB315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73F86D-9DB9-487F-B91E-1406F827B4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7A5779-0458-4A44-8AC2-700E3FBEAE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8803EB-9FF3-43B1-B7DF-580AEA9C74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0862BC-052E-4196-A957-7CD19E3423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A2525B8-1E1D-4045-BC89-C68420B261A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3E4F03-963B-43B8-BD60-F64424093D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96C13E-D67E-4BD1-8E5B-E3B628D1CC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06AD3C-6476-4198-ADC4-622EBFDB3A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BC865D-61C2-496B-948E-4528DBA410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CB63B1-1F74-4DB9-AC6E-F31B655248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68C400-6536-4732-A0F1-0BE13B57DEE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5CABF0-6DDB-4E80-B917-C7E1F19E38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62D2BD-5C5F-46AF-A4DC-F73B45A411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F4C12D-4DEA-44AA-BCB0-48E1E5AE70C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142DCE6-95AE-4E9D-BB11-116B8F626C9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8A83AD1-B8C1-4F35-8631-03D0B609D4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14C90B5-7ECB-424C-896D-0299FC7F6D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E8AB5C3-2353-4A35-B7C0-59BB20E2A6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C8478CF-7707-4DB1-B15E-F85C58A1D8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8C491BE-FD2F-4E3D-A14F-C81CAE0DA4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0968954-346F-4DFE-AD79-FD00B14BF6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27852DC-3554-4C50-AE78-49BD7EA81A6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2947CB2-3BDE-4F8B-8EC3-0B1AE03E3B8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D691E47-EA83-467F-AB99-EB74530E21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26C075C-A8CE-4DEF-BDF8-DCC45FEE246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8AB30ED-519D-42EC-9CFC-BD0FF00198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BE20EEF-EA3A-4668-BD24-FEA845D405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F6FDBC2-54BB-462F-BDCF-7CBF723D00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BF3AE9B-2736-4C5D-8741-A5C2F5B3C6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B948472-C8B1-4645-BB7C-E38EB691DB5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8C4D2AE3-AEB2-4CA7-B444-BBC626D7C8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E7ECED3-FACE-439F-968B-067719E5A0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61C7FFB7-6B24-4B1C-883B-42C1DB88CC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C08A57C6-17C7-46DD-8F9A-4A8EC496B4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13D4AD72-BDCB-48F5-861B-358DDBE22B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82D73007-5882-43FB-86BF-AF2FE80E72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B683C5AD-EFB5-402F-822F-3805D556B2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CABFA3DE-C1C5-44A8-8E88-E58DF5CB972A}"/>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6DC3CAF3-ED61-46FB-9C96-81E70DB6B89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B70DDD51-20AE-4BD7-8A49-A9ACEBB617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3CC82667-8D09-4645-AE1A-B55745873A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245D1FDA-6321-43AC-B1D3-222E89C649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4576F5AB-C3BC-4C13-809F-B237017904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1C8F6BC-4919-44AF-8AEC-ED4568EC73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B9EA1BDE-E93F-4A19-A6F3-B14F252381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7946514C-BD88-4573-B1A8-6468D135EE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C9B4C26C-7190-4772-B164-F5EAA565FB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DDFCFB7A-EE29-4950-9620-FAB8A485BDA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FB31F147-E9CA-432C-8CC2-32204DE86B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AFA9723F-3FDA-42FC-960C-8A7DF6272C6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7636E6DC-E257-467C-9330-083B12B2797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D6D43309-00D0-48C1-9D4E-4B510CBE615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4C4DB775-37B3-4DD3-A326-D7FED41B195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CFF8B6A3-91A1-4F22-BAB9-4A1F7E32544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3A923C64-9805-4AE8-BCC8-1987A73D3D2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93508F3D-0C19-4BDB-B3DD-84BD1916ABE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A7BC24B0-522D-47AB-A195-CF5591F366E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FF7F281A-3D87-4C9F-8DDA-9DE3AD15A92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217C9ABD-E9C7-4D78-AEED-487BCF5D517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A36162C4-0A1D-4DF5-9C7F-DE16D3EBC29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1FF51EBE-DB9B-4952-8A5C-2A9BA0794CB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F256AEAC-C5A9-4E3E-9461-8DC2FE3430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公営住宅】&#10;有形固定資産減価償却率グラフ枠">
          <a:extLst>
            <a:ext uri="{FF2B5EF4-FFF2-40B4-BE49-F238E27FC236}">
              <a16:creationId xmlns:a16="http://schemas.microsoft.com/office/drawing/2014/main" id="{343A16F6-B5E0-4469-8375-14DB1809C2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5A24F458-0181-479C-B81C-A50F5E42EC3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公営住宅】&#10;有形固定資産減価償却率最小値テキスト">
          <a:extLst>
            <a:ext uri="{FF2B5EF4-FFF2-40B4-BE49-F238E27FC236}">
              <a16:creationId xmlns:a16="http://schemas.microsoft.com/office/drawing/2014/main" id="{852EAF5F-CD84-4E1F-86CC-A38649CC07F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72339D59-98EB-4C4B-8E01-678786F50E4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93" name="【公営住宅】&#10;有形固定資産減価償却率最大値テキスト">
          <a:extLst>
            <a:ext uri="{FF2B5EF4-FFF2-40B4-BE49-F238E27FC236}">
              <a16:creationId xmlns:a16="http://schemas.microsoft.com/office/drawing/2014/main" id="{F44CA5C8-8F33-4FDB-B4E9-BA9876A47C06}"/>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94" name="直線コネクタ 93">
          <a:extLst>
            <a:ext uri="{FF2B5EF4-FFF2-40B4-BE49-F238E27FC236}">
              <a16:creationId xmlns:a16="http://schemas.microsoft.com/office/drawing/2014/main" id="{59E6089A-AAF5-4F31-9AA9-CA5A1ADFBCAE}"/>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95" name="【公営住宅】&#10;有形固定資産減価償却率平均値テキスト">
          <a:extLst>
            <a:ext uri="{FF2B5EF4-FFF2-40B4-BE49-F238E27FC236}">
              <a16:creationId xmlns:a16="http://schemas.microsoft.com/office/drawing/2014/main" id="{0F312839-7DD4-49F9-988C-64060324EE7A}"/>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96" name="フローチャート: 判断 95">
          <a:extLst>
            <a:ext uri="{FF2B5EF4-FFF2-40B4-BE49-F238E27FC236}">
              <a16:creationId xmlns:a16="http://schemas.microsoft.com/office/drawing/2014/main" id="{8C0E72B0-2E88-4B42-AB28-D7FB14B2B088}"/>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97" name="フローチャート: 判断 96">
          <a:extLst>
            <a:ext uri="{FF2B5EF4-FFF2-40B4-BE49-F238E27FC236}">
              <a16:creationId xmlns:a16="http://schemas.microsoft.com/office/drawing/2014/main" id="{3DE6B01F-21F7-4AB9-89A8-5D50A1DE544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98" name="フローチャート: 判断 97">
          <a:extLst>
            <a:ext uri="{FF2B5EF4-FFF2-40B4-BE49-F238E27FC236}">
              <a16:creationId xmlns:a16="http://schemas.microsoft.com/office/drawing/2014/main" id="{8FAB248E-2A66-44C0-91D2-3C00368A32F5}"/>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99" name="フローチャート: 判断 98">
          <a:extLst>
            <a:ext uri="{FF2B5EF4-FFF2-40B4-BE49-F238E27FC236}">
              <a16:creationId xmlns:a16="http://schemas.microsoft.com/office/drawing/2014/main" id="{9034C1E2-505D-45B7-80BF-ACC94F28E463}"/>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100" name="フローチャート: 判断 99">
          <a:extLst>
            <a:ext uri="{FF2B5EF4-FFF2-40B4-BE49-F238E27FC236}">
              <a16:creationId xmlns:a16="http://schemas.microsoft.com/office/drawing/2014/main" id="{DE9E8147-C68E-4016-82E2-79D22BE05C1A}"/>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D96FAA74-021B-49AD-9313-438CD8D1B3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FBA24758-5700-4832-830F-5259D0D1C2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626A975B-B089-4B3D-A5FB-1914DD3EC0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F81EFC80-43D3-4BCB-8A6E-EE171FDDFE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DC3F8E32-B3A8-4EC2-94B2-714EAB7EBB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93436</xdr:rowOff>
    </xdr:from>
    <xdr:to>
      <xdr:col>24</xdr:col>
      <xdr:colOff>114300</xdr:colOff>
      <xdr:row>85</xdr:row>
      <xdr:rowOff>23586</xdr:rowOff>
    </xdr:to>
    <xdr:sp macro="" textlink="">
      <xdr:nvSpPr>
        <xdr:cNvPr id="106" name="楕円 105">
          <a:extLst>
            <a:ext uri="{FF2B5EF4-FFF2-40B4-BE49-F238E27FC236}">
              <a16:creationId xmlns:a16="http://schemas.microsoft.com/office/drawing/2014/main" id="{AAE008D1-589F-4A3E-BEA0-7247187F6A8D}"/>
            </a:ext>
          </a:extLst>
        </xdr:cNvPr>
        <xdr:cNvSpPr/>
      </xdr:nvSpPr>
      <xdr:spPr>
        <a:xfrm>
          <a:off x="45847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71863</xdr:rowOff>
    </xdr:from>
    <xdr:ext cx="405111" cy="259045"/>
    <xdr:sp macro="" textlink="">
      <xdr:nvSpPr>
        <xdr:cNvPr id="107" name="【公営住宅】&#10;有形固定資産減価償却率該当値テキスト">
          <a:extLst>
            <a:ext uri="{FF2B5EF4-FFF2-40B4-BE49-F238E27FC236}">
              <a16:creationId xmlns:a16="http://schemas.microsoft.com/office/drawing/2014/main" id="{3A2D4CA0-621E-484E-9717-93FAC1DE0A90}"/>
            </a:ext>
          </a:extLst>
        </xdr:cNvPr>
        <xdr:cNvSpPr txBox="1"/>
      </xdr:nvSpPr>
      <xdr:spPr>
        <a:xfrm>
          <a:off x="4673600"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62412</xdr:rowOff>
    </xdr:from>
    <xdr:to>
      <xdr:col>20</xdr:col>
      <xdr:colOff>38100</xdr:colOff>
      <xdr:row>84</xdr:row>
      <xdr:rowOff>164012</xdr:rowOff>
    </xdr:to>
    <xdr:sp macro="" textlink="">
      <xdr:nvSpPr>
        <xdr:cNvPr id="108" name="楕円 107">
          <a:extLst>
            <a:ext uri="{FF2B5EF4-FFF2-40B4-BE49-F238E27FC236}">
              <a16:creationId xmlns:a16="http://schemas.microsoft.com/office/drawing/2014/main" id="{FC794497-3120-4CC9-8A1F-84059EDDADB8}"/>
            </a:ext>
          </a:extLst>
        </xdr:cNvPr>
        <xdr:cNvSpPr/>
      </xdr:nvSpPr>
      <xdr:spPr>
        <a:xfrm>
          <a:off x="3746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113212</xdr:rowOff>
    </xdr:from>
    <xdr:to>
      <xdr:col>24</xdr:col>
      <xdr:colOff>63500</xdr:colOff>
      <xdr:row>84</xdr:row>
      <xdr:rowOff>144236</xdr:rowOff>
    </xdr:to>
    <xdr:cxnSp macro="">
      <xdr:nvCxnSpPr>
        <xdr:cNvPr id="109" name="直線コネクタ 108">
          <a:extLst>
            <a:ext uri="{FF2B5EF4-FFF2-40B4-BE49-F238E27FC236}">
              <a16:creationId xmlns:a16="http://schemas.microsoft.com/office/drawing/2014/main" id="{75B14C7B-4BA0-4A29-8EF2-EE940C5C9C3D}"/>
            </a:ext>
          </a:extLst>
        </xdr:cNvPr>
        <xdr:cNvCxnSpPr/>
      </xdr:nvCxnSpPr>
      <xdr:spPr>
        <a:xfrm>
          <a:off x="3797300" y="145150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110" name="n_1aveValue【公営住宅】&#10;有形固定資産減価償却率">
          <a:extLst>
            <a:ext uri="{FF2B5EF4-FFF2-40B4-BE49-F238E27FC236}">
              <a16:creationId xmlns:a16="http://schemas.microsoft.com/office/drawing/2014/main" id="{D33F5229-1AE6-4925-8DC1-A62162E16507}"/>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111" name="n_2aveValue【公営住宅】&#10;有形固定資産減価償却率">
          <a:extLst>
            <a:ext uri="{FF2B5EF4-FFF2-40B4-BE49-F238E27FC236}">
              <a16:creationId xmlns:a16="http://schemas.microsoft.com/office/drawing/2014/main" id="{A79FBE05-19A9-4719-A11D-F77AB4D56EE4}"/>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112" name="n_3aveValue【公営住宅】&#10;有形固定資産減価償却率">
          <a:extLst>
            <a:ext uri="{FF2B5EF4-FFF2-40B4-BE49-F238E27FC236}">
              <a16:creationId xmlns:a16="http://schemas.microsoft.com/office/drawing/2014/main" id="{E5C2CC3A-2C83-47AC-83EB-6040499DE3AA}"/>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113" name="n_4aveValue【公営住宅】&#10;有形固定資産減価償却率">
          <a:extLst>
            <a:ext uri="{FF2B5EF4-FFF2-40B4-BE49-F238E27FC236}">
              <a16:creationId xmlns:a16="http://schemas.microsoft.com/office/drawing/2014/main" id="{BE32C85C-183C-4C6D-A0A3-14D9ACB3E665}"/>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155139</xdr:rowOff>
    </xdr:from>
    <xdr:ext cx="405111" cy="259045"/>
    <xdr:sp macro="" textlink="">
      <xdr:nvSpPr>
        <xdr:cNvPr id="114" name="n_1mainValue【公営住宅】&#10;有形固定資産減価償却率">
          <a:extLst>
            <a:ext uri="{FF2B5EF4-FFF2-40B4-BE49-F238E27FC236}">
              <a16:creationId xmlns:a16="http://schemas.microsoft.com/office/drawing/2014/main" id="{F6735FC7-DB7B-477A-A06F-5C45E670BCFD}"/>
            </a:ext>
          </a:extLst>
        </xdr:cNvPr>
        <xdr:cNvSpPr txBox="1"/>
      </xdr:nvSpPr>
      <xdr:spPr>
        <a:xfrm>
          <a:off x="35820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5" name="正方形/長方形 114">
          <a:extLst>
            <a:ext uri="{FF2B5EF4-FFF2-40B4-BE49-F238E27FC236}">
              <a16:creationId xmlns:a16="http://schemas.microsoft.com/office/drawing/2014/main" id="{36D0EDC2-23CA-4AF4-B240-8E7DE36D14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6" name="正方形/長方形 115">
          <a:extLst>
            <a:ext uri="{FF2B5EF4-FFF2-40B4-BE49-F238E27FC236}">
              <a16:creationId xmlns:a16="http://schemas.microsoft.com/office/drawing/2014/main" id="{25056D56-B718-4CEA-83EF-2D5562E457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7" name="正方形/長方形 116">
          <a:extLst>
            <a:ext uri="{FF2B5EF4-FFF2-40B4-BE49-F238E27FC236}">
              <a16:creationId xmlns:a16="http://schemas.microsoft.com/office/drawing/2014/main" id="{0FA4069B-0C56-42EC-872E-7478B724BB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8" name="正方形/長方形 117">
          <a:extLst>
            <a:ext uri="{FF2B5EF4-FFF2-40B4-BE49-F238E27FC236}">
              <a16:creationId xmlns:a16="http://schemas.microsoft.com/office/drawing/2014/main" id="{97DC1C35-0C34-41A5-8324-50CC6E10CD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9" name="正方形/長方形 118">
          <a:extLst>
            <a:ext uri="{FF2B5EF4-FFF2-40B4-BE49-F238E27FC236}">
              <a16:creationId xmlns:a16="http://schemas.microsoft.com/office/drawing/2014/main" id="{23B998BB-35A8-4CA8-8432-921C1C8218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0" name="正方形/長方形 119">
          <a:extLst>
            <a:ext uri="{FF2B5EF4-FFF2-40B4-BE49-F238E27FC236}">
              <a16:creationId xmlns:a16="http://schemas.microsoft.com/office/drawing/2014/main" id="{B32631F3-8528-41CF-90C7-A97E840F9D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1" name="正方形/長方形 120">
          <a:extLst>
            <a:ext uri="{FF2B5EF4-FFF2-40B4-BE49-F238E27FC236}">
              <a16:creationId xmlns:a16="http://schemas.microsoft.com/office/drawing/2014/main" id="{394567F6-25D9-45F6-B010-EBB392014B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2" name="正方形/長方形 121">
          <a:extLst>
            <a:ext uri="{FF2B5EF4-FFF2-40B4-BE49-F238E27FC236}">
              <a16:creationId xmlns:a16="http://schemas.microsoft.com/office/drawing/2014/main" id="{562D8E41-7C91-490B-8545-E2D7B45E73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3" name="テキスト ボックス 122">
          <a:extLst>
            <a:ext uri="{FF2B5EF4-FFF2-40B4-BE49-F238E27FC236}">
              <a16:creationId xmlns:a16="http://schemas.microsoft.com/office/drawing/2014/main" id="{79765272-0BC7-47A5-9D34-5797A72FE5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4" name="直線コネクタ 123">
          <a:extLst>
            <a:ext uri="{FF2B5EF4-FFF2-40B4-BE49-F238E27FC236}">
              <a16:creationId xmlns:a16="http://schemas.microsoft.com/office/drawing/2014/main" id="{BE73BE55-A6E0-474F-9899-A055AD7804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5" name="直線コネクタ 124">
          <a:extLst>
            <a:ext uri="{FF2B5EF4-FFF2-40B4-BE49-F238E27FC236}">
              <a16:creationId xmlns:a16="http://schemas.microsoft.com/office/drawing/2014/main" id="{8612B776-A908-4C65-8992-362B2F5467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6" name="テキスト ボックス 125">
          <a:extLst>
            <a:ext uri="{FF2B5EF4-FFF2-40B4-BE49-F238E27FC236}">
              <a16:creationId xmlns:a16="http://schemas.microsoft.com/office/drawing/2014/main" id="{6D642C64-0AE3-490F-BA07-048791A6CCF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7" name="直線コネクタ 126">
          <a:extLst>
            <a:ext uri="{FF2B5EF4-FFF2-40B4-BE49-F238E27FC236}">
              <a16:creationId xmlns:a16="http://schemas.microsoft.com/office/drawing/2014/main" id="{F11D7C17-4918-4A3E-8F9B-F5A3D2CDAB7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8" name="テキスト ボックス 127">
          <a:extLst>
            <a:ext uri="{FF2B5EF4-FFF2-40B4-BE49-F238E27FC236}">
              <a16:creationId xmlns:a16="http://schemas.microsoft.com/office/drawing/2014/main" id="{9CFA0D43-3FFC-4A79-B0A1-69BDF5FD16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9" name="直線コネクタ 128">
          <a:extLst>
            <a:ext uri="{FF2B5EF4-FFF2-40B4-BE49-F238E27FC236}">
              <a16:creationId xmlns:a16="http://schemas.microsoft.com/office/drawing/2014/main" id="{99C59A27-4D08-46C5-81D4-06433047321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0" name="テキスト ボックス 129">
          <a:extLst>
            <a:ext uri="{FF2B5EF4-FFF2-40B4-BE49-F238E27FC236}">
              <a16:creationId xmlns:a16="http://schemas.microsoft.com/office/drawing/2014/main" id="{9DA14664-00F5-4912-BA31-28761509FA7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1" name="直線コネクタ 130">
          <a:extLst>
            <a:ext uri="{FF2B5EF4-FFF2-40B4-BE49-F238E27FC236}">
              <a16:creationId xmlns:a16="http://schemas.microsoft.com/office/drawing/2014/main" id="{960F1E6C-A2D3-44A2-9D02-F363F2697A4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2" name="テキスト ボックス 131">
          <a:extLst>
            <a:ext uri="{FF2B5EF4-FFF2-40B4-BE49-F238E27FC236}">
              <a16:creationId xmlns:a16="http://schemas.microsoft.com/office/drawing/2014/main" id="{62F5BA06-D857-4921-A6E8-4D11E1DAF42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3" name="直線コネクタ 132">
          <a:extLst>
            <a:ext uri="{FF2B5EF4-FFF2-40B4-BE49-F238E27FC236}">
              <a16:creationId xmlns:a16="http://schemas.microsoft.com/office/drawing/2014/main" id="{E6BFD565-35FA-4A5E-B993-24585B828F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4" name="テキスト ボックス 133">
          <a:extLst>
            <a:ext uri="{FF2B5EF4-FFF2-40B4-BE49-F238E27FC236}">
              <a16:creationId xmlns:a16="http://schemas.microsoft.com/office/drawing/2014/main" id="{1BBD707C-9946-4208-9E6F-8D93A9F1EB3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5" name="直線コネクタ 134">
          <a:extLst>
            <a:ext uri="{FF2B5EF4-FFF2-40B4-BE49-F238E27FC236}">
              <a16:creationId xmlns:a16="http://schemas.microsoft.com/office/drawing/2014/main" id="{C07FBE6C-EDD4-4362-A5C7-5BEC4AB5DD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136" name="テキスト ボックス 135">
          <a:extLst>
            <a:ext uri="{FF2B5EF4-FFF2-40B4-BE49-F238E27FC236}">
              <a16:creationId xmlns:a16="http://schemas.microsoft.com/office/drawing/2014/main" id="{3A14583F-7CB8-4E51-94F7-63A825EB184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7" name="【公営住宅】&#10;一人当たり面積グラフ枠">
          <a:extLst>
            <a:ext uri="{FF2B5EF4-FFF2-40B4-BE49-F238E27FC236}">
              <a16:creationId xmlns:a16="http://schemas.microsoft.com/office/drawing/2014/main" id="{0D957247-5635-45F8-8B12-5991C78B3C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138" name="直線コネクタ 137">
          <a:extLst>
            <a:ext uri="{FF2B5EF4-FFF2-40B4-BE49-F238E27FC236}">
              <a16:creationId xmlns:a16="http://schemas.microsoft.com/office/drawing/2014/main" id="{E59E9E8B-803C-4052-85C1-F672992CCCAF}"/>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139" name="【公営住宅】&#10;一人当たり面積最小値テキスト">
          <a:extLst>
            <a:ext uri="{FF2B5EF4-FFF2-40B4-BE49-F238E27FC236}">
              <a16:creationId xmlns:a16="http://schemas.microsoft.com/office/drawing/2014/main" id="{6CDD5870-D9DC-4602-9BE4-438B790EC4AB}"/>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140" name="直線コネクタ 139">
          <a:extLst>
            <a:ext uri="{FF2B5EF4-FFF2-40B4-BE49-F238E27FC236}">
              <a16:creationId xmlns:a16="http://schemas.microsoft.com/office/drawing/2014/main" id="{EA059B08-DFEB-4411-BFEC-6B06D5D26CCF}"/>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141" name="【公営住宅】&#10;一人当たり面積最大値テキスト">
          <a:extLst>
            <a:ext uri="{FF2B5EF4-FFF2-40B4-BE49-F238E27FC236}">
              <a16:creationId xmlns:a16="http://schemas.microsoft.com/office/drawing/2014/main" id="{8D4116A7-FC73-41B2-B976-9EA6810C4945}"/>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142" name="直線コネクタ 141">
          <a:extLst>
            <a:ext uri="{FF2B5EF4-FFF2-40B4-BE49-F238E27FC236}">
              <a16:creationId xmlns:a16="http://schemas.microsoft.com/office/drawing/2014/main" id="{243755BA-2AD2-4C01-890A-E1BC23E5A0F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143" name="【公営住宅】&#10;一人当たり面積平均値テキスト">
          <a:extLst>
            <a:ext uri="{FF2B5EF4-FFF2-40B4-BE49-F238E27FC236}">
              <a16:creationId xmlns:a16="http://schemas.microsoft.com/office/drawing/2014/main" id="{74C0D653-664D-475B-AC2E-B39620D83CB3}"/>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144" name="フローチャート: 判断 143">
          <a:extLst>
            <a:ext uri="{FF2B5EF4-FFF2-40B4-BE49-F238E27FC236}">
              <a16:creationId xmlns:a16="http://schemas.microsoft.com/office/drawing/2014/main" id="{160C2B4C-CFBD-40BB-ADE2-B8B741DBA8B8}"/>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145" name="フローチャート: 判断 144">
          <a:extLst>
            <a:ext uri="{FF2B5EF4-FFF2-40B4-BE49-F238E27FC236}">
              <a16:creationId xmlns:a16="http://schemas.microsoft.com/office/drawing/2014/main" id="{62ECE8D4-7DAB-4E2E-8C06-7693116DFE31}"/>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146" name="フローチャート: 判断 145">
          <a:extLst>
            <a:ext uri="{FF2B5EF4-FFF2-40B4-BE49-F238E27FC236}">
              <a16:creationId xmlns:a16="http://schemas.microsoft.com/office/drawing/2014/main" id="{FF857F48-7D4E-4448-866B-9D5A9D38671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147" name="フローチャート: 判断 146">
          <a:extLst>
            <a:ext uri="{FF2B5EF4-FFF2-40B4-BE49-F238E27FC236}">
              <a16:creationId xmlns:a16="http://schemas.microsoft.com/office/drawing/2014/main" id="{0FA82AAA-AB57-43C7-991B-DE34CBA57AC1}"/>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148" name="フローチャート: 判断 147">
          <a:extLst>
            <a:ext uri="{FF2B5EF4-FFF2-40B4-BE49-F238E27FC236}">
              <a16:creationId xmlns:a16="http://schemas.microsoft.com/office/drawing/2014/main" id="{5A0AF08D-831F-4C53-87EE-8C3A33D78311}"/>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C57EF317-626B-4F98-BE86-0491C1A99F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0" name="テキスト ボックス 149">
          <a:extLst>
            <a:ext uri="{FF2B5EF4-FFF2-40B4-BE49-F238E27FC236}">
              <a16:creationId xmlns:a16="http://schemas.microsoft.com/office/drawing/2014/main" id="{AE0D91BB-58FB-401C-8045-5B8803DE64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1" name="テキスト ボックス 150">
          <a:extLst>
            <a:ext uri="{FF2B5EF4-FFF2-40B4-BE49-F238E27FC236}">
              <a16:creationId xmlns:a16="http://schemas.microsoft.com/office/drawing/2014/main" id="{B501A8C4-DE31-4F6B-848F-10A2B55D83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90CE61BE-0383-4ABF-BB86-55A01B5BB4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10765EB4-A081-4B35-9CF3-1BA816A617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82550</xdr:rowOff>
    </xdr:from>
    <xdr:to>
      <xdr:col>55</xdr:col>
      <xdr:colOff>50800</xdr:colOff>
      <xdr:row>85</xdr:row>
      <xdr:rowOff>12700</xdr:rowOff>
    </xdr:to>
    <xdr:sp macro="" textlink="">
      <xdr:nvSpPr>
        <xdr:cNvPr id="154" name="楕円 153">
          <a:extLst>
            <a:ext uri="{FF2B5EF4-FFF2-40B4-BE49-F238E27FC236}">
              <a16:creationId xmlns:a16="http://schemas.microsoft.com/office/drawing/2014/main" id="{6ED2E4FD-B071-4307-BAA9-BB21EE2DA3D5}"/>
            </a:ext>
          </a:extLst>
        </xdr:cNvPr>
        <xdr:cNvSpPr/>
      </xdr:nvSpPr>
      <xdr:spPr>
        <a:xfrm>
          <a:off x="10426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60977</xdr:rowOff>
    </xdr:from>
    <xdr:ext cx="469744" cy="259045"/>
    <xdr:sp macro="" textlink="">
      <xdr:nvSpPr>
        <xdr:cNvPr id="155" name="【公営住宅】&#10;一人当たり面積該当値テキスト">
          <a:extLst>
            <a:ext uri="{FF2B5EF4-FFF2-40B4-BE49-F238E27FC236}">
              <a16:creationId xmlns:a16="http://schemas.microsoft.com/office/drawing/2014/main" id="{261ED558-C308-4FF9-A00B-D40FEF25774E}"/>
            </a:ext>
          </a:extLst>
        </xdr:cNvPr>
        <xdr:cNvSpPr txBox="1"/>
      </xdr:nvSpPr>
      <xdr:spPr>
        <a:xfrm>
          <a:off x="10515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89979</xdr:rowOff>
    </xdr:from>
    <xdr:to>
      <xdr:col>50</xdr:col>
      <xdr:colOff>165100</xdr:colOff>
      <xdr:row>85</xdr:row>
      <xdr:rowOff>20129</xdr:rowOff>
    </xdr:to>
    <xdr:sp macro="" textlink="">
      <xdr:nvSpPr>
        <xdr:cNvPr id="156" name="楕円 155">
          <a:extLst>
            <a:ext uri="{FF2B5EF4-FFF2-40B4-BE49-F238E27FC236}">
              <a16:creationId xmlns:a16="http://schemas.microsoft.com/office/drawing/2014/main" id="{22131BD4-A383-4CD0-AA1A-F0C6B89B707B}"/>
            </a:ext>
          </a:extLst>
        </xdr:cNvPr>
        <xdr:cNvSpPr/>
      </xdr:nvSpPr>
      <xdr:spPr>
        <a:xfrm>
          <a:off x="9588500" y="144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133350</xdr:rowOff>
    </xdr:from>
    <xdr:to>
      <xdr:col>55</xdr:col>
      <xdr:colOff>0</xdr:colOff>
      <xdr:row>84</xdr:row>
      <xdr:rowOff>140779</xdr:rowOff>
    </xdr:to>
    <xdr:cxnSp macro="">
      <xdr:nvCxnSpPr>
        <xdr:cNvPr id="157" name="直線コネクタ 156">
          <a:extLst>
            <a:ext uri="{FF2B5EF4-FFF2-40B4-BE49-F238E27FC236}">
              <a16:creationId xmlns:a16="http://schemas.microsoft.com/office/drawing/2014/main" id="{6DC68656-A27D-4490-A814-2D6C833C250C}"/>
            </a:ext>
          </a:extLst>
        </xdr:cNvPr>
        <xdr:cNvCxnSpPr/>
      </xdr:nvCxnSpPr>
      <xdr:spPr>
        <a:xfrm flipV="1">
          <a:off x="9639300" y="1453515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158" name="n_1aveValue【公営住宅】&#10;一人当たり面積">
          <a:extLst>
            <a:ext uri="{FF2B5EF4-FFF2-40B4-BE49-F238E27FC236}">
              <a16:creationId xmlns:a16="http://schemas.microsoft.com/office/drawing/2014/main" id="{129D28E6-AF8D-49ED-8D66-A18C9F6CD174}"/>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159" name="n_2aveValue【公営住宅】&#10;一人当たり面積">
          <a:extLst>
            <a:ext uri="{FF2B5EF4-FFF2-40B4-BE49-F238E27FC236}">
              <a16:creationId xmlns:a16="http://schemas.microsoft.com/office/drawing/2014/main" id="{39901A01-37B4-4B39-AC8E-FB904817D0D5}"/>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160" name="n_3aveValue【公営住宅】&#10;一人当たり面積">
          <a:extLst>
            <a:ext uri="{FF2B5EF4-FFF2-40B4-BE49-F238E27FC236}">
              <a16:creationId xmlns:a16="http://schemas.microsoft.com/office/drawing/2014/main" id="{5A8D0068-869C-4B26-B86F-5DA5ABA500B0}"/>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161" name="n_4aveValue【公営住宅】&#10;一人当たり面積">
          <a:extLst>
            <a:ext uri="{FF2B5EF4-FFF2-40B4-BE49-F238E27FC236}">
              <a16:creationId xmlns:a16="http://schemas.microsoft.com/office/drawing/2014/main" id="{257A0455-1104-445C-8CE5-286E640930DF}"/>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11256</xdr:rowOff>
    </xdr:from>
    <xdr:ext cx="469744" cy="259045"/>
    <xdr:sp macro="" textlink="">
      <xdr:nvSpPr>
        <xdr:cNvPr id="162" name="n_1mainValue【公営住宅】&#10;一人当たり面積">
          <a:extLst>
            <a:ext uri="{FF2B5EF4-FFF2-40B4-BE49-F238E27FC236}">
              <a16:creationId xmlns:a16="http://schemas.microsoft.com/office/drawing/2014/main" id="{6021153A-6AAF-470D-BFD5-A260B9441AFE}"/>
            </a:ext>
          </a:extLst>
        </xdr:cNvPr>
        <xdr:cNvSpPr txBox="1"/>
      </xdr:nvSpPr>
      <xdr:spPr>
        <a:xfrm>
          <a:off x="9391727" y="1458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3" name="正方形/長方形 162">
          <a:extLst>
            <a:ext uri="{FF2B5EF4-FFF2-40B4-BE49-F238E27FC236}">
              <a16:creationId xmlns:a16="http://schemas.microsoft.com/office/drawing/2014/main" id="{319D4465-B298-4821-BA62-3E3FC982D6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4" name="正方形/長方形 163">
          <a:extLst>
            <a:ext uri="{FF2B5EF4-FFF2-40B4-BE49-F238E27FC236}">
              <a16:creationId xmlns:a16="http://schemas.microsoft.com/office/drawing/2014/main" id="{4D1F692F-43A6-4CEC-A2AD-15AFBC6943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5" name="正方形/長方形 164">
          <a:extLst>
            <a:ext uri="{FF2B5EF4-FFF2-40B4-BE49-F238E27FC236}">
              <a16:creationId xmlns:a16="http://schemas.microsoft.com/office/drawing/2014/main" id="{7B37B744-969B-479B-B907-D44BCD6EF8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6" name="正方形/長方形 165">
          <a:extLst>
            <a:ext uri="{FF2B5EF4-FFF2-40B4-BE49-F238E27FC236}">
              <a16:creationId xmlns:a16="http://schemas.microsoft.com/office/drawing/2014/main" id="{E2B4F1DE-4D7D-4B1A-A0D4-C25B22A822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7" name="正方形/長方形 166">
          <a:extLst>
            <a:ext uri="{FF2B5EF4-FFF2-40B4-BE49-F238E27FC236}">
              <a16:creationId xmlns:a16="http://schemas.microsoft.com/office/drawing/2014/main" id="{06602BC3-F9EA-45E4-8AC1-7C46998D8A1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8" name="正方形/長方形 167">
          <a:extLst>
            <a:ext uri="{FF2B5EF4-FFF2-40B4-BE49-F238E27FC236}">
              <a16:creationId xmlns:a16="http://schemas.microsoft.com/office/drawing/2014/main" id="{1077348C-DD74-4739-9B21-95C7B59417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9" name="正方形/長方形 168">
          <a:extLst>
            <a:ext uri="{FF2B5EF4-FFF2-40B4-BE49-F238E27FC236}">
              <a16:creationId xmlns:a16="http://schemas.microsoft.com/office/drawing/2014/main" id="{54B90FD8-BCCC-45EE-8767-562F80F0C8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0" name="正方形/長方形 169">
          <a:extLst>
            <a:ext uri="{FF2B5EF4-FFF2-40B4-BE49-F238E27FC236}">
              <a16:creationId xmlns:a16="http://schemas.microsoft.com/office/drawing/2014/main" id="{2241B21F-78D0-4E9B-B6DA-81EF46E68C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1" name="正方形/長方形 170">
          <a:extLst>
            <a:ext uri="{FF2B5EF4-FFF2-40B4-BE49-F238E27FC236}">
              <a16:creationId xmlns:a16="http://schemas.microsoft.com/office/drawing/2014/main" id="{36D91B12-60E2-4476-A5D1-A4A58054DF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2" name="正方形/長方形 171">
          <a:extLst>
            <a:ext uri="{FF2B5EF4-FFF2-40B4-BE49-F238E27FC236}">
              <a16:creationId xmlns:a16="http://schemas.microsoft.com/office/drawing/2014/main" id="{0D647E93-6DAF-4685-AACB-0D33FC585E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3" name="正方形/長方形 172">
          <a:extLst>
            <a:ext uri="{FF2B5EF4-FFF2-40B4-BE49-F238E27FC236}">
              <a16:creationId xmlns:a16="http://schemas.microsoft.com/office/drawing/2014/main" id="{CEDEF8D1-0A5F-4EDE-B131-90A88776147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4" name="正方形/長方形 173">
          <a:extLst>
            <a:ext uri="{FF2B5EF4-FFF2-40B4-BE49-F238E27FC236}">
              <a16:creationId xmlns:a16="http://schemas.microsoft.com/office/drawing/2014/main" id="{3AD5FCFC-9776-4EA0-9FDE-0EC4CD4B08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5" name="正方形/長方形 174">
          <a:extLst>
            <a:ext uri="{FF2B5EF4-FFF2-40B4-BE49-F238E27FC236}">
              <a16:creationId xmlns:a16="http://schemas.microsoft.com/office/drawing/2014/main" id="{02842652-4FBA-4612-84BB-677286ADE6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6" name="正方形/長方形 175">
          <a:extLst>
            <a:ext uri="{FF2B5EF4-FFF2-40B4-BE49-F238E27FC236}">
              <a16:creationId xmlns:a16="http://schemas.microsoft.com/office/drawing/2014/main" id="{69FBACF9-1F35-45C9-BE83-B47D6ECA5D4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7" name="正方形/長方形 176">
          <a:extLst>
            <a:ext uri="{FF2B5EF4-FFF2-40B4-BE49-F238E27FC236}">
              <a16:creationId xmlns:a16="http://schemas.microsoft.com/office/drawing/2014/main" id="{1DAF7280-9F6A-47F2-9CEC-D64DA39808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8" name="正方形/長方形 177">
          <a:extLst>
            <a:ext uri="{FF2B5EF4-FFF2-40B4-BE49-F238E27FC236}">
              <a16:creationId xmlns:a16="http://schemas.microsoft.com/office/drawing/2014/main" id="{9FB95E90-12E3-4CD9-B9CF-D11C2CBCBB3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9" name="正方形/長方形 178">
          <a:extLst>
            <a:ext uri="{FF2B5EF4-FFF2-40B4-BE49-F238E27FC236}">
              <a16:creationId xmlns:a16="http://schemas.microsoft.com/office/drawing/2014/main" id="{F6345290-30D2-4C31-9DAF-D1E1FF98EF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0" name="正方形/長方形 179">
          <a:extLst>
            <a:ext uri="{FF2B5EF4-FFF2-40B4-BE49-F238E27FC236}">
              <a16:creationId xmlns:a16="http://schemas.microsoft.com/office/drawing/2014/main" id="{9CCA3F5A-BD6A-4AA5-8F85-B04451433D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1" name="正方形/長方形 180">
          <a:extLst>
            <a:ext uri="{FF2B5EF4-FFF2-40B4-BE49-F238E27FC236}">
              <a16:creationId xmlns:a16="http://schemas.microsoft.com/office/drawing/2014/main" id="{56D002A7-EF3C-4514-BFE2-958CEA8C38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2" name="正方形/長方形 181">
          <a:extLst>
            <a:ext uri="{FF2B5EF4-FFF2-40B4-BE49-F238E27FC236}">
              <a16:creationId xmlns:a16="http://schemas.microsoft.com/office/drawing/2014/main" id="{E42A45BB-A22F-4D36-AAD0-17445CABF2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3" name="正方形/長方形 182">
          <a:extLst>
            <a:ext uri="{FF2B5EF4-FFF2-40B4-BE49-F238E27FC236}">
              <a16:creationId xmlns:a16="http://schemas.microsoft.com/office/drawing/2014/main" id="{4858C930-8D2F-4349-A87F-3C38A8A578E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4" name="正方形/長方形 183">
          <a:extLst>
            <a:ext uri="{FF2B5EF4-FFF2-40B4-BE49-F238E27FC236}">
              <a16:creationId xmlns:a16="http://schemas.microsoft.com/office/drawing/2014/main" id="{30A82E68-1879-4CF4-8AAF-73281222D76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5" name="正方形/長方形 184">
          <a:extLst>
            <a:ext uri="{FF2B5EF4-FFF2-40B4-BE49-F238E27FC236}">
              <a16:creationId xmlns:a16="http://schemas.microsoft.com/office/drawing/2014/main" id="{CB97AF10-AE6B-41F3-AB06-3A052FB77C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6" name="正方形/長方形 185">
          <a:extLst>
            <a:ext uri="{FF2B5EF4-FFF2-40B4-BE49-F238E27FC236}">
              <a16:creationId xmlns:a16="http://schemas.microsoft.com/office/drawing/2014/main" id="{4DE918BD-150F-4758-AD1F-23B2395223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7" name="テキスト ボックス 186">
          <a:extLst>
            <a:ext uri="{FF2B5EF4-FFF2-40B4-BE49-F238E27FC236}">
              <a16:creationId xmlns:a16="http://schemas.microsoft.com/office/drawing/2014/main" id="{2CFD5FE9-B6B7-4BD1-964D-1E7D01D5FC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8" name="直線コネクタ 187">
          <a:extLst>
            <a:ext uri="{FF2B5EF4-FFF2-40B4-BE49-F238E27FC236}">
              <a16:creationId xmlns:a16="http://schemas.microsoft.com/office/drawing/2014/main" id="{6F5B5497-0DD3-4D55-93E0-FC37F87332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9" name="テキスト ボックス 188">
          <a:extLst>
            <a:ext uri="{FF2B5EF4-FFF2-40B4-BE49-F238E27FC236}">
              <a16:creationId xmlns:a16="http://schemas.microsoft.com/office/drawing/2014/main" id="{A1F21870-5BAB-434B-983C-B56FCE3D0B3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0" name="直線コネクタ 189">
          <a:extLst>
            <a:ext uri="{FF2B5EF4-FFF2-40B4-BE49-F238E27FC236}">
              <a16:creationId xmlns:a16="http://schemas.microsoft.com/office/drawing/2014/main" id="{61002B80-0BFD-4E06-B062-92BA6E9B1F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1" name="テキスト ボックス 190">
          <a:extLst>
            <a:ext uri="{FF2B5EF4-FFF2-40B4-BE49-F238E27FC236}">
              <a16:creationId xmlns:a16="http://schemas.microsoft.com/office/drawing/2014/main" id="{35714316-BC28-49BB-BA1E-665BAAFE813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2" name="直線コネクタ 191">
          <a:extLst>
            <a:ext uri="{FF2B5EF4-FFF2-40B4-BE49-F238E27FC236}">
              <a16:creationId xmlns:a16="http://schemas.microsoft.com/office/drawing/2014/main" id="{4B531196-68CD-4B5C-BC83-44604195FB9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3" name="テキスト ボックス 192">
          <a:extLst>
            <a:ext uri="{FF2B5EF4-FFF2-40B4-BE49-F238E27FC236}">
              <a16:creationId xmlns:a16="http://schemas.microsoft.com/office/drawing/2014/main" id="{48563F72-13A2-424A-BC53-312E1D77E63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4" name="直線コネクタ 193">
          <a:extLst>
            <a:ext uri="{FF2B5EF4-FFF2-40B4-BE49-F238E27FC236}">
              <a16:creationId xmlns:a16="http://schemas.microsoft.com/office/drawing/2014/main" id="{E7D89CBA-7CDF-420A-90B2-13CFD2487C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5" name="テキスト ボックス 194">
          <a:extLst>
            <a:ext uri="{FF2B5EF4-FFF2-40B4-BE49-F238E27FC236}">
              <a16:creationId xmlns:a16="http://schemas.microsoft.com/office/drawing/2014/main" id="{71C007A3-6AB2-4519-AB76-E81D231342D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6" name="直線コネクタ 195">
          <a:extLst>
            <a:ext uri="{FF2B5EF4-FFF2-40B4-BE49-F238E27FC236}">
              <a16:creationId xmlns:a16="http://schemas.microsoft.com/office/drawing/2014/main" id="{C75B0A68-9C15-4560-AE82-059ED01D90B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7" name="テキスト ボックス 196">
          <a:extLst>
            <a:ext uri="{FF2B5EF4-FFF2-40B4-BE49-F238E27FC236}">
              <a16:creationId xmlns:a16="http://schemas.microsoft.com/office/drawing/2014/main" id="{596CA70E-FC30-4414-9E9A-3BC1DC5535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8" name="直線コネクタ 197">
          <a:extLst>
            <a:ext uri="{FF2B5EF4-FFF2-40B4-BE49-F238E27FC236}">
              <a16:creationId xmlns:a16="http://schemas.microsoft.com/office/drawing/2014/main" id="{C8851EC8-D14E-4EA1-95C8-520AAE66CF4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9" name="テキスト ボックス 198">
          <a:extLst>
            <a:ext uri="{FF2B5EF4-FFF2-40B4-BE49-F238E27FC236}">
              <a16:creationId xmlns:a16="http://schemas.microsoft.com/office/drawing/2014/main" id="{6198C6DE-90F8-4380-884A-7B2ABD26AD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0" name="直線コネクタ 199">
          <a:extLst>
            <a:ext uri="{FF2B5EF4-FFF2-40B4-BE49-F238E27FC236}">
              <a16:creationId xmlns:a16="http://schemas.microsoft.com/office/drawing/2014/main" id="{625D7B6E-0739-4D3B-8BEC-877B710421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1" name="テキスト ボックス 200">
          <a:extLst>
            <a:ext uri="{FF2B5EF4-FFF2-40B4-BE49-F238E27FC236}">
              <a16:creationId xmlns:a16="http://schemas.microsoft.com/office/drawing/2014/main" id="{A85C2E84-91B9-46D0-A33C-0CC8C17DBD4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2" name="直線コネクタ 201">
          <a:extLst>
            <a:ext uri="{FF2B5EF4-FFF2-40B4-BE49-F238E27FC236}">
              <a16:creationId xmlns:a16="http://schemas.microsoft.com/office/drawing/2014/main" id="{2E71E666-9702-469F-BB30-1D2D88834A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認定こども園・幼稚園・保育所】&#10;有形固定資産減価償却率グラフ枠">
          <a:extLst>
            <a:ext uri="{FF2B5EF4-FFF2-40B4-BE49-F238E27FC236}">
              <a16:creationId xmlns:a16="http://schemas.microsoft.com/office/drawing/2014/main" id="{B1392030-1501-41BD-92B4-50D257E123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204" name="直線コネクタ 203">
          <a:extLst>
            <a:ext uri="{FF2B5EF4-FFF2-40B4-BE49-F238E27FC236}">
              <a16:creationId xmlns:a16="http://schemas.microsoft.com/office/drawing/2014/main" id="{A2A0563B-6B1B-4046-97AC-EE0EFB22EA5F}"/>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05" name="【認定こども園・幼稚園・保育所】&#10;有形固定資産減価償却率最小値テキスト">
          <a:extLst>
            <a:ext uri="{FF2B5EF4-FFF2-40B4-BE49-F238E27FC236}">
              <a16:creationId xmlns:a16="http://schemas.microsoft.com/office/drawing/2014/main" id="{08B303D4-20B9-4F8A-B625-1119C0AB7CE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6" name="直線コネクタ 205">
          <a:extLst>
            <a:ext uri="{FF2B5EF4-FFF2-40B4-BE49-F238E27FC236}">
              <a16:creationId xmlns:a16="http://schemas.microsoft.com/office/drawing/2014/main" id="{B00064BD-BAA5-44D8-89E1-2F99272B14F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207" name="【認定こども園・幼稚園・保育所】&#10;有形固定資産減価償却率最大値テキスト">
          <a:extLst>
            <a:ext uri="{FF2B5EF4-FFF2-40B4-BE49-F238E27FC236}">
              <a16:creationId xmlns:a16="http://schemas.microsoft.com/office/drawing/2014/main" id="{EBA54CB0-F7BB-412C-9501-9456C8A106F8}"/>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208" name="直線コネクタ 207">
          <a:extLst>
            <a:ext uri="{FF2B5EF4-FFF2-40B4-BE49-F238E27FC236}">
              <a16:creationId xmlns:a16="http://schemas.microsoft.com/office/drawing/2014/main" id="{FE8AB94F-C7FB-44F9-92CF-2FB85FCF1934}"/>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209" name="【認定こども園・幼稚園・保育所】&#10;有形固定資産減価償却率平均値テキスト">
          <a:extLst>
            <a:ext uri="{FF2B5EF4-FFF2-40B4-BE49-F238E27FC236}">
              <a16:creationId xmlns:a16="http://schemas.microsoft.com/office/drawing/2014/main" id="{842E99D2-8626-42DE-AC75-1B01A182774F}"/>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210" name="フローチャート: 判断 209">
          <a:extLst>
            <a:ext uri="{FF2B5EF4-FFF2-40B4-BE49-F238E27FC236}">
              <a16:creationId xmlns:a16="http://schemas.microsoft.com/office/drawing/2014/main" id="{DA51E2DC-F588-4F2D-A0D8-C4B3E75EBCE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211" name="フローチャート: 判断 210">
          <a:extLst>
            <a:ext uri="{FF2B5EF4-FFF2-40B4-BE49-F238E27FC236}">
              <a16:creationId xmlns:a16="http://schemas.microsoft.com/office/drawing/2014/main" id="{8C6ABD3E-6508-4F70-A5D8-EEB4E438B631}"/>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212" name="フローチャート: 判断 211">
          <a:extLst>
            <a:ext uri="{FF2B5EF4-FFF2-40B4-BE49-F238E27FC236}">
              <a16:creationId xmlns:a16="http://schemas.microsoft.com/office/drawing/2014/main" id="{0990FC82-976B-45B3-B857-92E39F229B4D}"/>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213" name="フローチャート: 判断 212">
          <a:extLst>
            <a:ext uri="{FF2B5EF4-FFF2-40B4-BE49-F238E27FC236}">
              <a16:creationId xmlns:a16="http://schemas.microsoft.com/office/drawing/2014/main" id="{0B537F76-4255-43C0-8615-0B02676D3BA4}"/>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214" name="フローチャート: 判断 213">
          <a:extLst>
            <a:ext uri="{FF2B5EF4-FFF2-40B4-BE49-F238E27FC236}">
              <a16:creationId xmlns:a16="http://schemas.microsoft.com/office/drawing/2014/main" id="{DD8CD6DA-CCAA-4D97-8EF1-9F9CFFED9E8A}"/>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46C60B10-195A-4974-B1AB-54E3688918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6" name="テキスト ボックス 215">
          <a:extLst>
            <a:ext uri="{FF2B5EF4-FFF2-40B4-BE49-F238E27FC236}">
              <a16:creationId xmlns:a16="http://schemas.microsoft.com/office/drawing/2014/main" id="{FDC26DE5-6108-4D89-9404-7813C916679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B0663D59-1D72-4AD9-98BB-54376D9468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76B848C3-B00D-409E-8575-9E0A64A4F0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2D01B9FF-B8BB-473F-8A8E-859D67B4E0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220" name="楕円 219">
          <a:extLst>
            <a:ext uri="{FF2B5EF4-FFF2-40B4-BE49-F238E27FC236}">
              <a16:creationId xmlns:a16="http://schemas.microsoft.com/office/drawing/2014/main" id="{1EC1A23E-739D-4FAD-AD34-CA90CA05EDD8}"/>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221" name="【認定こども園・幼稚園・保育所】&#10;有形固定資産減価償却率該当値テキスト">
          <a:extLst>
            <a:ext uri="{FF2B5EF4-FFF2-40B4-BE49-F238E27FC236}">
              <a16:creationId xmlns:a16="http://schemas.microsoft.com/office/drawing/2014/main" id="{36C4B591-92C3-40CB-A59E-81A6B4C0BFF0}"/>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222" name="楕円 221">
          <a:extLst>
            <a:ext uri="{FF2B5EF4-FFF2-40B4-BE49-F238E27FC236}">
              <a16:creationId xmlns:a16="http://schemas.microsoft.com/office/drawing/2014/main" id="{CA70C756-BC0E-42B5-A0EC-5EAFE664F08E}"/>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223" name="直線コネクタ 222">
          <a:extLst>
            <a:ext uri="{FF2B5EF4-FFF2-40B4-BE49-F238E27FC236}">
              <a16:creationId xmlns:a16="http://schemas.microsoft.com/office/drawing/2014/main" id="{F445C3EA-82DA-4935-8B47-117E2EA4F4B8}"/>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224" name="n_1aveValue【認定こども園・幼稚園・保育所】&#10;有形固定資産減価償却率">
          <a:extLst>
            <a:ext uri="{FF2B5EF4-FFF2-40B4-BE49-F238E27FC236}">
              <a16:creationId xmlns:a16="http://schemas.microsoft.com/office/drawing/2014/main" id="{0A068060-1AA6-4A6B-A107-15A82CDB97C2}"/>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225" name="n_2aveValue【認定こども園・幼稚園・保育所】&#10;有形固定資産減価償却率">
          <a:extLst>
            <a:ext uri="{FF2B5EF4-FFF2-40B4-BE49-F238E27FC236}">
              <a16:creationId xmlns:a16="http://schemas.microsoft.com/office/drawing/2014/main" id="{5C69C065-14A5-4904-B263-2591D0E283FD}"/>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226" name="n_3aveValue【認定こども園・幼稚園・保育所】&#10;有形固定資産減価償却率">
          <a:extLst>
            <a:ext uri="{FF2B5EF4-FFF2-40B4-BE49-F238E27FC236}">
              <a16:creationId xmlns:a16="http://schemas.microsoft.com/office/drawing/2014/main" id="{4498A276-F3AB-4767-A3C9-AB6919CAD29C}"/>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227" name="n_4aveValue【認定こども園・幼稚園・保育所】&#10;有形固定資産減価償却率">
          <a:extLst>
            <a:ext uri="{FF2B5EF4-FFF2-40B4-BE49-F238E27FC236}">
              <a16:creationId xmlns:a16="http://schemas.microsoft.com/office/drawing/2014/main" id="{73350E17-77CE-40F7-8137-BB44480D7196}"/>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228" name="n_1mainValue【認定こども園・幼稚園・保育所】&#10;有形固定資産減価償却率">
          <a:extLst>
            <a:ext uri="{FF2B5EF4-FFF2-40B4-BE49-F238E27FC236}">
              <a16:creationId xmlns:a16="http://schemas.microsoft.com/office/drawing/2014/main" id="{BF33C8BD-ACED-4CCB-82C6-61BE1CC5D0B3}"/>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9" name="正方形/長方形 228">
          <a:extLst>
            <a:ext uri="{FF2B5EF4-FFF2-40B4-BE49-F238E27FC236}">
              <a16:creationId xmlns:a16="http://schemas.microsoft.com/office/drawing/2014/main" id="{D4AF7050-EA21-4B2E-949F-FDED23C133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0" name="正方形/長方形 229">
          <a:extLst>
            <a:ext uri="{FF2B5EF4-FFF2-40B4-BE49-F238E27FC236}">
              <a16:creationId xmlns:a16="http://schemas.microsoft.com/office/drawing/2014/main" id="{FDF528C1-A1E5-482C-BBDF-7B8C9B5C05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1" name="正方形/長方形 230">
          <a:extLst>
            <a:ext uri="{FF2B5EF4-FFF2-40B4-BE49-F238E27FC236}">
              <a16:creationId xmlns:a16="http://schemas.microsoft.com/office/drawing/2014/main" id="{B8CADB93-580C-4935-84A2-DC8D5349C6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2" name="正方形/長方形 231">
          <a:extLst>
            <a:ext uri="{FF2B5EF4-FFF2-40B4-BE49-F238E27FC236}">
              <a16:creationId xmlns:a16="http://schemas.microsoft.com/office/drawing/2014/main" id="{5290BE64-B535-4727-A91C-446639DC61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3" name="正方形/長方形 232">
          <a:extLst>
            <a:ext uri="{FF2B5EF4-FFF2-40B4-BE49-F238E27FC236}">
              <a16:creationId xmlns:a16="http://schemas.microsoft.com/office/drawing/2014/main" id="{19A5ED84-DC9A-4241-B091-15466D0CEC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4" name="正方形/長方形 233">
          <a:extLst>
            <a:ext uri="{FF2B5EF4-FFF2-40B4-BE49-F238E27FC236}">
              <a16:creationId xmlns:a16="http://schemas.microsoft.com/office/drawing/2014/main" id="{8731DE62-7F1B-4577-8C50-A23ED7739C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5" name="正方形/長方形 234">
          <a:extLst>
            <a:ext uri="{FF2B5EF4-FFF2-40B4-BE49-F238E27FC236}">
              <a16:creationId xmlns:a16="http://schemas.microsoft.com/office/drawing/2014/main" id="{DAB11523-DA0D-4A57-B380-FB4870159A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6" name="正方形/長方形 235">
          <a:extLst>
            <a:ext uri="{FF2B5EF4-FFF2-40B4-BE49-F238E27FC236}">
              <a16:creationId xmlns:a16="http://schemas.microsoft.com/office/drawing/2014/main" id="{D5F2C58E-CF85-439F-AEC3-50F4DA5A669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7" name="テキスト ボックス 236">
          <a:extLst>
            <a:ext uri="{FF2B5EF4-FFF2-40B4-BE49-F238E27FC236}">
              <a16:creationId xmlns:a16="http://schemas.microsoft.com/office/drawing/2014/main" id="{401DA766-787F-432E-B8D9-AD00AF4368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8" name="直線コネクタ 237">
          <a:extLst>
            <a:ext uri="{FF2B5EF4-FFF2-40B4-BE49-F238E27FC236}">
              <a16:creationId xmlns:a16="http://schemas.microsoft.com/office/drawing/2014/main" id="{EC870F10-0544-415B-8D25-507D3A0560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9" name="直線コネクタ 238">
          <a:extLst>
            <a:ext uri="{FF2B5EF4-FFF2-40B4-BE49-F238E27FC236}">
              <a16:creationId xmlns:a16="http://schemas.microsoft.com/office/drawing/2014/main" id="{8C52580A-99C9-4E9D-935F-EAE2601A139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40" name="テキスト ボックス 239">
          <a:extLst>
            <a:ext uri="{FF2B5EF4-FFF2-40B4-BE49-F238E27FC236}">
              <a16:creationId xmlns:a16="http://schemas.microsoft.com/office/drawing/2014/main" id="{0AA50D1E-38A1-45D7-82A5-1DBFC47C690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1" name="直線コネクタ 240">
          <a:extLst>
            <a:ext uri="{FF2B5EF4-FFF2-40B4-BE49-F238E27FC236}">
              <a16:creationId xmlns:a16="http://schemas.microsoft.com/office/drawing/2014/main" id="{5329DD56-3C88-45E8-9048-AAC7CD26F40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42" name="テキスト ボックス 241">
          <a:extLst>
            <a:ext uri="{FF2B5EF4-FFF2-40B4-BE49-F238E27FC236}">
              <a16:creationId xmlns:a16="http://schemas.microsoft.com/office/drawing/2014/main" id="{0CE5B5F5-2276-4D86-922D-308F58DCDE8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3" name="直線コネクタ 242">
          <a:extLst>
            <a:ext uri="{FF2B5EF4-FFF2-40B4-BE49-F238E27FC236}">
              <a16:creationId xmlns:a16="http://schemas.microsoft.com/office/drawing/2014/main" id="{1709442B-BAE4-4341-B94E-0FFA4D19717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44" name="テキスト ボックス 243">
          <a:extLst>
            <a:ext uri="{FF2B5EF4-FFF2-40B4-BE49-F238E27FC236}">
              <a16:creationId xmlns:a16="http://schemas.microsoft.com/office/drawing/2014/main" id="{28F0D29C-CAC2-4FD0-A6F2-151F2F827BC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5" name="直線コネクタ 244">
          <a:extLst>
            <a:ext uri="{FF2B5EF4-FFF2-40B4-BE49-F238E27FC236}">
              <a16:creationId xmlns:a16="http://schemas.microsoft.com/office/drawing/2014/main" id="{5F75F5AC-99DD-4B6F-A6BB-3DCAD1DE70F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46" name="テキスト ボックス 245">
          <a:extLst>
            <a:ext uri="{FF2B5EF4-FFF2-40B4-BE49-F238E27FC236}">
              <a16:creationId xmlns:a16="http://schemas.microsoft.com/office/drawing/2014/main" id="{77CC88F2-0184-4257-8E5B-364E34C1315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7" name="直線コネクタ 246">
          <a:extLst>
            <a:ext uri="{FF2B5EF4-FFF2-40B4-BE49-F238E27FC236}">
              <a16:creationId xmlns:a16="http://schemas.microsoft.com/office/drawing/2014/main" id="{356A9662-8503-45F9-8A51-DB396D0F4A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48" name="テキスト ボックス 247">
          <a:extLst>
            <a:ext uri="{FF2B5EF4-FFF2-40B4-BE49-F238E27FC236}">
              <a16:creationId xmlns:a16="http://schemas.microsoft.com/office/drawing/2014/main" id="{9BB3A0B1-60D0-4ECB-9BD5-98A8AB3A971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9" name="直線コネクタ 248">
          <a:extLst>
            <a:ext uri="{FF2B5EF4-FFF2-40B4-BE49-F238E27FC236}">
              <a16:creationId xmlns:a16="http://schemas.microsoft.com/office/drawing/2014/main" id="{58B76DFD-EBA1-474F-B448-F1C17C375DD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50" name="テキスト ボックス 249">
          <a:extLst>
            <a:ext uri="{FF2B5EF4-FFF2-40B4-BE49-F238E27FC236}">
              <a16:creationId xmlns:a16="http://schemas.microsoft.com/office/drawing/2014/main" id="{FE51F5AB-2A1C-4B13-B9CE-8680E7F4F2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1" name="【認定こども園・幼稚園・保育所】&#10;一人当たり面積グラフ枠">
          <a:extLst>
            <a:ext uri="{FF2B5EF4-FFF2-40B4-BE49-F238E27FC236}">
              <a16:creationId xmlns:a16="http://schemas.microsoft.com/office/drawing/2014/main" id="{D06D80AB-9039-422C-A064-206F84969C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252" name="直線コネクタ 251">
          <a:extLst>
            <a:ext uri="{FF2B5EF4-FFF2-40B4-BE49-F238E27FC236}">
              <a16:creationId xmlns:a16="http://schemas.microsoft.com/office/drawing/2014/main" id="{5474314B-0C41-426B-BF5D-28B37523D2A2}"/>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253" name="【認定こども園・幼稚園・保育所】&#10;一人当たり面積最小値テキスト">
          <a:extLst>
            <a:ext uri="{FF2B5EF4-FFF2-40B4-BE49-F238E27FC236}">
              <a16:creationId xmlns:a16="http://schemas.microsoft.com/office/drawing/2014/main" id="{C935B472-02C7-42A9-A895-591E64166D2A}"/>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254" name="直線コネクタ 253">
          <a:extLst>
            <a:ext uri="{FF2B5EF4-FFF2-40B4-BE49-F238E27FC236}">
              <a16:creationId xmlns:a16="http://schemas.microsoft.com/office/drawing/2014/main" id="{BE6C9B0B-5779-4BE7-8A8C-746FCD2D1746}"/>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255" name="【認定こども園・幼稚園・保育所】&#10;一人当たり面積最大値テキスト">
          <a:extLst>
            <a:ext uri="{FF2B5EF4-FFF2-40B4-BE49-F238E27FC236}">
              <a16:creationId xmlns:a16="http://schemas.microsoft.com/office/drawing/2014/main" id="{CC986E4C-9691-4C51-8FB6-F45BE78298F9}"/>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256" name="直線コネクタ 255">
          <a:extLst>
            <a:ext uri="{FF2B5EF4-FFF2-40B4-BE49-F238E27FC236}">
              <a16:creationId xmlns:a16="http://schemas.microsoft.com/office/drawing/2014/main" id="{F79100BA-B158-48FF-ABF9-9436DADB7E7A}"/>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257" name="【認定こども園・幼稚園・保育所】&#10;一人当たり面積平均値テキスト">
          <a:extLst>
            <a:ext uri="{FF2B5EF4-FFF2-40B4-BE49-F238E27FC236}">
              <a16:creationId xmlns:a16="http://schemas.microsoft.com/office/drawing/2014/main" id="{0F7465AD-A761-415F-95BC-BDEFB229AAED}"/>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258" name="フローチャート: 判断 257">
          <a:extLst>
            <a:ext uri="{FF2B5EF4-FFF2-40B4-BE49-F238E27FC236}">
              <a16:creationId xmlns:a16="http://schemas.microsoft.com/office/drawing/2014/main" id="{1ACD8422-A996-4F01-81AC-B28B630EAFA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259" name="フローチャート: 判断 258">
          <a:extLst>
            <a:ext uri="{FF2B5EF4-FFF2-40B4-BE49-F238E27FC236}">
              <a16:creationId xmlns:a16="http://schemas.microsoft.com/office/drawing/2014/main" id="{4ECC6B44-DCDC-42FE-B4FE-55ECE08D05C2}"/>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260" name="フローチャート: 判断 259">
          <a:extLst>
            <a:ext uri="{FF2B5EF4-FFF2-40B4-BE49-F238E27FC236}">
              <a16:creationId xmlns:a16="http://schemas.microsoft.com/office/drawing/2014/main" id="{45996B1A-3E33-4290-8C8F-B79A610E84FE}"/>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261" name="フローチャート: 判断 260">
          <a:extLst>
            <a:ext uri="{FF2B5EF4-FFF2-40B4-BE49-F238E27FC236}">
              <a16:creationId xmlns:a16="http://schemas.microsoft.com/office/drawing/2014/main" id="{424DAEF0-8796-44DA-A786-5E82BAD74AA5}"/>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262" name="フローチャート: 判断 261">
          <a:extLst>
            <a:ext uri="{FF2B5EF4-FFF2-40B4-BE49-F238E27FC236}">
              <a16:creationId xmlns:a16="http://schemas.microsoft.com/office/drawing/2014/main" id="{064D6A3A-CC2C-4556-8203-4E82CAAE299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C4906889-A9C1-4A85-A86D-91981EA225B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F6D9C44E-24A2-4FA6-B4E1-84319F4903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462528D0-D294-4434-9682-B3551B388F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B6F750AE-CED6-4513-AF8B-A8ECE65494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BAEA060D-7EE4-443F-8745-7E0D6589E80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43180</xdr:rowOff>
    </xdr:from>
    <xdr:to>
      <xdr:col>116</xdr:col>
      <xdr:colOff>114300</xdr:colOff>
      <xdr:row>40</xdr:row>
      <xdr:rowOff>144780</xdr:rowOff>
    </xdr:to>
    <xdr:sp macro="" textlink="">
      <xdr:nvSpPr>
        <xdr:cNvPr id="268" name="楕円 267">
          <a:extLst>
            <a:ext uri="{FF2B5EF4-FFF2-40B4-BE49-F238E27FC236}">
              <a16:creationId xmlns:a16="http://schemas.microsoft.com/office/drawing/2014/main" id="{F9D98021-DE88-4950-BE50-F3E4F8C42B69}"/>
            </a:ext>
          </a:extLst>
        </xdr:cNvPr>
        <xdr:cNvSpPr/>
      </xdr:nvSpPr>
      <xdr:spPr>
        <a:xfrm>
          <a:off x="221107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21607</xdr:rowOff>
    </xdr:from>
    <xdr:ext cx="469744" cy="259045"/>
    <xdr:sp macro="" textlink="">
      <xdr:nvSpPr>
        <xdr:cNvPr id="269" name="【認定こども園・幼稚園・保育所】&#10;一人当たり面積該当値テキスト">
          <a:extLst>
            <a:ext uri="{FF2B5EF4-FFF2-40B4-BE49-F238E27FC236}">
              <a16:creationId xmlns:a16="http://schemas.microsoft.com/office/drawing/2014/main" id="{0B557CD3-5862-4F33-AAD0-8F22E0BB6FFA}"/>
            </a:ext>
          </a:extLst>
        </xdr:cNvPr>
        <xdr:cNvSpPr txBox="1"/>
      </xdr:nvSpPr>
      <xdr:spPr>
        <a:xfrm>
          <a:off x="22199600" y="68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49530</xdr:rowOff>
    </xdr:from>
    <xdr:to>
      <xdr:col>112</xdr:col>
      <xdr:colOff>38100</xdr:colOff>
      <xdr:row>40</xdr:row>
      <xdr:rowOff>151130</xdr:rowOff>
    </xdr:to>
    <xdr:sp macro="" textlink="">
      <xdr:nvSpPr>
        <xdr:cNvPr id="270" name="楕円 269">
          <a:extLst>
            <a:ext uri="{FF2B5EF4-FFF2-40B4-BE49-F238E27FC236}">
              <a16:creationId xmlns:a16="http://schemas.microsoft.com/office/drawing/2014/main" id="{011E473C-C63E-4A71-9498-29CB283A62CB}"/>
            </a:ext>
          </a:extLst>
        </xdr:cNvPr>
        <xdr:cNvSpPr/>
      </xdr:nvSpPr>
      <xdr:spPr>
        <a:xfrm>
          <a:off x="212725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93980</xdr:rowOff>
    </xdr:from>
    <xdr:to>
      <xdr:col>116</xdr:col>
      <xdr:colOff>63500</xdr:colOff>
      <xdr:row>40</xdr:row>
      <xdr:rowOff>100330</xdr:rowOff>
    </xdr:to>
    <xdr:cxnSp macro="">
      <xdr:nvCxnSpPr>
        <xdr:cNvPr id="271" name="直線コネクタ 270">
          <a:extLst>
            <a:ext uri="{FF2B5EF4-FFF2-40B4-BE49-F238E27FC236}">
              <a16:creationId xmlns:a16="http://schemas.microsoft.com/office/drawing/2014/main" id="{FD222FF3-C81B-4AF4-8C36-B8E600AB9D61}"/>
            </a:ext>
          </a:extLst>
        </xdr:cNvPr>
        <xdr:cNvCxnSpPr/>
      </xdr:nvCxnSpPr>
      <xdr:spPr>
        <a:xfrm flipV="1">
          <a:off x="21323300" y="69519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272" name="n_1aveValue【認定こども園・幼稚園・保育所】&#10;一人当たり面積">
          <a:extLst>
            <a:ext uri="{FF2B5EF4-FFF2-40B4-BE49-F238E27FC236}">
              <a16:creationId xmlns:a16="http://schemas.microsoft.com/office/drawing/2014/main" id="{92A4710B-BBA4-4402-B28A-AD9EFC7F8E9B}"/>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273" name="n_2aveValue【認定こども園・幼稚園・保育所】&#10;一人当たり面積">
          <a:extLst>
            <a:ext uri="{FF2B5EF4-FFF2-40B4-BE49-F238E27FC236}">
              <a16:creationId xmlns:a16="http://schemas.microsoft.com/office/drawing/2014/main" id="{B2E920E1-30CC-4F64-B879-891686A0EED3}"/>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274" name="n_3aveValue【認定こども園・幼稚園・保育所】&#10;一人当たり面積">
          <a:extLst>
            <a:ext uri="{FF2B5EF4-FFF2-40B4-BE49-F238E27FC236}">
              <a16:creationId xmlns:a16="http://schemas.microsoft.com/office/drawing/2014/main" id="{03BA1A3D-DDA0-47A0-A406-35BEE3792176}"/>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275" name="n_4aveValue【認定こども園・幼稚園・保育所】&#10;一人当たり面積">
          <a:extLst>
            <a:ext uri="{FF2B5EF4-FFF2-40B4-BE49-F238E27FC236}">
              <a16:creationId xmlns:a16="http://schemas.microsoft.com/office/drawing/2014/main" id="{1B5231AF-DDAB-4A52-8746-DF94844921D5}"/>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142257</xdr:rowOff>
    </xdr:from>
    <xdr:ext cx="469744" cy="259045"/>
    <xdr:sp macro="" textlink="">
      <xdr:nvSpPr>
        <xdr:cNvPr id="276" name="n_1mainValue【認定こども園・幼稚園・保育所】&#10;一人当たり面積">
          <a:extLst>
            <a:ext uri="{FF2B5EF4-FFF2-40B4-BE49-F238E27FC236}">
              <a16:creationId xmlns:a16="http://schemas.microsoft.com/office/drawing/2014/main" id="{43084926-4C9D-455A-B500-871F250F076C}"/>
            </a:ext>
          </a:extLst>
        </xdr:cNvPr>
        <xdr:cNvSpPr txBox="1"/>
      </xdr:nvSpPr>
      <xdr:spPr>
        <a:xfrm>
          <a:off x="21075727" y="70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a:extLst>
            <a:ext uri="{FF2B5EF4-FFF2-40B4-BE49-F238E27FC236}">
              <a16:creationId xmlns:a16="http://schemas.microsoft.com/office/drawing/2014/main" id="{505A8965-63ED-4BD5-B728-19E8FBDD1C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a:extLst>
            <a:ext uri="{FF2B5EF4-FFF2-40B4-BE49-F238E27FC236}">
              <a16:creationId xmlns:a16="http://schemas.microsoft.com/office/drawing/2014/main" id="{E6944900-C12D-4F4C-AA55-0AACB5368C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a:extLst>
            <a:ext uri="{FF2B5EF4-FFF2-40B4-BE49-F238E27FC236}">
              <a16:creationId xmlns:a16="http://schemas.microsoft.com/office/drawing/2014/main" id="{3437324F-7D6D-4C3A-B158-B390659062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a:extLst>
            <a:ext uri="{FF2B5EF4-FFF2-40B4-BE49-F238E27FC236}">
              <a16:creationId xmlns:a16="http://schemas.microsoft.com/office/drawing/2014/main" id="{D6592A21-46C4-447B-B3C6-443467CEC34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a:extLst>
            <a:ext uri="{FF2B5EF4-FFF2-40B4-BE49-F238E27FC236}">
              <a16:creationId xmlns:a16="http://schemas.microsoft.com/office/drawing/2014/main" id="{8AE26AA2-4A19-428C-82B1-D331217130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a:extLst>
            <a:ext uri="{FF2B5EF4-FFF2-40B4-BE49-F238E27FC236}">
              <a16:creationId xmlns:a16="http://schemas.microsoft.com/office/drawing/2014/main" id="{D2F3292C-A395-429E-B21D-7F437018C0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a:extLst>
            <a:ext uri="{FF2B5EF4-FFF2-40B4-BE49-F238E27FC236}">
              <a16:creationId xmlns:a16="http://schemas.microsoft.com/office/drawing/2014/main" id="{CCCA165F-2321-490D-A738-A8C57AEA17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a:extLst>
            <a:ext uri="{FF2B5EF4-FFF2-40B4-BE49-F238E27FC236}">
              <a16:creationId xmlns:a16="http://schemas.microsoft.com/office/drawing/2014/main" id="{3846F4C1-5BEE-4AEB-93FE-AB04A65462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5" name="テキスト ボックス 284">
          <a:extLst>
            <a:ext uri="{FF2B5EF4-FFF2-40B4-BE49-F238E27FC236}">
              <a16:creationId xmlns:a16="http://schemas.microsoft.com/office/drawing/2014/main" id="{39EAE09C-79B7-40BE-B9D0-6E27DB6FC9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6" name="直線コネクタ 285">
          <a:extLst>
            <a:ext uri="{FF2B5EF4-FFF2-40B4-BE49-F238E27FC236}">
              <a16:creationId xmlns:a16="http://schemas.microsoft.com/office/drawing/2014/main" id="{7FF18690-9E8F-47D1-B0AA-12E21BB102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7" name="テキスト ボックス 286">
          <a:extLst>
            <a:ext uri="{FF2B5EF4-FFF2-40B4-BE49-F238E27FC236}">
              <a16:creationId xmlns:a16="http://schemas.microsoft.com/office/drawing/2014/main" id="{7942991A-92BE-4AD9-A325-060F77A36D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8" name="直線コネクタ 287">
          <a:extLst>
            <a:ext uri="{FF2B5EF4-FFF2-40B4-BE49-F238E27FC236}">
              <a16:creationId xmlns:a16="http://schemas.microsoft.com/office/drawing/2014/main" id="{A94C6DCB-A6EB-48D7-98DB-DF89EBA37D6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89" name="テキスト ボックス 288">
          <a:extLst>
            <a:ext uri="{FF2B5EF4-FFF2-40B4-BE49-F238E27FC236}">
              <a16:creationId xmlns:a16="http://schemas.microsoft.com/office/drawing/2014/main" id="{A33EAE5A-7915-4700-A38F-66ED15B089C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0" name="直線コネクタ 289">
          <a:extLst>
            <a:ext uri="{FF2B5EF4-FFF2-40B4-BE49-F238E27FC236}">
              <a16:creationId xmlns:a16="http://schemas.microsoft.com/office/drawing/2014/main" id="{8BD27225-E0E1-44DA-B0ED-164607DBA1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1" name="テキスト ボックス 290">
          <a:extLst>
            <a:ext uri="{FF2B5EF4-FFF2-40B4-BE49-F238E27FC236}">
              <a16:creationId xmlns:a16="http://schemas.microsoft.com/office/drawing/2014/main" id="{68A1BAC8-6FBB-42BC-902C-7FC2285AAC3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2" name="直線コネクタ 291">
          <a:extLst>
            <a:ext uri="{FF2B5EF4-FFF2-40B4-BE49-F238E27FC236}">
              <a16:creationId xmlns:a16="http://schemas.microsoft.com/office/drawing/2014/main" id="{2C8C383D-BF26-46BB-9E26-0304DF494BC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3" name="テキスト ボックス 292">
          <a:extLst>
            <a:ext uri="{FF2B5EF4-FFF2-40B4-BE49-F238E27FC236}">
              <a16:creationId xmlns:a16="http://schemas.microsoft.com/office/drawing/2014/main" id="{69B09463-9D2A-43FE-BC49-465ED0FD8C8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4" name="直線コネクタ 293">
          <a:extLst>
            <a:ext uri="{FF2B5EF4-FFF2-40B4-BE49-F238E27FC236}">
              <a16:creationId xmlns:a16="http://schemas.microsoft.com/office/drawing/2014/main" id="{6A2543F2-DBCA-488E-9A98-3E235D12DF3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5" name="テキスト ボックス 294">
          <a:extLst>
            <a:ext uri="{FF2B5EF4-FFF2-40B4-BE49-F238E27FC236}">
              <a16:creationId xmlns:a16="http://schemas.microsoft.com/office/drawing/2014/main" id="{0D4E2C0C-3766-4FB8-B9FD-476FF6746C9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6" name="直線コネクタ 295">
          <a:extLst>
            <a:ext uri="{FF2B5EF4-FFF2-40B4-BE49-F238E27FC236}">
              <a16:creationId xmlns:a16="http://schemas.microsoft.com/office/drawing/2014/main" id="{B0A6B75A-1AF1-400A-B78F-F8A1B9D366C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97" name="テキスト ボックス 296">
          <a:extLst>
            <a:ext uri="{FF2B5EF4-FFF2-40B4-BE49-F238E27FC236}">
              <a16:creationId xmlns:a16="http://schemas.microsoft.com/office/drawing/2014/main" id="{1494BE89-CB49-43D9-A830-C9843F495B1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8" name="直線コネクタ 297">
          <a:extLst>
            <a:ext uri="{FF2B5EF4-FFF2-40B4-BE49-F238E27FC236}">
              <a16:creationId xmlns:a16="http://schemas.microsoft.com/office/drawing/2014/main" id="{9D22A90D-F56D-4E05-B621-902710DB95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99" name="テキスト ボックス 298">
          <a:extLst>
            <a:ext uri="{FF2B5EF4-FFF2-40B4-BE49-F238E27FC236}">
              <a16:creationId xmlns:a16="http://schemas.microsoft.com/office/drawing/2014/main" id="{BF5B53B8-D275-4533-990F-2EF72BAD388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0" name="【学校施設】&#10;有形固定資産減価償却率グラフ枠">
          <a:extLst>
            <a:ext uri="{FF2B5EF4-FFF2-40B4-BE49-F238E27FC236}">
              <a16:creationId xmlns:a16="http://schemas.microsoft.com/office/drawing/2014/main" id="{19DF7DE1-A80C-4BA2-B7D1-2223BE3CE4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301" name="直線コネクタ 300">
          <a:extLst>
            <a:ext uri="{FF2B5EF4-FFF2-40B4-BE49-F238E27FC236}">
              <a16:creationId xmlns:a16="http://schemas.microsoft.com/office/drawing/2014/main" id="{D85DF840-E837-4D71-A8BA-556B11C34238}"/>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302" name="【学校施設】&#10;有形固定資産減価償却率最小値テキスト">
          <a:extLst>
            <a:ext uri="{FF2B5EF4-FFF2-40B4-BE49-F238E27FC236}">
              <a16:creationId xmlns:a16="http://schemas.microsoft.com/office/drawing/2014/main" id="{6DCA5C2F-6B0A-4294-9733-05AB503C9CEB}"/>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303" name="直線コネクタ 302">
          <a:extLst>
            <a:ext uri="{FF2B5EF4-FFF2-40B4-BE49-F238E27FC236}">
              <a16:creationId xmlns:a16="http://schemas.microsoft.com/office/drawing/2014/main" id="{61043BAC-3840-4176-894A-AC59D914E1BF}"/>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304" name="【学校施設】&#10;有形固定資産減価償却率最大値テキスト">
          <a:extLst>
            <a:ext uri="{FF2B5EF4-FFF2-40B4-BE49-F238E27FC236}">
              <a16:creationId xmlns:a16="http://schemas.microsoft.com/office/drawing/2014/main" id="{D350AC05-C990-4B66-A42D-3D6C1CD67313}"/>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305" name="直線コネクタ 304">
          <a:extLst>
            <a:ext uri="{FF2B5EF4-FFF2-40B4-BE49-F238E27FC236}">
              <a16:creationId xmlns:a16="http://schemas.microsoft.com/office/drawing/2014/main" id="{9DCD4DD8-8E7F-4A78-9770-162B0213DE5D}"/>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306" name="【学校施設】&#10;有形固定資産減価償却率平均値テキスト">
          <a:extLst>
            <a:ext uri="{FF2B5EF4-FFF2-40B4-BE49-F238E27FC236}">
              <a16:creationId xmlns:a16="http://schemas.microsoft.com/office/drawing/2014/main" id="{9A1AD4D4-E99E-406F-B83F-96A86A51E1A9}"/>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307" name="フローチャート: 判断 306">
          <a:extLst>
            <a:ext uri="{FF2B5EF4-FFF2-40B4-BE49-F238E27FC236}">
              <a16:creationId xmlns:a16="http://schemas.microsoft.com/office/drawing/2014/main" id="{4D989219-CA92-48FF-A927-B2C6F992D1DD}"/>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308" name="フローチャート: 判断 307">
          <a:extLst>
            <a:ext uri="{FF2B5EF4-FFF2-40B4-BE49-F238E27FC236}">
              <a16:creationId xmlns:a16="http://schemas.microsoft.com/office/drawing/2014/main" id="{B207379E-2E1F-4147-A7AE-A2CD59B7656D}"/>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309" name="フローチャート: 判断 308">
          <a:extLst>
            <a:ext uri="{FF2B5EF4-FFF2-40B4-BE49-F238E27FC236}">
              <a16:creationId xmlns:a16="http://schemas.microsoft.com/office/drawing/2014/main" id="{83136655-C8C8-442A-85D5-1D7921759095}"/>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310" name="フローチャート: 判断 309">
          <a:extLst>
            <a:ext uri="{FF2B5EF4-FFF2-40B4-BE49-F238E27FC236}">
              <a16:creationId xmlns:a16="http://schemas.microsoft.com/office/drawing/2014/main" id="{2EBFA742-3C59-489D-A540-B05AC0367F1A}"/>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311" name="フローチャート: 判断 310">
          <a:extLst>
            <a:ext uri="{FF2B5EF4-FFF2-40B4-BE49-F238E27FC236}">
              <a16:creationId xmlns:a16="http://schemas.microsoft.com/office/drawing/2014/main" id="{1A236F62-68AF-4808-BB33-1D18E0C25E9C}"/>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C99CF0CC-B0E1-41E2-887D-E4D5320E14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81FF1568-AA4C-4F80-B17C-2F37905232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AF892BE6-0E46-49D0-9345-DE167544E1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BDEC2C8E-85D5-45CC-AABB-029219CA23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D35A594E-F392-40BE-81D1-B7FFBF4555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317" name="楕円 316">
          <a:extLst>
            <a:ext uri="{FF2B5EF4-FFF2-40B4-BE49-F238E27FC236}">
              <a16:creationId xmlns:a16="http://schemas.microsoft.com/office/drawing/2014/main" id="{83A16646-601F-416C-A001-297E11605B6A}"/>
            </a:ext>
          </a:extLst>
        </xdr:cNvPr>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318" name="【学校施設】&#10;有形固定資産減価償却率該当値テキスト">
          <a:extLst>
            <a:ext uri="{FF2B5EF4-FFF2-40B4-BE49-F238E27FC236}">
              <a16:creationId xmlns:a16="http://schemas.microsoft.com/office/drawing/2014/main" id="{30B843B5-97B7-44FD-93FA-E9E808537D8B}"/>
            </a:ext>
          </a:extLst>
        </xdr:cNvPr>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153035</xdr:rowOff>
    </xdr:from>
    <xdr:to>
      <xdr:col>81</xdr:col>
      <xdr:colOff>101600</xdr:colOff>
      <xdr:row>59</xdr:row>
      <xdr:rowOff>83185</xdr:rowOff>
    </xdr:to>
    <xdr:sp macro="" textlink="">
      <xdr:nvSpPr>
        <xdr:cNvPr id="319" name="楕円 318">
          <a:extLst>
            <a:ext uri="{FF2B5EF4-FFF2-40B4-BE49-F238E27FC236}">
              <a16:creationId xmlns:a16="http://schemas.microsoft.com/office/drawing/2014/main" id="{6A33699D-1CB5-4244-A81A-9474F725A0FE}"/>
            </a:ext>
          </a:extLst>
        </xdr:cNvPr>
        <xdr:cNvSpPr/>
      </xdr:nvSpPr>
      <xdr:spPr>
        <a:xfrm>
          <a:off x="15430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32385</xdr:rowOff>
    </xdr:from>
    <xdr:to>
      <xdr:col>85</xdr:col>
      <xdr:colOff>127000</xdr:colOff>
      <xdr:row>59</xdr:row>
      <xdr:rowOff>78105</xdr:rowOff>
    </xdr:to>
    <xdr:cxnSp macro="">
      <xdr:nvCxnSpPr>
        <xdr:cNvPr id="320" name="直線コネクタ 319">
          <a:extLst>
            <a:ext uri="{FF2B5EF4-FFF2-40B4-BE49-F238E27FC236}">
              <a16:creationId xmlns:a16="http://schemas.microsoft.com/office/drawing/2014/main" id="{DAFD5460-A5BE-4DC2-8B58-57F7C7E42617}"/>
            </a:ext>
          </a:extLst>
        </xdr:cNvPr>
        <xdr:cNvCxnSpPr/>
      </xdr:nvCxnSpPr>
      <xdr:spPr>
        <a:xfrm>
          <a:off x="15481300" y="101479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321" name="n_1aveValue【学校施設】&#10;有形固定資産減価償却率">
          <a:extLst>
            <a:ext uri="{FF2B5EF4-FFF2-40B4-BE49-F238E27FC236}">
              <a16:creationId xmlns:a16="http://schemas.microsoft.com/office/drawing/2014/main" id="{971E2326-BAD3-4747-A5BC-E60EC39EEAEF}"/>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322" name="n_2aveValue【学校施設】&#10;有形固定資産減価償却率">
          <a:extLst>
            <a:ext uri="{FF2B5EF4-FFF2-40B4-BE49-F238E27FC236}">
              <a16:creationId xmlns:a16="http://schemas.microsoft.com/office/drawing/2014/main" id="{EA35480E-D6A0-4A2D-94F7-D780764155C9}"/>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323" name="n_3aveValue【学校施設】&#10;有形固定資産減価償却率">
          <a:extLst>
            <a:ext uri="{FF2B5EF4-FFF2-40B4-BE49-F238E27FC236}">
              <a16:creationId xmlns:a16="http://schemas.microsoft.com/office/drawing/2014/main" id="{0A93D960-03A0-4929-96C5-733BF8A6BE4A}"/>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324" name="n_4aveValue【学校施設】&#10;有形固定資産減価償却率">
          <a:extLst>
            <a:ext uri="{FF2B5EF4-FFF2-40B4-BE49-F238E27FC236}">
              <a16:creationId xmlns:a16="http://schemas.microsoft.com/office/drawing/2014/main" id="{67E9F36F-001B-4BC2-88BE-3E9C6CE6EFCF}"/>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99712</xdr:rowOff>
    </xdr:from>
    <xdr:ext cx="405111" cy="259045"/>
    <xdr:sp macro="" textlink="">
      <xdr:nvSpPr>
        <xdr:cNvPr id="325" name="n_1mainValue【学校施設】&#10;有形固定資産減価償却率">
          <a:extLst>
            <a:ext uri="{FF2B5EF4-FFF2-40B4-BE49-F238E27FC236}">
              <a16:creationId xmlns:a16="http://schemas.microsoft.com/office/drawing/2014/main" id="{6E803231-2A10-41A0-A4D4-A40B66C2C8E8}"/>
            </a:ext>
          </a:extLst>
        </xdr:cNvPr>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6" name="正方形/長方形 325">
          <a:extLst>
            <a:ext uri="{FF2B5EF4-FFF2-40B4-BE49-F238E27FC236}">
              <a16:creationId xmlns:a16="http://schemas.microsoft.com/office/drawing/2014/main" id="{FAAE237E-1C3E-4804-9594-87DBAF927D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7" name="正方形/長方形 326">
          <a:extLst>
            <a:ext uri="{FF2B5EF4-FFF2-40B4-BE49-F238E27FC236}">
              <a16:creationId xmlns:a16="http://schemas.microsoft.com/office/drawing/2014/main" id="{9619C77E-D6EA-4C39-AB71-B08EF83B62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8" name="正方形/長方形 327">
          <a:extLst>
            <a:ext uri="{FF2B5EF4-FFF2-40B4-BE49-F238E27FC236}">
              <a16:creationId xmlns:a16="http://schemas.microsoft.com/office/drawing/2014/main" id="{470CA975-FEF3-424F-9419-0001B4AB8D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9" name="正方形/長方形 328">
          <a:extLst>
            <a:ext uri="{FF2B5EF4-FFF2-40B4-BE49-F238E27FC236}">
              <a16:creationId xmlns:a16="http://schemas.microsoft.com/office/drawing/2014/main" id="{79CBE7BC-A3E5-485B-AC56-795CA893BF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0" name="正方形/長方形 329">
          <a:extLst>
            <a:ext uri="{FF2B5EF4-FFF2-40B4-BE49-F238E27FC236}">
              <a16:creationId xmlns:a16="http://schemas.microsoft.com/office/drawing/2014/main" id="{DC8764B9-A358-433D-973D-0B047CB280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1" name="正方形/長方形 330">
          <a:extLst>
            <a:ext uri="{FF2B5EF4-FFF2-40B4-BE49-F238E27FC236}">
              <a16:creationId xmlns:a16="http://schemas.microsoft.com/office/drawing/2014/main" id="{E66E7D0B-02C1-432A-A15D-3953F3F554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2" name="正方形/長方形 331">
          <a:extLst>
            <a:ext uri="{FF2B5EF4-FFF2-40B4-BE49-F238E27FC236}">
              <a16:creationId xmlns:a16="http://schemas.microsoft.com/office/drawing/2014/main" id="{05C064B2-8DE0-405F-AFE8-7D16D94DB53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3" name="正方形/長方形 332">
          <a:extLst>
            <a:ext uri="{FF2B5EF4-FFF2-40B4-BE49-F238E27FC236}">
              <a16:creationId xmlns:a16="http://schemas.microsoft.com/office/drawing/2014/main" id="{CF8FBF44-FD19-4973-A1C5-EF699CF1B4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4" name="テキスト ボックス 333">
          <a:extLst>
            <a:ext uri="{FF2B5EF4-FFF2-40B4-BE49-F238E27FC236}">
              <a16:creationId xmlns:a16="http://schemas.microsoft.com/office/drawing/2014/main" id="{D12E37F7-674F-4656-8A30-21C9957DD34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5" name="直線コネクタ 334">
          <a:extLst>
            <a:ext uri="{FF2B5EF4-FFF2-40B4-BE49-F238E27FC236}">
              <a16:creationId xmlns:a16="http://schemas.microsoft.com/office/drawing/2014/main" id="{A030E2F0-AD83-4E1C-A471-B873EE2595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36" name="テキスト ボックス 335">
          <a:extLst>
            <a:ext uri="{FF2B5EF4-FFF2-40B4-BE49-F238E27FC236}">
              <a16:creationId xmlns:a16="http://schemas.microsoft.com/office/drawing/2014/main" id="{789979E9-EFC6-4209-BDD8-6EEAEA70DC6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37" name="直線コネクタ 336">
          <a:extLst>
            <a:ext uri="{FF2B5EF4-FFF2-40B4-BE49-F238E27FC236}">
              <a16:creationId xmlns:a16="http://schemas.microsoft.com/office/drawing/2014/main" id="{770338CA-9EC6-4EDE-AD7A-ACFAE6DADBD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38" name="テキスト ボックス 337">
          <a:extLst>
            <a:ext uri="{FF2B5EF4-FFF2-40B4-BE49-F238E27FC236}">
              <a16:creationId xmlns:a16="http://schemas.microsoft.com/office/drawing/2014/main" id="{885A87D0-14E7-400D-B3CF-8FB9723522A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39" name="直線コネクタ 338">
          <a:extLst>
            <a:ext uri="{FF2B5EF4-FFF2-40B4-BE49-F238E27FC236}">
              <a16:creationId xmlns:a16="http://schemas.microsoft.com/office/drawing/2014/main" id="{3C826F45-0979-4845-8284-95C8F887565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40" name="テキスト ボックス 339">
          <a:extLst>
            <a:ext uri="{FF2B5EF4-FFF2-40B4-BE49-F238E27FC236}">
              <a16:creationId xmlns:a16="http://schemas.microsoft.com/office/drawing/2014/main" id="{251C2A14-BECF-4787-B833-D96CB066002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41" name="直線コネクタ 340">
          <a:extLst>
            <a:ext uri="{FF2B5EF4-FFF2-40B4-BE49-F238E27FC236}">
              <a16:creationId xmlns:a16="http://schemas.microsoft.com/office/drawing/2014/main" id="{2C9E22C9-7DBE-4AD8-9F92-A5E6CB8178E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42" name="テキスト ボックス 341">
          <a:extLst>
            <a:ext uri="{FF2B5EF4-FFF2-40B4-BE49-F238E27FC236}">
              <a16:creationId xmlns:a16="http://schemas.microsoft.com/office/drawing/2014/main" id="{392DE416-7BDB-4F16-94AE-CB973D5E4F6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43" name="直線コネクタ 342">
          <a:extLst>
            <a:ext uri="{FF2B5EF4-FFF2-40B4-BE49-F238E27FC236}">
              <a16:creationId xmlns:a16="http://schemas.microsoft.com/office/drawing/2014/main" id="{89B01203-B36E-40AA-9FE8-70F6ED90493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44" name="テキスト ボックス 343">
          <a:extLst>
            <a:ext uri="{FF2B5EF4-FFF2-40B4-BE49-F238E27FC236}">
              <a16:creationId xmlns:a16="http://schemas.microsoft.com/office/drawing/2014/main" id="{7B294F4E-0105-470C-9005-6A7D7FBF601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45" name="直線コネクタ 344">
          <a:extLst>
            <a:ext uri="{FF2B5EF4-FFF2-40B4-BE49-F238E27FC236}">
              <a16:creationId xmlns:a16="http://schemas.microsoft.com/office/drawing/2014/main" id="{F023BB4E-26A1-45E3-8468-F4D43B04ED3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46" name="テキスト ボックス 345">
          <a:extLst>
            <a:ext uri="{FF2B5EF4-FFF2-40B4-BE49-F238E27FC236}">
              <a16:creationId xmlns:a16="http://schemas.microsoft.com/office/drawing/2014/main" id="{C7836C91-96D8-447C-B54F-18129717B1A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47" name="直線コネクタ 346">
          <a:extLst>
            <a:ext uri="{FF2B5EF4-FFF2-40B4-BE49-F238E27FC236}">
              <a16:creationId xmlns:a16="http://schemas.microsoft.com/office/drawing/2014/main" id="{1D8EC117-CAA3-4FDB-9590-AE9F5968584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48" name="テキスト ボックス 347">
          <a:extLst>
            <a:ext uri="{FF2B5EF4-FFF2-40B4-BE49-F238E27FC236}">
              <a16:creationId xmlns:a16="http://schemas.microsoft.com/office/drawing/2014/main" id="{A241520E-5DAD-4381-A053-3828DA9F595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a:extLst>
            <a:ext uri="{FF2B5EF4-FFF2-40B4-BE49-F238E27FC236}">
              <a16:creationId xmlns:a16="http://schemas.microsoft.com/office/drawing/2014/main" id="{14D4F485-ED23-45CC-8BBD-835EF37704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57A230AB-8FF7-4BE5-AB18-5113278B97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学校施設】&#10;一人当たり面積グラフ枠">
          <a:extLst>
            <a:ext uri="{FF2B5EF4-FFF2-40B4-BE49-F238E27FC236}">
              <a16:creationId xmlns:a16="http://schemas.microsoft.com/office/drawing/2014/main" id="{AF044F75-03E0-4024-8B7C-294480E6F6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352" name="直線コネクタ 351">
          <a:extLst>
            <a:ext uri="{FF2B5EF4-FFF2-40B4-BE49-F238E27FC236}">
              <a16:creationId xmlns:a16="http://schemas.microsoft.com/office/drawing/2014/main" id="{B9F1C487-F677-4AED-AD8D-90CBEE70DE7B}"/>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353" name="【学校施設】&#10;一人当たり面積最小値テキスト">
          <a:extLst>
            <a:ext uri="{FF2B5EF4-FFF2-40B4-BE49-F238E27FC236}">
              <a16:creationId xmlns:a16="http://schemas.microsoft.com/office/drawing/2014/main" id="{69E4C0B9-0EEB-47CA-93A6-A74F58F4B4C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354" name="直線コネクタ 353">
          <a:extLst>
            <a:ext uri="{FF2B5EF4-FFF2-40B4-BE49-F238E27FC236}">
              <a16:creationId xmlns:a16="http://schemas.microsoft.com/office/drawing/2014/main" id="{F1D2C0D4-8CBC-47DC-88D5-A86C5ED29D2B}"/>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355" name="【学校施設】&#10;一人当たり面積最大値テキスト">
          <a:extLst>
            <a:ext uri="{FF2B5EF4-FFF2-40B4-BE49-F238E27FC236}">
              <a16:creationId xmlns:a16="http://schemas.microsoft.com/office/drawing/2014/main" id="{AC920659-5408-4440-82BC-7EED3DF18B2A}"/>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356" name="直線コネクタ 355">
          <a:extLst>
            <a:ext uri="{FF2B5EF4-FFF2-40B4-BE49-F238E27FC236}">
              <a16:creationId xmlns:a16="http://schemas.microsoft.com/office/drawing/2014/main" id="{35D46300-A2EA-4491-9617-A345893718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357" name="【学校施設】&#10;一人当たり面積平均値テキスト">
          <a:extLst>
            <a:ext uri="{FF2B5EF4-FFF2-40B4-BE49-F238E27FC236}">
              <a16:creationId xmlns:a16="http://schemas.microsoft.com/office/drawing/2014/main" id="{036E80CE-28D5-4A1A-A5E2-AB5668823505}"/>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358" name="フローチャート: 判断 357">
          <a:extLst>
            <a:ext uri="{FF2B5EF4-FFF2-40B4-BE49-F238E27FC236}">
              <a16:creationId xmlns:a16="http://schemas.microsoft.com/office/drawing/2014/main" id="{828AA6B2-28BD-46F5-9D58-D4E56B1484A6}"/>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359" name="フローチャート: 判断 358">
          <a:extLst>
            <a:ext uri="{FF2B5EF4-FFF2-40B4-BE49-F238E27FC236}">
              <a16:creationId xmlns:a16="http://schemas.microsoft.com/office/drawing/2014/main" id="{F769E0D8-D921-4356-B089-6C9D8386CFEB}"/>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360" name="フローチャート: 判断 359">
          <a:extLst>
            <a:ext uri="{FF2B5EF4-FFF2-40B4-BE49-F238E27FC236}">
              <a16:creationId xmlns:a16="http://schemas.microsoft.com/office/drawing/2014/main" id="{834255F2-FDC7-42FE-9D7E-FC47C0E495D4}"/>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361" name="フローチャート: 判断 360">
          <a:extLst>
            <a:ext uri="{FF2B5EF4-FFF2-40B4-BE49-F238E27FC236}">
              <a16:creationId xmlns:a16="http://schemas.microsoft.com/office/drawing/2014/main" id="{27CB7815-C48C-4E33-B10F-AAD3DDDDC041}"/>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362" name="フローチャート: 判断 361">
          <a:extLst>
            <a:ext uri="{FF2B5EF4-FFF2-40B4-BE49-F238E27FC236}">
              <a16:creationId xmlns:a16="http://schemas.microsoft.com/office/drawing/2014/main" id="{028187A7-04BC-46B9-A2B5-0373615F2437}"/>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F3F6FC39-EDC3-4CF1-ABA0-A8E08F5838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36B8B508-B947-448C-824A-6E717BE4D57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49E11A4F-0794-4F92-95FA-679470FCDF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1CC2CA95-B45A-47FC-892E-835D7F1C6C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C609596E-7F10-4624-BCF1-61D21D8188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82768</xdr:rowOff>
    </xdr:from>
    <xdr:to>
      <xdr:col>116</xdr:col>
      <xdr:colOff>114300</xdr:colOff>
      <xdr:row>64</xdr:row>
      <xdr:rowOff>12918</xdr:rowOff>
    </xdr:to>
    <xdr:sp macro="" textlink="">
      <xdr:nvSpPr>
        <xdr:cNvPr id="368" name="楕円 367">
          <a:extLst>
            <a:ext uri="{FF2B5EF4-FFF2-40B4-BE49-F238E27FC236}">
              <a16:creationId xmlns:a16="http://schemas.microsoft.com/office/drawing/2014/main" id="{1E3F434B-77ED-4E69-8CBA-50263263C57A}"/>
            </a:ext>
          </a:extLst>
        </xdr:cNvPr>
        <xdr:cNvSpPr/>
      </xdr:nvSpPr>
      <xdr:spPr>
        <a:xfrm>
          <a:off x="22110700" y="108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61195</xdr:rowOff>
    </xdr:from>
    <xdr:ext cx="469744" cy="259045"/>
    <xdr:sp macro="" textlink="">
      <xdr:nvSpPr>
        <xdr:cNvPr id="369" name="【学校施設】&#10;一人当たり面積該当値テキスト">
          <a:extLst>
            <a:ext uri="{FF2B5EF4-FFF2-40B4-BE49-F238E27FC236}">
              <a16:creationId xmlns:a16="http://schemas.microsoft.com/office/drawing/2014/main" id="{738CB0F8-33B3-4792-B530-E3439953BC5C}"/>
            </a:ext>
          </a:extLst>
        </xdr:cNvPr>
        <xdr:cNvSpPr txBox="1"/>
      </xdr:nvSpPr>
      <xdr:spPr>
        <a:xfrm>
          <a:off x="22199600" y="108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93871</xdr:rowOff>
    </xdr:from>
    <xdr:to>
      <xdr:col>112</xdr:col>
      <xdr:colOff>38100</xdr:colOff>
      <xdr:row>64</xdr:row>
      <xdr:rowOff>24021</xdr:rowOff>
    </xdr:to>
    <xdr:sp macro="" textlink="">
      <xdr:nvSpPr>
        <xdr:cNvPr id="370" name="楕円 369">
          <a:extLst>
            <a:ext uri="{FF2B5EF4-FFF2-40B4-BE49-F238E27FC236}">
              <a16:creationId xmlns:a16="http://schemas.microsoft.com/office/drawing/2014/main" id="{4515F922-035B-4BC8-B595-E336D18E32E3}"/>
            </a:ext>
          </a:extLst>
        </xdr:cNvPr>
        <xdr:cNvSpPr/>
      </xdr:nvSpPr>
      <xdr:spPr>
        <a:xfrm>
          <a:off x="21272500" y="108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133568</xdr:rowOff>
    </xdr:from>
    <xdr:to>
      <xdr:col>116</xdr:col>
      <xdr:colOff>63500</xdr:colOff>
      <xdr:row>63</xdr:row>
      <xdr:rowOff>144671</xdr:rowOff>
    </xdr:to>
    <xdr:cxnSp macro="">
      <xdr:nvCxnSpPr>
        <xdr:cNvPr id="371" name="直線コネクタ 370">
          <a:extLst>
            <a:ext uri="{FF2B5EF4-FFF2-40B4-BE49-F238E27FC236}">
              <a16:creationId xmlns:a16="http://schemas.microsoft.com/office/drawing/2014/main" id="{E6C16B37-E1B6-4066-9BBD-62CEC32BBC1C}"/>
            </a:ext>
          </a:extLst>
        </xdr:cNvPr>
        <xdr:cNvCxnSpPr/>
      </xdr:nvCxnSpPr>
      <xdr:spPr>
        <a:xfrm flipV="1">
          <a:off x="21323300" y="10934918"/>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372" name="n_1aveValue【学校施設】&#10;一人当たり面積">
          <a:extLst>
            <a:ext uri="{FF2B5EF4-FFF2-40B4-BE49-F238E27FC236}">
              <a16:creationId xmlns:a16="http://schemas.microsoft.com/office/drawing/2014/main" id="{5BAA1097-3841-4D1D-ABF9-CC6CF6C04A7D}"/>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373" name="n_2aveValue【学校施設】&#10;一人当たり面積">
          <a:extLst>
            <a:ext uri="{FF2B5EF4-FFF2-40B4-BE49-F238E27FC236}">
              <a16:creationId xmlns:a16="http://schemas.microsoft.com/office/drawing/2014/main" id="{D19B6A36-5AAE-488D-95ED-52992DDA74D7}"/>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374" name="n_3aveValue【学校施設】&#10;一人当たり面積">
          <a:extLst>
            <a:ext uri="{FF2B5EF4-FFF2-40B4-BE49-F238E27FC236}">
              <a16:creationId xmlns:a16="http://schemas.microsoft.com/office/drawing/2014/main" id="{7F12A10B-B769-4B02-9835-B42CC74BA372}"/>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375" name="n_4aveValue【学校施設】&#10;一人当たり面積">
          <a:extLst>
            <a:ext uri="{FF2B5EF4-FFF2-40B4-BE49-F238E27FC236}">
              <a16:creationId xmlns:a16="http://schemas.microsoft.com/office/drawing/2014/main" id="{73CA869C-AB8D-48C8-A70F-E6010534EB11}"/>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15148</xdr:rowOff>
    </xdr:from>
    <xdr:ext cx="469744" cy="259045"/>
    <xdr:sp macro="" textlink="">
      <xdr:nvSpPr>
        <xdr:cNvPr id="376" name="n_1mainValue【学校施設】&#10;一人当たり面積">
          <a:extLst>
            <a:ext uri="{FF2B5EF4-FFF2-40B4-BE49-F238E27FC236}">
              <a16:creationId xmlns:a16="http://schemas.microsoft.com/office/drawing/2014/main" id="{15191C7A-6C19-4A94-8CA8-FBAF6C98A79E}"/>
            </a:ext>
          </a:extLst>
        </xdr:cNvPr>
        <xdr:cNvSpPr txBox="1"/>
      </xdr:nvSpPr>
      <xdr:spPr>
        <a:xfrm>
          <a:off x="21075727" y="1098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7" name="正方形/長方形 376">
          <a:extLst>
            <a:ext uri="{FF2B5EF4-FFF2-40B4-BE49-F238E27FC236}">
              <a16:creationId xmlns:a16="http://schemas.microsoft.com/office/drawing/2014/main" id="{FD7E8EC1-6790-4EA8-9056-770A4407C9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8" name="正方形/長方形 377">
          <a:extLst>
            <a:ext uri="{FF2B5EF4-FFF2-40B4-BE49-F238E27FC236}">
              <a16:creationId xmlns:a16="http://schemas.microsoft.com/office/drawing/2014/main" id="{FC076B24-0012-4B1B-8092-B0AA134D2E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9" name="正方形/長方形 378">
          <a:extLst>
            <a:ext uri="{FF2B5EF4-FFF2-40B4-BE49-F238E27FC236}">
              <a16:creationId xmlns:a16="http://schemas.microsoft.com/office/drawing/2014/main" id="{1F9EB64C-C7F3-4485-8787-265A1205E7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0" name="正方形/長方形 379">
          <a:extLst>
            <a:ext uri="{FF2B5EF4-FFF2-40B4-BE49-F238E27FC236}">
              <a16:creationId xmlns:a16="http://schemas.microsoft.com/office/drawing/2014/main" id="{20E55669-B641-433C-BE7C-82FB101208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1" name="正方形/長方形 380">
          <a:extLst>
            <a:ext uri="{FF2B5EF4-FFF2-40B4-BE49-F238E27FC236}">
              <a16:creationId xmlns:a16="http://schemas.microsoft.com/office/drawing/2014/main" id="{063E57FE-0B8C-430E-BB5E-4B7F937913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2" name="正方形/長方形 381">
          <a:extLst>
            <a:ext uri="{FF2B5EF4-FFF2-40B4-BE49-F238E27FC236}">
              <a16:creationId xmlns:a16="http://schemas.microsoft.com/office/drawing/2014/main" id="{92495E8F-DE75-4D52-80B0-7E716B0BC9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3" name="正方形/長方形 382">
          <a:extLst>
            <a:ext uri="{FF2B5EF4-FFF2-40B4-BE49-F238E27FC236}">
              <a16:creationId xmlns:a16="http://schemas.microsoft.com/office/drawing/2014/main" id="{8670DDF0-3D12-41D5-AB5F-8639439730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4" name="正方形/長方形 383">
          <a:extLst>
            <a:ext uri="{FF2B5EF4-FFF2-40B4-BE49-F238E27FC236}">
              <a16:creationId xmlns:a16="http://schemas.microsoft.com/office/drawing/2014/main" id="{C7DC91AC-490E-4809-B9EF-E228651864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5" name="テキスト ボックス 384">
          <a:extLst>
            <a:ext uri="{FF2B5EF4-FFF2-40B4-BE49-F238E27FC236}">
              <a16:creationId xmlns:a16="http://schemas.microsoft.com/office/drawing/2014/main" id="{717EC032-F2F8-43D5-B793-8B547C94D2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6" name="直線コネクタ 385">
          <a:extLst>
            <a:ext uri="{FF2B5EF4-FFF2-40B4-BE49-F238E27FC236}">
              <a16:creationId xmlns:a16="http://schemas.microsoft.com/office/drawing/2014/main" id="{3AFF4FB7-4EF4-4B27-8D3E-334DA5232B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7" name="テキスト ボックス 386">
          <a:extLst>
            <a:ext uri="{FF2B5EF4-FFF2-40B4-BE49-F238E27FC236}">
              <a16:creationId xmlns:a16="http://schemas.microsoft.com/office/drawing/2014/main" id="{D06747D5-8330-4D02-BB90-8DC90B00AAC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a:extLst>
            <a:ext uri="{FF2B5EF4-FFF2-40B4-BE49-F238E27FC236}">
              <a16:creationId xmlns:a16="http://schemas.microsoft.com/office/drawing/2014/main" id="{45B10E00-77F3-4645-8840-B9E161E6069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89" name="テキスト ボックス 388">
          <a:extLst>
            <a:ext uri="{FF2B5EF4-FFF2-40B4-BE49-F238E27FC236}">
              <a16:creationId xmlns:a16="http://schemas.microsoft.com/office/drawing/2014/main" id="{B45A3AC0-C9B1-49FE-AA01-727AC617818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a:extLst>
            <a:ext uri="{FF2B5EF4-FFF2-40B4-BE49-F238E27FC236}">
              <a16:creationId xmlns:a16="http://schemas.microsoft.com/office/drawing/2014/main" id="{DCADF15B-B641-434A-B4BA-6EADE0F15CE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a:extLst>
            <a:ext uri="{FF2B5EF4-FFF2-40B4-BE49-F238E27FC236}">
              <a16:creationId xmlns:a16="http://schemas.microsoft.com/office/drawing/2014/main" id="{6DFE3F2C-5640-49C7-8813-84635E61351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a:extLst>
            <a:ext uri="{FF2B5EF4-FFF2-40B4-BE49-F238E27FC236}">
              <a16:creationId xmlns:a16="http://schemas.microsoft.com/office/drawing/2014/main" id="{C48F200D-3B36-41FE-8E66-AFD84D13FB7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a:extLst>
            <a:ext uri="{FF2B5EF4-FFF2-40B4-BE49-F238E27FC236}">
              <a16:creationId xmlns:a16="http://schemas.microsoft.com/office/drawing/2014/main" id="{F324DEF6-71F8-4D36-A949-32FCFD52D3A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a:extLst>
            <a:ext uri="{FF2B5EF4-FFF2-40B4-BE49-F238E27FC236}">
              <a16:creationId xmlns:a16="http://schemas.microsoft.com/office/drawing/2014/main" id="{93C4A40F-E057-463F-9047-32E65246F14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a:extLst>
            <a:ext uri="{FF2B5EF4-FFF2-40B4-BE49-F238E27FC236}">
              <a16:creationId xmlns:a16="http://schemas.microsoft.com/office/drawing/2014/main" id="{DE73C7BF-7DDC-467B-B777-76CDF3BEC0E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a:extLst>
            <a:ext uri="{FF2B5EF4-FFF2-40B4-BE49-F238E27FC236}">
              <a16:creationId xmlns:a16="http://schemas.microsoft.com/office/drawing/2014/main" id="{EA8456B4-C3C6-4FA1-9185-203D75D382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a:extLst>
            <a:ext uri="{FF2B5EF4-FFF2-40B4-BE49-F238E27FC236}">
              <a16:creationId xmlns:a16="http://schemas.microsoft.com/office/drawing/2014/main" id="{43CC2BFA-6928-40D8-A6CD-4668CA06FA5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a:extLst>
            <a:ext uri="{FF2B5EF4-FFF2-40B4-BE49-F238E27FC236}">
              <a16:creationId xmlns:a16="http://schemas.microsoft.com/office/drawing/2014/main" id="{420B7894-9B4B-427F-BBCB-2146180B94F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99" name="テキスト ボックス 398">
          <a:extLst>
            <a:ext uri="{FF2B5EF4-FFF2-40B4-BE49-F238E27FC236}">
              <a16:creationId xmlns:a16="http://schemas.microsoft.com/office/drawing/2014/main" id="{783EB29E-D436-4F36-8367-64331A27AAF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a:extLst>
            <a:ext uri="{FF2B5EF4-FFF2-40B4-BE49-F238E27FC236}">
              <a16:creationId xmlns:a16="http://schemas.microsoft.com/office/drawing/2014/main" id="{241C7906-C80C-44B1-8D58-50D0019D311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児童館】&#10;有形固定資産減価償却率グラフ枠">
          <a:extLst>
            <a:ext uri="{FF2B5EF4-FFF2-40B4-BE49-F238E27FC236}">
              <a16:creationId xmlns:a16="http://schemas.microsoft.com/office/drawing/2014/main" id="{E56ECC89-986A-4FE6-BD0F-07601AE5BC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402" name="直線コネクタ 401">
          <a:extLst>
            <a:ext uri="{FF2B5EF4-FFF2-40B4-BE49-F238E27FC236}">
              <a16:creationId xmlns:a16="http://schemas.microsoft.com/office/drawing/2014/main" id="{F65F52A6-B2F2-4068-BE18-49FE9D113CCB}"/>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03" name="【児童館】&#10;有形固定資産減価償却率最小値テキスト">
          <a:extLst>
            <a:ext uri="{FF2B5EF4-FFF2-40B4-BE49-F238E27FC236}">
              <a16:creationId xmlns:a16="http://schemas.microsoft.com/office/drawing/2014/main" id="{E5D02DB8-481A-467B-A8CA-9D219394B70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04" name="直線コネクタ 403">
          <a:extLst>
            <a:ext uri="{FF2B5EF4-FFF2-40B4-BE49-F238E27FC236}">
              <a16:creationId xmlns:a16="http://schemas.microsoft.com/office/drawing/2014/main" id="{E7DD9F47-5F73-4FCE-AEEE-A19CB7742A0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405" name="【児童館】&#10;有形固定資産減価償却率最大値テキスト">
          <a:extLst>
            <a:ext uri="{FF2B5EF4-FFF2-40B4-BE49-F238E27FC236}">
              <a16:creationId xmlns:a16="http://schemas.microsoft.com/office/drawing/2014/main" id="{7D4E2309-5A76-4508-AE21-24131802241A}"/>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406" name="直線コネクタ 405">
          <a:extLst>
            <a:ext uri="{FF2B5EF4-FFF2-40B4-BE49-F238E27FC236}">
              <a16:creationId xmlns:a16="http://schemas.microsoft.com/office/drawing/2014/main" id="{3DB9ED2F-20B9-42C4-BFEF-0785F5C1072A}"/>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407" name="【児童館】&#10;有形固定資産減価償却率平均値テキスト">
          <a:extLst>
            <a:ext uri="{FF2B5EF4-FFF2-40B4-BE49-F238E27FC236}">
              <a16:creationId xmlns:a16="http://schemas.microsoft.com/office/drawing/2014/main" id="{79AA3B76-D727-4566-80EF-009E3EE82D21}"/>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408" name="フローチャート: 判断 407">
          <a:extLst>
            <a:ext uri="{FF2B5EF4-FFF2-40B4-BE49-F238E27FC236}">
              <a16:creationId xmlns:a16="http://schemas.microsoft.com/office/drawing/2014/main" id="{F3F78CC8-D1CF-40DB-983B-34DDCD378347}"/>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409" name="フローチャート: 判断 408">
          <a:extLst>
            <a:ext uri="{FF2B5EF4-FFF2-40B4-BE49-F238E27FC236}">
              <a16:creationId xmlns:a16="http://schemas.microsoft.com/office/drawing/2014/main" id="{D69CF6AA-CBB7-45D3-891C-DC34CCACF063}"/>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410" name="フローチャート: 判断 409">
          <a:extLst>
            <a:ext uri="{FF2B5EF4-FFF2-40B4-BE49-F238E27FC236}">
              <a16:creationId xmlns:a16="http://schemas.microsoft.com/office/drawing/2014/main" id="{0BE55912-18F9-477A-98E7-A8240377CCD4}"/>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411" name="フローチャート: 判断 410">
          <a:extLst>
            <a:ext uri="{FF2B5EF4-FFF2-40B4-BE49-F238E27FC236}">
              <a16:creationId xmlns:a16="http://schemas.microsoft.com/office/drawing/2014/main" id="{92075FC4-D0D6-4EB1-98AA-9ECC9EC1DCC5}"/>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412" name="フローチャート: 判断 411">
          <a:extLst>
            <a:ext uri="{FF2B5EF4-FFF2-40B4-BE49-F238E27FC236}">
              <a16:creationId xmlns:a16="http://schemas.microsoft.com/office/drawing/2014/main" id="{758F4176-D127-410C-8F94-0752215A6625}"/>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E0C7CB4B-B199-420F-97DF-36AD3556B3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C6EEEAAC-878C-4F51-9380-113BDF30B9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B3D03E60-57B2-4F79-BFFB-EB6DC02BD7D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F7B437F2-7453-4D2A-9017-6AB8476A40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F273FB76-3A64-48A9-9BF8-8112F0BF41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95069</xdr:rowOff>
    </xdr:from>
    <xdr:to>
      <xdr:col>85</xdr:col>
      <xdr:colOff>177800</xdr:colOff>
      <xdr:row>87</xdr:row>
      <xdr:rowOff>25219</xdr:rowOff>
    </xdr:to>
    <xdr:sp macro="" textlink="">
      <xdr:nvSpPr>
        <xdr:cNvPr id="418" name="楕円 417">
          <a:extLst>
            <a:ext uri="{FF2B5EF4-FFF2-40B4-BE49-F238E27FC236}">
              <a16:creationId xmlns:a16="http://schemas.microsoft.com/office/drawing/2014/main" id="{0CAA3E53-B66A-47AF-A9EB-C6C14464DCC7}"/>
            </a:ext>
          </a:extLst>
        </xdr:cNvPr>
        <xdr:cNvSpPr/>
      </xdr:nvSpPr>
      <xdr:spPr>
        <a:xfrm>
          <a:off x="162687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9996</xdr:rowOff>
    </xdr:from>
    <xdr:ext cx="405111" cy="259045"/>
    <xdr:sp macro="" textlink="">
      <xdr:nvSpPr>
        <xdr:cNvPr id="419" name="【児童館】&#10;有形固定資産減価償却率該当値テキスト">
          <a:extLst>
            <a:ext uri="{FF2B5EF4-FFF2-40B4-BE49-F238E27FC236}">
              <a16:creationId xmlns:a16="http://schemas.microsoft.com/office/drawing/2014/main" id="{33A9035F-E03C-48A1-BA0F-B0E454A7A03E}"/>
            </a:ext>
          </a:extLst>
        </xdr:cNvPr>
        <xdr:cNvSpPr txBox="1"/>
      </xdr:nvSpPr>
      <xdr:spPr>
        <a:xfrm>
          <a:off x="16357600" y="1475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80373</xdr:rowOff>
    </xdr:from>
    <xdr:to>
      <xdr:col>81</xdr:col>
      <xdr:colOff>101600</xdr:colOff>
      <xdr:row>87</xdr:row>
      <xdr:rowOff>10523</xdr:rowOff>
    </xdr:to>
    <xdr:sp macro="" textlink="">
      <xdr:nvSpPr>
        <xdr:cNvPr id="420" name="楕円 419">
          <a:extLst>
            <a:ext uri="{FF2B5EF4-FFF2-40B4-BE49-F238E27FC236}">
              <a16:creationId xmlns:a16="http://schemas.microsoft.com/office/drawing/2014/main" id="{1274A499-E6AD-410A-807C-374E366A6C60}"/>
            </a:ext>
          </a:extLst>
        </xdr:cNvPr>
        <xdr:cNvSpPr/>
      </xdr:nvSpPr>
      <xdr:spPr>
        <a:xfrm>
          <a:off x="15430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131173</xdr:rowOff>
    </xdr:from>
    <xdr:to>
      <xdr:col>85</xdr:col>
      <xdr:colOff>127000</xdr:colOff>
      <xdr:row>86</xdr:row>
      <xdr:rowOff>145869</xdr:rowOff>
    </xdr:to>
    <xdr:cxnSp macro="">
      <xdr:nvCxnSpPr>
        <xdr:cNvPr id="421" name="直線コネクタ 420">
          <a:extLst>
            <a:ext uri="{FF2B5EF4-FFF2-40B4-BE49-F238E27FC236}">
              <a16:creationId xmlns:a16="http://schemas.microsoft.com/office/drawing/2014/main" id="{3A84C856-9A4C-4888-A419-5A929E8B42F9}"/>
            </a:ext>
          </a:extLst>
        </xdr:cNvPr>
        <xdr:cNvCxnSpPr/>
      </xdr:nvCxnSpPr>
      <xdr:spPr>
        <a:xfrm>
          <a:off x="15481300" y="148758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422" name="n_1aveValue【児童館】&#10;有形固定資産減価償却率">
          <a:extLst>
            <a:ext uri="{FF2B5EF4-FFF2-40B4-BE49-F238E27FC236}">
              <a16:creationId xmlns:a16="http://schemas.microsoft.com/office/drawing/2014/main" id="{D7E6D7EE-CD3B-4AFF-9EA9-381F6D37CC88}"/>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423" name="n_2aveValue【児童館】&#10;有形固定資産減価償却率">
          <a:extLst>
            <a:ext uri="{FF2B5EF4-FFF2-40B4-BE49-F238E27FC236}">
              <a16:creationId xmlns:a16="http://schemas.microsoft.com/office/drawing/2014/main" id="{A13B8D57-ACC3-417B-AB34-6252AD888026}"/>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424" name="n_3aveValue【児童館】&#10;有形固定資産減価償却率">
          <a:extLst>
            <a:ext uri="{FF2B5EF4-FFF2-40B4-BE49-F238E27FC236}">
              <a16:creationId xmlns:a16="http://schemas.microsoft.com/office/drawing/2014/main" id="{032AFB2D-35FC-4350-9037-B8ACBD3CB43A}"/>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425" name="n_4aveValue【児童館】&#10;有形固定資産減価償却率">
          <a:extLst>
            <a:ext uri="{FF2B5EF4-FFF2-40B4-BE49-F238E27FC236}">
              <a16:creationId xmlns:a16="http://schemas.microsoft.com/office/drawing/2014/main" id="{694260C6-21C7-41AB-A3F7-AA775B924CA5}"/>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1650</xdr:rowOff>
    </xdr:from>
    <xdr:ext cx="405111" cy="259045"/>
    <xdr:sp macro="" textlink="">
      <xdr:nvSpPr>
        <xdr:cNvPr id="426" name="n_1mainValue【児童館】&#10;有形固定資産減価償却率">
          <a:extLst>
            <a:ext uri="{FF2B5EF4-FFF2-40B4-BE49-F238E27FC236}">
              <a16:creationId xmlns:a16="http://schemas.microsoft.com/office/drawing/2014/main" id="{EC9A992D-8D68-41D2-A45F-DF70FAE0AEF0}"/>
            </a:ext>
          </a:extLst>
        </xdr:cNvPr>
        <xdr:cNvSpPr txBox="1"/>
      </xdr:nvSpPr>
      <xdr:spPr>
        <a:xfrm>
          <a:off x="15266044" y="1491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a:extLst>
            <a:ext uri="{FF2B5EF4-FFF2-40B4-BE49-F238E27FC236}">
              <a16:creationId xmlns:a16="http://schemas.microsoft.com/office/drawing/2014/main" id="{9AEF4182-EB20-4EB7-A638-820C2DB775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a:extLst>
            <a:ext uri="{FF2B5EF4-FFF2-40B4-BE49-F238E27FC236}">
              <a16:creationId xmlns:a16="http://schemas.microsoft.com/office/drawing/2014/main" id="{0BD46A05-3390-4E4A-BDA3-99385C125C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a:extLst>
            <a:ext uri="{FF2B5EF4-FFF2-40B4-BE49-F238E27FC236}">
              <a16:creationId xmlns:a16="http://schemas.microsoft.com/office/drawing/2014/main" id="{9814B724-41FC-411F-AC58-70A8F94376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a:extLst>
            <a:ext uri="{FF2B5EF4-FFF2-40B4-BE49-F238E27FC236}">
              <a16:creationId xmlns:a16="http://schemas.microsoft.com/office/drawing/2014/main" id="{52B251F6-4A79-42A6-869F-5A9C57C478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a:extLst>
            <a:ext uri="{FF2B5EF4-FFF2-40B4-BE49-F238E27FC236}">
              <a16:creationId xmlns:a16="http://schemas.microsoft.com/office/drawing/2014/main" id="{7C67629C-3543-46E8-BA1C-2BDED56E5B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a:extLst>
            <a:ext uri="{FF2B5EF4-FFF2-40B4-BE49-F238E27FC236}">
              <a16:creationId xmlns:a16="http://schemas.microsoft.com/office/drawing/2014/main" id="{D91BF3EC-A557-4E25-A85D-7D9DE24DFB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a:extLst>
            <a:ext uri="{FF2B5EF4-FFF2-40B4-BE49-F238E27FC236}">
              <a16:creationId xmlns:a16="http://schemas.microsoft.com/office/drawing/2014/main" id="{E2E98F5B-DC14-4E89-A296-07CFDC8BEB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a:extLst>
            <a:ext uri="{FF2B5EF4-FFF2-40B4-BE49-F238E27FC236}">
              <a16:creationId xmlns:a16="http://schemas.microsoft.com/office/drawing/2014/main" id="{94DDC018-3FCB-4B15-A128-FB1D00416A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5" name="テキスト ボックス 434">
          <a:extLst>
            <a:ext uri="{FF2B5EF4-FFF2-40B4-BE49-F238E27FC236}">
              <a16:creationId xmlns:a16="http://schemas.microsoft.com/office/drawing/2014/main" id="{F146A0EA-D9D3-457B-8872-7F0962DF8A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6" name="直線コネクタ 435">
          <a:extLst>
            <a:ext uri="{FF2B5EF4-FFF2-40B4-BE49-F238E27FC236}">
              <a16:creationId xmlns:a16="http://schemas.microsoft.com/office/drawing/2014/main" id="{AF89C0D2-5411-4F05-BB42-331F2C763A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7" name="直線コネクタ 436">
          <a:extLst>
            <a:ext uri="{FF2B5EF4-FFF2-40B4-BE49-F238E27FC236}">
              <a16:creationId xmlns:a16="http://schemas.microsoft.com/office/drawing/2014/main" id="{B75404B3-2C1A-4598-8C86-16079D962D9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8" name="テキスト ボックス 437">
          <a:extLst>
            <a:ext uri="{FF2B5EF4-FFF2-40B4-BE49-F238E27FC236}">
              <a16:creationId xmlns:a16="http://schemas.microsoft.com/office/drawing/2014/main" id="{AAF2966E-9AF6-4629-BE71-4D13997C878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9" name="直線コネクタ 438">
          <a:extLst>
            <a:ext uri="{FF2B5EF4-FFF2-40B4-BE49-F238E27FC236}">
              <a16:creationId xmlns:a16="http://schemas.microsoft.com/office/drawing/2014/main" id="{E40381A6-86CB-4F84-B014-AC5AF77E34B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0" name="テキスト ボックス 439">
          <a:extLst>
            <a:ext uri="{FF2B5EF4-FFF2-40B4-BE49-F238E27FC236}">
              <a16:creationId xmlns:a16="http://schemas.microsoft.com/office/drawing/2014/main" id="{3EBF9E3D-7811-4C7B-8310-CD5A05A728E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1" name="直線コネクタ 440">
          <a:extLst>
            <a:ext uri="{FF2B5EF4-FFF2-40B4-BE49-F238E27FC236}">
              <a16:creationId xmlns:a16="http://schemas.microsoft.com/office/drawing/2014/main" id="{C9AEA686-E7E7-48E2-982D-56E50D4837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2" name="テキスト ボックス 441">
          <a:extLst>
            <a:ext uri="{FF2B5EF4-FFF2-40B4-BE49-F238E27FC236}">
              <a16:creationId xmlns:a16="http://schemas.microsoft.com/office/drawing/2014/main" id="{05138A61-B2E3-4ADD-8D80-88EC0247BF3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3" name="直線コネクタ 442">
          <a:extLst>
            <a:ext uri="{FF2B5EF4-FFF2-40B4-BE49-F238E27FC236}">
              <a16:creationId xmlns:a16="http://schemas.microsoft.com/office/drawing/2014/main" id="{DFD8F2C8-523E-4675-B37F-94CE8829B90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4" name="テキスト ボックス 443">
          <a:extLst>
            <a:ext uri="{FF2B5EF4-FFF2-40B4-BE49-F238E27FC236}">
              <a16:creationId xmlns:a16="http://schemas.microsoft.com/office/drawing/2014/main" id="{8E8F6044-BC67-45FF-B933-8BE399E52B1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5" name="直線コネクタ 444">
          <a:extLst>
            <a:ext uri="{FF2B5EF4-FFF2-40B4-BE49-F238E27FC236}">
              <a16:creationId xmlns:a16="http://schemas.microsoft.com/office/drawing/2014/main" id="{18F7E8FD-A238-434A-B705-7A93E0C9B1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6" name="テキスト ボックス 445">
          <a:extLst>
            <a:ext uri="{FF2B5EF4-FFF2-40B4-BE49-F238E27FC236}">
              <a16:creationId xmlns:a16="http://schemas.microsoft.com/office/drawing/2014/main" id="{575A8FE1-EA1D-4816-B119-04F061FBD55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7" name="【児童館】&#10;一人当たり面積グラフ枠">
          <a:extLst>
            <a:ext uri="{FF2B5EF4-FFF2-40B4-BE49-F238E27FC236}">
              <a16:creationId xmlns:a16="http://schemas.microsoft.com/office/drawing/2014/main" id="{663E721C-296C-49AF-A269-48CA8A07374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448" name="直線コネクタ 447">
          <a:extLst>
            <a:ext uri="{FF2B5EF4-FFF2-40B4-BE49-F238E27FC236}">
              <a16:creationId xmlns:a16="http://schemas.microsoft.com/office/drawing/2014/main" id="{C8028C2D-DC84-4683-936A-B93CDB8D3853}"/>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449" name="【児童館】&#10;一人当たり面積最小値テキスト">
          <a:extLst>
            <a:ext uri="{FF2B5EF4-FFF2-40B4-BE49-F238E27FC236}">
              <a16:creationId xmlns:a16="http://schemas.microsoft.com/office/drawing/2014/main" id="{3742F206-2127-4D5A-8D1E-DF4B076D85C0}"/>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450" name="直線コネクタ 449">
          <a:extLst>
            <a:ext uri="{FF2B5EF4-FFF2-40B4-BE49-F238E27FC236}">
              <a16:creationId xmlns:a16="http://schemas.microsoft.com/office/drawing/2014/main" id="{264DA641-B405-4B34-8619-F415DAF2B521}"/>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451" name="【児童館】&#10;一人当たり面積最大値テキスト">
          <a:extLst>
            <a:ext uri="{FF2B5EF4-FFF2-40B4-BE49-F238E27FC236}">
              <a16:creationId xmlns:a16="http://schemas.microsoft.com/office/drawing/2014/main" id="{9294F5CD-C7CC-4818-8AD6-DEB2AFC55B94}"/>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452" name="直線コネクタ 451">
          <a:extLst>
            <a:ext uri="{FF2B5EF4-FFF2-40B4-BE49-F238E27FC236}">
              <a16:creationId xmlns:a16="http://schemas.microsoft.com/office/drawing/2014/main" id="{62A11C77-3A1F-4CF6-8BBA-19E893F77D08}"/>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453" name="【児童館】&#10;一人当たり面積平均値テキスト">
          <a:extLst>
            <a:ext uri="{FF2B5EF4-FFF2-40B4-BE49-F238E27FC236}">
              <a16:creationId xmlns:a16="http://schemas.microsoft.com/office/drawing/2014/main" id="{16B6ED9E-7C5B-4C40-97B6-97CC75CE305B}"/>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454" name="フローチャート: 判断 453">
          <a:extLst>
            <a:ext uri="{FF2B5EF4-FFF2-40B4-BE49-F238E27FC236}">
              <a16:creationId xmlns:a16="http://schemas.microsoft.com/office/drawing/2014/main" id="{4DFF20F5-97B5-4154-B6E9-5BFFD85B1A6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455" name="フローチャート: 判断 454">
          <a:extLst>
            <a:ext uri="{FF2B5EF4-FFF2-40B4-BE49-F238E27FC236}">
              <a16:creationId xmlns:a16="http://schemas.microsoft.com/office/drawing/2014/main" id="{2474E989-D485-42E6-A81E-AA0F2A6F7CA5}"/>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456" name="フローチャート: 判断 455">
          <a:extLst>
            <a:ext uri="{FF2B5EF4-FFF2-40B4-BE49-F238E27FC236}">
              <a16:creationId xmlns:a16="http://schemas.microsoft.com/office/drawing/2014/main" id="{5F1ADA2F-93E0-43D2-8A36-3187177A5989}"/>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457" name="フローチャート: 判断 456">
          <a:extLst>
            <a:ext uri="{FF2B5EF4-FFF2-40B4-BE49-F238E27FC236}">
              <a16:creationId xmlns:a16="http://schemas.microsoft.com/office/drawing/2014/main" id="{40C77C4E-3E47-4971-8339-3D3146E958E3}"/>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458" name="フローチャート: 判断 457">
          <a:extLst>
            <a:ext uri="{FF2B5EF4-FFF2-40B4-BE49-F238E27FC236}">
              <a16:creationId xmlns:a16="http://schemas.microsoft.com/office/drawing/2014/main" id="{7AA3D8B4-606A-4F8F-B011-895714589705}"/>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2B1AAE15-001E-4D52-9C74-61FBED0FFB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C5E4B941-0BF1-4FD8-8AC6-6F8699877F7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DA4876B9-A84E-4355-85E8-C50498DF51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7E1577CB-2EBE-48C5-9BFC-9CC8F45B5F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BA4568AF-7F79-4202-A91A-32E428DDB4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90170</xdr:rowOff>
    </xdr:from>
    <xdr:to>
      <xdr:col>116</xdr:col>
      <xdr:colOff>114300</xdr:colOff>
      <xdr:row>80</xdr:row>
      <xdr:rowOff>20320</xdr:rowOff>
    </xdr:to>
    <xdr:sp macro="" textlink="">
      <xdr:nvSpPr>
        <xdr:cNvPr id="464" name="楕円 463">
          <a:extLst>
            <a:ext uri="{FF2B5EF4-FFF2-40B4-BE49-F238E27FC236}">
              <a16:creationId xmlns:a16="http://schemas.microsoft.com/office/drawing/2014/main" id="{2DD68372-9F70-40FC-A6A7-98AECBA0B357}"/>
            </a:ext>
          </a:extLst>
        </xdr:cNvPr>
        <xdr:cNvSpPr/>
      </xdr:nvSpPr>
      <xdr:spPr>
        <a:xfrm>
          <a:off x="22110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43197</xdr:rowOff>
    </xdr:from>
    <xdr:ext cx="469744" cy="259045"/>
    <xdr:sp macro="" textlink="">
      <xdr:nvSpPr>
        <xdr:cNvPr id="465" name="【児童館】&#10;一人当たり面積該当値テキスト">
          <a:extLst>
            <a:ext uri="{FF2B5EF4-FFF2-40B4-BE49-F238E27FC236}">
              <a16:creationId xmlns:a16="http://schemas.microsoft.com/office/drawing/2014/main" id="{363A1A32-1D4B-4F2C-9A18-526FC613E155}"/>
            </a:ext>
          </a:extLst>
        </xdr:cNvPr>
        <xdr:cNvSpPr txBox="1"/>
      </xdr:nvSpPr>
      <xdr:spPr>
        <a:xfrm>
          <a:off x="22199600" y="135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113030</xdr:rowOff>
    </xdr:from>
    <xdr:to>
      <xdr:col>112</xdr:col>
      <xdr:colOff>38100</xdr:colOff>
      <xdr:row>80</xdr:row>
      <xdr:rowOff>43180</xdr:rowOff>
    </xdr:to>
    <xdr:sp macro="" textlink="">
      <xdr:nvSpPr>
        <xdr:cNvPr id="466" name="楕円 465">
          <a:extLst>
            <a:ext uri="{FF2B5EF4-FFF2-40B4-BE49-F238E27FC236}">
              <a16:creationId xmlns:a16="http://schemas.microsoft.com/office/drawing/2014/main" id="{0703BE42-56E1-412D-B6B8-A80E18AE36E7}"/>
            </a:ext>
          </a:extLst>
        </xdr:cNvPr>
        <xdr:cNvSpPr/>
      </xdr:nvSpPr>
      <xdr:spPr>
        <a:xfrm>
          <a:off x="2127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140970</xdr:rowOff>
    </xdr:from>
    <xdr:to>
      <xdr:col>116</xdr:col>
      <xdr:colOff>63500</xdr:colOff>
      <xdr:row>79</xdr:row>
      <xdr:rowOff>163830</xdr:rowOff>
    </xdr:to>
    <xdr:cxnSp macro="">
      <xdr:nvCxnSpPr>
        <xdr:cNvPr id="467" name="直線コネクタ 466">
          <a:extLst>
            <a:ext uri="{FF2B5EF4-FFF2-40B4-BE49-F238E27FC236}">
              <a16:creationId xmlns:a16="http://schemas.microsoft.com/office/drawing/2014/main" id="{E8FCFF72-6677-4541-A9AD-567391E7F6AE}"/>
            </a:ext>
          </a:extLst>
        </xdr:cNvPr>
        <xdr:cNvCxnSpPr/>
      </xdr:nvCxnSpPr>
      <xdr:spPr>
        <a:xfrm flipV="1">
          <a:off x="21323300" y="13685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468" name="n_1aveValue【児童館】&#10;一人当たり面積">
          <a:extLst>
            <a:ext uri="{FF2B5EF4-FFF2-40B4-BE49-F238E27FC236}">
              <a16:creationId xmlns:a16="http://schemas.microsoft.com/office/drawing/2014/main" id="{4AE291AA-0122-46BB-9B9D-04B21002FE1F}"/>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469" name="n_2aveValue【児童館】&#10;一人当たり面積">
          <a:extLst>
            <a:ext uri="{FF2B5EF4-FFF2-40B4-BE49-F238E27FC236}">
              <a16:creationId xmlns:a16="http://schemas.microsoft.com/office/drawing/2014/main" id="{A5CF8D14-D376-436D-AFD2-E911372B5D4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470" name="n_3aveValue【児童館】&#10;一人当たり面積">
          <a:extLst>
            <a:ext uri="{FF2B5EF4-FFF2-40B4-BE49-F238E27FC236}">
              <a16:creationId xmlns:a16="http://schemas.microsoft.com/office/drawing/2014/main" id="{7AFFAE11-BDB5-4E20-9D79-A97905D93F6E}"/>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471" name="n_4aveValue【児童館】&#10;一人当たり面積">
          <a:extLst>
            <a:ext uri="{FF2B5EF4-FFF2-40B4-BE49-F238E27FC236}">
              <a16:creationId xmlns:a16="http://schemas.microsoft.com/office/drawing/2014/main" id="{49666F9B-3F24-41B0-A95D-C0CB21C1C95C}"/>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59707</xdr:rowOff>
    </xdr:from>
    <xdr:ext cx="469744" cy="259045"/>
    <xdr:sp macro="" textlink="">
      <xdr:nvSpPr>
        <xdr:cNvPr id="472" name="n_1mainValue【児童館】&#10;一人当たり面積">
          <a:extLst>
            <a:ext uri="{FF2B5EF4-FFF2-40B4-BE49-F238E27FC236}">
              <a16:creationId xmlns:a16="http://schemas.microsoft.com/office/drawing/2014/main" id="{002D60BC-24D2-4D28-BC2C-9522767151CD}"/>
            </a:ext>
          </a:extLst>
        </xdr:cNvPr>
        <xdr:cNvSpPr txBox="1"/>
      </xdr:nvSpPr>
      <xdr:spPr>
        <a:xfrm>
          <a:off x="21075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a:extLst>
            <a:ext uri="{FF2B5EF4-FFF2-40B4-BE49-F238E27FC236}">
              <a16:creationId xmlns:a16="http://schemas.microsoft.com/office/drawing/2014/main" id="{2F7CFED9-2965-4FD2-A2EA-ACA8304C61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a:extLst>
            <a:ext uri="{FF2B5EF4-FFF2-40B4-BE49-F238E27FC236}">
              <a16:creationId xmlns:a16="http://schemas.microsoft.com/office/drawing/2014/main" id="{6184865C-2391-46A2-9716-825F6D7372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a:extLst>
            <a:ext uri="{FF2B5EF4-FFF2-40B4-BE49-F238E27FC236}">
              <a16:creationId xmlns:a16="http://schemas.microsoft.com/office/drawing/2014/main" id="{38BB7E0A-0169-45E4-9F3E-1BB00B4CB9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a:extLst>
            <a:ext uri="{FF2B5EF4-FFF2-40B4-BE49-F238E27FC236}">
              <a16:creationId xmlns:a16="http://schemas.microsoft.com/office/drawing/2014/main" id="{14F72630-10E3-4068-A945-3B5B6D836E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a:extLst>
            <a:ext uri="{FF2B5EF4-FFF2-40B4-BE49-F238E27FC236}">
              <a16:creationId xmlns:a16="http://schemas.microsoft.com/office/drawing/2014/main" id="{C356D2D8-3F14-4FA5-99B6-76E4FB4D6A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a:extLst>
            <a:ext uri="{FF2B5EF4-FFF2-40B4-BE49-F238E27FC236}">
              <a16:creationId xmlns:a16="http://schemas.microsoft.com/office/drawing/2014/main" id="{622CEB51-5125-41F1-85C5-E3CE659FE7E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a:extLst>
            <a:ext uri="{FF2B5EF4-FFF2-40B4-BE49-F238E27FC236}">
              <a16:creationId xmlns:a16="http://schemas.microsoft.com/office/drawing/2014/main" id="{6FCF763D-C7D1-4FA2-AB0D-4E0E7678FE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a:extLst>
            <a:ext uri="{FF2B5EF4-FFF2-40B4-BE49-F238E27FC236}">
              <a16:creationId xmlns:a16="http://schemas.microsoft.com/office/drawing/2014/main" id="{23CD6CD0-45FC-448C-983D-6E0079E9FA2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a:extLst>
            <a:ext uri="{FF2B5EF4-FFF2-40B4-BE49-F238E27FC236}">
              <a16:creationId xmlns:a16="http://schemas.microsoft.com/office/drawing/2014/main" id="{5CF154FE-0092-45B9-A80A-B71C5B1FC3C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a:extLst>
            <a:ext uri="{FF2B5EF4-FFF2-40B4-BE49-F238E27FC236}">
              <a16:creationId xmlns:a16="http://schemas.microsoft.com/office/drawing/2014/main" id="{566DD466-2750-4872-B37F-B95ECC7F6B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a:extLst>
            <a:ext uri="{FF2B5EF4-FFF2-40B4-BE49-F238E27FC236}">
              <a16:creationId xmlns:a16="http://schemas.microsoft.com/office/drawing/2014/main" id="{E1628DA5-8739-4C95-9A10-D423D2A1DB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a:extLst>
            <a:ext uri="{FF2B5EF4-FFF2-40B4-BE49-F238E27FC236}">
              <a16:creationId xmlns:a16="http://schemas.microsoft.com/office/drawing/2014/main" id="{186DE181-1038-4E0E-8B2C-D4E0185B8CE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a:extLst>
            <a:ext uri="{FF2B5EF4-FFF2-40B4-BE49-F238E27FC236}">
              <a16:creationId xmlns:a16="http://schemas.microsoft.com/office/drawing/2014/main" id="{31F54F43-784A-406C-A3E3-551DE327CB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a:extLst>
            <a:ext uri="{FF2B5EF4-FFF2-40B4-BE49-F238E27FC236}">
              <a16:creationId xmlns:a16="http://schemas.microsoft.com/office/drawing/2014/main" id="{ABED3D05-C6DB-4344-9C81-C8D0647A4D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a:extLst>
            <a:ext uri="{FF2B5EF4-FFF2-40B4-BE49-F238E27FC236}">
              <a16:creationId xmlns:a16="http://schemas.microsoft.com/office/drawing/2014/main" id="{6BD226E8-B54C-4C2E-A515-46EB18C4F1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a:extLst>
            <a:ext uri="{FF2B5EF4-FFF2-40B4-BE49-F238E27FC236}">
              <a16:creationId xmlns:a16="http://schemas.microsoft.com/office/drawing/2014/main" id="{83AD95F9-A3B0-465B-BA7F-19CE7A4EA13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89" name="正方形/長方形 488">
          <a:extLst>
            <a:ext uri="{FF2B5EF4-FFF2-40B4-BE49-F238E27FC236}">
              <a16:creationId xmlns:a16="http://schemas.microsoft.com/office/drawing/2014/main" id="{62A2B542-52EE-4F9F-938B-F4D2FDA9E5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0" name="正方形/長方形 489">
          <a:extLst>
            <a:ext uri="{FF2B5EF4-FFF2-40B4-BE49-F238E27FC236}">
              <a16:creationId xmlns:a16="http://schemas.microsoft.com/office/drawing/2014/main" id="{64D00959-52F5-422F-83E7-27E5F1FDBD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1" name="テキスト ボックス 490">
          <a:extLst>
            <a:ext uri="{FF2B5EF4-FFF2-40B4-BE49-F238E27FC236}">
              <a16:creationId xmlns:a16="http://schemas.microsoft.com/office/drawing/2014/main" id="{227FDF82-8A4D-4CD2-97EB-03856A02B1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有形固定資産減価償却率が類似団体と比較して１１．４ポイント高くなっている。主な要因は、著しく老朽化した公営住宅については年次計画で更新を行ったものの、それ以外の公営住宅の大半が建築後２０年以上経過しており、更新が進んでいないことが要因であるため、今後見直しを行う公営住宅長寿命</a:t>
          </a:r>
          <a:r>
            <a:rPr kumimoji="1" lang="ja-JP" altLang="ja-JP" sz="1100" u="none" baseline="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て、住宅戸数の削減も視野に入れながら、計画的な更新を行う予定としている。学校施設については、令和元年度に小中学校校舎の改修を行ったため、有形固定資産減価償却率については、類似団体と比較して６．５ポイント低くなっている。認定こども園・幼稚園については、町に１施設あるが、耐用年数を超え減価償却率が１００％となっている。当町では当面の更新計画はないものの、不具合が生じた際に補修を行う等の維持管理で安全性を確保できていると考えているところである。なお、こども園については、令和２年度に開園した認定こども園の第１・２号認定園児の幼児教育・保育場所として建物を無償貸与しているが、第２号認定の一部・第３号認定の保育実施場所が１ｋｍ程度離れているため、将来的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箇所で運営することが望まれている。このような状況を踏まえ、当面は現状での不具合を修理しながら、施設運営方針が決定するまで支障がないように事後保全を行う予定としている。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95E028-FCCE-4B01-BF22-91CBA9B79A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ABF625-2C55-44DD-8262-2AEEB5706F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011669-28F3-4356-8D33-596184B7FE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FE7888-DF5B-447C-8DB5-52A5865C25A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98B68B-6CA8-498F-8D86-380B22F204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00817B-AE6E-4C17-915E-88B57F3428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62173A-FA8B-42C6-83F1-F66508C462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F2636E-3160-45F6-A591-E277649F70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528490-69C2-43B9-8104-A89CD5D2FE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566C81-FA50-4B6A-A594-1BF8F9F6C5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5,491
5,467
17.00
4,493,976
4,283,513
200,539
2,342,959
3,329,164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A6BEDE-331F-44B3-820C-C910951E4C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4B06C6-47EA-4B17-812B-3967DD8D86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98D018-B6A4-417F-AB46-B65A2D3772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AD1DBC-0B42-4FC7-9EA5-3363173DB5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985FBF-4E15-4E60-9E84-F06A0CFAED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50584F8-F758-409A-A7DD-88BF84E5757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B6D26B-2DE9-415F-A58A-796061B4E2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D4EF07-7FA3-474F-9688-8347831E3C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6DECB0-C132-4A4A-B6F0-1CA30B8E4A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1CFC3A-2575-4EE5-826A-6041325210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6A4829-405C-45E4-977D-4B5780DC12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599D95-B987-47F0-AADC-B460DBA355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D442D8-B68C-413D-96C8-BEC14C827C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FD5990-273F-4572-9504-177F2488D8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01CA54-1B80-4A2D-997D-03A677131F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8DBBA4-1544-46D9-B2BE-4F69900D19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5E2E6A-AD07-42EE-8559-E1C062A875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79BAD9-AFAE-4388-A60C-9C7D4E74E45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B22CC2-0B4E-4C7B-9D27-48C501D20C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CA535E-1D50-435F-9895-48AB4D39FF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EDA65CA-06C2-482D-A6B5-4BB3037304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62A79B-C650-47E6-8B3E-1CCAFDE710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510DEF-1FF6-45EC-AE0E-B9EAC4DDB8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710316-266D-4381-B26A-58E0AA3CB9B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C3EF9D-CABC-44A4-B90C-D20B95E124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0E7E54-A6EB-40B4-B3C1-D031F8ED6A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837E0C-FB9E-47D1-859B-E042D12C04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82E4FE-E9A8-4997-8DD5-B911A20219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9FA0BC-F3DE-4CA4-8425-3A345D7C4ED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73D201-DB35-4AB9-9691-243AF0213CB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6D816A-1275-4672-AB99-88BEE93C14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2B38623-DCD8-4D93-B644-4C5BD874D1D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9A58D60-65E1-4534-A616-40E80E8A268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90C7099-52CA-4408-9373-1017999B1E5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9DC9AED-30A8-441F-AC67-30320DE9B15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D184E40-98A3-4B84-B63C-13F9F04FCE8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C64DDAE-C7D0-4B9F-A9B4-7D046462EDE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866FF8F-3A44-40EE-AF87-E4CFE1986AC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075369C-0637-4EF0-A41C-07FE41B11E2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AD73D45-4EB5-4644-B9AB-14A3DD8781E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881514B-99B8-4A2C-9AAB-C5D1565465F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70DD2CC-91C8-407E-869D-7EB6375D8BF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E961407-39DA-4937-AD88-77892EE1888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2A177E5-3C8E-44C7-BA9E-1F31C349398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CD0CA49-9BB0-463A-B1D9-9DDB47F9314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73D0F4-41D6-4FB7-B1AB-FE3551BE38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AD8C61E2-E303-4E8B-BCF5-D1299F5AA95E}"/>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60AD8DE6-307F-4C26-A82F-469A139CFB70}"/>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399C9857-B228-4E63-BA48-BB70A7C4AC7C}"/>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F08CFD70-07AE-428E-A766-61E76918B8DE}"/>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D3250F34-A332-48D6-B3FE-85BFB1233E39}"/>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a:extLst>
            <a:ext uri="{FF2B5EF4-FFF2-40B4-BE49-F238E27FC236}">
              <a16:creationId xmlns:a16="http://schemas.microsoft.com/office/drawing/2014/main" id="{5D6C0695-83CB-43C7-8FD7-66B0E590767C}"/>
            </a:ext>
          </a:extLst>
        </xdr:cNvPr>
        <xdr:cNvSpPr txBox="1"/>
      </xdr:nvSpPr>
      <xdr:spPr>
        <a:xfrm>
          <a:off x="4673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1519EFD3-9205-45B8-BB70-019EDACFA93F}"/>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83362957-37E0-42EE-8E4D-B7860A69FBDF}"/>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E6FC26AF-4D03-4588-9911-7B26F4BDC825}"/>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4BDC53CC-2D22-481B-9198-90B002F0F873}"/>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CAD2E7D7-DF6E-46E6-A635-974E52FC3126}"/>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ADE0983-7028-4B76-8371-7576BE198A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72FC01-BCA9-4243-89BF-7BB362178F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F05B80-9641-403B-90D6-9CF8D6E23BC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D97061-AA0B-4BE0-90BA-05C499F984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E613F07-2A64-4A27-A183-299E460364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20501</xdr:rowOff>
    </xdr:from>
    <xdr:to>
      <xdr:col>24</xdr:col>
      <xdr:colOff>114300</xdr:colOff>
      <xdr:row>35</xdr:row>
      <xdr:rowOff>122101</xdr:rowOff>
    </xdr:to>
    <xdr:sp macro="" textlink="">
      <xdr:nvSpPr>
        <xdr:cNvPr id="74" name="楕円 73">
          <a:extLst>
            <a:ext uri="{FF2B5EF4-FFF2-40B4-BE49-F238E27FC236}">
              <a16:creationId xmlns:a16="http://schemas.microsoft.com/office/drawing/2014/main" id="{216C46A7-CDC0-42FC-B9D5-EE14EFC42C64}"/>
            </a:ext>
          </a:extLst>
        </xdr:cNvPr>
        <xdr:cNvSpPr/>
      </xdr:nvSpPr>
      <xdr:spPr>
        <a:xfrm>
          <a:off x="45847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43378</xdr:rowOff>
    </xdr:from>
    <xdr:ext cx="405111" cy="259045"/>
    <xdr:sp macro="" textlink="">
      <xdr:nvSpPr>
        <xdr:cNvPr id="75" name="【図書館】&#10;有形固定資産減価償却率該当値テキスト">
          <a:extLst>
            <a:ext uri="{FF2B5EF4-FFF2-40B4-BE49-F238E27FC236}">
              <a16:creationId xmlns:a16="http://schemas.microsoft.com/office/drawing/2014/main" id="{70089E0E-631B-4958-ADA7-D995BF6B0C77}"/>
            </a:ext>
          </a:extLst>
        </xdr:cNvPr>
        <xdr:cNvSpPr txBox="1"/>
      </xdr:nvSpPr>
      <xdr:spPr>
        <a:xfrm>
          <a:off x="4673600" y="58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123372</xdr:rowOff>
    </xdr:from>
    <xdr:to>
      <xdr:col>20</xdr:col>
      <xdr:colOff>38100</xdr:colOff>
      <xdr:row>35</xdr:row>
      <xdr:rowOff>53522</xdr:rowOff>
    </xdr:to>
    <xdr:sp macro="" textlink="">
      <xdr:nvSpPr>
        <xdr:cNvPr id="76" name="楕円 75">
          <a:extLst>
            <a:ext uri="{FF2B5EF4-FFF2-40B4-BE49-F238E27FC236}">
              <a16:creationId xmlns:a16="http://schemas.microsoft.com/office/drawing/2014/main" id="{A57AC6D7-37E3-4310-A639-89C520F1574E}"/>
            </a:ext>
          </a:extLst>
        </xdr:cNvPr>
        <xdr:cNvSpPr/>
      </xdr:nvSpPr>
      <xdr:spPr>
        <a:xfrm>
          <a:off x="3746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2722</xdr:rowOff>
    </xdr:from>
    <xdr:to>
      <xdr:col>24</xdr:col>
      <xdr:colOff>63500</xdr:colOff>
      <xdr:row>35</xdr:row>
      <xdr:rowOff>71301</xdr:rowOff>
    </xdr:to>
    <xdr:cxnSp macro="">
      <xdr:nvCxnSpPr>
        <xdr:cNvPr id="77" name="直線コネクタ 76">
          <a:extLst>
            <a:ext uri="{FF2B5EF4-FFF2-40B4-BE49-F238E27FC236}">
              <a16:creationId xmlns:a16="http://schemas.microsoft.com/office/drawing/2014/main" id="{2785ED09-FEBC-4BA8-A65F-E57428DF0F43}"/>
            </a:ext>
          </a:extLst>
        </xdr:cNvPr>
        <xdr:cNvCxnSpPr/>
      </xdr:nvCxnSpPr>
      <xdr:spPr>
        <a:xfrm>
          <a:off x="3797300" y="600347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78" name="n_1aveValue【図書館】&#10;有形固定資産減価償却率">
          <a:extLst>
            <a:ext uri="{FF2B5EF4-FFF2-40B4-BE49-F238E27FC236}">
              <a16:creationId xmlns:a16="http://schemas.microsoft.com/office/drawing/2014/main" id="{7474F184-8E0A-402E-A621-8D3F55096991}"/>
            </a:ext>
          </a:extLst>
        </xdr:cNvPr>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79" name="n_2aveValue【図書館】&#10;有形固定資産減価償却率">
          <a:extLst>
            <a:ext uri="{FF2B5EF4-FFF2-40B4-BE49-F238E27FC236}">
              <a16:creationId xmlns:a16="http://schemas.microsoft.com/office/drawing/2014/main" id="{95B81690-4862-4CD3-9325-80F686A4644B}"/>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0" name="n_3aveValue【図書館】&#10;有形固定資産減価償却率">
          <a:extLst>
            <a:ext uri="{FF2B5EF4-FFF2-40B4-BE49-F238E27FC236}">
              <a16:creationId xmlns:a16="http://schemas.microsoft.com/office/drawing/2014/main" id="{F4F7A037-3C3B-4A80-B338-84FE87B42C6D}"/>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1" name="n_4aveValue【図書館】&#10;有形固定資産減価償却率">
          <a:extLst>
            <a:ext uri="{FF2B5EF4-FFF2-40B4-BE49-F238E27FC236}">
              <a16:creationId xmlns:a16="http://schemas.microsoft.com/office/drawing/2014/main" id="{5EB37473-8AB0-4B68-B856-B766CE258BF3}"/>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70049</xdr:rowOff>
    </xdr:from>
    <xdr:ext cx="405111" cy="259045"/>
    <xdr:sp macro="" textlink="">
      <xdr:nvSpPr>
        <xdr:cNvPr id="82" name="n_1mainValue【図書館】&#10;有形固定資産減価償却率">
          <a:extLst>
            <a:ext uri="{FF2B5EF4-FFF2-40B4-BE49-F238E27FC236}">
              <a16:creationId xmlns:a16="http://schemas.microsoft.com/office/drawing/2014/main" id="{44FB9DC9-BDBD-4FE4-9EA6-4787B53FD7AD}"/>
            </a:ext>
          </a:extLst>
        </xdr:cNvPr>
        <xdr:cNvSpPr txBox="1"/>
      </xdr:nvSpPr>
      <xdr:spPr>
        <a:xfrm>
          <a:off x="35820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ABAA54FF-11EB-4F2C-B988-3B34A9472B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1043FF58-0721-48D9-9545-4F64ADB0BA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6C5A5DA-38D4-4462-AA9B-BA6891EB84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AE290D8-F6A0-4CA1-9D13-E42B635D0A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8FB7AD1-8969-4CE2-A16F-70D5E1ADA7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F8E2C7D-6AA4-4FEB-915B-A956E9FA7C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602785C4-8522-4A9E-842D-0FE7D1E821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E6F277A-BB5B-4BB5-BD0B-1E887AB321F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C254AE73-C1FF-4BC7-82B1-5A7204ADBEE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B06683EC-3B5F-4DFC-829F-4F5A7712E9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58149EF4-552A-4294-9C70-F59B28D9015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2BC816F6-FF1F-4FBF-B65E-F1B70BBD64A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D872B3FE-9478-475F-A0DB-9859ED16ED3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F6A6EB16-9138-4777-803E-D13F0811A11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69BE1D8E-1FEC-4E8F-B84E-7A1395539D6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2919D487-29A5-4CFC-A556-EF10BE99F1E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62D02F4E-2916-4BE4-8CDF-B0734B9A94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97135C7D-B83F-486D-99D7-3F352CCB2DC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D35C4EE4-8A68-45DF-916B-E4CFDD6FA26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0319A825-97C8-434C-AF86-7901521F978E}"/>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CCFCD9D2-9B1F-4DCF-AE33-4878385E5B2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DECA7D3F-5286-47A7-83E3-F9855604BD5F}"/>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141769DF-8893-4E5D-95BC-FF7D19A97E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7F1A75CD-3B57-4FBD-AB3C-D4C3F51F62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E6F8A1DE-C8FF-4A6C-9424-132883E46F8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08" name="直線コネクタ 107">
          <a:extLst>
            <a:ext uri="{FF2B5EF4-FFF2-40B4-BE49-F238E27FC236}">
              <a16:creationId xmlns:a16="http://schemas.microsoft.com/office/drawing/2014/main" id="{73D55951-FD12-4C63-B550-4A85BAB82BC9}"/>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09" name="【図書館】&#10;一人当たり面積最小値テキスト">
          <a:extLst>
            <a:ext uri="{FF2B5EF4-FFF2-40B4-BE49-F238E27FC236}">
              <a16:creationId xmlns:a16="http://schemas.microsoft.com/office/drawing/2014/main" id="{57E634B3-26FE-4274-9AFC-13C7F3C604CE}"/>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0" name="直線コネクタ 109">
          <a:extLst>
            <a:ext uri="{FF2B5EF4-FFF2-40B4-BE49-F238E27FC236}">
              <a16:creationId xmlns:a16="http://schemas.microsoft.com/office/drawing/2014/main" id="{E22284D5-6212-41D6-AC4D-B4B36803BC6D}"/>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11" name="【図書館】&#10;一人当たり面積最大値テキスト">
          <a:extLst>
            <a:ext uri="{FF2B5EF4-FFF2-40B4-BE49-F238E27FC236}">
              <a16:creationId xmlns:a16="http://schemas.microsoft.com/office/drawing/2014/main" id="{4BD726DE-BE84-4FD0-90B7-2679AF305EF7}"/>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12" name="直線コネクタ 111">
          <a:extLst>
            <a:ext uri="{FF2B5EF4-FFF2-40B4-BE49-F238E27FC236}">
              <a16:creationId xmlns:a16="http://schemas.microsoft.com/office/drawing/2014/main" id="{A2525E58-B02B-4F36-9D28-A298946A3107}"/>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13" name="【図書館】&#10;一人当たり面積平均値テキスト">
          <a:extLst>
            <a:ext uri="{FF2B5EF4-FFF2-40B4-BE49-F238E27FC236}">
              <a16:creationId xmlns:a16="http://schemas.microsoft.com/office/drawing/2014/main" id="{DD5CB82D-9F84-41DD-A367-0623FBFFF880}"/>
            </a:ext>
          </a:extLst>
        </xdr:cNvPr>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14" name="フローチャート: 判断 113">
          <a:extLst>
            <a:ext uri="{FF2B5EF4-FFF2-40B4-BE49-F238E27FC236}">
              <a16:creationId xmlns:a16="http://schemas.microsoft.com/office/drawing/2014/main" id="{587665A1-311C-4D56-8A94-1E4ADD3C2AEE}"/>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15" name="フローチャート: 判断 114">
          <a:extLst>
            <a:ext uri="{FF2B5EF4-FFF2-40B4-BE49-F238E27FC236}">
              <a16:creationId xmlns:a16="http://schemas.microsoft.com/office/drawing/2014/main" id="{5ABD4C00-D818-48BB-B38F-069418153987}"/>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16" name="フローチャート: 判断 115">
          <a:extLst>
            <a:ext uri="{FF2B5EF4-FFF2-40B4-BE49-F238E27FC236}">
              <a16:creationId xmlns:a16="http://schemas.microsoft.com/office/drawing/2014/main" id="{EC5A8AFA-9015-45D5-A3BA-17DE2C23ECC9}"/>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17" name="フローチャート: 判断 116">
          <a:extLst>
            <a:ext uri="{FF2B5EF4-FFF2-40B4-BE49-F238E27FC236}">
              <a16:creationId xmlns:a16="http://schemas.microsoft.com/office/drawing/2014/main" id="{B291F965-AE59-41BA-BDC5-58DF68DAD3D5}"/>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18" name="フローチャート: 判断 117">
          <a:extLst>
            <a:ext uri="{FF2B5EF4-FFF2-40B4-BE49-F238E27FC236}">
              <a16:creationId xmlns:a16="http://schemas.microsoft.com/office/drawing/2014/main" id="{566FD89D-5143-4FF0-B89C-FD3FA0D33831}"/>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E7A09E9-01F9-420A-BEDD-217D0BECD8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0B5ED99-EE39-4E42-BCC0-16380365E9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E2AEA00-69DC-43D9-93AF-6D111F86417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2B028EA-9336-414A-AA7B-4DBEEF3F4E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766BCBC-CA41-4B17-8010-9C5B2ED552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31931</xdr:rowOff>
    </xdr:from>
    <xdr:to>
      <xdr:col>55</xdr:col>
      <xdr:colOff>50800</xdr:colOff>
      <xdr:row>40</xdr:row>
      <xdr:rowOff>133531</xdr:rowOff>
    </xdr:to>
    <xdr:sp macro="" textlink="">
      <xdr:nvSpPr>
        <xdr:cNvPr id="124" name="楕円 123">
          <a:extLst>
            <a:ext uri="{FF2B5EF4-FFF2-40B4-BE49-F238E27FC236}">
              <a16:creationId xmlns:a16="http://schemas.microsoft.com/office/drawing/2014/main" id="{9FE86277-9911-439B-AA21-21BBAF7DD11E}"/>
            </a:ext>
          </a:extLst>
        </xdr:cNvPr>
        <xdr:cNvSpPr/>
      </xdr:nvSpPr>
      <xdr:spPr>
        <a:xfrm>
          <a:off x="10426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10358</xdr:rowOff>
    </xdr:from>
    <xdr:ext cx="469744" cy="259045"/>
    <xdr:sp macro="" textlink="">
      <xdr:nvSpPr>
        <xdr:cNvPr id="125" name="【図書館】&#10;一人当たり面積該当値テキスト">
          <a:extLst>
            <a:ext uri="{FF2B5EF4-FFF2-40B4-BE49-F238E27FC236}">
              <a16:creationId xmlns:a16="http://schemas.microsoft.com/office/drawing/2014/main" id="{ECD7AA7F-2809-42D1-B94C-1BD6B62E368D}"/>
            </a:ext>
          </a:extLst>
        </xdr:cNvPr>
        <xdr:cNvSpPr txBox="1"/>
      </xdr:nvSpPr>
      <xdr:spPr>
        <a:xfrm>
          <a:off x="10515600"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38463</xdr:rowOff>
    </xdr:from>
    <xdr:to>
      <xdr:col>50</xdr:col>
      <xdr:colOff>165100</xdr:colOff>
      <xdr:row>40</xdr:row>
      <xdr:rowOff>140063</xdr:rowOff>
    </xdr:to>
    <xdr:sp macro="" textlink="">
      <xdr:nvSpPr>
        <xdr:cNvPr id="126" name="楕円 125">
          <a:extLst>
            <a:ext uri="{FF2B5EF4-FFF2-40B4-BE49-F238E27FC236}">
              <a16:creationId xmlns:a16="http://schemas.microsoft.com/office/drawing/2014/main" id="{FDCE28DE-AEF7-43A9-A123-E8C5245415FC}"/>
            </a:ext>
          </a:extLst>
        </xdr:cNvPr>
        <xdr:cNvSpPr/>
      </xdr:nvSpPr>
      <xdr:spPr>
        <a:xfrm>
          <a:off x="9588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82731</xdr:rowOff>
    </xdr:from>
    <xdr:to>
      <xdr:col>55</xdr:col>
      <xdr:colOff>0</xdr:colOff>
      <xdr:row>40</xdr:row>
      <xdr:rowOff>89263</xdr:rowOff>
    </xdr:to>
    <xdr:cxnSp macro="">
      <xdr:nvCxnSpPr>
        <xdr:cNvPr id="127" name="直線コネクタ 126">
          <a:extLst>
            <a:ext uri="{FF2B5EF4-FFF2-40B4-BE49-F238E27FC236}">
              <a16:creationId xmlns:a16="http://schemas.microsoft.com/office/drawing/2014/main" id="{73556174-5510-4775-A0C2-757EC31DC5F9}"/>
            </a:ext>
          </a:extLst>
        </xdr:cNvPr>
        <xdr:cNvCxnSpPr/>
      </xdr:nvCxnSpPr>
      <xdr:spPr>
        <a:xfrm flipV="1">
          <a:off x="9639300" y="694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28" name="n_1aveValue【図書館】&#10;一人当たり面積">
          <a:extLst>
            <a:ext uri="{FF2B5EF4-FFF2-40B4-BE49-F238E27FC236}">
              <a16:creationId xmlns:a16="http://schemas.microsoft.com/office/drawing/2014/main" id="{B2616AA9-5748-42EA-BF0D-05D424CE159A}"/>
            </a:ext>
          </a:extLst>
        </xdr:cNvPr>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29" name="n_2aveValue【図書館】&#10;一人当たり面積">
          <a:extLst>
            <a:ext uri="{FF2B5EF4-FFF2-40B4-BE49-F238E27FC236}">
              <a16:creationId xmlns:a16="http://schemas.microsoft.com/office/drawing/2014/main" id="{23007E1B-32E6-439E-9CD3-72E08F50AD07}"/>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30" name="n_3aveValue【図書館】&#10;一人当たり面積">
          <a:extLst>
            <a:ext uri="{FF2B5EF4-FFF2-40B4-BE49-F238E27FC236}">
              <a16:creationId xmlns:a16="http://schemas.microsoft.com/office/drawing/2014/main" id="{52B2CBEC-CD17-4490-9A8A-EE0525E215DD}"/>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31" name="n_4aveValue【図書館】&#10;一人当たり面積">
          <a:extLst>
            <a:ext uri="{FF2B5EF4-FFF2-40B4-BE49-F238E27FC236}">
              <a16:creationId xmlns:a16="http://schemas.microsoft.com/office/drawing/2014/main" id="{2C657471-F509-4E75-A959-00152A20C03C}"/>
            </a:ext>
          </a:extLst>
        </xdr:cNvPr>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156590</xdr:rowOff>
    </xdr:from>
    <xdr:ext cx="469744" cy="259045"/>
    <xdr:sp macro="" textlink="">
      <xdr:nvSpPr>
        <xdr:cNvPr id="132" name="n_1mainValue【図書館】&#10;一人当たり面積">
          <a:extLst>
            <a:ext uri="{FF2B5EF4-FFF2-40B4-BE49-F238E27FC236}">
              <a16:creationId xmlns:a16="http://schemas.microsoft.com/office/drawing/2014/main" id="{DC46C580-FF83-443C-81E4-9329D695777B}"/>
            </a:ext>
          </a:extLst>
        </xdr:cNvPr>
        <xdr:cNvSpPr txBox="1"/>
      </xdr:nvSpPr>
      <xdr:spPr>
        <a:xfrm>
          <a:off x="9391727" y="667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986D1A62-088F-43EB-90DC-6CE7500081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8CFAE169-0995-4EFE-8E68-9BFE67CCA8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8301C9E0-9C3C-41A2-A922-FFA1F13D2F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1193E9A6-7B14-4EC0-843B-D4472F128F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7D4E455C-7DBF-4CCE-87B5-904E4446BF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63F61C19-5923-4402-92DE-15564E1307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3E781F8E-4867-43A7-8F88-6557CC14CA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4ECB3E5-637A-45D6-A163-76CCFE90B2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67A1F3D3-C60D-4890-AF2E-824B7BE330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F343E85C-D0BE-43C0-8CDA-E6F66832CD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7EDDD0BC-1F23-4A0C-B860-8F1521B1F64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3398A729-4D5F-4C26-9693-77F45045747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D610F7B6-E1CC-44B6-B591-88FC9F00850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CCA45AD6-2395-4C12-98B7-F50F837A4EA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01B39A93-5175-412F-8B87-FB8A81A8B64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CEB615AE-F61C-496E-B742-DEE0680EFB9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B596649E-CBA7-4611-A8B6-A378FA9B12D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EF9F1DBB-D998-44D2-8DAC-A694518C5A3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ED588CDD-FF07-48CD-814B-80B8997014F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AC11040B-AD61-4154-9F35-2AEB5CA477C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4D683A12-120C-4A42-8976-2C74BA5207B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53EBACA9-ACC4-4E7B-BDDE-7EA55E6A7F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FAF2729A-2249-4E6F-A33A-716990AA227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93FAC9C6-1270-4BFC-B67C-16ECE494A6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57" name="直線コネクタ 156">
          <a:extLst>
            <a:ext uri="{FF2B5EF4-FFF2-40B4-BE49-F238E27FC236}">
              <a16:creationId xmlns:a16="http://schemas.microsoft.com/office/drawing/2014/main" id="{4B7C6EFD-C061-4B39-9429-C79225AB9BED}"/>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a:extLst>
            <a:ext uri="{FF2B5EF4-FFF2-40B4-BE49-F238E27FC236}">
              <a16:creationId xmlns:a16="http://schemas.microsoft.com/office/drawing/2014/main" id="{B8FCB8A7-1697-4BBF-95FA-D945CCD70B6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a:extLst>
            <a:ext uri="{FF2B5EF4-FFF2-40B4-BE49-F238E27FC236}">
              <a16:creationId xmlns:a16="http://schemas.microsoft.com/office/drawing/2014/main" id="{92CDDA91-EB3F-4E7F-AB18-92CF6D309DD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DF9A5C80-B539-463B-A368-148507AAE088}"/>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61" name="直線コネクタ 160">
          <a:extLst>
            <a:ext uri="{FF2B5EF4-FFF2-40B4-BE49-F238E27FC236}">
              <a16:creationId xmlns:a16="http://schemas.microsoft.com/office/drawing/2014/main" id="{1BE65EEF-974B-430E-8985-0EFB486FE6A8}"/>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82DB9189-C425-43E8-B6B1-952DF42C34BD}"/>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63" name="フローチャート: 判断 162">
          <a:extLst>
            <a:ext uri="{FF2B5EF4-FFF2-40B4-BE49-F238E27FC236}">
              <a16:creationId xmlns:a16="http://schemas.microsoft.com/office/drawing/2014/main" id="{8B0633B5-CCC1-491A-A319-18DF4293D931}"/>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64" name="フローチャート: 判断 163">
          <a:extLst>
            <a:ext uri="{FF2B5EF4-FFF2-40B4-BE49-F238E27FC236}">
              <a16:creationId xmlns:a16="http://schemas.microsoft.com/office/drawing/2014/main" id="{59AC6CC4-B512-48F6-B84E-098F2C3340AD}"/>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65" name="フローチャート: 判断 164">
          <a:extLst>
            <a:ext uri="{FF2B5EF4-FFF2-40B4-BE49-F238E27FC236}">
              <a16:creationId xmlns:a16="http://schemas.microsoft.com/office/drawing/2014/main" id="{7DF5A379-8407-4BD4-AF10-A88AEF4C61C9}"/>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6" name="フローチャート: 判断 165">
          <a:extLst>
            <a:ext uri="{FF2B5EF4-FFF2-40B4-BE49-F238E27FC236}">
              <a16:creationId xmlns:a16="http://schemas.microsoft.com/office/drawing/2014/main" id="{AABB792E-FB00-4D05-A1DE-0BB58DA23075}"/>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67" name="フローチャート: 判断 166">
          <a:extLst>
            <a:ext uri="{FF2B5EF4-FFF2-40B4-BE49-F238E27FC236}">
              <a16:creationId xmlns:a16="http://schemas.microsoft.com/office/drawing/2014/main" id="{2456B58A-141F-4B1C-AA8D-A124A984D2D2}"/>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074FDBE-AB95-4350-A155-356C7D719F7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F847717-2DBF-4003-89C0-F895869DDE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17B74AE-71E7-4B3D-A4E3-1AA60EA763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58F9027-2A10-4C8B-9D65-C3C3816420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5D0DAAB-C703-43E2-BA22-BA54FA2FDE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xdr:rowOff>
    </xdr:from>
    <xdr:to>
      <xdr:col>24</xdr:col>
      <xdr:colOff>114300</xdr:colOff>
      <xdr:row>64</xdr:row>
      <xdr:rowOff>104140</xdr:rowOff>
    </xdr:to>
    <xdr:sp macro="" textlink="">
      <xdr:nvSpPr>
        <xdr:cNvPr id="173" name="楕円 172">
          <a:extLst>
            <a:ext uri="{FF2B5EF4-FFF2-40B4-BE49-F238E27FC236}">
              <a16:creationId xmlns:a16="http://schemas.microsoft.com/office/drawing/2014/main" id="{6E198BE0-A24A-48F7-88F6-E47573FEB5E1}"/>
            </a:ext>
          </a:extLst>
        </xdr:cNvPr>
        <xdr:cNvSpPr/>
      </xdr:nvSpPr>
      <xdr:spPr>
        <a:xfrm>
          <a:off x="4584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88917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E71FA97F-9E9A-4FDA-9BCF-5ACE86FAF618}"/>
            </a:ext>
          </a:extLst>
        </xdr:cNvPr>
        <xdr:cNvSpPr txBox="1"/>
      </xdr:nvSpPr>
      <xdr:spPr>
        <a:xfrm>
          <a:off x="4673600" y="1089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175" name="楕円 174">
          <a:extLst>
            <a:ext uri="{FF2B5EF4-FFF2-40B4-BE49-F238E27FC236}">
              <a16:creationId xmlns:a16="http://schemas.microsoft.com/office/drawing/2014/main" id="{F9D0A507-EAF2-47D3-9B37-82915CFE42B0}"/>
            </a:ext>
          </a:extLst>
        </xdr:cNvPr>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45720</xdr:rowOff>
    </xdr:from>
    <xdr:to>
      <xdr:col>24</xdr:col>
      <xdr:colOff>63500</xdr:colOff>
      <xdr:row>64</xdr:row>
      <xdr:rowOff>53340</xdr:rowOff>
    </xdr:to>
    <xdr:cxnSp macro="">
      <xdr:nvCxnSpPr>
        <xdr:cNvPr id="176" name="直線コネクタ 175">
          <a:extLst>
            <a:ext uri="{FF2B5EF4-FFF2-40B4-BE49-F238E27FC236}">
              <a16:creationId xmlns:a16="http://schemas.microsoft.com/office/drawing/2014/main" id="{CCFC6390-8E38-41C8-A508-9B770DDC62BD}"/>
            </a:ext>
          </a:extLst>
        </xdr:cNvPr>
        <xdr:cNvCxnSpPr/>
      </xdr:nvCxnSpPr>
      <xdr:spPr>
        <a:xfrm>
          <a:off x="3797300" y="11018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177" name="n_1aveValue【体育館・プール】&#10;有形固定資産減価償却率">
          <a:extLst>
            <a:ext uri="{FF2B5EF4-FFF2-40B4-BE49-F238E27FC236}">
              <a16:creationId xmlns:a16="http://schemas.microsoft.com/office/drawing/2014/main" id="{BCDD033D-8CFF-4083-A026-ADE8DBC3E619}"/>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78" name="n_2aveValue【体育館・プール】&#10;有形固定資産減価償却率">
          <a:extLst>
            <a:ext uri="{FF2B5EF4-FFF2-40B4-BE49-F238E27FC236}">
              <a16:creationId xmlns:a16="http://schemas.microsoft.com/office/drawing/2014/main" id="{9E03E84A-5258-41E5-A750-10A2D89AA394}"/>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79" name="n_3aveValue【体育館・プール】&#10;有形固定資産減価償却率">
          <a:extLst>
            <a:ext uri="{FF2B5EF4-FFF2-40B4-BE49-F238E27FC236}">
              <a16:creationId xmlns:a16="http://schemas.microsoft.com/office/drawing/2014/main" id="{79CCA1B6-37B5-4383-BC23-D4F9329544C5}"/>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80" name="n_4aveValue【体育館・プール】&#10;有形固定資産減価償却率">
          <a:extLst>
            <a:ext uri="{FF2B5EF4-FFF2-40B4-BE49-F238E27FC236}">
              <a16:creationId xmlns:a16="http://schemas.microsoft.com/office/drawing/2014/main" id="{08F5DD01-102F-4739-A498-0096E641641B}"/>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87647</xdr:rowOff>
    </xdr:from>
    <xdr:ext cx="405111" cy="259045"/>
    <xdr:sp macro="" textlink="">
      <xdr:nvSpPr>
        <xdr:cNvPr id="181" name="n_1mainValue【体育館・プール】&#10;有形固定資産減価償却率">
          <a:extLst>
            <a:ext uri="{FF2B5EF4-FFF2-40B4-BE49-F238E27FC236}">
              <a16:creationId xmlns:a16="http://schemas.microsoft.com/office/drawing/2014/main" id="{0D86B2F7-0E2F-4B17-AD30-3E2CA61CD366}"/>
            </a:ext>
          </a:extLst>
        </xdr:cNvPr>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2374AAD2-F5CE-425D-A0C8-DBB9B3C1BF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6D16E589-1BB7-4363-86AC-427D6B6037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893C19CD-A6F7-4D9E-A237-DFAA898EF2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249970EB-7F27-4CD5-9B15-099045049A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98EDB3A3-885C-4EF0-A87C-30990B2AE6A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67C0747B-B099-4F4E-8ADE-8A4F1D8366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B5AA8122-3D1A-4CFC-A08C-DF7C7CD373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67FF8B2E-7C20-4EF5-8B4C-0CFE82D19B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18D516FE-1E5A-4051-8A4D-B857ABB55AD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C958559C-F38A-4A45-B74E-B66E4CAC02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1D15B403-6EA8-4D91-BC95-F178ABAA2C0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8C6BB0E3-87EA-467B-8267-BEC77E75C5D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9856DD7B-309C-4A67-8682-139293F4DC0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D7821C86-78FF-48D1-B7C6-2128035ED35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770D2739-02CD-491F-93B2-A68D98CAC5D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4DA82907-F335-476F-BAC0-F9B4EC8F116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2D6AE9B2-9E87-4D16-8C46-7CF4503CB7A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1713D9D4-DD37-47D2-A528-6C443AEF216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DF399DED-C025-4E4F-9AD4-51C37F969E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D74E45E8-E2A5-4854-8062-8D1F4FE2CCA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EB8E9BF0-F53A-4278-A693-187052F4F7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5C0B9877-309E-4D60-85FB-B4AED1AB065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F6BA591C-5025-44B4-9D38-33BCEB993B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05" name="直線コネクタ 204">
          <a:extLst>
            <a:ext uri="{FF2B5EF4-FFF2-40B4-BE49-F238E27FC236}">
              <a16:creationId xmlns:a16="http://schemas.microsoft.com/office/drawing/2014/main" id="{84F56ADC-2097-44FB-9D27-49E3158A0F59}"/>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06" name="【体育館・プール】&#10;一人当たり面積最小値テキスト">
          <a:extLst>
            <a:ext uri="{FF2B5EF4-FFF2-40B4-BE49-F238E27FC236}">
              <a16:creationId xmlns:a16="http://schemas.microsoft.com/office/drawing/2014/main" id="{687B5644-3F9F-465C-AE17-3D903229E0E4}"/>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07" name="直線コネクタ 206">
          <a:extLst>
            <a:ext uri="{FF2B5EF4-FFF2-40B4-BE49-F238E27FC236}">
              <a16:creationId xmlns:a16="http://schemas.microsoft.com/office/drawing/2014/main" id="{5A3FBE95-7778-4B40-995A-177168596BC4}"/>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08" name="【体育館・プール】&#10;一人当たり面積最大値テキスト">
          <a:extLst>
            <a:ext uri="{FF2B5EF4-FFF2-40B4-BE49-F238E27FC236}">
              <a16:creationId xmlns:a16="http://schemas.microsoft.com/office/drawing/2014/main" id="{C8B39764-7964-447F-9724-6A8D48A29D9A}"/>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09" name="直線コネクタ 208">
          <a:extLst>
            <a:ext uri="{FF2B5EF4-FFF2-40B4-BE49-F238E27FC236}">
              <a16:creationId xmlns:a16="http://schemas.microsoft.com/office/drawing/2014/main" id="{0E0F3E4D-0F3F-408A-A8DF-7222A0AF3688}"/>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10" name="【体育館・プール】&#10;一人当たり面積平均値テキスト">
          <a:extLst>
            <a:ext uri="{FF2B5EF4-FFF2-40B4-BE49-F238E27FC236}">
              <a16:creationId xmlns:a16="http://schemas.microsoft.com/office/drawing/2014/main" id="{C8C95806-713C-424D-A4BB-64425156A50E}"/>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11" name="フローチャート: 判断 210">
          <a:extLst>
            <a:ext uri="{FF2B5EF4-FFF2-40B4-BE49-F238E27FC236}">
              <a16:creationId xmlns:a16="http://schemas.microsoft.com/office/drawing/2014/main" id="{2D5C7ECD-718D-4170-96B0-9D9A41FFF00E}"/>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12" name="フローチャート: 判断 211">
          <a:extLst>
            <a:ext uri="{FF2B5EF4-FFF2-40B4-BE49-F238E27FC236}">
              <a16:creationId xmlns:a16="http://schemas.microsoft.com/office/drawing/2014/main" id="{D92F6EFC-07EA-4DB1-A012-13F2C3CD95E3}"/>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13" name="フローチャート: 判断 212">
          <a:extLst>
            <a:ext uri="{FF2B5EF4-FFF2-40B4-BE49-F238E27FC236}">
              <a16:creationId xmlns:a16="http://schemas.microsoft.com/office/drawing/2014/main" id="{59983E15-FB15-4238-A511-A35D7708C21E}"/>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14" name="フローチャート: 判断 213">
          <a:extLst>
            <a:ext uri="{FF2B5EF4-FFF2-40B4-BE49-F238E27FC236}">
              <a16:creationId xmlns:a16="http://schemas.microsoft.com/office/drawing/2014/main" id="{7F893CB8-FCCF-4408-A77D-BA98825239D7}"/>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15" name="フローチャート: 判断 214">
          <a:extLst>
            <a:ext uri="{FF2B5EF4-FFF2-40B4-BE49-F238E27FC236}">
              <a16:creationId xmlns:a16="http://schemas.microsoft.com/office/drawing/2014/main" id="{022AD187-4839-415D-85FA-4042B0AAEED6}"/>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5AF4D88-9407-4802-A1FD-8D2F831558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1EB4010-79F7-4AC2-AAB1-91DB39AF9A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FA46F49-1CE4-4C8D-AB03-C8374D850C5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BBC641DE-03B8-4D3B-B527-1589A349FE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F9CEA69-C5F8-4000-B16B-569970E71F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79502</xdr:rowOff>
    </xdr:from>
    <xdr:to>
      <xdr:col>55</xdr:col>
      <xdr:colOff>50800</xdr:colOff>
      <xdr:row>63</xdr:row>
      <xdr:rowOff>9652</xdr:rowOff>
    </xdr:to>
    <xdr:sp macro="" textlink="">
      <xdr:nvSpPr>
        <xdr:cNvPr id="221" name="楕円 220">
          <a:extLst>
            <a:ext uri="{FF2B5EF4-FFF2-40B4-BE49-F238E27FC236}">
              <a16:creationId xmlns:a16="http://schemas.microsoft.com/office/drawing/2014/main" id="{35435CCA-BED2-41F5-8911-342427B2B702}"/>
            </a:ext>
          </a:extLst>
        </xdr:cNvPr>
        <xdr:cNvSpPr/>
      </xdr:nvSpPr>
      <xdr:spPr>
        <a:xfrm>
          <a:off x="10426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102379</xdr:rowOff>
    </xdr:from>
    <xdr:ext cx="469744" cy="259045"/>
    <xdr:sp macro="" textlink="">
      <xdr:nvSpPr>
        <xdr:cNvPr id="222" name="【体育館・プール】&#10;一人当たり面積該当値テキスト">
          <a:extLst>
            <a:ext uri="{FF2B5EF4-FFF2-40B4-BE49-F238E27FC236}">
              <a16:creationId xmlns:a16="http://schemas.microsoft.com/office/drawing/2014/main" id="{1E07B898-E258-46B2-B16E-47D494DEA80F}"/>
            </a:ext>
          </a:extLst>
        </xdr:cNvPr>
        <xdr:cNvSpPr txBox="1"/>
      </xdr:nvSpPr>
      <xdr:spPr>
        <a:xfrm>
          <a:off x="10515600" y="1056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85979</xdr:rowOff>
    </xdr:from>
    <xdr:to>
      <xdr:col>50</xdr:col>
      <xdr:colOff>165100</xdr:colOff>
      <xdr:row>63</xdr:row>
      <xdr:rowOff>16129</xdr:rowOff>
    </xdr:to>
    <xdr:sp macro="" textlink="">
      <xdr:nvSpPr>
        <xdr:cNvPr id="223" name="楕円 222">
          <a:extLst>
            <a:ext uri="{FF2B5EF4-FFF2-40B4-BE49-F238E27FC236}">
              <a16:creationId xmlns:a16="http://schemas.microsoft.com/office/drawing/2014/main" id="{F3CECCC0-B301-48EE-BB4C-DD4F8163A2A9}"/>
            </a:ext>
          </a:extLst>
        </xdr:cNvPr>
        <xdr:cNvSpPr/>
      </xdr:nvSpPr>
      <xdr:spPr>
        <a:xfrm>
          <a:off x="9588500" y="107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130302</xdr:rowOff>
    </xdr:from>
    <xdr:to>
      <xdr:col>55</xdr:col>
      <xdr:colOff>0</xdr:colOff>
      <xdr:row>62</xdr:row>
      <xdr:rowOff>136779</xdr:rowOff>
    </xdr:to>
    <xdr:cxnSp macro="">
      <xdr:nvCxnSpPr>
        <xdr:cNvPr id="224" name="直線コネクタ 223">
          <a:extLst>
            <a:ext uri="{FF2B5EF4-FFF2-40B4-BE49-F238E27FC236}">
              <a16:creationId xmlns:a16="http://schemas.microsoft.com/office/drawing/2014/main" id="{68918C98-0E82-45EA-8F12-CE2EE0954171}"/>
            </a:ext>
          </a:extLst>
        </xdr:cNvPr>
        <xdr:cNvCxnSpPr/>
      </xdr:nvCxnSpPr>
      <xdr:spPr>
        <a:xfrm flipV="1">
          <a:off x="9639300" y="1076020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25" name="n_1aveValue【体育館・プール】&#10;一人当たり面積">
          <a:extLst>
            <a:ext uri="{FF2B5EF4-FFF2-40B4-BE49-F238E27FC236}">
              <a16:creationId xmlns:a16="http://schemas.microsoft.com/office/drawing/2014/main" id="{7043968C-1876-4921-A36F-0251EA64872A}"/>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26" name="n_2aveValue【体育館・プール】&#10;一人当たり面積">
          <a:extLst>
            <a:ext uri="{FF2B5EF4-FFF2-40B4-BE49-F238E27FC236}">
              <a16:creationId xmlns:a16="http://schemas.microsoft.com/office/drawing/2014/main" id="{238023E6-195D-46C6-9E4D-2D6AFA452110}"/>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27" name="n_3aveValue【体育館・プール】&#10;一人当たり面積">
          <a:extLst>
            <a:ext uri="{FF2B5EF4-FFF2-40B4-BE49-F238E27FC236}">
              <a16:creationId xmlns:a16="http://schemas.microsoft.com/office/drawing/2014/main" id="{3742E0B0-0A99-4FA3-9E0B-DB9B1A54399C}"/>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28" name="n_4aveValue【体育館・プール】&#10;一人当たり面積">
          <a:extLst>
            <a:ext uri="{FF2B5EF4-FFF2-40B4-BE49-F238E27FC236}">
              <a16:creationId xmlns:a16="http://schemas.microsoft.com/office/drawing/2014/main" id="{F5FDF84E-F391-4FF8-B7EC-5E31297144BF}"/>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32656</xdr:rowOff>
    </xdr:from>
    <xdr:ext cx="469744" cy="259045"/>
    <xdr:sp macro="" textlink="">
      <xdr:nvSpPr>
        <xdr:cNvPr id="229" name="n_1mainValue【体育館・プール】&#10;一人当たり面積">
          <a:extLst>
            <a:ext uri="{FF2B5EF4-FFF2-40B4-BE49-F238E27FC236}">
              <a16:creationId xmlns:a16="http://schemas.microsoft.com/office/drawing/2014/main" id="{C23B1FC9-7231-4044-BC31-98607CBCE498}"/>
            </a:ext>
          </a:extLst>
        </xdr:cNvPr>
        <xdr:cNvSpPr txBox="1"/>
      </xdr:nvSpPr>
      <xdr:spPr>
        <a:xfrm>
          <a:off x="9391727" y="1049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FF2EFA5E-E4B3-4CB1-A1D7-2918E6478F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BFC21DE6-C51B-4FB9-83D5-AED7BE5B5F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4FD0098C-9913-4DE4-B7EA-FC37D00562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47522C0-B97D-4097-87BA-D3BD96CC1C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885DACD0-9814-47FA-ACC1-AC2FC409D4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A3CC5D59-A501-4F12-8390-534FD18929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7AA61292-142D-4548-AB8D-52F1FAA975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B52D1BF0-6E57-440A-9060-51E09047EB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610EE151-255E-40E3-BFF1-13796AA70D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EF669947-F0BF-4C88-973E-29072D7598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CFAB291D-D5BF-4A43-8ABD-497BB9A6CFE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A30E92D7-D87B-4498-9D28-EC5DF63F9A0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2" name="テキスト ボックス 241">
          <a:extLst>
            <a:ext uri="{FF2B5EF4-FFF2-40B4-BE49-F238E27FC236}">
              <a16:creationId xmlns:a16="http://schemas.microsoft.com/office/drawing/2014/main" id="{9193A2D6-BAFC-471E-9F51-52FAC562698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68170878-13EE-4DC0-8283-26163EE2EE8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928AE63C-A70D-452D-9BFB-466043D2424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DB390778-39BD-4E91-B276-34EF683B5C8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BA72D3F7-630B-4BAC-8970-0E667A9EB69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A6E6A0BB-127C-4045-B2B0-F259D715E90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7084341D-C274-499B-B8D8-15C5EAB4CA7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30A1D713-113E-40F0-B0A9-F24C50BFFD1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9DCF4DFE-EE62-456F-B747-57661455A22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6B77C0F6-D6F3-4A52-8CA1-7B139D1EF2E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2" name="テキスト ボックス 251">
          <a:extLst>
            <a:ext uri="{FF2B5EF4-FFF2-40B4-BE49-F238E27FC236}">
              <a16:creationId xmlns:a16="http://schemas.microsoft.com/office/drawing/2014/main" id="{01E78277-F9D1-44E1-BB2B-FBC429E2DE6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7CA8323F-880E-4BDE-9FB6-E3C884C428B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a:extLst>
            <a:ext uri="{FF2B5EF4-FFF2-40B4-BE49-F238E27FC236}">
              <a16:creationId xmlns:a16="http://schemas.microsoft.com/office/drawing/2014/main" id="{4A0B1159-7170-4EE1-9053-598AA63064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55" name="直線コネクタ 254">
          <a:extLst>
            <a:ext uri="{FF2B5EF4-FFF2-40B4-BE49-F238E27FC236}">
              <a16:creationId xmlns:a16="http://schemas.microsoft.com/office/drawing/2014/main" id="{0C849E61-C159-45BD-9422-E7494BEEA3E9}"/>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6" name="【福祉施設】&#10;有形固定資産減価償却率最小値テキスト">
          <a:extLst>
            <a:ext uri="{FF2B5EF4-FFF2-40B4-BE49-F238E27FC236}">
              <a16:creationId xmlns:a16="http://schemas.microsoft.com/office/drawing/2014/main" id="{D25B0BF9-A479-4728-AEBD-85828D2267C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7" name="直線コネクタ 256">
          <a:extLst>
            <a:ext uri="{FF2B5EF4-FFF2-40B4-BE49-F238E27FC236}">
              <a16:creationId xmlns:a16="http://schemas.microsoft.com/office/drawing/2014/main" id="{67DBEE14-3898-4F78-9627-16A8C9CB624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58" name="【福祉施設】&#10;有形固定資産減価償却率最大値テキスト">
          <a:extLst>
            <a:ext uri="{FF2B5EF4-FFF2-40B4-BE49-F238E27FC236}">
              <a16:creationId xmlns:a16="http://schemas.microsoft.com/office/drawing/2014/main" id="{A6E7174E-2346-40B4-89BF-412E8E37EBCB}"/>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59" name="直線コネクタ 258">
          <a:extLst>
            <a:ext uri="{FF2B5EF4-FFF2-40B4-BE49-F238E27FC236}">
              <a16:creationId xmlns:a16="http://schemas.microsoft.com/office/drawing/2014/main" id="{23D407D4-6DF6-49A2-9479-288B5FA16122}"/>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60" name="【福祉施設】&#10;有形固定資産減価償却率平均値テキスト">
          <a:extLst>
            <a:ext uri="{FF2B5EF4-FFF2-40B4-BE49-F238E27FC236}">
              <a16:creationId xmlns:a16="http://schemas.microsoft.com/office/drawing/2014/main" id="{131E27BE-9A15-406E-BAD6-73371A06866C}"/>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61" name="フローチャート: 判断 260">
          <a:extLst>
            <a:ext uri="{FF2B5EF4-FFF2-40B4-BE49-F238E27FC236}">
              <a16:creationId xmlns:a16="http://schemas.microsoft.com/office/drawing/2014/main" id="{F5C88897-D4E0-4E97-B73E-45B33786EC35}"/>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62" name="フローチャート: 判断 261">
          <a:extLst>
            <a:ext uri="{FF2B5EF4-FFF2-40B4-BE49-F238E27FC236}">
              <a16:creationId xmlns:a16="http://schemas.microsoft.com/office/drawing/2014/main" id="{77F92940-8385-4F28-AA39-9CC43C0FC6D5}"/>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63" name="フローチャート: 判断 262">
          <a:extLst>
            <a:ext uri="{FF2B5EF4-FFF2-40B4-BE49-F238E27FC236}">
              <a16:creationId xmlns:a16="http://schemas.microsoft.com/office/drawing/2014/main" id="{A80A7075-1011-4EC8-A962-BEB7AFCADFA1}"/>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64" name="フローチャート: 判断 263">
          <a:extLst>
            <a:ext uri="{FF2B5EF4-FFF2-40B4-BE49-F238E27FC236}">
              <a16:creationId xmlns:a16="http://schemas.microsoft.com/office/drawing/2014/main" id="{0CDCED83-0470-4A12-B6E1-3B016B24486F}"/>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265" name="フローチャート: 判断 264">
          <a:extLst>
            <a:ext uri="{FF2B5EF4-FFF2-40B4-BE49-F238E27FC236}">
              <a16:creationId xmlns:a16="http://schemas.microsoft.com/office/drawing/2014/main" id="{6704F12D-ED62-47B4-997E-6F6B9134AFB9}"/>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3B5F47E-494A-45DE-A214-C493A05BEB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9C30413-ACEB-4DA6-A7AB-F07A301B98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56A80D67-B142-4D92-BA26-240C252ECBC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5591BB8-1204-444A-A709-4BB56FB749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9357C8C-22CA-4893-8A15-4AF0B3F296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85271</xdr:rowOff>
    </xdr:from>
    <xdr:to>
      <xdr:col>24</xdr:col>
      <xdr:colOff>114300</xdr:colOff>
      <xdr:row>84</xdr:row>
      <xdr:rowOff>15421</xdr:rowOff>
    </xdr:to>
    <xdr:sp macro="" textlink="">
      <xdr:nvSpPr>
        <xdr:cNvPr id="271" name="楕円 270">
          <a:extLst>
            <a:ext uri="{FF2B5EF4-FFF2-40B4-BE49-F238E27FC236}">
              <a16:creationId xmlns:a16="http://schemas.microsoft.com/office/drawing/2014/main" id="{976D19A7-E993-4EA4-B70C-B19874C8BB9F}"/>
            </a:ext>
          </a:extLst>
        </xdr:cNvPr>
        <xdr:cNvSpPr/>
      </xdr:nvSpPr>
      <xdr:spPr>
        <a:xfrm>
          <a:off x="45847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63698</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50FD1F20-75D1-4EC7-8559-FCB6C7AFD9B4}"/>
            </a:ext>
          </a:extLst>
        </xdr:cNvPr>
        <xdr:cNvSpPr txBox="1"/>
      </xdr:nvSpPr>
      <xdr:spPr>
        <a:xfrm>
          <a:off x="4673600"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273" name="楕円 272">
          <a:extLst>
            <a:ext uri="{FF2B5EF4-FFF2-40B4-BE49-F238E27FC236}">
              <a16:creationId xmlns:a16="http://schemas.microsoft.com/office/drawing/2014/main" id="{CD05A31D-BAE4-45C6-AAE6-363C4BD6C91A}"/>
            </a:ext>
          </a:extLst>
        </xdr:cNvPr>
        <xdr:cNvSpPr/>
      </xdr:nvSpPr>
      <xdr:spPr>
        <a:xfrm>
          <a:off x="3746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83</xdr:row>
      <xdr:rowOff>136071</xdr:rowOff>
    </xdr:to>
    <xdr:cxnSp macro="">
      <xdr:nvCxnSpPr>
        <xdr:cNvPr id="274" name="直線コネクタ 273">
          <a:extLst>
            <a:ext uri="{FF2B5EF4-FFF2-40B4-BE49-F238E27FC236}">
              <a16:creationId xmlns:a16="http://schemas.microsoft.com/office/drawing/2014/main" id="{D2A09A17-FA0E-4924-994A-D813F4F26EE3}"/>
            </a:ext>
          </a:extLst>
        </xdr:cNvPr>
        <xdr:cNvCxnSpPr/>
      </xdr:nvCxnSpPr>
      <xdr:spPr>
        <a:xfrm>
          <a:off x="3797300" y="143353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75" name="n_1aveValue【福祉施設】&#10;有形固定資産減価償却率">
          <a:extLst>
            <a:ext uri="{FF2B5EF4-FFF2-40B4-BE49-F238E27FC236}">
              <a16:creationId xmlns:a16="http://schemas.microsoft.com/office/drawing/2014/main" id="{AFCFD12A-B333-4269-9F4A-CC7977AFA133}"/>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76" name="n_2aveValue【福祉施設】&#10;有形固定資産減価償却率">
          <a:extLst>
            <a:ext uri="{FF2B5EF4-FFF2-40B4-BE49-F238E27FC236}">
              <a16:creationId xmlns:a16="http://schemas.microsoft.com/office/drawing/2014/main" id="{5114BA5E-DD01-4718-A0CD-CDFC79BD1905}"/>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77" name="n_3aveValue【福祉施設】&#10;有形固定資産減価償却率">
          <a:extLst>
            <a:ext uri="{FF2B5EF4-FFF2-40B4-BE49-F238E27FC236}">
              <a16:creationId xmlns:a16="http://schemas.microsoft.com/office/drawing/2014/main" id="{88ABB708-49C9-414D-A8F2-1A5E6917C478}"/>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78" name="n_4aveValue【福祉施設】&#10;有形固定資産減価償却率">
          <a:extLst>
            <a:ext uri="{FF2B5EF4-FFF2-40B4-BE49-F238E27FC236}">
              <a16:creationId xmlns:a16="http://schemas.microsoft.com/office/drawing/2014/main" id="{81EA6B2F-07BF-40D9-81CF-64DAB458148C}"/>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146975</xdr:rowOff>
    </xdr:from>
    <xdr:ext cx="405111" cy="259045"/>
    <xdr:sp macro="" textlink="">
      <xdr:nvSpPr>
        <xdr:cNvPr id="279" name="n_1mainValue【福祉施設】&#10;有形固定資産減価償却率">
          <a:extLst>
            <a:ext uri="{FF2B5EF4-FFF2-40B4-BE49-F238E27FC236}">
              <a16:creationId xmlns:a16="http://schemas.microsoft.com/office/drawing/2014/main" id="{099436B3-815F-4B04-BE1E-EAC36DEF9EDD}"/>
            </a:ext>
          </a:extLst>
        </xdr:cNvPr>
        <xdr:cNvSpPr txBox="1"/>
      </xdr:nvSpPr>
      <xdr:spPr>
        <a:xfrm>
          <a:off x="3582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286077CF-2533-4200-AECF-D4156B4BCA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BE268C72-C7C3-4D63-8E1B-2849938D40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B8785ACD-34B9-43F1-B13B-4CC7F3E33E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3CD5399A-A52D-4C80-B758-4F8CBC30FD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AE92F482-87AB-4B43-BE12-83E696E137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94594589-809C-4925-A397-AD8361D608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B992991C-3949-462E-BCCC-1746821D85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59DD96C6-1A5C-4E45-9101-C14029C44F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DBD0757-F791-41A4-BDC7-3475E63C627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F00E7C1D-63AE-4FA7-847F-61B23E7DCB8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F4B86B82-460D-4465-8B07-0BD458C4C8C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957077F0-E862-4119-85D8-47971806D3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E91DE7B0-2D71-4125-9426-9FCDAD5BD75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BCD638FF-EFC5-40BB-969B-712AB2F40CF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D4D1004E-E428-44B7-9E16-23E3D0DB80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85595DA5-9E4F-49AC-BDEA-1064237A3F5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A753BEB5-5D91-4BA1-AC02-EEBF304E313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B4464FAA-FF7A-4765-B71B-614D3AC598B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FEE57B1F-AF26-44B9-96C0-9334170F9AA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0715453B-06CD-477C-864B-B9C7868099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8ED39F69-8BEA-48F8-9BA5-B7F9CFDDCB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638EB357-8F01-4590-9872-7327D60DFAB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AAB672EC-21CB-47DB-94C9-F3F3521F38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03" name="直線コネクタ 302">
          <a:extLst>
            <a:ext uri="{FF2B5EF4-FFF2-40B4-BE49-F238E27FC236}">
              <a16:creationId xmlns:a16="http://schemas.microsoft.com/office/drawing/2014/main" id="{A2F370C0-9555-4301-95EA-DC8226CA5FD6}"/>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04" name="【福祉施設】&#10;一人当たり面積最小値テキスト">
          <a:extLst>
            <a:ext uri="{FF2B5EF4-FFF2-40B4-BE49-F238E27FC236}">
              <a16:creationId xmlns:a16="http://schemas.microsoft.com/office/drawing/2014/main" id="{192E8B56-09D7-4F42-AB6A-55181FEEABEA}"/>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05" name="直線コネクタ 304">
          <a:extLst>
            <a:ext uri="{FF2B5EF4-FFF2-40B4-BE49-F238E27FC236}">
              <a16:creationId xmlns:a16="http://schemas.microsoft.com/office/drawing/2014/main" id="{DA8F5391-EF06-4963-826C-9AF5BD377C28}"/>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06" name="【福祉施設】&#10;一人当たり面積最大値テキスト">
          <a:extLst>
            <a:ext uri="{FF2B5EF4-FFF2-40B4-BE49-F238E27FC236}">
              <a16:creationId xmlns:a16="http://schemas.microsoft.com/office/drawing/2014/main" id="{F3D1A1D3-073A-4EBF-8A3B-C039D134FA43}"/>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07" name="直線コネクタ 306">
          <a:extLst>
            <a:ext uri="{FF2B5EF4-FFF2-40B4-BE49-F238E27FC236}">
              <a16:creationId xmlns:a16="http://schemas.microsoft.com/office/drawing/2014/main" id="{1EAC5211-3681-425F-97D0-991B998A1E12}"/>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08" name="【福祉施設】&#10;一人当たり面積平均値テキスト">
          <a:extLst>
            <a:ext uri="{FF2B5EF4-FFF2-40B4-BE49-F238E27FC236}">
              <a16:creationId xmlns:a16="http://schemas.microsoft.com/office/drawing/2014/main" id="{78CDC6D9-0777-4A42-893E-7BF50FE5F5B2}"/>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09" name="フローチャート: 判断 308">
          <a:extLst>
            <a:ext uri="{FF2B5EF4-FFF2-40B4-BE49-F238E27FC236}">
              <a16:creationId xmlns:a16="http://schemas.microsoft.com/office/drawing/2014/main" id="{DDE6E8E4-9274-4BE0-9373-26343C6058D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10" name="フローチャート: 判断 309">
          <a:extLst>
            <a:ext uri="{FF2B5EF4-FFF2-40B4-BE49-F238E27FC236}">
              <a16:creationId xmlns:a16="http://schemas.microsoft.com/office/drawing/2014/main" id="{3DB312AC-2879-4FF3-B129-69E0287E9AC8}"/>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11" name="フローチャート: 判断 310">
          <a:extLst>
            <a:ext uri="{FF2B5EF4-FFF2-40B4-BE49-F238E27FC236}">
              <a16:creationId xmlns:a16="http://schemas.microsoft.com/office/drawing/2014/main" id="{0476AD8D-903C-4541-8C4D-760A1A60770A}"/>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12" name="フローチャート: 判断 311">
          <a:extLst>
            <a:ext uri="{FF2B5EF4-FFF2-40B4-BE49-F238E27FC236}">
              <a16:creationId xmlns:a16="http://schemas.microsoft.com/office/drawing/2014/main" id="{F3FA174B-AE67-4580-9DED-ACCE735A6729}"/>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13" name="フローチャート: 判断 312">
          <a:extLst>
            <a:ext uri="{FF2B5EF4-FFF2-40B4-BE49-F238E27FC236}">
              <a16:creationId xmlns:a16="http://schemas.microsoft.com/office/drawing/2014/main" id="{713E5953-9D19-44A6-AFFD-F44ABDE5992E}"/>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5FAAEFB2-1C3F-4CC6-91A8-8DFE8749E6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D42463ED-31CC-4356-99F8-D7C1F2AF6A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BC712A5-DBDF-407A-93CB-184E15B6E7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A3693677-50DE-4F87-9634-F8227A15A6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56B0263E-9CFF-464E-85E5-C719F27C0D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77978</xdr:rowOff>
    </xdr:from>
    <xdr:to>
      <xdr:col>55</xdr:col>
      <xdr:colOff>50800</xdr:colOff>
      <xdr:row>86</xdr:row>
      <xdr:rowOff>8128</xdr:rowOff>
    </xdr:to>
    <xdr:sp macro="" textlink="">
      <xdr:nvSpPr>
        <xdr:cNvPr id="319" name="楕円 318">
          <a:extLst>
            <a:ext uri="{FF2B5EF4-FFF2-40B4-BE49-F238E27FC236}">
              <a16:creationId xmlns:a16="http://schemas.microsoft.com/office/drawing/2014/main" id="{F4DF884A-1945-4A10-89B1-A7131635B80E}"/>
            </a:ext>
          </a:extLst>
        </xdr:cNvPr>
        <xdr:cNvSpPr/>
      </xdr:nvSpPr>
      <xdr:spPr>
        <a:xfrm>
          <a:off x="10426700" y="146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56405</xdr:rowOff>
    </xdr:from>
    <xdr:ext cx="469744" cy="259045"/>
    <xdr:sp macro="" textlink="">
      <xdr:nvSpPr>
        <xdr:cNvPr id="320" name="【福祉施設】&#10;一人当たり面積該当値テキスト">
          <a:extLst>
            <a:ext uri="{FF2B5EF4-FFF2-40B4-BE49-F238E27FC236}">
              <a16:creationId xmlns:a16="http://schemas.microsoft.com/office/drawing/2014/main" id="{86AEDE15-B0DB-44A3-9C7D-9F8B385EFE37}"/>
            </a:ext>
          </a:extLst>
        </xdr:cNvPr>
        <xdr:cNvSpPr txBox="1"/>
      </xdr:nvSpPr>
      <xdr:spPr>
        <a:xfrm>
          <a:off x="10515600"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21" name="楕円 320">
          <a:extLst>
            <a:ext uri="{FF2B5EF4-FFF2-40B4-BE49-F238E27FC236}">
              <a16:creationId xmlns:a16="http://schemas.microsoft.com/office/drawing/2014/main" id="{F6850CD4-2077-4B98-8872-A1DFC121D05A}"/>
            </a:ext>
          </a:extLst>
        </xdr:cNvPr>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128778</xdr:rowOff>
    </xdr:from>
    <xdr:to>
      <xdr:col>55</xdr:col>
      <xdr:colOff>0</xdr:colOff>
      <xdr:row>85</xdr:row>
      <xdr:rowOff>131826</xdr:rowOff>
    </xdr:to>
    <xdr:cxnSp macro="">
      <xdr:nvCxnSpPr>
        <xdr:cNvPr id="322" name="直線コネクタ 321">
          <a:extLst>
            <a:ext uri="{FF2B5EF4-FFF2-40B4-BE49-F238E27FC236}">
              <a16:creationId xmlns:a16="http://schemas.microsoft.com/office/drawing/2014/main" id="{277A8030-2FBE-4CFC-A0CE-675CADDEDAAA}"/>
            </a:ext>
          </a:extLst>
        </xdr:cNvPr>
        <xdr:cNvCxnSpPr/>
      </xdr:nvCxnSpPr>
      <xdr:spPr>
        <a:xfrm flipV="1">
          <a:off x="9639300" y="147020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23" name="n_1aveValue【福祉施設】&#10;一人当たり面積">
          <a:extLst>
            <a:ext uri="{FF2B5EF4-FFF2-40B4-BE49-F238E27FC236}">
              <a16:creationId xmlns:a16="http://schemas.microsoft.com/office/drawing/2014/main" id="{F8C1D79B-03F3-4187-AEF0-6C69211183D6}"/>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24" name="n_2aveValue【福祉施設】&#10;一人当たり面積">
          <a:extLst>
            <a:ext uri="{FF2B5EF4-FFF2-40B4-BE49-F238E27FC236}">
              <a16:creationId xmlns:a16="http://schemas.microsoft.com/office/drawing/2014/main" id="{D911720E-733C-4B63-B603-C9864CEBFD73}"/>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25" name="n_3aveValue【福祉施設】&#10;一人当たり面積">
          <a:extLst>
            <a:ext uri="{FF2B5EF4-FFF2-40B4-BE49-F238E27FC236}">
              <a16:creationId xmlns:a16="http://schemas.microsoft.com/office/drawing/2014/main" id="{1857D7F9-9A1E-41EC-A062-C7EB3B691496}"/>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26" name="n_4aveValue【福祉施設】&#10;一人当たり面積">
          <a:extLst>
            <a:ext uri="{FF2B5EF4-FFF2-40B4-BE49-F238E27FC236}">
              <a16:creationId xmlns:a16="http://schemas.microsoft.com/office/drawing/2014/main" id="{0CCCAD52-E32F-49A6-8812-12E66EDA0682}"/>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27" name="n_1mainValue【福祉施設】&#10;一人当たり面積">
          <a:extLst>
            <a:ext uri="{FF2B5EF4-FFF2-40B4-BE49-F238E27FC236}">
              <a16:creationId xmlns:a16="http://schemas.microsoft.com/office/drawing/2014/main" id="{31EF5AE5-3ED7-4A5C-8D34-869F1A9F7213}"/>
            </a:ext>
          </a:extLst>
        </xdr:cNvPr>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DBC55BFB-9759-4EC3-95B7-D81B8EF8C5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9E9F8475-420A-465E-A0E8-BABA1AA779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BD1046FE-3688-477F-8E0D-292509C7EF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5C093C2D-2267-4755-9F0D-1D9E1B99CA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DA5CAAFB-C7FE-4F2E-91E7-BFE2494AA0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7EB69B27-E9AA-4549-96E2-F104DEDAFB5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CE8B819C-A826-4A41-B82B-B99FD756A0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F021D519-BA8F-416D-B9EC-347393D743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CA7FEC9D-96C7-4319-84AA-DB1E99C02D9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BB18AC3E-0E5A-4D02-A1F5-CD542D9D87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79FDAD4D-48BF-4EEB-AA87-4062D0F74B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A92CE15B-AF35-4C1A-B8DD-3395E2FFDB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705922ED-657E-49CD-814B-033ECF45EA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74754700-CC74-407C-918F-A2D4F95BD0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ECDB09D-D3F5-4593-A583-D7CB6F093A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DE6FC78C-0DDD-4754-99BF-1AE3190483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FE1593DE-2E16-4C98-804C-01F6D2411A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8897E48B-4E14-49E0-927F-EB3A7BE77F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7FA31787-6043-4803-B40D-20AE2624731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C47BA0D8-2C67-4BFB-A44D-617766F631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AF1BEC7D-D3AC-4C5E-86DE-99E613ED33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5B20237E-56D4-4484-B740-57029F822B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EE80E225-D060-4F71-A143-AB977F129C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E9AD0603-CABA-4A50-A062-17DE1B7D7B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BE380599-7C91-486E-B9A0-779FE2F1276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2569C2C3-B876-4174-8EB0-D9C145A09E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4" name="テキスト ボックス 353">
          <a:extLst>
            <a:ext uri="{FF2B5EF4-FFF2-40B4-BE49-F238E27FC236}">
              <a16:creationId xmlns:a16="http://schemas.microsoft.com/office/drawing/2014/main" id="{5441AB19-B805-4314-81BC-A6BC277F012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5A142F9E-A5D9-44EF-9DEF-469C40BE641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6" name="テキスト ボックス 355">
          <a:extLst>
            <a:ext uri="{FF2B5EF4-FFF2-40B4-BE49-F238E27FC236}">
              <a16:creationId xmlns:a16="http://schemas.microsoft.com/office/drawing/2014/main" id="{2E908128-D33C-47B7-B4FB-DBB6907A036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390033DB-3C2B-4210-A983-79A1A3D6DB3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E9013966-07ED-41E2-8CDB-C885286DB94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E53CD74C-1D6C-4F1B-A753-1CD96195A71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239FEB97-B6E6-405F-A18E-2232A4F77D9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61084FB4-1631-40D6-9578-C3E73AA864A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6F3A83BB-45A8-4955-B77F-50BBB13C538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52293B0A-B8A9-4E69-A335-335E3CD929C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29744B59-9279-467B-8126-10DCD41579D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5959616B-8D09-4344-8494-5AD33DAF4CB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6" name="テキスト ボックス 365">
          <a:extLst>
            <a:ext uri="{FF2B5EF4-FFF2-40B4-BE49-F238E27FC236}">
              <a16:creationId xmlns:a16="http://schemas.microsoft.com/office/drawing/2014/main" id="{EE6B5BD9-B06B-4D55-ADF1-CCEC168BF9B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7B2756D3-5B30-4FA0-951D-950B9524FF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一般廃棄物処理施設】&#10;有形固定資産減価償却率グラフ枠">
          <a:extLst>
            <a:ext uri="{FF2B5EF4-FFF2-40B4-BE49-F238E27FC236}">
              <a16:creationId xmlns:a16="http://schemas.microsoft.com/office/drawing/2014/main" id="{D1AADD2A-5BA1-4600-A36E-D445819105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69" name="直線コネクタ 368">
          <a:extLst>
            <a:ext uri="{FF2B5EF4-FFF2-40B4-BE49-F238E27FC236}">
              <a16:creationId xmlns:a16="http://schemas.microsoft.com/office/drawing/2014/main" id="{20326C8A-0F5D-4FFB-8EB6-9C1E62F3F2FB}"/>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0" name="【一般廃棄物処理施設】&#10;有形固定資産減価償却率最小値テキスト">
          <a:extLst>
            <a:ext uri="{FF2B5EF4-FFF2-40B4-BE49-F238E27FC236}">
              <a16:creationId xmlns:a16="http://schemas.microsoft.com/office/drawing/2014/main" id="{AE1E81EA-E2FD-43F6-8934-83FCA0EF998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1" name="直線コネクタ 370">
          <a:extLst>
            <a:ext uri="{FF2B5EF4-FFF2-40B4-BE49-F238E27FC236}">
              <a16:creationId xmlns:a16="http://schemas.microsoft.com/office/drawing/2014/main" id="{93B8081D-32D1-45C2-AB0A-9FCD78F941F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72" name="【一般廃棄物処理施設】&#10;有形固定資産減価償却率最大値テキスト">
          <a:extLst>
            <a:ext uri="{FF2B5EF4-FFF2-40B4-BE49-F238E27FC236}">
              <a16:creationId xmlns:a16="http://schemas.microsoft.com/office/drawing/2014/main" id="{8ED05579-7E38-4BE6-8A72-02384E6F7CE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73" name="直線コネクタ 372">
          <a:extLst>
            <a:ext uri="{FF2B5EF4-FFF2-40B4-BE49-F238E27FC236}">
              <a16:creationId xmlns:a16="http://schemas.microsoft.com/office/drawing/2014/main" id="{FCFD1EF6-0D86-4DB9-A34C-A98C575FB420}"/>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74" name="【一般廃棄物処理施設】&#10;有形固定資産減価償却率平均値テキスト">
          <a:extLst>
            <a:ext uri="{FF2B5EF4-FFF2-40B4-BE49-F238E27FC236}">
              <a16:creationId xmlns:a16="http://schemas.microsoft.com/office/drawing/2014/main" id="{783C6E9A-0848-41B1-B0AA-C088ECDAAA40}"/>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75" name="フローチャート: 判断 374">
          <a:extLst>
            <a:ext uri="{FF2B5EF4-FFF2-40B4-BE49-F238E27FC236}">
              <a16:creationId xmlns:a16="http://schemas.microsoft.com/office/drawing/2014/main" id="{5EE19BE7-8A34-4FBF-AC2D-639E5F979494}"/>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76" name="フローチャート: 判断 375">
          <a:extLst>
            <a:ext uri="{FF2B5EF4-FFF2-40B4-BE49-F238E27FC236}">
              <a16:creationId xmlns:a16="http://schemas.microsoft.com/office/drawing/2014/main" id="{F8E24205-6AFD-4A20-AD42-EC87C6108931}"/>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77" name="フローチャート: 判断 376">
          <a:extLst>
            <a:ext uri="{FF2B5EF4-FFF2-40B4-BE49-F238E27FC236}">
              <a16:creationId xmlns:a16="http://schemas.microsoft.com/office/drawing/2014/main" id="{AED4DFD3-09A1-4DC7-8D10-151460825621}"/>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78" name="フローチャート: 判断 377">
          <a:extLst>
            <a:ext uri="{FF2B5EF4-FFF2-40B4-BE49-F238E27FC236}">
              <a16:creationId xmlns:a16="http://schemas.microsoft.com/office/drawing/2014/main" id="{1E0580CD-B276-4B65-BCD8-2453E750012E}"/>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79" name="フローチャート: 判断 378">
          <a:extLst>
            <a:ext uri="{FF2B5EF4-FFF2-40B4-BE49-F238E27FC236}">
              <a16:creationId xmlns:a16="http://schemas.microsoft.com/office/drawing/2014/main" id="{508E541F-6767-431E-9F89-10D854174821}"/>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C575A7AE-4CB7-4617-B72B-B835B0F9B3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70288631-E8DA-4D36-9C50-DDD651B274E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18E85F52-3AC0-49DD-AB26-700ADE34DD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9468F556-6619-4B66-AD77-74F693AC54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0BEA29C-6BE7-4080-BC68-326AFB44BF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108676</xdr:rowOff>
    </xdr:from>
    <xdr:to>
      <xdr:col>85</xdr:col>
      <xdr:colOff>177800</xdr:colOff>
      <xdr:row>42</xdr:row>
      <xdr:rowOff>38826</xdr:rowOff>
    </xdr:to>
    <xdr:sp macro="" textlink="">
      <xdr:nvSpPr>
        <xdr:cNvPr id="385" name="楕円 384">
          <a:extLst>
            <a:ext uri="{FF2B5EF4-FFF2-40B4-BE49-F238E27FC236}">
              <a16:creationId xmlns:a16="http://schemas.microsoft.com/office/drawing/2014/main" id="{2CA6EA35-807B-4BD5-87DB-7B21DA7AB8BD}"/>
            </a:ext>
          </a:extLst>
        </xdr:cNvPr>
        <xdr:cNvSpPr/>
      </xdr:nvSpPr>
      <xdr:spPr>
        <a:xfrm>
          <a:off x="16268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23603</xdr:rowOff>
    </xdr:from>
    <xdr:ext cx="405111" cy="259045"/>
    <xdr:sp macro="" textlink="">
      <xdr:nvSpPr>
        <xdr:cNvPr id="386" name="【一般廃棄物処理施設】&#10;有形固定資産減価償却率該当値テキスト">
          <a:extLst>
            <a:ext uri="{FF2B5EF4-FFF2-40B4-BE49-F238E27FC236}">
              <a16:creationId xmlns:a16="http://schemas.microsoft.com/office/drawing/2014/main" id="{5773F310-C768-4BD3-AB5A-353052897BA7}"/>
            </a:ext>
          </a:extLst>
        </xdr:cNvPr>
        <xdr:cNvSpPr txBox="1"/>
      </xdr:nvSpPr>
      <xdr:spPr>
        <a:xfrm>
          <a:off x="16357600" y="705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95613</xdr:rowOff>
    </xdr:from>
    <xdr:to>
      <xdr:col>81</xdr:col>
      <xdr:colOff>101600</xdr:colOff>
      <xdr:row>42</xdr:row>
      <xdr:rowOff>25763</xdr:rowOff>
    </xdr:to>
    <xdr:sp macro="" textlink="">
      <xdr:nvSpPr>
        <xdr:cNvPr id="387" name="楕円 386">
          <a:extLst>
            <a:ext uri="{FF2B5EF4-FFF2-40B4-BE49-F238E27FC236}">
              <a16:creationId xmlns:a16="http://schemas.microsoft.com/office/drawing/2014/main" id="{EF77CB24-4126-4B9D-AACC-B6F061D59A50}"/>
            </a:ext>
          </a:extLst>
        </xdr:cNvPr>
        <xdr:cNvSpPr/>
      </xdr:nvSpPr>
      <xdr:spPr>
        <a:xfrm>
          <a:off x="15430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146413</xdr:rowOff>
    </xdr:from>
    <xdr:to>
      <xdr:col>85</xdr:col>
      <xdr:colOff>127000</xdr:colOff>
      <xdr:row>41</xdr:row>
      <xdr:rowOff>159476</xdr:rowOff>
    </xdr:to>
    <xdr:cxnSp macro="">
      <xdr:nvCxnSpPr>
        <xdr:cNvPr id="388" name="直線コネクタ 387">
          <a:extLst>
            <a:ext uri="{FF2B5EF4-FFF2-40B4-BE49-F238E27FC236}">
              <a16:creationId xmlns:a16="http://schemas.microsoft.com/office/drawing/2014/main" id="{5AD87D1A-B798-4EB8-8DA6-41A358B3932B}"/>
            </a:ext>
          </a:extLst>
        </xdr:cNvPr>
        <xdr:cNvCxnSpPr/>
      </xdr:nvCxnSpPr>
      <xdr:spPr>
        <a:xfrm>
          <a:off x="15481300" y="71758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89" name="n_1aveValue【一般廃棄物処理施設】&#10;有形固定資産減価償却率">
          <a:extLst>
            <a:ext uri="{FF2B5EF4-FFF2-40B4-BE49-F238E27FC236}">
              <a16:creationId xmlns:a16="http://schemas.microsoft.com/office/drawing/2014/main" id="{0DE449E9-3D09-478A-AAC2-E98D70190A8A}"/>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390" name="n_2aveValue【一般廃棄物処理施設】&#10;有形固定資産減価償却率">
          <a:extLst>
            <a:ext uri="{FF2B5EF4-FFF2-40B4-BE49-F238E27FC236}">
              <a16:creationId xmlns:a16="http://schemas.microsoft.com/office/drawing/2014/main" id="{4477A69B-9645-47DE-B814-4B897D00AA65}"/>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391" name="n_3aveValue【一般廃棄物処理施設】&#10;有形固定資産減価償却率">
          <a:extLst>
            <a:ext uri="{FF2B5EF4-FFF2-40B4-BE49-F238E27FC236}">
              <a16:creationId xmlns:a16="http://schemas.microsoft.com/office/drawing/2014/main" id="{B20F8D4B-15CD-4D63-8904-F2BB41EA6B8B}"/>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92" name="n_4aveValue【一般廃棄物処理施設】&#10;有形固定資産減価償却率">
          <a:extLst>
            <a:ext uri="{FF2B5EF4-FFF2-40B4-BE49-F238E27FC236}">
              <a16:creationId xmlns:a16="http://schemas.microsoft.com/office/drawing/2014/main" id="{D1490268-2B83-482D-8240-7BE2D5E2342D}"/>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16890</xdr:rowOff>
    </xdr:from>
    <xdr:ext cx="405111" cy="259045"/>
    <xdr:sp macro="" textlink="">
      <xdr:nvSpPr>
        <xdr:cNvPr id="393" name="n_1mainValue【一般廃棄物処理施設】&#10;有形固定資産減価償却率">
          <a:extLst>
            <a:ext uri="{FF2B5EF4-FFF2-40B4-BE49-F238E27FC236}">
              <a16:creationId xmlns:a16="http://schemas.microsoft.com/office/drawing/2014/main" id="{3DDCFDD9-FE25-4F16-AA1F-0F0BCBFFE848}"/>
            </a:ext>
          </a:extLst>
        </xdr:cNvPr>
        <xdr:cNvSpPr txBox="1"/>
      </xdr:nvSpPr>
      <xdr:spPr>
        <a:xfrm>
          <a:off x="152660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B06EEF6E-02BB-4EB8-B48D-D76BAEFECA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4CD92EDD-011C-46A2-89A0-525BFF8DE33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12F5D3EB-B1E3-47DF-9920-7394C0E2B1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F76AA4AB-8A27-4819-805F-5C406B70F0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FA2C34BF-2730-4F00-8CAD-50ADB75A50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22FFA585-D3CB-4BB0-80B7-DF5CC74101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1139D5E9-7EA3-4667-8C10-4BFD1E9263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3C052AEC-7C41-4821-B8F0-C8B6BD06A5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8EFBEE00-3596-4088-9F6F-83C2F214B49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383C5E2A-698E-4B42-9986-D2C48D28B9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id="{1B937B46-2477-4619-B132-A684CD140D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a:extLst>
            <a:ext uri="{FF2B5EF4-FFF2-40B4-BE49-F238E27FC236}">
              <a16:creationId xmlns:a16="http://schemas.microsoft.com/office/drawing/2014/main" id="{22E117EC-E691-475E-8AF2-F6902A008D4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id="{1E316690-E8D1-4F25-B1DC-F56FA70FE2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7" name="テキスト ボックス 406">
          <a:extLst>
            <a:ext uri="{FF2B5EF4-FFF2-40B4-BE49-F238E27FC236}">
              <a16:creationId xmlns:a16="http://schemas.microsoft.com/office/drawing/2014/main" id="{585DA01C-2AB1-4FE9-AB1D-F89B4D551AB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id="{D763F89A-69E5-4D52-B088-55C37010E1A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09" name="テキスト ボックス 408">
          <a:extLst>
            <a:ext uri="{FF2B5EF4-FFF2-40B4-BE49-F238E27FC236}">
              <a16:creationId xmlns:a16="http://schemas.microsoft.com/office/drawing/2014/main" id="{25D94C5A-5CCA-4AC7-B1BD-777E82FFEDD2}"/>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id="{692C716A-267B-42D6-9C1C-A06AB844D86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11" name="テキスト ボックス 410">
          <a:extLst>
            <a:ext uri="{FF2B5EF4-FFF2-40B4-BE49-F238E27FC236}">
              <a16:creationId xmlns:a16="http://schemas.microsoft.com/office/drawing/2014/main" id="{73D77458-D29A-44B7-9191-8A7A7549CB9B}"/>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id="{2DC835CB-7E26-4206-BF35-A66101EF376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3" name="テキスト ボックス 412">
          <a:extLst>
            <a:ext uri="{FF2B5EF4-FFF2-40B4-BE49-F238E27FC236}">
              <a16:creationId xmlns:a16="http://schemas.microsoft.com/office/drawing/2014/main" id="{DD9D1522-BCE9-4EAA-8553-4AB088F16E02}"/>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32D0B9F4-C77C-46E0-B641-F14250791B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5" name="テキスト ボックス 414">
          <a:extLst>
            <a:ext uri="{FF2B5EF4-FFF2-40B4-BE49-F238E27FC236}">
              <a16:creationId xmlns:a16="http://schemas.microsoft.com/office/drawing/2014/main" id="{CED35F9D-24D4-434D-8BFF-5B7B47B2AED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a:extLst>
            <a:ext uri="{FF2B5EF4-FFF2-40B4-BE49-F238E27FC236}">
              <a16:creationId xmlns:a16="http://schemas.microsoft.com/office/drawing/2014/main" id="{A7951E84-BFB8-4898-AC58-D609A5F008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17" name="直線コネクタ 416">
          <a:extLst>
            <a:ext uri="{FF2B5EF4-FFF2-40B4-BE49-F238E27FC236}">
              <a16:creationId xmlns:a16="http://schemas.microsoft.com/office/drawing/2014/main" id="{3DD165B4-AE19-4267-8968-60E741970155}"/>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18" name="【一般廃棄物処理施設】&#10;一人当たり有形固定資産（償却資産）額最小値テキスト">
          <a:extLst>
            <a:ext uri="{FF2B5EF4-FFF2-40B4-BE49-F238E27FC236}">
              <a16:creationId xmlns:a16="http://schemas.microsoft.com/office/drawing/2014/main" id="{342DAC78-86E3-416E-A68B-C70E96AA68DE}"/>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19" name="直線コネクタ 418">
          <a:extLst>
            <a:ext uri="{FF2B5EF4-FFF2-40B4-BE49-F238E27FC236}">
              <a16:creationId xmlns:a16="http://schemas.microsoft.com/office/drawing/2014/main" id="{564574ED-D9CE-4D08-A1CF-823D1071B76B}"/>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20" name="【一般廃棄物処理施設】&#10;一人当たり有形固定資産（償却資産）額最大値テキスト">
          <a:extLst>
            <a:ext uri="{FF2B5EF4-FFF2-40B4-BE49-F238E27FC236}">
              <a16:creationId xmlns:a16="http://schemas.microsoft.com/office/drawing/2014/main" id="{C00C28BB-1360-4612-AEB4-2FA48562D1C6}"/>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21" name="直線コネクタ 420">
          <a:extLst>
            <a:ext uri="{FF2B5EF4-FFF2-40B4-BE49-F238E27FC236}">
              <a16:creationId xmlns:a16="http://schemas.microsoft.com/office/drawing/2014/main" id="{1C1117CE-465D-4E97-88D9-B91F3BF640C3}"/>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22" name="【一般廃棄物処理施設】&#10;一人当たり有形固定資産（償却資産）額平均値テキスト">
          <a:extLst>
            <a:ext uri="{FF2B5EF4-FFF2-40B4-BE49-F238E27FC236}">
              <a16:creationId xmlns:a16="http://schemas.microsoft.com/office/drawing/2014/main" id="{F69C019B-819F-437C-88B4-056933290EF6}"/>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23" name="フローチャート: 判断 422">
          <a:extLst>
            <a:ext uri="{FF2B5EF4-FFF2-40B4-BE49-F238E27FC236}">
              <a16:creationId xmlns:a16="http://schemas.microsoft.com/office/drawing/2014/main" id="{EAA03DF7-39AC-4774-83E0-63B2B5AD25F2}"/>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24" name="フローチャート: 判断 423">
          <a:extLst>
            <a:ext uri="{FF2B5EF4-FFF2-40B4-BE49-F238E27FC236}">
              <a16:creationId xmlns:a16="http://schemas.microsoft.com/office/drawing/2014/main" id="{4D5202B5-7D2B-44CD-9A6B-F21A79759D8F}"/>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25" name="フローチャート: 判断 424">
          <a:extLst>
            <a:ext uri="{FF2B5EF4-FFF2-40B4-BE49-F238E27FC236}">
              <a16:creationId xmlns:a16="http://schemas.microsoft.com/office/drawing/2014/main" id="{88BAFCF0-B02F-4288-88AC-ED43F963FB3A}"/>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26" name="フローチャート: 判断 425">
          <a:extLst>
            <a:ext uri="{FF2B5EF4-FFF2-40B4-BE49-F238E27FC236}">
              <a16:creationId xmlns:a16="http://schemas.microsoft.com/office/drawing/2014/main" id="{D94FA8CB-813B-4358-AF83-B80C65621552}"/>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27" name="フローチャート: 判断 426">
          <a:extLst>
            <a:ext uri="{FF2B5EF4-FFF2-40B4-BE49-F238E27FC236}">
              <a16:creationId xmlns:a16="http://schemas.microsoft.com/office/drawing/2014/main" id="{20C76281-6A29-4858-BD02-BA23647EB165}"/>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759132B-9DEF-4B07-ADD5-913CE958EA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8ACD1E2-9E4F-43F4-95BA-4683B36E66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B88C251-1F53-4DD4-932A-8204ECF34D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333A7DB-9CAE-455F-8E18-99187A90C52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61E2587-05FF-4EA4-9543-1209BD5EBF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154434</xdr:rowOff>
    </xdr:from>
    <xdr:to>
      <xdr:col>116</xdr:col>
      <xdr:colOff>114300</xdr:colOff>
      <xdr:row>42</xdr:row>
      <xdr:rowOff>84584</xdr:rowOff>
    </xdr:to>
    <xdr:sp macro="" textlink="">
      <xdr:nvSpPr>
        <xdr:cNvPr id="433" name="楕円 432">
          <a:extLst>
            <a:ext uri="{FF2B5EF4-FFF2-40B4-BE49-F238E27FC236}">
              <a16:creationId xmlns:a16="http://schemas.microsoft.com/office/drawing/2014/main" id="{720BA15F-F8A0-48D4-BF6E-8F0FDF34A3E9}"/>
            </a:ext>
          </a:extLst>
        </xdr:cNvPr>
        <xdr:cNvSpPr/>
      </xdr:nvSpPr>
      <xdr:spPr>
        <a:xfrm>
          <a:off x="22110700" y="7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69361</xdr:rowOff>
    </xdr:from>
    <xdr:ext cx="469744" cy="259045"/>
    <xdr:sp macro="" textlink="">
      <xdr:nvSpPr>
        <xdr:cNvPr id="434" name="【一般廃棄物処理施設】&#10;一人当たり有形固定資産（償却資産）額該当値テキスト">
          <a:extLst>
            <a:ext uri="{FF2B5EF4-FFF2-40B4-BE49-F238E27FC236}">
              <a16:creationId xmlns:a16="http://schemas.microsoft.com/office/drawing/2014/main" id="{5CADF8C1-E83F-4C33-A3DE-41548D0EEC10}"/>
            </a:ext>
          </a:extLst>
        </xdr:cNvPr>
        <xdr:cNvSpPr txBox="1"/>
      </xdr:nvSpPr>
      <xdr:spPr>
        <a:xfrm>
          <a:off x="22199600" y="70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154531</xdr:rowOff>
    </xdr:from>
    <xdr:to>
      <xdr:col>112</xdr:col>
      <xdr:colOff>38100</xdr:colOff>
      <xdr:row>42</xdr:row>
      <xdr:rowOff>84681</xdr:rowOff>
    </xdr:to>
    <xdr:sp macro="" textlink="">
      <xdr:nvSpPr>
        <xdr:cNvPr id="435" name="楕円 434">
          <a:extLst>
            <a:ext uri="{FF2B5EF4-FFF2-40B4-BE49-F238E27FC236}">
              <a16:creationId xmlns:a16="http://schemas.microsoft.com/office/drawing/2014/main" id="{5664FF93-E8AC-4ADC-83DE-B081BEE653DA}"/>
            </a:ext>
          </a:extLst>
        </xdr:cNvPr>
        <xdr:cNvSpPr/>
      </xdr:nvSpPr>
      <xdr:spPr>
        <a:xfrm>
          <a:off x="21272500" y="71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33784</xdr:rowOff>
    </xdr:from>
    <xdr:to>
      <xdr:col>116</xdr:col>
      <xdr:colOff>63500</xdr:colOff>
      <xdr:row>42</xdr:row>
      <xdr:rowOff>33881</xdr:rowOff>
    </xdr:to>
    <xdr:cxnSp macro="">
      <xdr:nvCxnSpPr>
        <xdr:cNvPr id="436" name="直線コネクタ 435">
          <a:extLst>
            <a:ext uri="{FF2B5EF4-FFF2-40B4-BE49-F238E27FC236}">
              <a16:creationId xmlns:a16="http://schemas.microsoft.com/office/drawing/2014/main" id="{9AFBEE81-732A-4D80-9606-838FA871401E}"/>
            </a:ext>
          </a:extLst>
        </xdr:cNvPr>
        <xdr:cNvCxnSpPr/>
      </xdr:nvCxnSpPr>
      <xdr:spPr>
        <a:xfrm flipV="1">
          <a:off x="21323300" y="7234684"/>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37" name="n_1aveValue【一般廃棄物処理施設】&#10;一人当たり有形固定資産（償却資産）額">
          <a:extLst>
            <a:ext uri="{FF2B5EF4-FFF2-40B4-BE49-F238E27FC236}">
              <a16:creationId xmlns:a16="http://schemas.microsoft.com/office/drawing/2014/main" id="{137121A1-7304-470E-BAC2-252FDB9B4AF0}"/>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38" name="n_2aveValue【一般廃棄物処理施設】&#10;一人当たり有形固定資産（償却資産）額">
          <a:extLst>
            <a:ext uri="{FF2B5EF4-FFF2-40B4-BE49-F238E27FC236}">
              <a16:creationId xmlns:a16="http://schemas.microsoft.com/office/drawing/2014/main" id="{406B6801-5FAA-4B74-AA70-B8FBA19E3C19}"/>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39" name="n_3aveValue【一般廃棄物処理施設】&#10;一人当たり有形固定資産（償却資産）額">
          <a:extLst>
            <a:ext uri="{FF2B5EF4-FFF2-40B4-BE49-F238E27FC236}">
              <a16:creationId xmlns:a16="http://schemas.microsoft.com/office/drawing/2014/main" id="{804FAC63-8C67-4790-98FD-BFC43C791C75}"/>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40" name="n_4aveValue【一般廃棄物処理施設】&#10;一人当たり有形固定資産（償却資産）額">
          <a:extLst>
            <a:ext uri="{FF2B5EF4-FFF2-40B4-BE49-F238E27FC236}">
              <a16:creationId xmlns:a16="http://schemas.microsoft.com/office/drawing/2014/main" id="{9A178BED-6675-401B-9ADB-9F1DAA037440}"/>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75808</xdr:rowOff>
    </xdr:from>
    <xdr:ext cx="469744" cy="259045"/>
    <xdr:sp macro="" textlink="">
      <xdr:nvSpPr>
        <xdr:cNvPr id="441" name="n_1mainValue【一般廃棄物処理施設】&#10;一人当たり有形固定資産（償却資産）額">
          <a:extLst>
            <a:ext uri="{FF2B5EF4-FFF2-40B4-BE49-F238E27FC236}">
              <a16:creationId xmlns:a16="http://schemas.microsoft.com/office/drawing/2014/main" id="{274BE16C-1E25-4926-AF9E-CE26CD36B32F}"/>
            </a:ext>
          </a:extLst>
        </xdr:cNvPr>
        <xdr:cNvSpPr txBox="1"/>
      </xdr:nvSpPr>
      <xdr:spPr>
        <a:xfrm>
          <a:off x="21075728" y="727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79337C0F-1D59-4500-B72B-5C33426D66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DF7130C3-94B9-461C-A989-75582FA15B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9D6B3C9B-0CE2-47A8-B3EF-6B2D66CFA7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95A3638E-AB59-49FA-92B5-8E1884233F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6170E397-0506-4900-9BBF-5622FE4A88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5B812982-7553-4791-B2C4-2E390D8877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2632AF05-D10E-4FAB-8D23-882DDCAD6E5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582A40AE-F555-4C33-8CAC-1CCB5573E78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59687DF7-3F91-4799-B3E3-9269FA44F5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78D33618-7223-4A9F-8BE6-F8F69A85F9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2" name="テキスト ボックス 451">
          <a:extLst>
            <a:ext uri="{FF2B5EF4-FFF2-40B4-BE49-F238E27FC236}">
              <a16:creationId xmlns:a16="http://schemas.microsoft.com/office/drawing/2014/main" id="{CDC3DCCD-8782-4677-827A-00E990D3246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a:extLst>
            <a:ext uri="{FF2B5EF4-FFF2-40B4-BE49-F238E27FC236}">
              <a16:creationId xmlns:a16="http://schemas.microsoft.com/office/drawing/2014/main" id="{8013C3BE-73ED-46CD-8191-E62CFF73692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4" name="テキスト ボックス 453">
          <a:extLst>
            <a:ext uri="{FF2B5EF4-FFF2-40B4-BE49-F238E27FC236}">
              <a16:creationId xmlns:a16="http://schemas.microsoft.com/office/drawing/2014/main" id="{5E40A95D-E735-4B60-9D39-87BCA196FA5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a:extLst>
            <a:ext uri="{FF2B5EF4-FFF2-40B4-BE49-F238E27FC236}">
              <a16:creationId xmlns:a16="http://schemas.microsoft.com/office/drawing/2014/main" id="{6CFE4111-EB05-4960-A6DA-95E113992AC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a:extLst>
            <a:ext uri="{FF2B5EF4-FFF2-40B4-BE49-F238E27FC236}">
              <a16:creationId xmlns:a16="http://schemas.microsoft.com/office/drawing/2014/main" id="{C1FE12D2-1394-4C94-8365-5C9DA61AC80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a:extLst>
            <a:ext uri="{FF2B5EF4-FFF2-40B4-BE49-F238E27FC236}">
              <a16:creationId xmlns:a16="http://schemas.microsoft.com/office/drawing/2014/main" id="{8ADAA134-3C4A-4D71-A06B-A1862956FBA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a:extLst>
            <a:ext uri="{FF2B5EF4-FFF2-40B4-BE49-F238E27FC236}">
              <a16:creationId xmlns:a16="http://schemas.microsoft.com/office/drawing/2014/main" id="{65C90F73-F79F-4919-9E31-74CFDCF367E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a:extLst>
            <a:ext uri="{FF2B5EF4-FFF2-40B4-BE49-F238E27FC236}">
              <a16:creationId xmlns:a16="http://schemas.microsoft.com/office/drawing/2014/main" id="{F8A2AC23-076B-41C7-9CE7-9524D6645DA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a:extLst>
            <a:ext uri="{FF2B5EF4-FFF2-40B4-BE49-F238E27FC236}">
              <a16:creationId xmlns:a16="http://schemas.microsoft.com/office/drawing/2014/main" id="{D44AA8BC-545F-4EA7-8782-DE5B402FA92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a:extLst>
            <a:ext uri="{FF2B5EF4-FFF2-40B4-BE49-F238E27FC236}">
              <a16:creationId xmlns:a16="http://schemas.microsoft.com/office/drawing/2014/main" id="{42FB616F-52C0-41EA-870F-E91188C97CF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a:extLst>
            <a:ext uri="{FF2B5EF4-FFF2-40B4-BE49-F238E27FC236}">
              <a16:creationId xmlns:a16="http://schemas.microsoft.com/office/drawing/2014/main" id="{FE217786-3800-42F9-9A58-515FFF75B9B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a:extLst>
            <a:ext uri="{FF2B5EF4-FFF2-40B4-BE49-F238E27FC236}">
              <a16:creationId xmlns:a16="http://schemas.microsoft.com/office/drawing/2014/main" id="{C2329740-E961-42B0-91F3-9DD9720E7E0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4" name="テキスト ボックス 463">
          <a:extLst>
            <a:ext uri="{FF2B5EF4-FFF2-40B4-BE49-F238E27FC236}">
              <a16:creationId xmlns:a16="http://schemas.microsoft.com/office/drawing/2014/main" id="{D81F0C3D-2AF1-4D8D-9D2F-A6058E61A6B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a:extLst>
            <a:ext uri="{FF2B5EF4-FFF2-40B4-BE49-F238E27FC236}">
              <a16:creationId xmlns:a16="http://schemas.microsoft.com/office/drawing/2014/main" id="{DF5DCADA-B8D1-4540-9305-26AD07F76A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a:extLst>
            <a:ext uri="{FF2B5EF4-FFF2-40B4-BE49-F238E27FC236}">
              <a16:creationId xmlns:a16="http://schemas.microsoft.com/office/drawing/2014/main" id="{01F40D54-F51A-496D-BDE2-B4F794D3FD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67" name="直線コネクタ 466">
          <a:extLst>
            <a:ext uri="{FF2B5EF4-FFF2-40B4-BE49-F238E27FC236}">
              <a16:creationId xmlns:a16="http://schemas.microsoft.com/office/drawing/2014/main" id="{F1001847-21D4-410E-9DFD-F9CDF9C7D3A7}"/>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68" name="【保健センター・保健所】&#10;有形固定資産減価償却率最小値テキスト">
          <a:extLst>
            <a:ext uri="{FF2B5EF4-FFF2-40B4-BE49-F238E27FC236}">
              <a16:creationId xmlns:a16="http://schemas.microsoft.com/office/drawing/2014/main" id="{CBF0BDF9-5C6F-467B-BCCF-A0FFD8D27B14}"/>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69" name="直線コネクタ 468">
          <a:extLst>
            <a:ext uri="{FF2B5EF4-FFF2-40B4-BE49-F238E27FC236}">
              <a16:creationId xmlns:a16="http://schemas.microsoft.com/office/drawing/2014/main" id="{F7298456-011D-4CC2-B471-963FA08C667E}"/>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70" name="【保健センター・保健所】&#10;有形固定資産減価償却率最大値テキスト">
          <a:extLst>
            <a:ext uri="{FF2B5EF4-FFF2-40B4-BE49-F238E27FC236}">
              <a16:creationId xmlns:a16="http://schemas.microsoft.com/office/drawing/2014/main" id="{42CB2683-5988-408C-A64D-1277E0D900F9}"/>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71" name="直線コネクタ 470">
          <a:extLst>
            <a:ext uri="{FF2B5EF4-FFF2-40B4-BE49-F238E27FC236}">
              <a16:creationId xmlns:a16="http://schemas.microsoft.com/office/drawing/2014/main" id="{B1E07594-AEEB-4E7D-8891-8F2E53E1046F}"/>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72" name="【保健センター・保健所】&#10;有形固定資産減価償却率平均値テキスト">
          <a:extLst>
            <a:ext uri="{FF2B5EF4-FFF2-40B4-BE49-F238E27FC236}">
              <a16:creationId xmlns:a16="http://schemas.microsoft.com/office/drawing/2014/main" id="{7FE71CBD-7108-4451-ACCF-75403A2995B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73" name="フローチャート: 判断 472">
          <a:extLst>
            <a:ext uri="{FF2B5EF4-FFF2-40B4-BE49-F238E27FC236}">
              <a16:creationId xmlns:a16="http://schemas.microsoft.com/office/drawing/2014/main" id="{74DAE8EE-28F1-4CC4-B9E2-3E4796680567}"/>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74" name="フローチャート: 判断 473">
          <a:extLst>
            <a:ext uri="{FF2B5EF4-FFF2-40B4-BE49-F238E27FC236}">
              <a16:creationId xmlns:a16="http://schemas.microsoft.com/office/drawing/2014/main" id="{D54D9921-263A-4F06-B3DC-B7A86EC64132}"/>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75" name="フローチャート: 判断 474">
          <a:extLst>
            <a:ext uri="{FF2B5EF4-FFF2-40B4-BE49-F238E27FC236}">
              <a16:creationId xmlns:a16="http://schemas.microsoft.com/office/drawing/2014/main" id="{B2706DED-CEDB-4FB2-BB59-A0B1B4B3DA64}"/>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6" name="フローチャート: 判断 475">
          <a:extLst>
            <a:ext uri="{FF2B5EF4-FFF2-40B4-BE49-F238E27FC236}">
              <a16:creationId xmlns:a16="http://schemas.microsoft.com/office/drawing/2014/main" id="{28230857-0590-4802-B49E-F47201E99A8F}"/>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77" name="フローチャート: 判断 476">
          <a:extLst>
            <a:ext uri="{FF2B5EF4-FFF2-40B4-BE49-F238E27FC236}">
              <a16:creationId xmlns:a16="http://schemas.microsoft.com/office/drawing/2014/main" id="{594C269B-9085-47A8-967D-E95ED5AD74CD}"/>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BA0EBC4F-3C50-4E24-AEAD-6D88980B90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D16303D1-FB2B-4E6F-BE72-ED9625940E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C93F630D-C8A9-406F-97B2-8E27011C17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C7DCF377-1D2C-4CB8-ADF4-FF80EF1CEC8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B46C2EFB-CCBD-4656-87BC-3A70269796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483" name="楕円 482">
          <a:extLst>
            <a:ext uri="{FF2B5EF4-FFF2-40B4-BE49-F238E27FC236}">
              <a16:creationId xmlns:a16="http://schemas.microsoft.com/office/drawing/2014/main" id="{24AED4F4-0ED2-4CD5-8C3B-92BAB3C1E3CD}"/>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484" name="【保健センター・保健所】&#10;有形固定資産減価償却率該当値テキスト">
          <a:extLst>
            <a:ext uri="{FF2B5EF4-FFF2-40B4-BE49-F238E27FC236}">
              <a16:creationId xmlns:a16="http://schemas.microsoft.com/office/drawing/2014/main" id="{02B67DE7-8086-48AF-A095-79445B6F2211}"/>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485" name="楕円 484">
          <a:extLst>
            <a:ext uri="{FF2B5EF4-FFF2-40B4-BE49-F238E27FC236}">
              <a16:creationId xmlns:a16="http://schemas.microsoft.com/office/drawing/2014/main" id="{8EA9BD91-EE46-4C12-9477-0FAB47DFED47}"/>
            </a:ext>
          </a:extLst>
        </xdr:cNvPr>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60</xdr:row>
      <xdr:rowOff>169817</xdr:rowOff>
    </xdr:to>
    <xdr:cxnSp macro="">
      <xdr:nvCxnSpPr>
        <xdr:cNvPr id="486" name="直線コネクタ 485">
          <a:extLst>
            <a:ext uri="{FF2B5EF4-FFF2-40B4-BE49-F238E27FC236}">
              <a16:creationId xmlns:a16="http://schemas.microsoft.com/office/drawing/2014/main" id="{4EEEEF6C-A174-4C4E-B6A3-EC52A8CD67B1}"/>
            </a:ext>
          </a:extLst>
        </xdr:cNvPr>
        <xdr:cNvCxnSpPr/>
      </xdr:nvCxnSpPr>
      <xdr:spPr>
        <a:xfrm>
          <a:off x="15481300" y="104241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87" name="n_1aveValue【保健センター・保健所】&#10;有形固定資産減価償却率">
          <a:extLst>
            <a:ext uri="{FF2B5EF4-FFF2-40B4-BE49-F238E27FC236}">
              <a16:creationId xmlns:a16="http://schemas.microsoft.com/office/drawing/2014/main" id="{8C04D13A-66F1-4172-BB87-CA6006623B01}"/>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88" name="n_2aveValue【保健センター・保健所】&#10;有形固定資産減価償却率">
          <a:extLst>
            <a:ext uri="{FF2B5EF4-FFF2-40B4-BE49-F238E27FC236}">
              <a16:creationId xmlns:a16="http://schemas.microsoft.com/office/drawing/2014/main" id="{710E0EB4-C1E5-43DE-B1F1-84ADC1ED42D1}"/>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89" name="n_3aveValue【保健センター・保健所】&#10;有形固定資産減価償却率">
          <a:extLst>
            <a:ext uri="{FF2B5EF4-FFF2-40B4-BE49-F238E27FC236}">
              <a16:creationId xmlns:a16="http://schemas.microsoft.com/office/drawing/2014/main" id="{8A579E6B-5A6C-414B-BBA3-0597680AFA71}"/>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90" name="n_4aveValue【保健センター・保健所】&#10;有形固定資産減価償却率">
          <a:extLst>
            <a:ext uri="{FF2B5EF4-FFF2-40B4-BE49-F238E27FC236}">
              <a16:creationId xmlns:a16="http://schemas.microsoft.com/office/drawing/2014/main" id="{BE15C41F-8D7B-4354-BD36-62EFEB3C5F89}"/>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491" name="n_1mainValue【保健センター・保健所】&#10;有形固定資産減価償却率">
          <a:extLst>
            <a:ext uri="{FF2B5EF4-FFF2-40B4-BE49-F238E27FC236}">
              <a16:creationId xmlns:a16="http://schemas.microsoft.com/office/drawing/2014/main" id="{35F76D6B-399C-4135-88A7-E964C620FC2B}"/>
            </a:ext>
          </a:extLst>
        </xdr:cNvPr>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6A22949A-5F0D-4D5D-A857-7DC5A1DD96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3577047E-33D2-491C-A75A-F726C53A29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1F1F8400-6530-44FB-B78E-C7E6B2C004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4F0D7B66-D822-4556-B4E7-DF4DF78576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D0C23563-5941-4C37-A095-678C1FB16D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5104A59B-C9C5-4517-8592-0FE535541E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CD642386-2DA7-4669-BB30-178701EE98D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E2BC96A9-C5BD-44E7-88E5-F8D43219D47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6F92D8D0-18E6-4A80-96B0-403114D4F2F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B2F5BB5C-7D42-4FDC-ACF3-3886F809E7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a:extLst>
            <a:ext uri="{FF2B5EF4-FFF2-40B4-BE49-F238E27FC236}">
              <a16:creationId xmlns:a16="http://schemas.microsoft.com/office/drawing/2014/main" id="{D8729A74-4304-4D77-97A3-D7A52076E4B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a:extLst>
            <a:ext uri="{FF2B5EF4-FFF2-40B4-BE49-F238E27FC236}">
              <a16:creationId xmlns:a16="http://schemas.microsoft.com/office/drawing/2014/main" id="{ADAE57CF-5BF7-4880-9DAA-C6DED34509F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a:extLst>
            <a:ext uri="{FF2B5EF4-FFF2-40B4-BE49-F238E27FC236}">
              <a16:creationId xmlns:a16="http://schemas.microsoft.com/office/drawing/2014/main" id="{41618A5B-C703-4D42-BDF1-4C355C7A916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a:extLst>
            <a:ext uri="{FF2B5EF4-FFF2-40B4-BE49-F238E27FC236}">
              <a16:creationId xmlns:a16="http://schemas.microsoft.com/office/drawing/2014/main" id="{EF161F94-F50E-446F-AE7E-576AB4B0CED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a:extLst>
            <a:ext uri="{FF2B5EF4-FFF2-40B4-BE49-F238E27FC236}">
              <a16:creationId xmlns:a16="http://schemas.microsoft.com/office/drawing/2014/main" id="{B7C292E1-3EB1-4069-8EC1-F1A38D19C2B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a:extLst>
            <a:ext uri="{FF2B5EF4-FFF2-40B4-BE49-F238E27FC236}">
              <a16:creationId xmlns:a16="http://schemas.microsoft.com/office/drawing/2014/main" id="{0FE91E63-478D-4796-AAAD-C63ED3F9DDC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a:extLst>
            <a:ext uri="{FF2B5EF4-FFF2-40B4-BE49-F238E27FC236}">
              <a16:creationId xmlns:a16="http://schemas.microsoft.com/office/drawing/2014/main" id="{2B5CCD20-82A2-4178-BB3F-E01F6C9E944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a:extLst>
            <a:ext uri="{FF2B5EF4-FFF2-40B4-BE49-F238E27FC236}">
              <a16:creationId xmlns:a16="http://schemas.microsoft.com/office/drawing/2014/main" id="{6D149CE8-671E-4066-B8F2-46170E0CF0E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a:extLst>
            <a:ext uri="{FF2B5EF4-FFF2-40B4-BE49-F238E27FC236}">
              <a16:creationId xmlns:a16="http://schemas.microsoft.com/office/drawing/2014/main" id="{06D9DBCD-2CC5-4DB6-960B-3C3C26A5ACE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a:extLst>
            <a:ext uri="{FF2B5EF4-FFF2-40B4-BE49-F238E27FC236}">
              <a16:creationId xmlns:a16="http://schemas.microsoft.com/office/drawing/2014/main" id="{B9E2080C-95B0-4D3B-ABD7-4E69E56564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a:extLst>
            <a:ext uri="{FF2B5EF4-FFF2-40B4-BE49-F238E27FC236}">
              <a16:creationId xmlns:a16="http://schemas.microsoft.com/office/drawing/2014/main" id="{F98B0CAB-5551-4BCF-9BD4-FAB53F34DA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13" name="直線コネクタ 512">
          <a:extLst>
            <a:ext uri="{FF2B5EF4-FFF2-40B4-BE49-F238E27FC236}">
              <a16:creationId xmlns:a16="http://schemas.microsoft.com/office/drawing/2014/main" id="{2AB6EFF3-A64C-466A-BB7B-F47C46CBFDB0}"/>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14" name="【保健センター・保健所】&#10;一人当たり面積最小値テキスト">
          <a:extLst>
            <a:ext uri="{FF2B5EF4-FFF2-40B4-BE49-F238E27FC236}">
              <a16:creationId xmlns:a16="http://schemas.microsoft.com/office/drawing/2014/main" id="{F676C0EA-A0CC-4469-AD3D-BC4740438EC4}"/>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15" name="直線コネクタ 514">
          <a:extLst>
            <a:ext uri="{FF2B5EF4-FFF2-40B4-BE49-F238E27FC236}">
              <a16:creationId xmlns:a16="http://schemas.microsoft.com/office/drawing/2014/main" id="{00E9D445-90FE-4908-AF70-37CC66050513}"/>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16" name="【保健センター・保健所】&#10;一人当たり面積最大値テキスト">
          <a:extLst>
            <a:ext uri="{FF2B5EF4-FFF2-40B4-BE49-F238E27FC236}">
              <a16:creationId xmlns:a16="http://schemas.microsoft.com/office/drawing/2014/main" id="{D050C30E-79A1-4ACD-886E-08B32FABC0BE}"/>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17" name="直線コネクタ 516">
          <a:extLst>
            <a:ext uri="{FF2B5EF4-FFF2-40B4-BE49-F238E27FC236}">
              <a16:creationId xmlns:a16="http://schemas.microsoft.com/office/drawing/2014/main" id="{BF487C90-2E8A-4F38-9023-E143DBD01182}"/>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518" name="【保健センター・保健所】&#10;一人当たり面積平均値テキスト">
          <a:extLst>
            <a:ext uri="{FF2B5EF4-FFF2-40B4-BE49-F238E27FC236}">
              <a16:creationId xmlns:a16="http://schemas.microsoft.com/office/drawing/2014/main" id="{75200551-5BF8-4C5F-AF28-4299A8756221}"/>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19" name="フローチャート: 判断 518">
          <a:extLst>
            <a:ext uri="{FF2B5EF4-FFF2-40B4-BE49-F238E27FC236}">
              <a16:creationId xmlns:a16="http://schemas.microsoft.com/office/drawing/2014/main" id="{7A4A8F15-EB2C-4AEF-A650-241D35AFE59D}"/>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20" name="フローチャート: 判断 519">
          <a:extLst>
            <a:ext uri="{FF2B5EF4-FFF2-40B4-BE49-F238E27FC236}">
              <a16:creationId xmlns:a16="http://schemas.microsoft.com/office/drawing/2014/main" id="{0E4D5EC7-A40A-4144-9316-486A24DC7961}"/>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21" name="フローチャート: 判断 520">
          <a:extLst>
            <a:ext uri="{FF2B5EF4-FFF2-40B4-BE49-F238E27FC236}">
              <a16:creationId xmlns:a16="http://schemas.microsoft.com/office/drawing/2014/main" id="{50DF7C31-224E-473A-87D7-AB2390306EAC}"/>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22" name="フローチャート: 判断 521">
          <a:extLst>
            <a:ext uri="{FF2B5EF4-FFF2-40B4-BE49-F238E27FC236}">
              <a16:creationId xmlns:a16="http://schemas.microsoft.com/office/drawing/2014/main" id="{EE3E9B60-6650-41FC-BD54-3682FBC6DF08}"/>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23" name="フローチャート: 判断 522">
          <a:extLst>
            <a:ext uri="{FF2B5EF4-FFF2-40B4-BE49-F238E27FC236}">
              <a16:creationId xmlns:a16="http://schemas.microsoft.com/office/drawing/2014/main" id="{51B3B934-5254-4883-AE4B-1DA632F6E489}"/>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E322464A-F18B-4630-A047-A0FA200D09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A7AC4A50-625B-431C-8539-00096ED6BA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7906A78A-61EB-4B2C-89FA-8B8E0D99B41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FF22A392-7E83-4C51-AF86-1862B6E23FE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769B0F35-DF9A-4704-9201-ECD58B1F31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55728</xdr:rowOff>
    </xdr:from>
    <xdr:to>
      <xdr:col>116</xdr:col>
      <xdr:colOff>114300</xdr:colOff>
      <xdr:row>63</xdr:row>
      <xdr:rowOff>157328</xdr:rowOff>
    </xdr:to>
    <xdr:sp macro="" textlink="">
      <xdr:nvSpPr>
        <xdr:cNvPr id="529" name="楕円 528">
          <a:extLst>
            <a:ext uri="{FF2B5EF4-FFF2-40B4-BE49-F238E27FC236}">
              <a16:creationId xmlns:a16="http://schemas.microsoft.com/office/drawing/2014/main" id="{2294D87B-03B4-4C6A-8901-6DA8C179E691}"/>
            </a:ext>
          </a:extLst>
        </xdr:cNvPr>
        <xdr:cNvSpPr/>
      </xdr:nvSpPr>
      <xdr:spPr>
        <a:xfrm>
          <a:off x="221107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142105</xdr:rowOff>
    </xdr:from>
    <xdr:ext cx="469744" cy="259045"/>
    <xdr:sp macro="" textlink="">
      <xdr:nvSpPr>
        <xdr:cNvPr id="530" name="【保健センター・保健所】&#10;一人当たり面積該当値テキスト">
          <a:extLst>
            <a:ext uri="{FF2B5EF4-FFF2-40B4-BE49-F238E27FC236}">
              <a16:creationId xmlns:a16="http://schemas.microsoft.com/office/drawing/2014/main" id="{A0C4099E-F222-4F8A-85CF-D4B31C0B8C6A}"/>
            </a:ext>
          </a:extLst>
        </xdr:cNvPr>
        <xdr:cNvSpPr txBox="1"/>
      </xdr:nvSpPr>
      <xdr:spPr>
        <a:xfrm>
          <a:off x="22199600" y="107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57099</xdr:rowOff>
    </xdr:from>
    <xdr:to>
      <xdr:col>112</xdr:col>
      <xdr:colOff>38100</xdr:colOff>
      <xdr:row>63</xdr:row>
      <xdr:rowOff>158699</xdr:rowOff>
    </xdr:to>
    <xdr:sp macro="" textlink="">
      <xdr:nvSpPr>
        <xdr:cNvPr id="531" name="楕円 530">
          <a:extLst>
            <a:ext uri="{FF2B5EF4-FFF2-40B4-BE49-F238E27FC236}">
              <a16:creationId xmlns:a16="http://schemas.microsoft.com/office/drawing/2014/main" id="{07122BCE-397E-453D-BF24-6AAF06482B92}"/>
            </a:ext>
          </a:extLst>
        </xdr:cNvPr>
        <xdr:cNvSpPr/>
      </xdr:nvSpPr>
      <xdr:spPr>
        <a:xfrm>
          <a:off x="21272500" y="108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106528</xdr:rowOff>
    </xdr:from>
    <xdr:to>
      <xdr:col>116</xdr:col>
      <xdr:colOff>63500</xdr:colOff>
      <xdr:row>63</xdr:row>
      <xdr:rowOff>107899</xdr:rowOff>
    </xdr:to>
    <xdr:cxnSp macro="">
      <xdr:nvCxnSpPr>
        <xdr:cNvPr id="532" name="直線コネクタ 531">
          <a:extLst>
            <a:ext uri="{FF2B5EF4-FFF2-40B4-BE49-F238E27FC236}">
              <a16:creationId xmlns:a16="http://schemas.microsoft.com/office/drawing/2014/main" id="{498407B0-D4F8-415E-9232-32FD0BEB8B72}"/>
            </a:ext>
          </a:extLst>
        </xdr:cNvPr>
        <xdr:cNvCxnSpPr/>
      </xdr:nvCxnSpPr>
      <xdr:spPr>
        <a:xfrm flipV="1">
          <a:off x="21323300" y="1090787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33" name="n_1aveValue【保健センター・保健所】&#10;一人当たり面積">
          <a:extLst>
            <a:ext uri="{FF2B5EF4-FFF2-40B4-BE49-F238E27FC236}">
              <a16:creationId xmlns:a16="http://schemas.microsoft.com/office/drawing/2014/main" id="{E77D9A5B-FA0D-40F1-9C5B-2258540E8A49}"/>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534" name="n_2aveValue【保健センター・保健所】&#10;一人当たり面積">
          <a:extLst>
            <a:ext uri="{FF2B5EF4-FFF2-40B4-BE49-F238E27FC236}">
              <a16:creationId xmlns:a16="http://schemas.microsoft.com/office/drawing/2014/main" id="{2CBF4C11-0449-4C66-9D0A-51B3E87F2204}"/>
            </a:ext>
          </a:extLst>
        </xdr:cNvPr>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535" name="n_3aveValue【保健センター・保健所】&#10;一人当たり面積">
          <a:extLst>
            <a:ext uri="{FF2B5EF4-FFF2-40B4-BE49-F238E27FC236}">
              <a16:creationId xmlns:a16="http://schemas.microsoft.com/office/drawing/2014/main" id="{ABC428CB-891C-44B7-ABE6-649DDD1A366F}"/>
            </a:ext>
          </a:extLst>
        </xdr:cNvPr>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36" name="n_4aveValue【保健センター・保健所】&#10;一人当たり面積">
          <a:extLst>
            <a:ext uri="{FF2B5EF4-FFF2-40B4-BE49-F238E27FC236}">
              <a16:creationId xmlns:a16="http://schemas.microsoft.com/office/drawing/2014/main" id="{BF6F5276-EF6B-4DDE-968A-2E3B71BC7C2C}"/>
            </a:ext>
          </a:extLst>
        </xdr:cNvPr>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149826</xdr:rowOff>
    </xdr:from>
    <xdr:ext cx="469744" cy="259045"/>
    <xdr:sp macro="" textlink="">
      <xdr:nvSpPr>
        <xdr:cNvPr id="537" name="n_1mainValue【保健センター・保健所】&#10;一人当たり面積">
          <a:extLst>
            <a:ext uri="{FF2B5EF4-FFF2-40B4-BE49-F238E27FC236}">
              <a16:creationId xmlns:a16="http://schemas.microsoft.com/office/drawing/2014/main" id="{EA715993-F3C6-4E58-A0C2-FA05DD63089D}"/>
            </a:ext>
          </a:extLst>
        </xdr:cNvPr>
        <xdr:cNvSpPr txBox="1"/>
      </xdr:nvSpPr>
      <xdr:spPr>
        <a:xfrm>
          <a:off x="21075727" y="1095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a:extLst>
            <a:ext uri="{FF2B5EF4-FFF2-40B4-BE49-F238E27FC236}">
              <a16:creationId xmlns:a16="http://schemas.microsoft.com/office/drawing/2014/main" id="{CBC11B41-3A67-4980-BBF3-75742826CB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a:extLst>
            <a:ext uri="{FF2B5EF4-FFF2-40B4-BE49-F238E27FC236}">
              <a16:creationId xmlns:a16="http://schemas.microsoft.com/office/drawing/2014/main" id="{39DE6F91-357C-4C95-8DA6-873B05B495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a:extLst>
            <a:ext uri="{FF2B5EF4-FFF2-40B4-BE49-F238E27FC236}">
              <a16:creationId xmlns:a16="http://schemas.microsoft.com/office/drawing/2014/main" id="{DA4575A6-D9F2-4A26-9670-E75C8E10EE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a:extLst>
            <a:ext uri="{FF2B5EF4-FFF2-40B4-BE49-F238E27FC236}">
              <a16:creationId xmlns:a16="http://schemas.microsoft.com/office/drawing/2014/main" id="{4FE9DDA0-8BF7-4F47-AB21-B50EB55127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a:extLst>
            <a:ext uri="{FF2B5EF4-FFF2-40B4-BE49-F238E27FC236}">
              <a16:creationId xmlns:a16="http://schemas.microsoft.com/office/drawing/2014/main" id="{32BE1F6C-F84F-46F8-BB50-042B69B979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a:extLst>
            <a:ext uri="{FF2B5EF4-FFF2-40B4-BE49-F238E27FC236}">
              <a16:creationId xmlns:a16="http://schemas.microsoft.com/office/drawing/2014/main" id="{F5DC93AF-3F93-4168-A1FD-0E829216BE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a:extLst>
            <a:ext uri="{FF2B5EF4-FFF2-40B4-BE49-F238E27FC236}">
              <a16:creationId xmlns:a16="http://schemas.microsoft.com/office/drawing/2014/main" id="{A6A90DC3-E2E9-4B7D-9195-982CE43481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a:extLst>
            <a:ext uri="{FF2B5EF4-FFF2-40B4-BE49-F238E27FC236}">
              <a16:creationId xmlns:a16="http://schemas.microsoft.com/office/drawing/2014/main" id="{1EE14D88-8818-4838-9524-10541383F91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a:extLst>
            <a:ext uri="{FF2B5EF4-FFF2-40B4-BE49-F238E27FC236}">
              <a16:creationId xmlns:a16="http://schemas.microsoft.com/office/drawing/2014/main" id="{E42C3F4C-2880-4409-9BD9-408983C750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a:extLst>
            <a:ext uri="{FF2B5EF4-FFF2-40B4-BE49-F238E27FC236}">
              <a16:creationId xmlns:a16="http://schemas.microsoft.com/office/drawing/2014/main" id="{62855CE2-62FA-4E4F-B32B-A34458D96AD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8" name="テキスト ボックス 547">
          <a:extLst>
            <a:ext uri="{FF2B5EF4-FFF2-40B4-BE49-F238E27FC236}">
              <a16:creationId xmlns:a16="http://schemas.microsoft.com/office/drawing/2014/main" id="{31490A4F-1DEA-4420-951D-145EAB572EB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a:extLst>
            <a:ext uri="{FF2B5EF4-FFF2-40B4-BE49-F238E27FC236}">
              <a16:creationId xmlns:a16="http://schemas.microsoft.com/office/drawing/2014/main" id="{87A0B4E8-64B9-44C3-A6A0-4814B5461D2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0" name="テキスト ボックス 549">
          <a:extLst>
            <a:ext uri="{FF2B5EF4-FFF2-40B4-BE49-F238E27FC236}">
              <a16:creationId xmlns:a16="http://schemas.microsoft.com/office/drawing/2014/main" id="{18F8E04D-8D0A-4BBC-8C4E-6152F5DC5AB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a:extLst>
            <a:ext uri="{FF2B5EF4-FFF2-40B4-BE49-F238E27FC236}">
              <a16:creationId xmlns:a16="http://schemas.microsoft.com/office/drawing/2014/main" id="{0C8CB81C-9044-4A3C-ABB7-D757C91FED1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a:extLst>
            <a:ext uri="{FF2B5EF4-FFF2-40B4-BE49-F238E27FC236}">
              <a16:creationId xmlns:a16="http://schemas.microsoft.com/office/drawing/2014/main" id="{5DF86D0F-73D1-4C5F-9573-F82191B67E1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a:extLst>
            <a:ext uri="{FF2B5EF4-FFF2-40B4-BE49-F238E27FC236}">
              <a16:creationId xmlns:a16="http://schemas.microsoft.com/office/drawing/2014/main" id="{20DACC3C-FB5E-459D-BE4C-759DD26D92A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a:extLst>
            <a:ext uri="{FF2B5EF4-FFF2-40B4-BE49-F238E27FC236}">
              <a16:creationId xmlns:a16="http://schemas.microsoft.com/office/drawing/2014/main" id="{C68AD8AE-F56A-4526-A8D3-210B11EC280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a:extLst>
            <a:ext uri="{FF2B5EF4-FFF2-40B4-BE49-F238E27FC236}">
              <a16:creationId xmlns:a16="http://schemas.microsoft.com/office/drawing/2014/main" id="{3108AA42-6232-4ACA-A82D-02BD993F289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a:extLst>
            <a:ext uri="{FF2B5EF4-FFF2-40B4-BE49-F238E27FC236}">
              <a16:creationId xmlns:a16="http://schemas.microsoft.com/office/drawing/2014/main" id="{4846E1EF-DFF5-48C1-A09F-3B647346AC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a:extLst>
            <a:ext uri="{FF2B5EF4-FFF2-40B4-BE49-F238E27FC236}">
              <a16:creationId xmlns:a16="http://schemas.microsoft.com/office/drawing/2014/main" id="{4FB5A19B-D09E-4A8F-9647-946D0578AAD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a:extLst>
            <a:ext uri="{FF2B5EF4-FFF2-40B4-BE49-F238E27FC236}">
              <a16:creationId xmlns:a16="http://schemas.microsoft.com/office/drawing/2014/main" id="{A820535F-9EBF-4AD3-9E7D-3449D4175AB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a:extLst>
            <a:ext uri="{FF2B5EF4-FFF2-40B4-BE49-F238E27FC236}">
              <a16:creationId xmlns:a16="http://schemas.microsoft.com/office/drawing/2014/main" id="{FBBDED5C-F6AC-43AC-AEBF-58A44ADF05A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0" name="テキスト ボックス 559">
          <a:extLst>
            <a:ext uri="{FF2B5EF4-FFF2-40B4-BE49-F238E27FC236}">
              <a16:creationId xmlns:a16="http://schemas.microsoft.com/office/drawing/2014/main" id="{619536B6-DE40-4F6A-9F70-A6DA2FA6A8E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7736BC2C-8E31-467B-9A3D-46FDA3600D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a:extLst>
            <a:ext uri="{FF2B5EF4-FFF2-40B4-BE49-F238E27FC236}">
              <a16:creationId xmlns:a16="http://schemas.microsoft.com/office/drawing/2014/main" id="{7A6D7F74-85FE-416A-A1DB-A1634FC362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63" name="直線コネクタ 562">
          <a:extLst>
            <a:ext uri="{FF2B5EF4-FFF2-40B4-BE49-F238E27FC236}">
              <a16:creationId xmlns:a16="http://schemas.microsoft.com/office/drawing/2014/main" id="{452E7FD5-F02C-475D-B1FD-B267825BFE5D}"/>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64" name="【消防施設】&#10;有形固定資産減価償却率最小値テキスト">
          <a:extLst>
            <a:ext uri="{FF2B5EF4-FFF2-40B4-BE49-F238E27FC236}">
              <a16:creationId xmlns:a16="http://schemas.microsoft.com/office/drawing/2014/main" id="{9F6E3041-9B16-4674-B1D9-1820E94766F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5" name="直線コネクタ 564">
          <a:extLst>
            <a:ext uri="{FF2B5EF4-FFF2-40B4-BE49-F238E27FC236}">
              <a16:creationId xmlns:a16="http://schemas.microsoft.com/office/drawing/2014/main" id="{C46683AD-C4FF-4FEA-A669-950E30F1F76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66" name="【消防施設】&#10;有形固定資産減価償却率最大値テキスト">
          <a:extLst>
            <a:ext uri="{FF2B5EF4-FFF2-40B4-BE49-F238E27FC236}">
              <a16:creationId xmlns:a16="http://schemas.microsoft.com/office/drawing/2014/main" id="{90604B12-4B47-4BAB-895A-C48470D6596B}"/>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67" name="直線コネクタ 566">
          <a:extLst>
            <a:ext uri="{FF2B5EF4-FFF2-40B4-BE49-F238E27FC236}">
              <a16:creationId xmlns:a16="http://schemas.microsoft.com/office/drawing/2014/main" id="{A34815CB-8BED-401F-BD22-FF2364C17F89}"/>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68" name="【消防施設】&#10;有形固定資産減価償却率平均値テキスト">
          <a:extLst>
            <a:ext uri="{FF2B5EF4-FFF2-40B4-BE49-F238E27FC236}">
              <a16:creationId xmlns:a16="http://schemas.microsoft.com/office/drawing/2014/main" id="{04ACAB9B-F508-4A82-AC37-381D4B5B6AA8}"/>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69" name="フローチャート: 判断 568">
          <a:extLst>
            <a:ext uri="{FF2B5EF4-FFF2-40B4-BE49-F238E27FC236}">
              <a16:creationId xmlns:a16="http://schemas.microsoft.com/office/drawing/2014/main" id="{FB6825D9-C489-4D69-B184-29219A8F2B3B}"/>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70" name="フローチャート: 判断 569">
          <a:extLst>
            <a:ext uri="{FF2B5EF4-FFF2-40B4-BE49-F238E27FC236}">
              <a16:creationId xmlns:a16="http://schemas.microsoft.com/office/drawing/2014/main" id="{FA2AB8B8-7C3E-4A2E-BF26-7F6A55E65C17}"/>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71" name="フローチャート: 判断 570">
          <a:extLst>
            <a:ext uri="{FF2B5EF4-FFF2-40B4-BE49-F238E27FC236}">
              <a16:creationId xmlns:a16="http://schemas.microsoft.com/office/drawing/2014/main" id="{9D4E6E20-4C9E-4486-A418-D40EFEB36B5A}"/>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72" name="フローチャート: 判断 571">
          <a:extLst>
            <a:ext uri="{FF2B5EF4-FFF2-40B4-BE49-F238E27FC236}">
              <a16:creationId xmlns:a16="http://schemas.microsoft.com/office/drawing/2014/main" id="{E4696304-733A-4D5D-8BA7-B7D80013C9D2}"/>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73" name="フローチャート: 判断 572">
          <a:extLst>
            <a:ext uri="{FF2B5EF4-FFF2-40B4-BE49-F238E27FC236}">
              <a16:creationId xmlns:a16="http://schemas.microsoft.com/office/drawing/2014/main" id="{1F59BC6F-AE9E-4C3D-9413-963492F5C3A9}"/>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74DF7F7-CF05-49B6-B548-0B4BCCD0A2E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AB5C8501-4145-4D08-9C89-DEE934B3DD7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891D8F86-922A-4C86-98B4-F6A6459476B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DB028676-B69D-491C-ACF4-B6A8648816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E958FFCF-8618-4F0F-842C-6E15A27BD35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79" name="楕円 578">
          <a:extLst>
            <a:ext uri="{FF2B5EF4-FFF2-40B4-BE49-F238E27FC236}">
              <a16:creationId xmlns:a16="http://schemas.microsoft.com/office/drawing/2014/main" id="{9DD14FB7-1323-49A0-A647-8EF00AC2EA93}"/>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80" name="【消防施設】&#10;有形固定資産減価償却率該当値テキスト">
          <a:extLst>
            <a:ext uri="{FF2B5EF4-FFF2-40B4-BE49-F238E27FC236}">
              <a16:creationId xmlns:a16="http://schemas.microsoft.com/office/drawing/2014/main" id="{4CC85746-8C67-4674-B5C5-F6116C365DDD}"/>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81" name="楕円 580">
          <a:extLst>
            <a:ext uri="{FF2B5EF4-FFF2-40B4-BE49-F238E27FC236}">
              <a16:creationId xmlns:a16="http://schemas.microsoft.com/office/drawing/2014/main" id="{69E4EE8C-204C-4428-8713-1FB040BA1C6C}"/>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82" name="直線コネクタ 581">
          <a:extLst>
            <a:ext uri="{FF2B5EF4-FFF2-40B4-BE49-F238E27FC236}">
              <a16:creationId xmlns:a16="http://schemas.microsoft.com/office/drawing/2014/main" id="{C32ECCA7-C27F-43F3-9FD9-D74354F55F32}"/>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83" name="n_1aveValue【消防施設】&#10;有形固定資産減価償却率">
          <a:extLst>
            <a:ext uri="{FF2B5EF4-FFF2-40B4-BE49-F238E27FC236}">
              <a16:creationId xmlns:a16="http://schemas.microsoft.com/office/drawing/2014/main" id="{AACF940E-0085-443F-B4E5-A8F18BB2CB3B}"/>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84" name="n_2aveValue【消防施設】&#10;有形固定資産減価償却率">
          <a:extLst>
            <a:ext uri="{FF2B5EF4-FFF2-40B4-BE49-F238E27FC236}">
              <a16:creationId xmlns:a16="http://schemas.microsoft.com/office/drawing/2014/main" id="{F995676C-1E68-4940-8546-87C1E50E58A5}"/>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85" name="n_3aveValue【消防施設】&#10;有形固定資産減価償却率">
          <a:extLst>
            <a:ext uri="{FF2B5EF4-FFF2-40B4-BE49-F238E27FC236}">
              <a16:creationId xmlns:a16="http://schemas.microsoft.com/office/drawing/2014/main" id="{7788F5A4-B8DE-4A5D-B506-AC831F6F0533}"/>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86" name="n_4aveValue【消防施設】&#10;有形固定資産減価償却率">
          <a:extLst>
            <a:ext uri="{FF2B5EF4-FFF2-40B4-BE49-F238E27FC236}">
              <a16:creationId xmlns:a16="http://schemas.microsoft.com/office/drawing/2014/main" id="{BD33A7D3-7881-4FCE-9B36-3F4DB9B655BD}"/>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7" name="n_1mainValue【消防施設】&#10;有形固定資産減価償却率">
          <a:extLst>
            <a:ext uri="{FF2B5EF4-FFF2-40B4-BE49-F238E27FC236}">
              <a16:creationId xmlns:a16="http://schemas.microsoft.com/office/drawing/2014/main" id="{E957B7A9-4858-43FD-9644-F2D651E0A16C}"/>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B97F2616-3279-4EFA-832C-882881FC81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D30D81B-7602-4E57-A493-86C6A9DEF05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B683FD19-B46B-4F50-981B-05755ED410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94A9E20A-8510-4D51-A209-FCF9AE1B92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3FEA5C1C-CA03-4197-BD2D-DEF0588845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DBAD7D80-3256-4438-B350-0D09055A26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2C6E7807-9B49-44A7-A548-4C9BAD01B2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F8F104EA-84FC-443F-B2A5-D27561E3F25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AF4991EB-BBF6-4681-8E91-7AB22CD732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2C8D4D89-7F61-49D5-AFB2-789632CFDC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a:extLst>
            <a:ext uri="{FF2B5EF4-FFF2-40B4-BE49-F238E27FC236}">
              <a16:creationId xmlns:a16="http://schemas.microsoft.com/office/drawing/2014/main" id="{AE859770-3158-4D32-93BE-37814DE4881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a:extLst>
            <a:ext uri="{FF2B5EF4-FFF2-40B4-BE49-F238E27FC236}">
              <a16:creationId xmlns:a16="http://schemas.microsoft.com/office/drawing/2014/main" id="{39014C14-36C2-49E0-ABB9-44FEEBF936B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a:extLst>
            <a:ext uri="{FF2B5EF4-FFF2-40B4-BE49-F238E27FC236}">
              <a16:creationId xmlns:a16="http://schemas.microsoft.com/office/drawing/2014/main" id="{D4D072A4-1F54-49EA-B71E-C0D56F7D287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a:extLst>
            <a:ext uri="{FF2B5EF4-FFF2-40B4-BE49-F238E27FC236}">
              <a16:creationId xmlns:a16="http://schemas.microsoft.com/office/drawing/2014/main" id="{C656D851-818D-4540-A513-A52AB67D4FA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a:extLst>
            <a:ext uri="{FF2B5EF4-FFF2-40B4-BE49-F238E27FC236}">
              <a16:creationId xmlns:a16="http://schemas.microsoft.com/office/drawing/2014/main" id="{B6484392-F829-4A7E-A925-668CC20B18C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a:extLst>
            <a:ext uri="{FF2B5EF4-FFF2-40B4-BE49-F238E27FC236}">
              <a16:creationId xmlns:a16="http://schemas.microsoft.com/office/drawing/2014/main" id="{3F4BA1DC-7668-4BF7-8075-451DA8076E5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a:extLst>
            <a:ext uri="{FF2B5EF4-FFF2-40B4-BE49-F238E27FC236}">
              <a16:creationId xmlns:a16="http://schemas.microsoft.com/office/drawing/2014/main" id="{2E2584B3-E562-4F20-A8B4-20F2FBD0F2B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a:extLst>
            <a:ext uri="{FF2B5EF4-FFF2-40B4-BE49-F238E27FC236}">
              <a16:creationId xmlns:a16="http://schemas.microsoft.com/office/drawing/2014/main" id="{ED02D62F-431F-4010-9C8E-0153D01F3EA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ADD8052C-2ED8-4A57-A353-D3A9BE26EDD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EEA48D03-6F68-4D61-B5C0-6DFA5C8F45F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C068E503-F0F6-4D9B-A7E1-052448190C8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9" name="直線コネクタ 608">
          <a:extLst>
            <a:ext uri="{FF2B5EF4-FFF2-40B4-BE49-F238E27FC236}">
              <a16:creationId xmlns:a16="http://schemas.microsoft.com/office/drawing/2014/main" id="{9C8A65B9-E416-4622-A055-D5B405CA7499}"/>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10" name="【消防施設】&#10;一人当たり面積最小値テキスト">
          <a:extLst>
            <a:ext uri="{FF2B5EF4-FFF2-40B4-BE49-F238E27FC236}">
              <a16:creationId xmlns:a16="http://schemas.microsoft.com/office/drawing/2014/main" id="{3CFE64A7-BE3E-45DC-9BA9-188D7B90E6A7}"/>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1" name="直線コネクタ 610">
          <a:extLst>
            <a:ext uri="{FF2B5EF4-FFF2-40B4-BE49-F238E27FC236}">
              <a16:creationId xmlns:a16="http://schemas.microsoft.com/office/drawing/2014/main" id="{612BFB43-785B-428F-B893-63EE64B297D5}"/>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2" name="【消防施設】&#10;一人当たり面積最大値テキスト">
          <a:extLst>
            <a:ext uri="{FF2B5EF4-FFF2-40B4-BE49-F238E27FC236}">
              <a16:creationId xmlns:a16="http://schemas.microsoft.com/office/drawing/2014/main" id="{5804E0F4-6390-4431-ABB8-C63FECF81D85}"/>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3" name="直線コネクタ 612">
          <a:extLst>
            <a:ext uri="{FF2B5EF4-FFF2-40B4-BE49-F238E27FC236}">
              <a16:creationId xmlns:a16="http://schemas.microsoft.com/office/drawing/2014/main" id="{9832769B-26DE-490F-A16D-4AD40DB9C67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4" name="【消防施設】&#10;一人当たり面積平均値テキスト">
          <a:extLst>
            <a:ext uri="{FF2B5EF4-FFF2-40B4-BE49-F238E27FC236}">
              <a16:creationId xmlns:a16="http://schemas.microsoft.com/office/drawing/2014/main" id="{D859BF8D-9853-4FEF-8D9E-C5B37B2BD648}"/>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5" name="フローチャート: 判断 614">
          <a:extLst>
            <a:ext uri="{FF2B5EF4-FFF2-40B4-BE49-F238E27FC236}">
              <a16:creationId xmlns:a16="http://schemas.microsoft.com/office/drawing/2014/main" id="{ED4FB939-8DE3-45EA-919A-0631EC2D4F5F}"/>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6" name="フローチャート: 判断 615">
          <a:extLst>
            <a:ext uri="{FF2B5EF4-FFF2-40B4-BE49-F238E27FC236}">
              <a16:creationId xmlns:a16="http://schemas.microsoft.com/office/drawing/2014/main" id="{94F19498-3CB6-4861-A2A2-2576A3FD9CC4}"/>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7" name="フローチャート: 判断 616">
          <a:extLst>
            <a:ext uri="{FF2B5EF4-FFF2-40B4-BE49-F238E27FC236}">
              <a16:creationId xmlns:a16="http://schemas.microsoft.com/office/drawing/2014/main" id="{54B69BA1-0AE6-4C70-AA7C-4F9F7FC58BB2}"/>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8" name="フローチャート: 判断 617">
          <a:extLst>
            <a:ext uri="{FF2B5EF4-FFF2-40B4-BE49-F238E27FC236}">
              <a16:creationId xmlns:a16="http://schemas.microsoft.com/office/drawing/2014/main" id="{6C05DC10-EFAF-495C-A1C2-2BA522E912C8}"/>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9" name="フローチャート: 判断 618">
          <a:extLst>
            <a:ext uri="{FF2B5EF4-FFF2-40B4-BE49-F238E27FC236}">
              <a16:creationId xmlns:a16="http://schemas.microsoft.com/office/drawing/2014/main" id="{54A0B6D7-84B3-4670-A33E-907D5C3AF87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A61A69E-F92A-418D-9661-66C7E559074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95FC64BE-02BF-4300-B382-37B2DF212D1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D625D58C-597B-42ED-BDD6-243A7AC6CA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8E6F697B-C48A-49DC-A695-59E62C0770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5726DBE6-FCAC-4DF5-ACD4-595F5CA935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25" name="楕円 624">
          <a:extLst>
            <a:ext uri="{FF2B5EF4-FFF2-40B4-BE49-F238E27FC236}">
              <a16:creationId xmlns:a16="http://schemas.microsoft.com/office/drawing/2014/main" id="{5B992B4E-B238-4C39-B8B6-EB624BFD7DBD}"/>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626" name="【消防施設】&#10;一人当たり面積該当値テキスト">
          <a:extLst>
            <a:ext uri="{FF2B5EF4-FFF2-40B4-BE49-F238E27FC236}">
              <a16:creationId xmlns:a16="http://schemas.microsoft.com/office/drawing/2014/main" id="{2B4A8F13-A651-4615-85BE-88C63BAE4AE9}"/>
            </a:ext>
          </a:extLst>
        </xdr:cNvPr>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60452</xdr:rowOff>
    </xdr:from>
    <xdr:to>
      <xdr:col>112</xdr:col>
      <xdr:colOff>38100</xdr:colOff>
      <xdr:row>85</xdr:row>
      <xdr:rowOff>162052</xdr:rowOff>
    </xdr:to>
    <xdr:sp macro="" textlink="">
      <xdr:nvSpPr>
        <xdr:cNvPr id="627" name="楕円 626">
          <a:extLst>
            <a:ext uri="{FF2B5EF4-FFF2-40B4-BE49-F238E27FC236}">
              <a16:creationId xmlns:a16="http://schemas.microsoft.com/office/drawing/2014/main" id="{323813BF-A410-4046-8779-9FBEC970FE05}"/>
            </a:ext>
          </a:extLst>
        </xdr:cNvPr>
        <xdr:cNvSpPr/>
      </xdr:nvSpPr>
      <xdr:spPr>
        <a:xfrm>
          <a:off x="21272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111252</xdr:rowOff>
    </xdr:to>
    <xdr:cxnSp macro="">
      <xdr:nvCxnSpPr>
        <xdr:cNvPr id="628" name="直線コネクタ 627">
          <a:extLst>
            <a:ext uri="{FF2B5EF4-FFF2-40B4-BE49-F238E27FC236}">
              <a16:creationId xmlns:a16="http://schemas.microsoft.com/office/drawing/2014/main" id="{5689A32C-A10E-41FA-BB7D-6BB66840AC68}"/>
            </a:ext>
          </a:extLst>
        </xdr:cNvPr>
        <xdr:cNvCxnSpPr/>
      </xdr:nvCxnSpPr>
      <xdr:spPr>
        <a:xfrm flipV="1">
          <a:off x="21323300" y="146822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29" name="n_1aveValue【消防施設】&#10;一人当たり面積">
          <a:extLst>
            <a:ext uri="{FF2B5EF4-FFF2-40B4-BE49-F238E27FC236}">
              <a16:creationId xmlns:a16="http://schemas.microsoft.com/office/drawing/2014/main" id="{89DD099E-CF5D-4DEC-A03D-E41673350767}"/>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0" name="n_2aveValue【消防施設】&#10;一人当たり面積">
          <a:extLst>
            <a:ext uri="{FF2B5EF4-FFF2-40B4-BE49-F238E27FC236}">
              <a16:creationId xmlns:a16="http://schemas.microsoft.com/office/drawing/2014/main" id="{7C360006-1522-4991-A510-4A3D7C2A3064}"/>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1" name="n_3aveValue【消防施設】&#10;一人当たり面積">
          <a:extLst>
            <a:ext uri="{FF2B5EF4-FFF2-40B4-BE49-F238E27FC236}">
              <a16:creationId xmlns:a16="http://schemas.microsoft.com/office/drawing/2014/main" id="{C62B442B-CF19-4A0A-9338-B5B77D49826B}"/>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2" name="n_4aveValue【消防施設】&#10;一人当たり面積">
          <a:extLst>
            <a:ext uri="{FF2B5EF4-FFF2-40B4-BE49-F238E27FC236}">
              <a16:creationId xmlns:a16="http://schemas.microsoft.com/office/drawing/2014/main" id="{82B7D8D2-CD2D-44DB-AF5C-22D496725343}"/>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153179</xdr:rowOff>
    </xdr:from>
    <xdr:ext cx="469744" cy="259045"/>
    <xdr:sp macro="" textlink="">
      <xdr:nvSpPr>
        <xdr:cNvPr id="633" name="n_1mainValue【消防施設】&#10;一人当たり面積">
          <a:extLst>
            <a:ext uri="{FF2B5EF4-FFF2-40B4-BE49-F238E27FC236}">
              <a16:creationId xmlns:a16="http://schemas.microsoft.com/office/drawing/2014/main" id="{4588955B-FC41-4B41-938F-7242A74DB955}"/>
            </a:ext>
          </a:extLst>
        </xdr:cNvPr>
        <xdr:cNvSpPr txBox="1"/>
      </xdr:nvSpPr>
      <xdr:spPr>
        <a:xfrm>
          <a:off x="210757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49299041-8D0E-4FAD-B8A7-07F88B6140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8E0E97C0-87A1-4260-BE8D-1F0FF4EDA2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65D488F2-038D-454E-AC2D-8474CE5216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D1EE0D8B-429D-4871-A68B-AFDA77004D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DDD1448F-3243-4916-99A6-49C98C56CA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7324AB23-311C-4CD7-8D9E-01571C7B01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FFCACAEE-D12B-4B0C-964B-CDA660CC148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DBEFFD92-970D-40FB-A88F-7750F0111C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56803D20-01C9-4385-9579-319A8F5CC05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1212D7A1-364B-4752-A27C-D512EFF8AB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114E890B-0003-482E-8C1A-F89E5BE5AA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31A33714-3496-468C-B282-281DA62AB11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B1CB13C3-17F7-4077-B8A2-98E0D7AA4A9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6343F856-D73E-453E-A678-8DE6AB6F932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A9C31CD3-FF30-4BCC-A94A-E020E07B81F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827C25E3-87CA-421A-93BB-FD91A58A06C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998F5DC3-68BE-48FA-B8D2-CA011088264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3E28DFA-5E45-40C7-8888-D53872A1195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3421003F-D1B6-4AB7-9A99-D46C6C56075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CB149250-6682-49FF-AF22-74954D266D3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4" name="テキスト ボックス 653">
          <a:extLst>
            <a:ext uri="{FF2B5EF4-FFF2-40B4-BE49-F238E27FC236}">
              <a16:creationId xmlns:a16="http://schemas.microsoft.com/office/drawing/2014/main" id="{B86EBA24-5184-4238-8913-BB3AE66C51B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D96D1553-FAF6-4415-982F-5EACA9D244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a:extLst>
            <a:ext uri="{FF2B5EF4-FFF2-40B4-BE49-F238E27FC236}">
              <a16:creationId xmlns:a16="http://schemas.microsoft.com/office/drawing/2014/main" id="{EF1FC27A-539E-4C2A-955C-1FA2CAFD1E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7" name="直線コネクタ 656">
          <a:extLst>
            <a:ext uri="{FF2B5EF4-FFF2-40B4-BE49-F238E27FC236}">
              <a16:creationId xmlns:a16="http://schemas.microsoft.com/office/drawing/2014/main" id="{1ABD0172-0138-4F34-841C-0A3C9B5260E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8" name="【庁舎】&#10;有形固定資産減価償却率最小値テキスト">
          <a:extLst>
            <a:ext uri="{FF2B5EF4-FFF2-40B4-BE49-F238E27FC236}">
              <a16:creationId xmlns:a16="http://schemas.microsoft.com/office/drawing/2014/main" id="{C700FF6D-4ABD-46F3-9296-C60AEF4B3AB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9" name="直線コネクタ 658">
          <a:extLst>
            <a:ext uri="{FF2B5EF4-FFF2-40B4-BE49-F238E27FC236}">
              <a16:creationId xmlns:a16="http://schemas.microsoft.com/office/drawing/2014/main" id="{6B40BD62-C73C-4D1E-9547-8E40AAF6364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0" name="【庁舎】&#10;有形固定資産減価償却率最大値テキスト">
          <a:extLst>
            <a:ext uri="{FF2B5EF4-FFF2-40B4-BE49-F238E27FC236}">
              <a16:creationId xmlns:a16="http://schemas.microsoft.com/office/drawing/2014/main" id="{8223FEF4-6DD2-4BE9-9635-CF1B40E9F66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1" name="直線コネクタ 660">
          <a:extLst>
            <a:ext uri="{FF2B5EF4-FFF2-40B4-BE49-F238E27FC236}">
              <a16:creationId xmlns:a16="http://schemas.microsoft.com/office/drawing/2014/main" id="{09E9D434-AB91-423C-92AC-6C3F1A3D0EA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2" name="【庁舎】&#10;有形固定資産減価償却率平均値テキスト">
          <a:extLst>
            <a:ext uri="{FF2B5EF4-FFF2-40B4-BE49-F238E27FC236}">
              <a16:creationId xmlns:a16="http://schemas.microsoft.com/office/drawing/2014/main" id="{6B5C56AA-3439-47CB-99F9-3E8AF7C7377D}"/>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3" name="フローチャート: 判断 662">
          <a:extLst>
            <a:ext uri="{FF2B5EF4-FFF2-40B4-BE49-F238E27FC236}">
              <a16:creationId xmlns:a16="http://schemas.microsoft.com/office/drawing/2014/main" id="{D1AEFCA4-C463-407B-845F-A8128379FDBC}"/>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64" name="フローチャート: 判断 663">
          <a:extLst>
            <a:ext uri="{FF2B5EF4-FFF2-40B4-BE49-F238E27FC236}">
              <a16:creationId xmlns:a16="http://schemas.microsoft.com/office/drawing/2014/main" id="{03A622FE-9316-4E99-A26C-A8817458E79F}"/>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65" name="フローチャート: 判断 664">
          <a:extLst>
            <a:ext uri="{FF2B5EF4-FFF2-40B4-BE49-F238E27FC236}">
              <a16:creationId xmlns:a16="http://schemas.microsoft.com/office/drawing/2014/main" id="{D8CFE18F-1E27-4983-8BFC-CBA08702797A}"/>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66" name="フローチャート: 判断 665">
          <a:extLst>
            <a:ext uri="{FF2B5EF4-FFF2-40B4-BE49-F238E27FC236}">
              <a16:creationId xmlns:a16="http://schemas.microsoft.com/office/drawing/2014/main" id="{A2CB9508-B384-40B4-BC07-8F894AE87394}"/>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67" name="フローチャート: 判断 666">
          <a:extLst>
            <a:ext uri="{FF2B5EF4-FFF2-40B4-BE49-F238E27FC236}">
              <a16:creationId xmlns:a16="http://schemas.microsoft.com/office/drawing/2014/main" id="{6C8EC2B9-1F3E-433E-B035-6152C290B2E1}"/>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D7C8194E-EA22-42C0-B5AD-E73D8F23C4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98B599E-2E9F-4CFE-BD74-850E6B448BA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C137CC6F-CE69-4AD7-B56C-43F919300C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E00393D-F863-4F64-A6CB-2C21304FAE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ADC28511-FDB3-4EB0-BA14-5ABFCD4FC0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673" name="楕円 672">
          <a:extLst>
            <a:ext uri="{FF2B5EF4-FFF2-40B4-BE49-F238E27FC236}">
              <a16:creationId xmlns:a16="http://schemas.microsoft.com/office/drawing/2014/main" id="{06E51849-BB80-4019-B627-7EAAC968A5E5}"/>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340478" cy="259045"/>
    <xdr:sp macro="" textlink="">
      <xdr:nvSpPr>
        <xdr:cNvPr id="674" name="【庁舎】&#10;有形固定資産減価償却率該当値テキスト">
          <a:extLst>
            <a:ext uri="{FF2B5EF4-FFF2-40B4-BE49-F238E27FC236}">
              <a16:creationId xmlns:a16="http://schemas.microsoft.com/office/drawing/2014/main" id="{F5EEC34C-C733-491B-9406-9D6FB67902C7}"/>
            </a:ext>
          </a:extLst>
        </xdr:cNvPr>
        <xdr:cNvSpPr txBox="1"/>
      </xdr:nvSpPr>
      <xdr:spPr>
        <a:xfrm>
          <a:off x="16357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675" name="楕円 674">
          <a:extLst>
            <a:ext uri="{FF2B5EF4-FFF2-40B4-BE49-F238E27FC236}">
              <a16:creationId xmlns:a16="http://schemas.microsoft.com/office/drawing/2014/main" id="{1262A4F3-2A3D-4C1A-AD77-40D4CD62DA52}"/>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107</xdr:row>
      <xdr:rowOff>69850</xdr:rowOff>
    </xdr:to>
    <xdr:cxnSp macro="">
      <xdr:nvCxnSpPr>
        <xdr:cNvPr id="676" name="直線コネクタ 675">
          <a:extLst>
            <a:ext uri="{FF2B5EF4-FFF2-40B4-BE49-F238E27FC236}">
              <a16:creationId xmlns:a16="http://schemas.microsoft.com/office/drawing/2014/main" id="{5216BFC9-86A7-42D6-BA2A-890B6AD9FB3D}"/>
            </a:ext>
          </a:extLst>
        </xdr:cNvPr>
        <xdr:cNvCxnSpPr/>
      </xdr:nvCxnSpPr>
      <xdr:spPr>
        <a:xfrm flipV="1">
          <a:off x="15481300" y="17145000"/>
          <a:ext cx="8382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77" name="n_1aveValue【庁舎】&#10;有形固定資産減価償却率">
          <a:extLst>
            <a:ext uri="{FF2B5EF4-FFF2-40B4-BE49-F238E27FC236}">
              <a16:creationId xmlns:a16="http://schemas.microsoft.com/office/drawing/2014/main" id="{71D0FFAC-8250-4802-8541-C8470F6F8D8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78" name="n_2aveValue【庁舎】&#10;有形固定資産減価償却率">
          <a:extLst>
            <a:ext uri="{FF2B5EF4-FFF2-40B4-BE49-F238E27FC236}">
              <a16:creationId xmlns:a16="http://schemas.microsoft.com/office/drawing/2014/main" id="{48EFB4BC-F84A-45F1-B029-CB84B580B09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79" name="n_3aveValue【庁舎】&#10;有形固定資産減価償却率">
          <a:extLst>
            <a:ext uri="{FF2B5EF4-FFF2-40B4-BE49-F238E27FC236}">
              <a16:creationId xmlns:a16="http://schemas.microsoft.com/office/drawing/2014/main" id="{188056EC-A0B9-4606-8961-A73347939087}"/>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80" name="n_4aveValue【庁舎】&#10;有形固定資産減価償却率">
          <a:extLst>
            <a:ext uri="{FF2B5EF4-FFF2-40B4-BE49-F238E27FC236}">
              <a16:creationId xmlns:a16="http://schemas.microsoft.com/office/drawing/2014/main" id="{1764F246-063E-49BB-A8E9-EE84B9F3CC7C}"/>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681" name="n_1mainValue【庁舎】&#10;有形固定資産減価償却率">
          <a:extLst>
            <a:ext uri="{FF2B5EF4-FFF2-40B4-BE49-F238E27FC236}">
              <a16:creationId xmlns:a16="http://schemas.microsoft.com/office/drawing/2014/main" id="{9A3609A4-EB24-41F1-A7E8-83F14BB2D94F}"/>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06A2EF5A-CB42-4115-ABE3-3056342124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614FCB6E-2314-40DA-864B-E526145F3B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6B2BE8A8-3C5B-4840-B640-B31FA2F579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E446F541-2A07-45B6-8B78-263DDCBB15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39D64546-E88E-43E5-AD8B-923010C6E4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5BBE5591-3A9D-4AA8-B1E6-5EBF1DA364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20095B66-8381-492D-9F94-CACC93DDB9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CB3F98D1-D5C4-4AFF-A4CE-B79708F52F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a:extLst>
            <a:ext uri="{FF2B5EF4-FFF2-40B4-BE49-F238E27FC236}">
              <a16:creationId xmlns:a16="http://schemas.microsoft.com/office/drawing/2014/main" id="{7FD05C0C-20EE-4890-BFFC-5B7C7FB37B8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a:extLst>
            <a:ext uri="{FF2B5EF4-FFF2-40B4-BE49-F238E27FC236}">
              <a16:creationId xmlns:a16="http://schemas.microsoft.com/office/drawing/2014/main" id="{28823094-6B84-4416-AA0B-FD17108E30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2" name="直線コネクタ 691">
          <a:extLst>
            <a:ext uri="{FF2B5EF4-FFF2-40B4-BE49-F238E27FC236}">
              <a16:creationId xmlns:a16="http://schemas.microsoft.com/office/drawing/2014/main" id="{B7B20F3A-7765-4791-AC88-ACC1742F352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3" name="テキスト ボックス 692">
          <a:extLst>
            <a:ext uri="{FF2B5EF4-FFF2-40B4-BE49-F238E27FC236}">
              <a16:creationId xmlns:a16="http://schemas.microsoft.com/office/drawing/2014/main" id="{84084F73-2228-4D61-A1C7-4B7367716B9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4" name="直線コネクタ 693">
          <a:extLst>
            <a:ext uri="{FF2B5EF4-FFF2-40B4-BE49-F238E27FC236}">
              <a16:creationId xmlns:a16="http://schemas.microsoft.com/office/drawing/2014/main" id="{93CF7449-3612-4E68-B8BA-37A742F9B58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5" name="テキスト ボックス 694">
          <a:extLst>
            <a:ext uri="{FF2B5EF4-FFF2-40B4-BE49-F238E27FC236}">
              <a16:creationId xmlns:a16="http://schemas.microsoft.com/office/drawing/2014/main" id="{638A3DA4-0334-4115-8288-B885D3B7E24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6" name="直線コネクタ 695">
          <a:extLst>
            <a:ext uri="{FF2B5EF4-FFF2-40B4-BE49-F238E27FC236}">
              <a16:creationId xmlns:a16="http://schemas.microsoft.com/office/drawing/2014/main" id="{F87395D3-C501-48AC-B955-9A4007CDDA7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7" name="テキスト ボックス 696">
          <a:extLst>
            <a:ext uri="{FF2B5EF4-FFF2-40B4-BE49-F238E27FC236}">
              <a16:creationId xmlns:a16="http://schemas.microsoft.com/office/drawing/2014/main" id="{E42D7730-2DCB-40DE-AF0E-7726D7E0F18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8" name="直線コネクタ 697">
          <a:extLst>
            <a:ext uri="{FF2B5EF4-FFF2-40B4-BE49-F238E27FC236}">
              <a16:creationId xmlns:a16="http://schemas.microsoft.com/office/drawing/2014/main" id="{B8661276-E10A-4E16-9B6B-2BA06208428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9" name="テキスト ボックス 698">
          <a:extLst>
            <a:ext uri="{FF2B5EF4-FFF2-40B4-BE49-F238E27FC236}">
              <a16:creationId xmlns:a16="http://schemas.microsoft.com/office/drawing/2014/main" id="{30534302-1C3E-4CE4-9AD2-1215120836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0" name="直線コネクタ 699">
          <a:extLst>
            <a:ext uri="{FF2B5EF4-FFF2-40B4-BE49-F238E27FC236}">
              <a16:creationId xmlns:a16="http://schemas.microsoft.com/office/drawing/2014/main" id="{A8C5CFE6-8FDA-4A72-99A7-E3D85B2E713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1" name="テキスト ボックス 700">
          <a:extLst>
            <a:ext uri="{FF2B5EF4-FFF2-40B4-BE49-F238E27FC236}">
              <a16:creationId xmlns:a16="http://schemas.microsoft.com/office/drawing/2014/main" id="{9D3D9DE3-3508-4FF6-9C80-0E28980A8FE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2" name="直線コネクタ 701">
          <a:extLst>
            <a:ext uri="{FF2B5EF4-FFF2-40B4-BE49-F238E27FC236}">
              <a16:creationId xmlns:a16="http://schemas.microsoft.com/office/drawing/2014/main" id="{390B5BE8-93FE-4AC2-AB3E-365844AF60B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3" name="テキスト ボックス 702">
          <a:extLst>
            <a:ext uri="{FF2B5EF4-FFF2-40B4-BE49-F238E27FC236}">
              <a16:creationId xmlns:a16="http://schemas.microsoft.com/office/drawing/2014/main" id="{F51356B2-A1A5-4469-A83A-0AA0F33EA4D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96653BDB-84DC-4A86-B146-F6E5EF7988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3314FA4-875C-4011-921F-F1494FEDF4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a:extLst>
            <a:ext uri="{FF2B5EF4-FFF2-40B4-BE49-F238E27FC236}">
              <a16:creationId xmlns:a16="http://schemas.microsoft.com/office/drawing/2014/main" id="{3538C8D5-D0F9-40DC-BA84-6672B67C193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07" name="直線コネクタ 706">
          <a:extLst>
            <a:ext uri="{FF2B5EF4-FFF2-40B4-BE49-F238E27FC236}">
              <a16:creationId xmlns:a16="http://schemas.microsoft.com/office/drawing/2014/main" id="{DF767A46-1D29-46AD-B73D-AEFD1E24A7D2}"/>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08" name="【庁舎】&#10;一人当たり面積最小値テキスト">
          <a:extLst>
            <a:ext uri="{FF2B5EF4-FFF2-40B4-BE49-F238E27FC236}">
              <a16:creationId xmlns:a16="http://schemas.microsoft.com/office/drawing/2014/main" id="{E078B605-B02B-4D07-B79D-66C9B1CEDC8C}"/>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09" name="直線コネクタ 708">
          <a:extLst>
            <a:ext uri="{FF2B5EF4-FFF2-40B4-BE49-F238E27FC236}">
              <a16:creationId xmlns:a16="http://schemas.microsoft.com/office/drawing/2014/main" id="{11D7A913-3498-4B38-BF4E-DAC662980D78}"/>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10" name="【庁舎】&#10;一人当たり面積最大値テキスト">
          <a:extLst>
            <a:ext uri="{FF2B5EF4-FFF2-40B4-BE49-F238E27FC236}">
              <a16:creationId xmlns:a16="http://schemas.microsoft.com/office/drawing/2014/main" id="{0CC7472A-F5A4-4AEB-85B2-3540B2B8FCF7}"/>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11" name="直線コネクタ 710">
          <a:extLst>
            <a:ext uri="{FF2B5EF4-FFF2-40B4-BE49-F238E27FC236}">
              <a16:creationId xmlns:a16="http://schemas.microsoft.com/office/drawing/2014/main" id="{ACD4BC0B-0E46-418D-8762-84EE2C02C0B7}"/>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12" name="【庁舎】&#10;一人当たり面積平均値テキスト">
          <a:extLst>
            <a:ext uri="{FF2B5EF4-FFF2-40B4-BE49-F238E27FC236}">
              <a16:creationId xmlns:a16="http://schemas.microsoft.com/office/drawing/2014/main" id="{188C6DC2-741F-423B-A419-983038B48261}"/>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13" name="フローチャート: 判断 712">
          <a:extLst>
            <a:ext uri="{FF2B5EF4-FFF2-40B4-BE49-F238E27FC236}">
              <a16:creationId xmlns:a16="http://schemas.microsoft.com/office/drawing/2014/main" id="{7C9B0370-2EB6-418D-B7FB-B0FD977E7AF5}"/>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14" name="フローチャート: 判断 713">
          <a:extLst>
            <a:ext uri="{FF2B5EF4-FFF2-40B4-BE49-F238E27FC236}">
              <a16:creationId xmlns:a16="http://schemas.microsoft.com/office/drawing/2014/main" id="{93D226A8-DB03-45C7-88FC-2624330BB2BC}"/>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15" name="フローチャート: 判断 714">
          <a:extLst>
            <a:ext uri="{FF2B5EF4-FFF2-40B4-BE49-F238E27FC236}">
              <a16:creationId xmlns:a16="http://schemas.microsoft.com/office/drawing/2014/main" id="{8C764CCB-F694-428F-9197-9333B4628EBA}"/>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16" name="フローチャート: 判断 715">
          <a:extLst>
            <a:ext uri="{FF2B5EF4-FFF2-40B4-BE49-F238E27FC236}">
              <a16:creationId xmlns:a16="http://schemas.microsoft.com/office/drawing/2014/main" id="{E7AFFB23-F688-4820-B14F-5529B48B11DD}"/>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17" name="フローチャート: 判断 716">
          <a:extLst>
            <a:ext uri="{FF2B5EF4-FFF2-40B4-BE49-F238E27FC236}">
              <a16:creationId xmlns:a16="http://schemas.microsoft.com/office/drawing/2014/main" id="{273A584C-7116-422A-936A-0FA9782D92AD}"/>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45874D45-EF44-4226-AB69-751E62D3A1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CEAEA015-9375-451E-8C2E-8464AA39001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214B4916-BBB9-4E1F-BBE3-4DFDF8E8EF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99464984-9216-4220-A9C5-781C0CA56A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403614C8-336B-467D-9E27-1CD5948A3F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23" name="楕円 722">
          <a:extLst>
            <a:ext uri="{FF2B5EF4-FFF2-40B4-BE49-F238E27FC236}">
              <a16:creationId xmlns:a16="http://schemas.microsoft.com/office/drawing/2014/main" id="{9A3D1989-3C36-4AB3-895B-CBEA15F55692}"/>
            </a:ext>
          </a:extLst>
        </xdr:cNvPr>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724" name="【庁舎】&#10;一人当たり面積該当値テキスト">
          <a:extLst>
            <a:ext uri="{FF2B5EF4-FFF2-40B4-BE49-F238E27FC236}">
              <a16:creationId xmlns:a16="http://schemas.microsoft.com/office/drawing/2014/main" id="{5AE7B961-DE34-41F3-A1B7-3A96290DF94C}"/>
            </a:ext>
          </a:extLst>
        </xdr:cNvPr>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725" name="楕円 724">
          <a:extLst>
            <a:ext uri="{FF2B5EF4-FFF2-40B4-BE49-F238E27FC236}">
              <a16:creationId xmlns:a16="http://schemas.microsoft.com/office/drawing/2014/main" id="{AA5E0617-695E-467D-AFBB-EDFC693779F9}"/>
            </a:ext>
          </a:extLst>
        </xdr:cNvPr>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106</xdr:row>
      <xdr:rowOff>92529</xdr:rowOff>
    </xdr:to>
    <xdr:cxnSp macro="">
      <xdr:nvCxnSpPr>
        <xdr:cNvPr id="726" name="直線コネクタ 725">
          <a:extLst>
            <a:ext uri="{FF2B5EF4-FFF2-40B4-BE49-F238E27FC236}">
              <a16:creationId xmlns:a16="http://schemas.microsoft.com/office/drawing/2014/main" id="{64DFDB84-8EB8-4B62-828D-25F5851D92F0}"/>
            </a:ext>
          </a:extLst>
        </xdr:cNvPr>
        <xdr:cNvCxnSpPr/>
      </xdr:nvCxnSpPr>
      <xdr:spPr>
        <a:xfrm>
          <a:off x="21323300" y="18097500"/>
          <a:ext cx="8382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27" name="n_1aveValue【庁舎】&#10;一人当たり面積">
          <a:extLst>
            <a:ext uri="{FF2B5EF4-FFF2-40B4-BE49-F238E27FC236}">
              <a16:creationId xmlns:a16="http://schemas.microsoft.com/office/drawing/2014/main" id="{FC7CC4DA-5084-4F7B-A78E-10B96F61FBD6}"/>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28" name="n_2aveValue【庁舎】&#10;一人当たり面積">
          <a:extLst>
            <a:ext uri="{FF2B5EF4-FFF2-40B4-BE49-F238E27FC236}">
              <a16:creationId xmlns:a16="http://schemas.microsoft.com/office/drawing/2014/main" id="{BC22CBC0-9BF4-4BC7-9AF4-267EF21DD3EC}"/>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29" name="n_3aveValue【庁舎】&#10;一人当たり面積">
          <a:extLst>
            <a:ext uri="{FF2B5EF4-FFF2-40B4-BE49-F238E27FC236}">
              <a16:creationId xmlns:a16="http://schemas.microsoft.com/office/drawing/2014/main" id="{94801649-5A7C-4259-972E-DEF218DDC969}"/>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30" name="n_4aveValue【庁舎】&#10;一人当たり面積">
          <a:extLst>
            <a:ext uri="{FF2B5EF4-FFF2-40B4-BE49-F238E27FC236}">
              <a16:creationId xmlns:a16="http://schemas.microsoft.com/office/drawing/2014/main" id="{D65E969C-A516-416E-B16F-D0918A963A3B}"/>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162577</xdr:rowOff>
    </xdr:from>
    <xdr:ext cx="469744" cy="259045"/>
    <xdr:sp macro="" textlink="">
      <xdr:nvSpPr>
        <xdr:cNvPr id="731" name="n_1mainValue【庁舎】&#10;一人当たり面積">
          <a:extLst>
            <a:ext uri="{FF2B5EF4-FFF2-40B4-BE49-F238E27FC236}">
              <a16:creationId xmlns:a16="http://schemas.microsoft.com/office/drawing/2014/main" id="{D1E997A0-959C-4E70-8658-942DBC595367}"/>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06871CA9-DDD2-4195-AA2C-C2DFB2C638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E084B6E1-63A5-46BF-9842-7E337B2064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4A9D71C3-FFA9-4C63-BD80-2A11A505B8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有形固定資産減価償却率が類似団体と比較して１５．３ポイント低くなっている。これは、平成２７年度に図書館も含めた複合施設を建設し、町で有する図書館がその１施設のみのためである。図書館を含めた複合施設については、駅前という立地から利用率も高く、町民にも広く親しまれているため、予防保全的な維持管理を進め、長寿命化を図る。体育館・プールについては、有形固定資産減価償却率が類似団体と比較して３０．４ポイント高くなっている。主な要因は、町唯一のプールについて、整備後３０年以上経過していることなど施設の大半について更新が進んでいないためである。プールについては、更新を計画しているが、規模や内容について精査し、適正な規模の更新となるよう検討する。また、体育館等の施設についても更新時期を迎えていることから、施設の統廃合や廃止も含めて総合的に更新を計画していく。消防施設については、有形固定資産減価償却率が類似団体と比較して４２．２ポイント高くなっている。これは主な消防施設が消防団の詰所であり、屋根及び外壁の経年劣化が進んでいるものの施設利用上の不具合箇所はなく、不具合が生じた際に補修を行う等の維持管理としていることから、長寿命化対策が進んでいないためである。消防団の詰所については、団員数の減少に伴う消防団の運営について検討を重ねる必要があるため、当面は現状と同様の事後保全的な維持管理を行い、分団再編後の詰所建物の耐震化を計画する。なお、経年劣化が進んでいる屋根・外壁については、公共施設等個別計画の次期計画期間（令和９年度から令和１８年度の計画期間となる予定。）の初期に塗装などの対応を検討する。庁舎については、令和３年度に新庁舎を建築したことから有形固定資産減価償却率は０となっている。今後は、予防保全的な維持管理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5,491
5,467
17.00
4,493,976
4,283,513
200,539
2,342,959
3,329,164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町内に基幹となる産業がないことに加え、長引く景気低迷による個人・法人関係の税収減などから、財政力指数は平成２９年度から令和２年度までが０．２６、令和３年度は０．２５となっており、類似団体平均を大きく下回っている。今後も投資的経費を抑制するなど、歳出の徹底的な見直しを進めるとともに、滞納者への滞納整理等対策を強化するなど地方税の徴収率向上対策を中心とする歳入の確保を図り、行政の効率化及び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含まれる物件費及び維持補修費が増加し分子全体で微増となったものの、分母における普通交付税の増加が影響し、前年度から５．４ポイント減の８３．１％となり、類似団体平均を下回っている。今後、地方税の増加は見込めないことから比率の上昇が懸念されるため、歳出全体について引き続き事務事業の見直しを進めるとともに、繰上償還を検討するなど公債費の抑制に努め、全体的な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162560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0330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89916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6391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89916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51308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472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るが、前年度から９，０６６円増加の１６２，４００円となっている。これは、新型コロナウイルスワクチン接種事業のため、物件費（主に委託料）が増加したことが主な要因である。今後も人口減少は進むことから、人件費・物件費等の支出について見直しを行い、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123250</xdr:rowOff>
    </xdr:from>
    <xdr:to>
      <xdr:col>23</xdr:col>
      <xdr:colOff>133350</xdr:colOff>
      <xdr:row>89</xdr:row>
      <xdr:rowOff>42213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10700"/>
          <a:ext cx="0" cy="129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14290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7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42213</xdr:rowOff>
    </xdr:from>
    <xdr:to>
      <xdr:col>24</xdr:col>
      <xdr:colOff>12700</xdr:colOff>
      <xdr:row>89</xdr:row>
      <xdr:rowOff>42213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38177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123250</xdr:rowOff>
    </xdr:from>
    <xdr:to>
      <xdr:col>24</xdr:col>
      <xdr:colOff>12700</xdr:colOff>
      <xdr:row>81</xdr:row>
      <xdr:rowOff>123250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120047</xdr:rowOff>
    </xdr:from>
    <xdr:to>
      <xdr:col>23</xdr:col>
      <xdr:colOff>133350</xdr:colOff>
      <xdr:row>81</xdr:row>
      <xdr:rowOff>135672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7497"/>
          <a:ext cx="8382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79177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3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107100</xdr:rowOff>
    </xdr:from>
    <xdr:to>
      <xdr:col>23</xdr:col>
      <xdr:colOff>184150</xdr:colOff>
      <xdr:row>83</xdr:row>
      <xdr:rowOff>37250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6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110192</xdr:rowOff>
    </xdr:from>
    <xdr:to>
      <xdr:col>19</xdr:col>
      <xdr:colOff>133350</xdr:colOff>
      <xdr:row>81</xdr:row>
      <xdr:rowOff>120047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97642"/>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88968</xdr:rowOff>
    </xdr:from>
    <xdr:to>
      <xdr:col>19</xdr:col>
      <xdr:colOff>184150</xdr:colOff>
      <xdr:row>83</xdr:row>
      <xdr:rowOff>19118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3895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3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92486</xdr:rowOff>
    </xdr:from>
    <xdr:to>
      <xdr:col>15</xdr:col>
      <xdr:colOff>82550</xdr:colOff>
      <xdr:row>81</xdr:row>
      <xdr:rowOff>110192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79936"/>
          <a:ext cx="889000" cy="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59435</xdr:rowOff>
    </xdr:from>
    <xdr:to>
      <xdr:col>15</xdr:col>
      <xdr:colOff>133350</xdr:colOff>
      <xdr:row>82</xdr:row>
      <xdr:rowOff>161035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145812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92486</xdr:rowOff>
    </xdr:from>
    <xdr:to>
      <xdr:col>11</xdr:col>
      <xdr:colOff>31750</xdr:colOff>
      <xdr:row>81</xdr:row>
      <xdr:rowOff>101198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79936"/>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46613</xdr:rowOff>
    </xdr:from>
    <xdr:to>
      <xdr:col>11</xdr:col>
      <xdr:colOff>82550</xdr:colOff>
      <xdr:row>82</xdr:row>
      <xdr:rowOff>148213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132990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47182</xdr:rowOff>
    </xdr:from>
    <xdr:to>
      <xdr:col>7</xdr:col>
      <xdr:colOff>31750</xdr:colOff>
      <xdr:row>82</xdr:row>
      <xdr:rowOff>148782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133559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9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84872</xdr:rowOff>
    </xdr:from>
    <xdr:to>
      <xdr:col>23</xdr:col>
      <xdr:colOff>184150</xdr:colOff>
      <xdr:row>82</xdr:row>
      <xdr:rowOff>15022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69247</xdr:rowOff>
    </xdr:from>
    <xdr:to>
      <xdr:col>19</xdr:col>
      <xdr:colOff>184150</xdr:colOff>
      <xdr:row>81</xdr:row>
      <xdr:rowOff>170847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9574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59392</xdr:rowOff>
    </xdr:from>
    <xdr:to>
      <xdr:col>15</xdr:col>
      <xdr:colOff>133350</xdr:colOff>
      <xdr:row>81</xdr:row>
      <xdr:rowOff>160992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171169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41686</xdr:rowOff>
    </xdr:from>
    <xdr:to>
      <xdr:col>11</xdr:col>
      <xdr:colOff>82550</xdr:colOff>
      <xdr:row>81</xdr:row>
      <xdr:rowOff>143286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153463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50398</xdr:rowOff>
    </xdr:from>
    <xdr:to>
      <xdr:col>7</xdr:col>
      <xdr:colOff>31750</xdr:colOff>
      <xdr:row>81</xdr:row>
      <xdr:rowOff>151998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162175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0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０．１ポイント増加し、８９．８ポイントとなっている。増加の主な要因は、経験年数を有する職員を採用したためである。今後は、国及び類似団体と比べ昇格のスピードが遅い状況であるため、昇格時期の検討や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94191</xdr:rowOff>
    </xdr:from>
    <xdr:to>
      <xdr:col>81</xdr:col>
      <xdr:colOff>44450</xdr:colOff>
      <xdr:row>81</xdr:row>
      <xdr:rowOff>94191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39816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84138</xdr:rowOff>
    </xdr:from>
    <xdr:to>
      <xdr:col>77</xdr:col>
      <xdr:colOff>44450</xdr:colOff>
      <xdr:row>81</xdr:row>
      <xdr:rowOff>94191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39715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104775</xdr:rowOff>
    </xdr:from>
    <xdr:to>
      <xdr:col>72</xdr:col>
      <xdr:colOff>203200</xdr:colOff>
      <xdr:row>81</xdr:row>
      <xdr:rowOff>84138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38207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104775</xdr:rowOff>
    </xdr:from>
    <xdr:to>
      <xdr:col>68</xdr:col>
      <xdr:colOff>152400</xdr:colOff>
      <xdr:row>80</xdr:row>
      <xdr:rowOff>114829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38207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43391</xdr:rowOff>
    </xdr:from>
    <xdr:to>
      <xdr:col>81</xdr:col>
      <xdr:colOff>95250</xdr:colOff>
      <xdr:row>81</xdr:row>
      <xdr:rowOff>144991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59918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77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43391</xdr:rowOff>
    </xdr:from>
    <xdr:to>
      <xdr:col>77</xdr:col>
      <xdr:colOff>95250</xdr:colOff>
      <xdr:row>81</xdr:row>
      <xdr:rowOff>144991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155168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69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33338</xdr:rowOff>
    </xdr:from>
    <xdr:to>
      <xdr:col>73</xdr:col>
      <xdr:colOff>44450</xdr:colOff>
      <xdr:row>81</xdr:row>
      <xdr:rowOff>134938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3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145115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6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53975</xdr:rowOff>
    </xdr:from>
    <xdr:to>
      <xdr:col>68</xdr:col>
      <xdr:colOff>203200</xdr:colOff>
      <xdr:row>80</xdr:row>
      <xdr:rowOff>155575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165752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64029</xdr:rowOff>
    </xdr:from>
    <xdr:to>
      <xdr:col>64</xdr:col>
      <xdr:colOff>152400</xdr:colOff>
      <xdr:row>80</xdr:row>
      <xdr:rowOff>165629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7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4356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5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八郎潟町自立計画に基づき平成１６年から平成２２年の間に職員数を大幅に削減してから、その水準を維持しており、令和３年度の一般会計対象職員数は約５０人となっている。今後も職員の定員管理に努めながら住民サービスの向上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60791</xdr:rowOff>
    </xdr:from>
    <xdr:to>
      <xdr:col>81</xdr:col>
      <xdr:colOff>44450</xdr:colOff>
      <xdr:row>60</xdr:row>
      <xdr:rowOff>77681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47791"/>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60791</xdr:rowOff>
    </xdr:from>
    <xdr:to>
      <xdr:col>77</xdr:col>
      <xdr:colOff>44450</xdr:colOff>
      <xdr:row>60</xdr:row>
      <xdr:rowOff>84117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47791"/>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84117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261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35856</xdr:rowOff>
    </xdr:from>
    <xdr:to>
      <xdr:col>68</xdr:col>
      <xdr:colOff>152400</xdr:colOff>
      <xdr:row>60</xdr:row>
      <xdr:rowOff>65617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22856"/>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26881</xdr:rowOff>
    </xdr:from>
    <xdr:to>
      <xdr:col>81</xdr:col>
      <xdr:colOff>95250</xdr:colOff>
      <xdr:row>60</xdr:row>
      <xdr:rowOff>128481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119608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3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9991</xdr:rowOff>
    </xdr:from>
    <xdr:to>
      <xdr:col>77</xdr:col>
      <xdr:colOff>95250</xdr:colOff>
      <xdr:row>60</xdr:row>
      <xdr:rowOff>111591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121768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6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33317</xdr:rowOff>
    </xdr:from>
    <xdr:to>
      <xdr:col>73</xdr:col>
      <xdr:colOff>44450</xdr:colOff>
      <xdr:row>60</xdr:row>
      <xdr:rowOff>134917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145094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8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14817</xdr:rowOff>
    </xdr:from>
    <xdr:to>
      <xdr:col>68</xdr:col>
      <xdr:colOff>203200</xdr:colOff>
      <xdr:row>60</xdr:row>
      <xdr:rowOff>116417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126594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156506</xdr:rowOff>
    </xdr:from>
    <xdr:to>
      <xdr:col>64</xdr:col>
      <xdr:colOff>152400</xdr:colOff>
      <xdr:row>60</xdr:row>
      <xdr:rowOff>86656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96833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4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０．１ポイント減の１１．７％となったが、類似団体平均を３．４％上回っている。令和２年度に引き続き約３％類似団体平均を上回ったことについては、大型建設事業に係る地方債発行の元利償還金が増加していることによるものである。将来負担比率と同様、各会計において新規事業の実施をできる限り控え、地方債発行の抑制及び繰上償還の実施など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18034</xdr:rowOff>
    </xdr:from>
    <xdr:to>
      <xdr:col>81</xdr:col>
      <xdr:colOff>44450</xdr:colOff>
      <xdr:row>43</xdr:row>
      <xdr:rowOff>27686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3903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43</xdr:row>
      <xdr:rowOff>27686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3131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112268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23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42</xdr:row>
      <xdr:rowOff>35052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1587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110761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取崩しにより充当可能財源等が減少したものの、地方債等将来負担額を上回っており、将来負担比率は平成２９年度から引き続き比率なしとなっている。今後も役場新庁舎建設事業などの大型建設事業の実施により、基金を大きく取崩す予定であることから、比率の増加が見込まれている。次世代への負担を少しでも軽減するよう、新規事業の実施をできる限り控え、地方債発行の抑制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5,491
5,467
17.00
4,493,976
4,283,513
200,539
2,342,959
3,329,164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おり、前年度から１．７ポイント減の１８．８％となっている。これは令和２年度３名だった退職者数が１名に減少したためである。今後も職員の定員管理及び給与水準の適正化により人件費の抑制に努めながら、住民サービスの向上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10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下回って推移しており、前年度と同様の８．８％となっている。燃料費の高騰により物件費の支出は増加しているものの、経常収支比率の分母である普通交付税が増額となったため比率の増減が発生していない。今後は施設の老朽化による経費の増加が見込まれるため、令和４年３月に改訂した八郎潟町公共施設等総合管理計画に基づき物件費の抑制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129286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01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145288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0103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145288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51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おり、前年度から０．３ポイント減の５．１％となっている。これは、本町唯一のこども園に対する施設型給付費が減少したためである。扶助費については、今後、給付対象者の増加等により微増で推移していくことが予想されるため、子ども・子育て支援法など各制度の適切な運用と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前年度から０．９ポイント減の１９．４％となっている。これは、事務費の減少などにより国民健康保険特別会計への繰出金が減少したためである。今後の繰出金については各特別会計の健全運営を図り、普通会計への負担軽減に努める。また維持補修費については、施設の老朽化による経費の増加が見込まれるため、施設の将来性等も考慮しながら計画的な支出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59</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77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157497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1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24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20320</xdr:rowOff>
    </xdr:from>
    <xdr:to>
      <xdr:col>73</xdr:col>
      <xdr:colOff>180975</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30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20320</xdr:rowOff>
    </xdr:from>
    <xdr:to>
      <xdr:col>69</xdr:col>
      <xdr:colOff>92075</xdr:colOff>
      <xdr:row>60</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30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91457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3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５ポイント減の１４．８％となっており、類似団体平均を上回っている。これは、一部事務組合に対する負担金が減額となったためである。経常的な町単独補助金については増加傾向にあるため、引き続き見直しを実施し、増加傾向にある現状をより一層引き締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129286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043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から１．０ポイント減の１６．２％となっており、類似団体平均を０．３ポイント上回っている。これは、地方債の元利償還額がほぼ横ばいであるものの、経常収支比率の分母である普通交付税が増額となったためである。今後も役場新庁舎建設事業などの大型建設事業が予定されているため、新規事業の実施をできる限り控え、繰上償還や地方債発行の抑制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26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53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123189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61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17797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158766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４．４ポイント減の６６．９％と類似団体平均を下回っている。これは、人件費及び補助費等の減少などにより公債費を除く経常的な経費の総額が減少したためである。経常的な町単独補助金については増加傾向にあるため、引き続き見直しを実施し、増加傾向にある現状をより一層引き締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123189</xdr:rowOff>
    </xdr:from>
    <xdr:to>
      <xdr:col>82</xdr:col>
      <xdr:colOff>107950</xdr:colOff>
      <xdr:row>77</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5338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119380</xdr:rowOff>
    </xdr:from>
    <xdr:to>
      <xdr:col>78</xdr:col>
      <xdr:colOff>69850</xdr:colOff>
      <xdr:row>79</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210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45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8889</xdr:rowOff>
    </xdr:from>
    <xdr:to>
      <xdr:col>69</xdr:col>
      <xdr:colOff>92075</xdr:colOff>
      <xdr:row>79</xdr:row>
      <xdr:rowOff>62230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88916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8907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21714</xdr:rowOff>
    </xdr:from>
    <xdr:to>
      <xdr:col>29</xdr:col>
      <xdr:colOff>127000</xdr:colOff>
      <xdr:row>17</xdr:row>
      <xdr:rowOff>41062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83989"/>
          <a:ext cx="647700" cy="19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21714</xdr:rowOff>
    </xdr:from>
    <xdr:to>
      <xdr:col>26</xdr:col>
      <xdr:colOff>50800</xdr:colOff>
      <xdr:row>17</xdr:row>
      <xdr:rowOff>75489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3989"/>
          <a:ext cx="698500" cy="5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75489</xdr:rowOff>
    </xdr:from>
    <xdr:to>
      <xdr:col>22</xdr:col>
      <xdr:colOff>114300</xdr:colOff>
      <xdr:row>17</xdr:row>
      <xdr:rowOff>126848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7764"/>
          <a:ext cx="698500" cy="5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126848</xdr:rowOff>
    </xdr:from>
    <xdr:to>
      <xdr:col>18</xdr:col>
      <xdr:colOff>177800</xdr:colOff>
      <xdr:row>17</xdr:row>
      <xdr:rowOff>139946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9123"/>
          <a:ext cx="698500" cy="1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161712</xdr:rowOff>
    </xdr:from>
    <xdr:to>
      <xdr:col>29</xdr:col>
      <xdr:colOff>177800</xdr:colOff>
      <xdr:row>17</xdr:row>
      <xdr:rowOff>91862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133789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2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142364</xdr:rowOff>
    </xdr:from>
    <xdr:to>
      <xdr:col>26</xdr:col>
      <xdr:colOff>101600</xdr:colOff>
      <xdr:row>17</xdr:row>
      <xdr:rowOff>72514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57291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24689</xdr:rowOff>
    </xdr:from>
    <xdr:to>
      <xdr:col>22</xdr:col>
      <xdr:colOff>165100</xdr:colOff>
      <xdr:row>17</xdr:row>
      <xdr:rowOff>126289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111066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76048</xdr:rowOff>
    </xdr:from>
    <xdr:to>
      <xdr:col>19</xdr:col>
      <xdr:colOff>38100</xdr:colOff>
      <xdr:row>18</xdr:row>
      <xdr:rowOff>6198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162425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89146</xdr:rowOff>
    </xdr:from>
    <xdr:to>
      <xdr:col>15</xdr:col>
      <xdr:colOff>101600</xdr:colOff>
      <xdr:row>18</xdr:row>
      <xdr:rowOff>19296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166338</xdr:rowOff>
    </xdr:from>
    <xdr:to>
      <xdr:col>29</xdr:col>
      <xdr:colOff>127000</xdr:colOff>
      <xdr:row>35</xdr:row>
      <xdr:rowOff>183826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76688"/>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166338</xdr:rowOff>
    </xdr:from>
    <xdr:to>
      <xdr:col>26</xdr:col>
      <xdr:colOff>50800</xdr:colOff>
      <xdr:row>35</xdr:row>
      <xdr:rowOff>255930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76688"/>
          <a:ext cx="698500" cy="8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255930</xdr:rowOff>
    </xdr:from>
    <xdr:to>
      <xdr:col>22</xdr:col>
      <xdr:colOff>114300</xdr:colOff>
      <xdr:row>35</xdr:row>
      <xdr:rowOff>317271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6280"/>
          <a:ext cx="698500" cy="6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317271</xdr:rowOff>
    </xdr:from>
    <xdr:to>
      <xdr:col>18</xdr:col>
      <xdr:colOff>177800</xdr:colOff>
      <xdr:row>36</xdr:row>
      <xdr:rowOff>45618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27621"/>
          <a:ext cx="698500" cy="7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133026</xdr:rowOff>
    </xdr:from>
    <xdr:to>
      <xdr:col>29</xdr:col>
      <xdr:colOff>177800</xdr:colOff>
      <xdr:row>35</xdr:row>
      <xdr:rowOff>234626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321003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8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115538</xdr:rowOff>
    </xdr:from>
    <xdr:to>
      <xdr:col>26</xdr:col>
      <xdr:colOff>101600</xdr:colOff>
      <xdr:row>35</xdr:row>
      <xdr:rowOff>217138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5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227315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205130</xdr:rowOff>
    </xdr:from>
    <xdr:to>
      <xdr:col>22</xdr:col>
      <xdr:colOff>165100</xdr:colOff>
      <xdr:row>35</xdr:row>
      <xdr:rowOff>306730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316907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266471</xdr:rowOff>
    </xdr:from>
    <xdr:to>
      <xdr:col>19</xdr:col>
      <xdr:colOff>38100</xdr:colOff>
      <xdr:row>36</xdr:row>
      <xdr:rowOff>25171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35348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337718</xdr:rowOff>
    </xdr:from>
    <xdr:to>
      <xdr:col>15</xdr:col>
      <xdr:colOff>101600</xdr:colOff>
      <xdr:row>36</xdr:row>
      <xdr:rowOff>96418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81195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5,491
5,467
17.00
4,493,976
4,283,513
200,539
2,342,959
3,329,164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51590</xdr:rowOff>
    </xdr:from>
    <xdr:to>
      <xdr:col>24</xdr:col>
      <xdr:colOff>63500</xdr:colOff>
      <xdr:row>37</xdr:row>
      <xdr:rowOff>60269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5240"/>
          <a:ext cx="8382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51590</xdr:rowOff>
    </xdr:from>
    <xdr:to>
      <xdr:col>19</xdr:col>
      <xdr:colOff>177800</xdr:colOff>
      <xdr:row>37</xdr:row>
      <xdr:rowOff>135928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5240"/>
          <a:ext cx="889000" cy="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127477</xdr:rowOff>
    </xdr:from>
    <xdr:to>
      <xdr:col>15</xdr:col>
      <xdr:colOff>50800</xdr:colOff>
      <xdr:row>37</xdr:row>
      <xdr:rowOff>135928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71127"/>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94742</xdr:rowOff>
    </xdr:from>
    <xdr:to>
      <xdr:col>10</xdr:col>
      <xdr:colOff>114300</xdr:colOff>
      <xdr:row>37</xdr:row>
      <xdr:rowOff>127477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8392"/>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9469</xdr:rowOff>
    </xdr:from>
    <xdr:to>
      <xdr:col>24</xdr:col>
      <xdr:colOff>114300</xdr:colOff>
      <xdr:row>37</xdr:row>
      <xdr:rowOff>111069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159346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790</xdr:rowOff>
    </xdr:from>
    <xdr:to>
      <xdr:col>20</xdr:col>
      <xdr:colOff>38100</xdr:colOff>
      <xdr:row>37</xdr:row>
      <xdr:rowOff>102390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93517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85128</xdr:rowOff>
    </xdr:from>
    <xdr:to>
      <xdr:col>15</xdr:col>
      <xdr:colOff>101600</xdr:colOff>
      <xdr:row>38</xdr:row>
      <xdr:rowOff>15278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6405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76677</xdr:rowOff>
    </xdr:from>
    <xdr:to>
      <xdr:col>10</xdr:col>
      <xdr:colOff>165100</xdr:colOff>
      <xdr:row>38</xdr:row>
      <xdr:rowOff>6827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169404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43942</xdr:rowOff>
    </xdr:from>
    <xdr:to>
      <xdr:col>6</xdr:col>
      <xdr:colOff>38100</xdr:colOff>
      <xdr:row>37</xdr:row>
      <xdr:rowOff>145542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136669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95259</xdr:rowOff>
    </xdr:from>
    <xdr:to>
      <xdr:col>24</xdr:col>
      <xdr:colOff>63500</xdr:colOff>
      <xdr:row>58</xdr:row>
      <xdr:rowOff>109805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9359"/>
          <a:ext cx="8382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86013</xdr:rowOff>
    </xdr:from>
    <xdr:to>
      <xdr:col>19</xdr:col>
      <xdr:colOff>177800</xdr:colOff>
      <xdr:row>58</xdr:row>
      <xdr:rowOff>109805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30113"/>
          <a:ext cx="8890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86013</xdr:rowOff>
    </xdr:from>
    <xdr:to>
      <xdr:col>15</xdr:col>
      <xdr:colOff>50800</xdr:colOff>
      <xdr:row>58</xdr:row>
      <xdr:rowOff>99851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30113"/>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89591</xdr:rowOff>
    </xdr:from>
    <xdr:to>
      <xdr:col>10</xdr:col>
      <xdr:colOff>114300</xdr:colOff>
      <xdr:row>58</xdr:row>
      <xdr:rowOff>99851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33691"/>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44459</xdr:rowOff>
    </xdr:from>
    <xdr:to>
      <xdr:col>24</xdr:col>
      <xdr:colOff>114300</xdr:colOff>
      <xdr:row>58</xdr:row>
      <xdr:rowOff>146059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130836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59005</xdr:rowOff>
    </xdr:from>
    <xdr:to>
      <xdr:col>20</xdr:col>
      <xdr:colOff>38100</xdr:colOff>
      <xdr:row>58</xdr:row>
      <xdr:rowOff>160605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151732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35213</xdr:rowOff>
    </xdr:from>
    <xdr:to>
      <xdr:col>15</xdr:col>
      <xdr:colOff>101600</xdr:colOff>
      <xdr:row>58</xdr:row>
      <xdr:rowOff>136813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127940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49051</xdr:rowOff>
    </xdr:from>
    <xdr:to>
      <xdr:col>10</xdr:col>
      <xdr:colOff>165100</xdr:colOff>
      <xdr:row>58</xdr:row>
      <xdr:rowOff>150651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9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141778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38791</xdr:rowOff>
    </xdr:from>
    <xdr:to>
      <xdr:col>6</xdr:col>
      <xdr:colOff>38100</xdr:colOff>
      <xdr:row>58</xdr:row>
      <xdr:rowOff>140391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131518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92456</xdr:rowOff>
    </xdr:from>
    <xdr:to>
      <xdr:col>24</xdr:col>
      <xdr:colOff>63500</xdr:colOff>
      <xdr:row>78</xdr:row>
      <xdr:rowOff>117335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5556"/>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117335</xdr:rowOff>
    </xdr:from>
    <xdr:to>
      <xdr:col>19</xdr:col>
      <xdr:colOff>177800</xdr:colOff>
      <xdr:row>78</xdr:row>
      <xdr:rowOff>152101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90435"/>
          <a:ext cx="889000" cy="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123489</xdr:rowOff>
    </xdr:from>
    <xdr:to>
      <xdr:col>15</xdr:col>
      <xdr:colOff>50800</xdr:colOff>
      <xdr:row>78</xdr:row>
      <xdr:rowOff>152101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96589"/>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101409</xdr:rowOff>
    </xdr:from>
    <xdr:to>
      <xdr:col>10</xdr:col>
      <xdr:colOff>114300</xdr:colOff>
      <xdr:row>78</xdr:row>
      <xdr:rowOff>123489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4509"/>
          <a:ext cx="889000" cy="2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41656</xdr:rowOff>
    </xdr:from>
    <xdr:to>
      <xdr:col>24</xdr:col>
      <xdr:colOff>114300</xdr:colOff>
      <xdr:row>78</xdr:row>
      <xdr:rowOff>143256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128033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66535</xdr:rowOff>
    </xdr:from>
    <xdr:to>
      <xdr:col>20</xdr:col>
      <xdr:colOff>38100</xdr:colOff>
      <xdr:row>78</xdr:row>
      <xdr:rowOff>168135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159262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101301</xdr:rowOff>
    </xdr:from>
    <xdr:to>
      <xdr:col>15</xdr:col>
      <xdr:colOff>101600</xdr:colOff>
      <xdr:row>79</xdr:row>
      <xdr:rowOff>31451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22578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72689</xdr:rowOff>
    </xdr:from>
    <xdr:to>
      <xdr:col>10</xdr:col>
      <xdr:colOff>165100</xdr:colOff>
      <xdr:row>79</xdr:row>
      <xdr:rowOff>2839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165416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50609</xdr:rowOff>
    </xdr:from>
    <xdr:to>
      <xdr:col>6</xdr:col>
      <xdr:colOff>38100</xdr:colOff>
      <xdr:row>78</xdr:row>
      <xdr:rowOff>152209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143336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56914</xdr:rowOff>
    </xdr:from>
    <xdr:to>
      <xdr:col>24</xdr:col>
      <xdr:colOff>63500</xdr:colOff>
      <xdr:row>96</xdr:row>
      <xdr:rowOff>129794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44664"/>
          <a:ext cx="838200" cy="2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129794</xdr:rowOff>
    </xdr:from>
    <xdr:to>
      <xdr:col>19</xdr:col>
      <xdr:colOff>177800</xdr:colOff>
      <xdr:row>97</xdr:row>
      <xdr:rowOff>21329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88994"/>
          <a:ext cx="889000" cy="6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21329</xdr:rowOff>
    </xdr:from>
    <xdr:to>
      <xdr:col>15</xdr:col>
      <xdr:colOff>50800</xdr:colOff>
      <xdr:row>97</xdr:row>
      <xdr:rowOff>56500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51979"/>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21503</xdr:rowOff>
    </xdr:from>
    <xdr:to>
      <xdr:col>10</xdr:col>
      <xdr:colOff>114300</xdr:colOff>
      <xdr:row>97</xdr:row>
      <xdr:rowOff>56500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52153"/>
          <a:ext cx="8890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6114</xdr:rowOff>
    </xdr:from>
    <xdr:to>
      <xdr:col>24</xdr:col>
      <xdr:colOff>114300</xdr:colOff>
      <xdr:row>95</xdr:row>
      <xdr:rowOff>107714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28991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4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78994</xdr:rowOff>
    </xdr:from>
    <xdr:to>
      <xdr:col>20</xdr:col>
      <xdr:colOff>38100</xdr:colOff>
      <xdr:row>97</xdr:row>
      <xdr:rowOff>9144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3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141979</xdr:rowOff>
    </xdr:from>
    <xdr:to>
      <xdr:col>15</xdr:col>
      <xdr:colOff>101600</xdr:colOff>
      <xdr:row>97</xdr:row>
      <xdr:rowOff>72129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63256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9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5700</xdr:rowOff>
    </xdr:from>
    <xdr:to>
      <xdr:col>10</xdr:col>
      <xdr:colOff>165100</xdr:colOff>
      <xdr:row>97</xdr:row>
      <xdr:rowOff>107300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98427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142153</xdr:rowOff>
    </xdr:from>
    <xdr:to>
      <xdr:col>6</xdr:col>
      <xdr:colOff>38100</xdr:colOff>
      <xdr:row>97</xdr:row>
      <xdr:rowOff>72303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88830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98179</xdr:rowOff>
    </xdr:from>
    <xdr:to>
      <xdr:col>55</xdr:col>
      <xdr:colOff>0</xdr:colOff>
      <xdr:row>36</xdr:row>
      <xdr:rowOff>149522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27479"/>
          <a:ext cx="838200" cy="39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98179</xdr:rowOff>
    </xdr:from>
    <xdr:to>
      <xdr:col>50</xdr:col>
      <xdr:colOff>114300</xdr:colOff>
      <xdr:row>37</xdr:row>
      <xdr:rowOff>60345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27479"/>
          <a:ext cx="889000" cy="47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60345</xdr:rowOff>
    </xdr:from>
    <xdr:to>
      <xdr:col>45</xdr:col>
      <xdr:colOff>177800</xdr:colOff>
      <xdr:row>37</xdr:row>
      <xdr:rowOff>61885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03995"/>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46976</xdr:rowOff>
    </xdr:from>
    <xdr:to>
      <xdr:col>41</xdr:col>
      <xdr:colOff>50800</xdr:colOff>
      <xdr:row>37</xdr:row>
      <xdr:rowOff>61885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90626"/>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98722</xdr:rowOff>
    </xdr:from>
    <xdr:to>
      <xdr:col>55</xdr:col>
      <xdr:colOff>50800</xdr:colOff>
      <xdr:row>37</xdr:row>
      <xdr:rowOff>28872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77149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4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47379</xdr:rowOff>
    </xdr:from>
    <xdr:to>
      <xdr:col>50</xdr:col>
      <xdr:colOff>165100</xdr:colOff>
      <xdr:row>34</xdr:row>
      <xdr:rowOff>148979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140106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6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9545</xdr:rowOff>
    </xdr:from>
    <xdr:to>
      <xdr:col>46</xdr:col>
      <xdr:colOff>38100</xdr:colOff>
      <xdr:row>37</xdr:row>
      <xdr:rowOff>111145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102272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4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11085</xdr:rowOff>
    </xdr:from>
    <xdr:to>
      <xdr:col>41</xdr:col>
      <xdr:colOff>101600</xdr:colOff>
      <xdr:row>37</xdr:row>
      <xdr:rowOff>112685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103812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167626</xdr:rowOff>
    </xdr:from>
    <xdr:to>
      <xdr:col>36</xdr:col>
      <xdr:colOff>165100</xdr:colOff>
      <xdr:row>37</xdr:row>
      <xdr:rowOff>97776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88903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68736</xdr:rowOff>
    </xdr:from>
    <xdr:to>
      <xdr:col>55</xdr:col>
      <xdr:colOff>0</xdr:colOff>
      <xdr:row>56</xdr:row>
      <xdr:rowOff>162945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98486"/>
          <a:ext cx="838200" cy="2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162945</xdr:rowOff>
    </xdr:from>
    <xdr:to>
      <xdr:col>50</xdr:col>
      <xdr:colOff>114300</xdr:colOff>
      <xdr:row>56</xdr:row>
      <xdr:rowOff>164317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6414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164317</xdr:rowOff>
    </xdr:from>
    <xdr:to>
      <xdr:col>45</xdr:col>
      <xdr:colOff>177800</xdr:colOff>
      <xdr:row>57</xdr:row>
      <xdr:rowOff>142110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65517"/>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142110</xdr:rowOff>
    </xdr:from>
    <xdr:to>
      <xdr:col>41</xdr:col>
      <xdr:colOff>50800</xdr:colOff>
      <xdr:row>58</xdr:row>
      <xdr:rowOff>36944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14760"/>
          <a:ext cx="889000" cy="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17936</xdr:rowOff>
    </xdr:from>
    <xdr:to>
      <xdr:col>55</xdr:col>
      <xdr:colOff>50800</xdr:colOff>
      <xdr:row>55</xdr:row>
      <xdr:rowOff>119536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40813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9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112145</xdr:rowOff>
    </xdr:from>
    <xdr:to>
      <xdr:col>50</xdr:col>
      <xdr:colOff>165100</xdr:colOff>
      <xdr:row>57</xdr:row>
      <xdr:rowOff>42295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58822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8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113517</xdr:rowOff>
    </xdr:from>
    <xdr:to>
      <xdr:col>46</xdr:col>
      <xdr:colOff>38100</xdr:colOff>
      <xdr:row>57</xdr:row>
      <xdr:rowOff>43667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34794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80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91310</xdr:rowOff>
    </xdr:from>
    <xdr:to>
      <xdr:col>41</xdr:col>
      <xdr:colOff>101600</xdr:colOff>
      <xdr:row>58</xdr:row>
      <xdr:rowOff>21460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157594</xdr:rowOff>
    </xdr:from>
    <xdr:to>
      <xdr:col>36</xdr:col>
      <xdr:colOff>165100</xdr:colOff>
      <xdr:row>58</xdr:row>
      <xdr:rowOff>87744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78871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36392</xdr:rowOff>
    </xdr:from>
    <xdr:to>
      <xdr:col>55</xdr:col>
      <xdr:colOff>0</xdr:colOff>
      <xdr:row>79</xdr:row>
      <xdr:rowOff>42542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0942"/>
          <a:ext cx="8382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36392</xdr:rowOff>
    </xdr:from>
    <xdr:to>
      <xdr:col>50</xdr:col>
      <xdr:colOff>114300</xdr:colOff>
      <xdr:row>79</xdr:row>
      <xdr:rowOff>38498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0942"/>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50862</xdr:rowOff>
    </xdr:from>
    <xdr:to>
      <xdr:col>45</xdr:col>
      <xdr:colOff>177800</xdr:colOff>
      <xdr:row>79</xdr:row>
      <xdr:rowOff>38498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23962"/>
          <a:ext cx="889000" cy="15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50862</xdr:rowOff>
    </xdr:from>
    <xdr:to>
      <xdr:col>41</xdr:col>
      <xdr:colOff>50800</xdr:colOff>
      <xdr:row>78</xdr:row>
      <xdr:rowOff>137593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23962"/>
          <a:ext cx="8890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163192</xdr:rowOff>
    </xdr:from>
    <xdr:to>
      <xdr:col>55</xdr:col>
      <xdr:colOff>50800</xdr:colOff>
      <xdr:row>79</xdr:row>
      <xdr:rowOff>93342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78119</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157042</xdr:rowOff>
    </xdr:from>
    <xdr:to>
      <xdr:col>50</xdr:col>
      <xdr:colOff>165100</xdr:colOff>
      <xdr:row>79</xdr:row>
      <xdr:rowOff>87192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78319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159148</xdr:rowOff>
    </xdr:from>
    <xdr:to>
      <xdr:col>46</xdr:col>
      <xdr:colOff>38100</xdr:colOff>
      <xdr:row>79</xdr:row>
      <xdr:rowOff>89298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80425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xdr:rowOff>
    </xdr:from>
    <xdr:to>
      <xdr:col>41</xdr:col>
      <xdr:colOff>101600</xdr:colOff>
      <xdr:row>78</xdr:row>
      <xdr:rowOff>101662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118189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86793</xdr:rowOff>
    </xdr:from>
    <xdr:to>
      <xdr:col>36</xdr:col>
      <xdr:colOff>165100</xdr:colOff>
      <xdr:row>79</xdr:row>
      <xdr:rowOff>16943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8070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58685</xdr:rowOff>
    </xdr:from>
    <xdr:to>
      <xdr:col>55</xdr:col>
      <xdr:colOff>0</xdr:colOff>
      <xdr:row>95</xdr:row>
      <xdr:rowOff>105268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003535"/>
          <a:ext cx="838200" cy="3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88114</xdr:rowOff>
    </xdr:from>
    <xdr:to>
      <xdr:col>50</xdr:col>
      <xdr:colOff>114300</xdr:colOff>
      <xdr:row>95</xdr:row>
      <xdr:rowOff>105268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375864"/>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88114</xdr:rowOff>
    </xdr:from>
    <xdr:to>
      <xdr:col>45</xdr:col>
      <xdr:colOff>177800</xdr:colOff>
      <xdr:row>97</xdr:row>
      <xdr:rowOff>160818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375864"/>
          <a:ext cx="889000" cy="4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150673</xdr:rowOff>
    </xdr:from>
    <xdr:to>
      <xdr:col>41</xdr:col>
      <xdr:colOff>50800</xdr:colOff>
      <xdr:row>97</xdr:row>
      <xdr:rowOff>160818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781323"/>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7885</xdr:rowOff>
    </xdr:from>
    <xdr:to>
      <xdr:col>55</xdr:col>
      <xdr:colOff>50800</xdr:colOff>
      <xdr:row>93</xdr:row>
      <xdr:rowOff>109485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30762</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80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54468</xdr:rowOff>
    </xdr:from>
    <xdr:to>
      <xdr:col>50</xdr:col>
      <xdr:colOff>165100</xdr:colOff>
      <xdr:row>95</xdr:row>
      <xdr:rowOff>156068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4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1145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11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37314</xdr:rowOff>
    </xdr:from>
    <xdr:to>
      <xdr:col>46</xdr:col>
      <xdr:colOff>38100</xdr:colOff>
      <xdr:row>95</xdr:row>
      <xdr:rowOff>138914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3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155441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1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110018</xdr:rowOff>
    </xdr:from>
    <xdr:to>
      <xdr:col>41</xdr:col>
      <xdr:colOff>101600</xdr:colOff>
      <xdr:row>98</xdr:row>
      <xdr:rowOff>40168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31295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3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99873</xdr:rowOff>
    </xdr:from>
    <xdr:to>
      <xdr:col>36</xdr:col>
      <xdr:colOff>165100</xdr:colOff>
      <xdr:row>98</xdr:row>
      <xdr:rowOff>30023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21150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129911</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45011"/>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129911</xdr:rowOff>
    </xdr:from>
    <xdr:to>
      <xdr:col>76</xdr:col>
      <xdr:colOff>114300</xdr:colOff>
      <xdr:row>38</xdr:row>
      <xdr:rowOff>134214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45011"/>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134214</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79111</xdr:rowOff>
    </xdr:from>
    <xdr:to>
      <xdr:col>76</xdr:col>
      <xdr:colOff>165100</xdr:colOff>
      <xdr:row>39</xdr:row>
      <xdr:rowOff>9261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8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83414</xdr:rowOff>
    </xdr:from>
    <xdr:to>
      <xdr:col>72</xdr:col>
      <xdr:colOff>38100</xdr:colOff>
      <xdr:row>39</xdr:row>
      <xdr:rowOff>13564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4691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27673</xdr:rowOff>
    </xdr:from>
    <xdr:to>
      <xdr:col>85</xdr:col>
      <xdr:colOff>127000</xdr:colOff>
      <xdr:row>76</xdr:row>
      <xdr:rowOff>52750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57873"/>
          <a:ext cx="8382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27673</xdr:rowOff>
    </xdr:from>
    <xdr:to>
      <xdr:col>81</xdr:col>
      <xdr:colOff>50800</xdr:colOff>
      <xdr:row>77</xdr:row>
      <xdr:rowOff>32789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57873"/>
          <a:ext cx="889000" cy="1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32789</xdr:rowOff>
    </xdr:from>
    <xdr:to>
      <xdr:col>76</xdr:col>
      <xdr:colOff>114300</xdr:colOff>
      <xdr:row>77</xdr:row>
      <xdr:rowOff>71002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34439"/>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71002</xdr:rowOff>
    </xdr:from>
    <xdr:to>
      <xdr:col>71</xdr:col>
      <xdr:colOff>177800</xdr:colOff>
      <xdr:row>77</xdr:row>
      <xdr:rowOff>79825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72652"/>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1950</xdr:rowOff>
    </xdr:from>
    <xdr:to>
      <xdr:col>85</xdr:col>
      <xdr:colOff>177800</xdr:colOff>
      <xdr:row>76</xdr:row>
      <xdr:rowOff>103550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24826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148323</xdr:rowOff>
    </xdr:from>
    <xdr:to>
      <xdr:col>81</xdr:col>
      <xdr:colOff>101600</xdr:colOff>
      <xdr:row>76</xdr:row>
      <xdr:rowOff>78473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94999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153439</xdr:rowOff>
    </xdr:from>
    <xdr:to>
      <xdr:col>76</xdr:col>
      <xdr:colOff>165100</xdr:colOff>
      <xdr:row>77</xdr:row>
      <xdr:rowOff>83589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74716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7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20202</xdr:rowOff>
    </xdr:from>
    <xdr:to>
      <xdr:col>72</xdr:col>
      <xdr:colOff>38100</xdr:colOff>
      <xdr:row>77</xdr:row>
      <xdr:rowOff>121802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112929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29025</xdr:rowOff>
    </xdr:from>
    <xdr:to>
      <xdr:col>67</xdr:col>
      <xdr:colOff>101600</xdr:colOff>
      <xdr:row>77</xdr:row>
      <xdr:rowOff>130625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121752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84852</xdr:rowOff>
    </xdr:from>
    <xdr:to>
      <xdr:col>85</xdr:col>
      <xdr:colOff>127000</xdr:colOff>
      <xdr:row>99</xdr:row>
      <xdr:rowOff>85012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58402"/>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41836</xdr:rowOff>
    </xdr:from>
    <xdr:to>
      <xdr:col>81</xdr:col>
      <xdr:colOff>50800</xdr:colOff>
      <xdr:row>99</xdr:row>
      <xdr:rowOff>85012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7015386"/>
          <a:ext cx="889000" cy="4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19893</xdr:rowOff>
    </xdr:from>
    <xdr:to>
      <xdr:col>76</xdr:col>
      <xdr:colOff>114300</xdr:colOff>
      <xdr:row>99</xdr:row>
      <xdr:rowOff>41836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93443"/>
          <a:ext cx="889000" cy="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19893</xdr:rowOff>
    </xdr:from>
    <xdr:to>
      <xdr:col>71</xdr:col>
      <xdr:colOff>177800</xdr:colOff>
      <xdr:row>99</xdr:row>
      <xdr:rowOff>39484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93443"/>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34052</xdr:rowOff>
    </xdr:from>
    <xdr:to>
      <xdr:col>85</xdr:col>
      <xdr:colOff>177800</xdr:colOff>
      <xdr:row>99</xdr:row>
      <xdr:rowOff>135652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70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120429</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2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34212</xdr:rowOff>
    </xdr:from>
    <xdr:to>
      <xdr:col>81</xdr:col>
      <xdr:colOff>101600</xdr:colOff>
      <xdr:row>99</xdr:row>
      <xdr:rowOff>135812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126939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1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162486</xdr:rowOff>
    </xdr:from>
    <xdr:to>
      <xdr:col>76</xdr:col>
      <xdr:colOff>165100</xdr:colOff>
      <xdr:row>99</xdr:row>
      <xdr:rowOff>92636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83763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140543</xdr:rowOff>
    </xdr:from>
    <xdr:to>
      <xdr:col>72</xdr:col>
      <xdr:colOff>38100</xdr:colOff>
      <xdr:row>99</xdr:row>
      <xdr:rowOff>70693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61820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160134</xdr:rowOff>
    </xdr:from>
    <xdr:to>
      <xdr:col>67</xdr:col>
      <xdr:colOff>101600</xdr:colOff>
      <xdr:row>99</xdr:row>
      <xdr:rowOff>90284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81411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5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131661</xdr:rowOff>
    </xdr:from>
    <xdr:to>
      <xdr:col>116</xdr:col>
      <xdr:colOff>63500</xdr:colOff>
      <xdr:row>38</xdr:row>
      <xdr:rowOff>153683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46761"/>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153683</xdr:rowOff>
    </xdr:from>
    <xdr:to>
      <xdr:col>111</xdr:col>
      <xdr:colOff>177800</xdr:colOff>
      <xdr:row>39</xdr:row>
      <xdr:rowOff>1245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68783"/>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146863</xdr:rowOff>
    </xdr:from>
    <xdr:to>
      <xdr:col>107</xdr:col>
      <xdr:colOff>50800</xdr:colOff>
      <xdr:row>39</xdr:row>
      <xdr:rowOff>1245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61963"/>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146863</xdr:rowOff>
    </xdr:from>
    <xdr:to>
      <xdr:col>102</xdr:col>
      <xdr:colOff>114300</xdr:colOff>
      <xdr:row>38</xdr:row>
      <xdr:rowOff>153721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6196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80861</xdr:rowOff>
    </xdr:from>
    <xdr:to>
      <xdr:col>116</xdr:col>
      <xdr:colOff>114300</xdr:colOff>
      <xdr:row>39</xdr:row>
      <xdr:rowOff>11011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40238</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8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102883</xdr:rowOff>
    </xdr:from>
    <xdr:to>
      <xdr:col>112</xdr:col>
      <xdr:colOff>38100</xdr:colOff>
      <xdr:row>39</xdr:row>
      <xdr:rowOff>33033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24160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71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121895</xdr:rowOff>
    </xdr:from>
    <xdr:to>
      <xdr:col>107</xdr:col>
      <xdr:colOff>101600</xdr:colOff>
      <xdr:row>39</xdr:row>
      <xdr:rowOff>52045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43172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7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96063</xdr:rowOff>
    </xdr:from>
    <xdr:to>
      <xdr:col>102</xdr:col>
      <xdr:colOff>165100</xdr:colOff>
      <xdr:row>39</xdr:row>
      <xdr:rowOff>26213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17340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102921</xdr:rowOff>
    </xdr:from>
    <xdr:to>
      <xdr:col>98</xdr:col>
      <xdr:colOff>38100</xdr:colOff>
      <xdr:row>39</xdr:row>
      <xdr:rowOff>33071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24198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154851</xdr:rowOff>
    </xdr:from>
    <xdr:to>
      <xdr:col>116</xdr:col>
      <xdr:colOff>63500</xdr:colOff>
      <xdr:row>58</xdr:row>
      <xdr:rowOff>167336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98951"/>
          <a:ext cx="8382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149720</xdr:rowOff>
    </xdr:from>
    <xdr:to>
      <xdr:col>111</xdr:col>
      <xdr:colOff>177800</xdr:colOff>
      <xdr:row>58</xdr:row>
      <xdr:rowOff>154851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93820"/>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41749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149720</xdr:rowOff>
    </xdr:from>
    <xdr:to>
      <xdr:col>107</xdr:col>
      <xdr:colOff>50800</xdr:colOff>
      <xdr:row>58</xdr:row>
      <xdr:rowOff>151257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93820"/>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151257</xdr:rowOff>
    </xdr:from>
    <xdr:to>
      <xdr:col>102</xdr:col>
      <xdr:colOff>114300</xdr:colOff>
      <xdr:row>58</xdr:row>
      <xdr:rowOff>152629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953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116536</xdr:rowOff>
    </xdr:from>
    <xdr:to>
      <xdr:col>116</xdr:col>
      <xdr:colOff>114300</xdr:colOff>
      <xdr:row>59</xdr:row>
      <xdr:rowOff>46686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104051</xdr:rowOff>
    </xdr:from>
    <xdr:to>
      <xdr:col>112</xdr:col>
      <xdr:colOff>38100</xdr:colOff>
      <xdr:row>59</xdr:row>
      <xdr:rowOff>34201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50728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98920</xdr:rowOff>
    </xdr:from>
    <xdr:to>
      <xdr:col>107</xdr:col>
      <xdr:colOff>101600</xdr:colOff>
      <xdr:row>59</xdr:row>
      <xdr:rowOff>29070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45597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1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100457</xdr:rowOff>
    </xdr:from>
    <xdr:to>
      <xdr:col>102</xdr:col>
      <xdr:colOff>165100</xdr:colOff>
      <xdr:row>59</xdr:row>
      <xdr:rowOff>30607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47134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101829</xdr:rowOff>
    </xdr:from>
    <xdr:to>
      <xdr:col>98</xdr:col>
      <xdr:colOff>38100</xdr:colOff>
      <xdr:row>59</xdr:row>
      <xdr:rowOff>31979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48506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2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90032</xdr:rowOff>
    </xdr:from>
    <xdr:to>
      <xdr:col>116</xdr:col>
      <xdr:colOff>63500</xdr:colOff>
      <xdr:row>73</xdr:row>
      <xdr:rowOff>116657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05882"/>
          <a:ext cx="838200" cy="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116657</xdr:rowOff>
    </xdr:from>
    <xdr:to>
      <xdr:col>111</xdr:col>
      <xdr:colOff>177800</xdr:colOff>
      <xdr:row>74</xdr:row>
      <xdr:rowOff>12979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32507"/>
          <a:ext cx="889000" cy="6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12979</xdr:rowOff>
    </xdr:from>
    <xdr:to>
      <xdr:col>107</xdr:col>
      <xdr:colOff>50800</xdr:colOff>
      <xdr:row>74</xdr:row>
      <xdr:rowOff>83053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00279"/>
          <a:ext cx="889000" cy="7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83053</xdr:rowOff>
    </xdr:from>
    <xdr:to>
      <xdr:col>102</xdr:col>
      <xdr:colOff>114300</xdr:colOff>
      <xdr:row>74</xdr:row>
      <xdr:rowOff>109189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70353"/>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39232</xdr:rowOff>
    </xdr:from>
    <xdr:to>
      <xdr:col>116</xdr:col>
      <xdr:colOff>114300</xdr:colOff>
      <xdr:row>73</xdr:row>
      <xdr:rowOff>140832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62109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65857</xdr:rowOff>
    </xdr:from>
    <xdr:to>
      <xdr:col>112</xdr:col>
      <xdr:colOff>38100</xdr:colOff>
      <xdr:row>73</xdr:row>
      <xdr:rowOff>167457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8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12534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35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133629</xdr:rowOff>
    </xdr:from>
    <xdr:to>
      <xdr:col>107</xdr:col>
      <xdr:colOff>101600</xdr:colOff>
      <xdr:row>74</xdr:row>
      <xdr:rowOff>63779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80306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32253</xdr:rowOff>
    </xdr:from>
    <xdr:to>
      <xdr:col>102</xdr:col>
      <xdr:colOff>165100</xdr:colOff>
      <xdr:row>74</xdr:row>
      <xdr:rowOff>133853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150380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58389</xdr:rowOff>
    </xdr:from>
    <xdr:to>
      <xdr:col>98</xdr:col>
      <xdr:colOff>38100</xdr:colOff>
      <xdr:row>74</xdr:row>
      <xdr:rowOff>159989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5066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あたり７８０，０９７円となっている。増額となった主な項目は、扶助費、普通建設事業費（うち更新整備）となっている。扶助費は、住民一人当たりのコストが９６，８５５円で、前年度から２２，４４５円増加している。これは新型コロナウイルス感染症対応のため子育て世帯に対して給付金事業を実施したためである。今後も、新型コロナウイルスの感染拡大に伴い、様々な給付が増加する見込みであるため、支援を必要とする人を的確に支援できるように内容等を精査し、適切な支援に努める。普通建設事業費（うち更新整備）は、住民一人当たりのコストが２０５，２２０円で、前年度から８５，１８９円増加している。これは令和２年度から工事を実施している新庁舎建設事業によるものである。今後も新庁舎建設事業については、旧庁舎解体工事や駐車場整備等の大型建設事業を控えているため、事業規模等を精査し、建設事業費の抑制に努める。　</a:t>
          </a:r>
        </a:p>
        <a:p>
          <a:r>
            <a:rPr kumimoji="1" lang="ja-JP" altLang="en-US" sz="1100">
              <a:latin typeface="ＭＳ Ｐゴシック" panose="020B0600070205080204" pitchFamily="50" charset="-128"/>
              <a:ea typeface="ＭＳ Ｐゴシック" panose="020B0600070205080204" pitchFamily="50" charset="-128"/>
            </a:rPr>
            <a:t>　減額となった主な項目は、補助費等、公債費である。補助費等の住民一人当たりのコストは１０７，４２２円で、前年度から１０３，４７６円減少している。これは令和２年度に特別定額給付金事業を実施したものの、令和３年度は同様の給付事業が実施されなかったためである。今後は、新型コロナウイルスの影響により、各種給付事業は増加する見込みであることから、支援を必要とする人を的確に支援できるように内容等を精査し、適切な支援に努める。公債費は、住民一人当たりのコストは９４，０１８円で、前年度から５，４８５円減少している。これは、令和２年度と比較して繰上償還の金額が減少したためである。今後、公債費については、新庁舎建設事業等の大型建設事業等の実施により増加傾向となるため、計画的な繰上償還により公債費の抑制を図り、財政の健全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5,491
5,467
17.00
4,493,976
4,283,513
200,539
2,342,959
3,329,164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82359</xdr:rowOff>
    </xdr:from>
    <xdr:to>
      <xdr:col>24</xdr:col>
      <xdr:colOff>63500</xdr:colOff>
      <xdr:row>34</xdr:row>
      <xdr:rowOff>136842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1659"/>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136842</xdr:rowOff>
    </xdr:from>
    <xdr:to>
      <xdr:col>19</xdr:col>
      <xdr:colOff>177800</xdr:colOff>
      <xdr:row>34</xdr:row>
      <xdr:rowOff>142367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614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101981</xdr:rowOff>
    </xdr:from>
    <xdr:to>
      <xdr:col>15</xdr:col>
      <xdr:colOff>50800</xdr:colOff>
      <xdr:row>34</xdr:row>
      <xdr:rowOff>142367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128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101981</xdr:rowOff>
    </xdr:from>
    <xdr:to>
      <xdr:col>10</xdr:col>
      <xdr:colOff>114300</xdr:colOff>
      <xdr:row>35</xdr:row>
      <xdr:rowOff>16066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1281"/>
          <a:ext cx="889000" cy="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31559</xdr:rowOff>
    </xdr:from>
    <xdr:to>
      <xdr:col>24</xdr:col>
      <xdr:colOff>114300</xdr:colOff>
      <xdr:row>34</xdr:row>
      <xdr:rowOff>133159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54436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86042</xdr:rowOff>
    </xdr:from>
    <xdr:to>
      <xdr:col>20</xdr:col>
      <xdr:colOff>38100</xdr:colOff>
      <xdr:row>35</xdr:row>
      <xdr:rowOff>16192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32719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91567</xdr:rowOff>
    </xdr:from>
    <xdr:to>
      <xdr:col>15</xdr:col>
      <xdr:colOff>101600</xdr:colOff>
      <xdr:row>35</xdr:row>
      <xdr:rowOff>21717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51181</xdr:rowOff>
    </xdr:from>
    <xdr:to>
      <xdr:col>10</xdr:col>
      <xdr:colOff>165100</xdr:colOff>
      <xdr:row>34</xdr:row>
      <xdr:rowOff>152781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169308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136716</xdr:rowOff>
    </xdr:from>
    <xdr:to>
      <xdr:col>6</xdr:col>
      <xdr:colOff>38100</xdr:colOff>
      <xdr:row>35</xdr:row>
      <xdr:rowOff>66866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83393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50950</xdr:rowOff>
    </xdr:from>
    <xdr:to>
      <xdr:col>24</xdr:col>
      <xdr:colOff>63500</xdr:colOff>
      <xdr:row>57</xdr:row>
      <xdr:rowOff>52839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23600"/>
          <a:ext cx="8382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52839</xdr:rowOff>
    </xdr:from>
    <xdr:to>
      <xdr:col>19</xdr:col>
      <xdr:colOff>177800</xdr:colOff>
      <xdr:row>58</xdr:row>
      <xdr:rowOff>128419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25489"/>
          <a:ext cx="889000" cy="24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128419</xdr:rowOff>
    </xdr:from>
    <xdr:to>
      <xdr:col>15</xdr:col>
      <xdr:colOff>50800</xdr:colOff>
      <xdr:row>58</xdr:row>
      <xdr:rowOff>132698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2519"/>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132698</xdr:rowOff>
    </xdr:from>
    <xdr:to>
      <xdr:col>10</xdr:col>
      <xdr:colOff>114300</xdr:colOff>
      <xdr:row>58</xdr:row>
      <xdr:rowOff>135468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6798"/>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xdr:rowOff>
    </xdr:from>
    <xdr:to>
      <xdr:col>24</xdr:col>
      <xdr:colOff>114300</xdr:colOff>
      <xdr:row>57</xdr:row>
      <xdr:rowOff>101750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23027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2039</xdr:rowOff>
    </xdr:from>
    <xdr:to>
      <xdr:col>20</xdr:col>
      <xdr:colOff>38100</xdr:colOff>
      <xdr:row>57</xdr:row>
      <xdr:rowOff>103639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94766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6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77619</xdr:rowOff>
    </xdr:from>
    <xdr:to>
      <xdr:col>15</xdr:col>
      <xdr:colOff>101600</xdr:colOff>
      <xdr:row>59</xdr:row>
      <xdr:rowOff>7769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170346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81898</xdr:rowOff>
    </xdr:from>
    <xdr:to>
      <xdr:col>10</xdr:col>
      <xdr:colOff>165100</xdr:colOff>
      <xdr:row>59</xdr:row>
      <xdr:rowOff>12048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84668</xdr:rowOff>
    </xdr:from>
    <xdr:to>
      <xdr:col>6</xdr:col>
      <xdr:colOff>38100</xdr:colOff>
      <xdr:row>59</xdr:row>
      <xdr:rowOff>14818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57927</xdr:rowOff>
    </xdr:from>
    <xdr:to>
      <xdr:col>24</xdr:col>
      <xdr:colOff>63500</xdr:colOff>
      <xdr:row>77</xdr:row>
      <xdr:rowOff>69782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88127"/>
          <a:ext cx="838200" cy="18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69782</xdr:rowOff>
    </xdr:from>
    <xdr:to>
      <xdr:col>19</xdr:col>
      <xdr:colOff>177800</xdr:colOff>
      <xdr:row>77</xdr:row>
      <xdr:rowOff>129609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71432"/>
          <a:ext cx="8890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129609</xdr:rowOff>
    </xdr:from>
    <xdr:to>
      <xdr:col>15</xdr:col>
      <xdr:colOff>50800</xdr:colOff>
      <xdr:row>78</xdr:row>
      <xdr:rowOff>38542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31259"/>
          <a:ext cx="889000" cy="8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151326</xdr:rowOff>
    </xdr:from>
    <xdr:to>
      <xdr:col>10</xdr:col>
      <xdr:colOff>114300</xdr:colOff>
      <xdr:row>78</xdr:row>
      <xdr:rowOff>38542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52976"/>
          <a:ext cx="889000" cy="5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7127</xdr:rowOff>
    </xdr:from>
    <xdr:to>
      <xdr:col>24</xdr:col>
      <xdr:colOff>114300</xdr:colOff>
      <xdr:row>76</xdr:row>
      <xdr:rowOff>108727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157004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18982</xdr:rowOff>
    </xdr:from>
    <xdr:to>
      <xdr:col>20</xdr:col>
      <xdr:colOff>38100</xdr:colOff>
      <xdr:row>77</xdr:row>
      <xdr:rowOff>120582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111709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1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78809</xdr:rowOff>
    </xdr:from>
    <xdr:to>
      <xdr:col>15</xdr:col>
      <xdr:colOff>101600</xdr:colOff>
      <xdr:row>78</xdr:row>
      <xdr:rowOff>8959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7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159192</xdr:rowOff>
    </xdr:from>
    <xdr:to>
      <xdr:col>10</xdr:col>
      <xdr:colOff>165100</xdr:colOff>
      <xdr:row>78</xdr:row>
      <xdr:rowOff>89342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5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100526</xdr:rowOff>
    </xdr:from>
    <xdr:to>
      <xdr:col>6</xdr:col>
      <xdr:colOff>38100</xdr:colOff>
      <xdr:row>78</xdr:row>
      <xdr:rowOff>30676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21803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9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109049</xdr:rowOff>
    </xdr:from>
    <xdr:to>
      <xdr:col>24</xdr:col>
      <xdr:colOff>63500</xdr:colOff>
      <xdr:row>97</xdr:row>
      <xdr:rowOff>149465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39699"/>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149465</xdr:rowOff>
    </xdr:from>
    <xdr:to>
      <xdr:col>19</xdr:col>
      <xdr:colOff>177800</xdr:colOff>
      <xdr:row>97</xdr:row>
      <xdr:rowOff>160311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0115"/>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139151</xdr:rowOff>
    </xdr:from>
    <xdr:to>
      <xdr:col>15</xdr:col>
      <xdr:colOff>50800</xdr:colOff>
      <xdr:row>97</xdr:row>
      <xdr:rowOff>160311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69801"/>
          <a:ext cx="889000" cy="2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139151</xdr:rowOff>
    </xdr:from>
    <xdr:to>
      <xdr:col>10</xdr:col>
      <xdr:colOff>114300</xdr:colOff>
      <xdr:row>97</xdr:row>
      <xdr:rowOff>148583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69801"/>
          <a:ext cx="8890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58249</xdr:rowOff>
    </xdr:from>
    <xdr:to>
      <xdr:col>24</xdr:col>
      <xdr:colOff>114300</xdr:colOff>
      <xdr:row>97</xdr:row>
      <xdr:rowOff>159849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144626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98665</xdr:rowOff>
    </xdr:from>
    <xdr:to>
      <xdr:col>20</xdr:col>
      <xdr:colOff>38100</xdr:colOff>
      <xdr:row>98</xdr:row>
      <xdr:rowOff>28815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2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19942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109511</xdr:rowOff>
    </xdr:from>
    <xdr:to>
      <xdr:col>15</xdr:col>
      <xdr:colOff>101600</xdr:colOff>
      <xdr:row>98</xdr:row>
      <xdr:rowOff>39661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88351</xdr:rowOff>
    </xdr:from>
    <xdr:to>
      <xdr:col>10</xdr:col>
      <xdr:colOff>165100</xdr:colOff>
      <xdr:row>98</xdr:row>
      <xdr:rowOff>18501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97783</xdr:rowOff>
    </xdr:from>
    <xdr:to>
      <xdr:col>6</xdr:col>
      <xdr:colOff>38100</xdr:colOff>
      <xdr:row>98</xdr:row>
      <xdr:rowOff>27933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19060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123241</xdr:rowOff>
    </xdr:from>
    <xdr:to>
      <xdr:col>55</xdr:col>
      <xdr:colOff>0</xdr:colOff>
      <xdr:row>38</xdr:row>
      <xdr:rowOff>126258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38341"/>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123972</xdr:rowOff>
    </xdr:from>
    <xdr:to>
      <xdr:col>50</xdr:col>
      <xdr:colOff>114300</xdr:colOff>
      <xdr:row>38</xdr:row>
      <xdr:rowOff>126258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39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98461</xdr:rowOff>
    </xdr:from>
    <xdr:to>
      <xdr:col>45</xdr:col>
      <xdr:colOff>177800</xdr:colOff>
      <xdr:row>38</xdr:row>
      <xdr:rowOff>123972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13561"/>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98461</xdr:rowOff>
    </xdr:from>
    <xdr:to>
      <xdr:col>41</xdr:col>
      <xdr:colOff>50800</xdr:colOff>
      <xdr:row>38</xdr:row>
      <xdr:rowOff>102667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13561"/>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72441</xdr:rowOff>
    </xdr:from>
    <xdr:to>
      <xdr:col>55</xdr:col>
      <xdr:colOff>50800</xdr:colOff>
      <xdr:row>39</xdr:row>
      <xdr:rowOff>2591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75458</xdr:rowOff>
    </xdr:from>
    <xdr:to>
      <xdr:col>50</xdr:col>
      <xdr:colOff>165100</xdr:colOff>
      <xdr:row>39</xdr:row>
      <xdr:rowOff>5608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168185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8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73172</xdr:rowOff>
    </xdr:from>
    <xdr:to>
      <xdr:col>46</xdr:col>
      <xdr:colOff>38100</xdr:colOff>
      <xdr:row>39</xdr:row>
      <xdr:rowOff>3322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165899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8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47661</xdr:rowOff>
    </xdr:from>
    <xdr:to>
      <xdr:col>41</xdr:col>
      <xdr:colOff>101600</xdr:colOff>
      <xdr:row>38</xdr:row>
      <xdr:rowOff>149261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140388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51867</xdr:rowOff>
    </xdr:from>
    <xdr:to>
      <xdr:col>36</xdr:col>
      <xdr:colOff>165100</xdr:colOff>
      <xdr:row>38</xdr:row>
      <xdr:rowOff>153467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144594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121284</xdr:rowOff>
    </xdr:from>
    <xdr:to>
      <xdr:col>55</xdr:col>
      <xdr:colOff>0</xdr:colOff>
      <xdr:row>57</xdr:row>
      <xdr:rowOff>151834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93934"/>
          <a:ext cx="8382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121284</xdr:rowOff>
    </xdr:from>
    <xdr:to>
      <xdr:col>50</xdr:col>
      <xdr:colOff>114300</xdr:colOff>
      <xdr:row>57</xdr:row>
      <xdr:rowOff>153315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93934"/>
          <a:ext cx="889000" cy="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153315</xdr:rowOff>
    </xdr:from>
    <xdr:to>
      <xdr:col>45</xdr:col>
      <xdr:colOff>177800</xdr:colOff>
      <xdr:row>57</xdr:row>
      <xdr:rowOff>166844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25965"/>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146878</xdr:rowOff>
    </xdr:from>
    <xdr:to>
      <xdr:col>41</xdr:col>
      <xdr:colOff>50800</xdr:colOff>
      <xdr:row>57</xdr:row>
      <xdr:rowOff>166844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19528"/>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101034</xdr:rowOff>
    </xdr:from>
    <xdr:to>
      <xdr:col>55</xdr:col>
      <xdr:colOff>50800</xdr:colOff>
      <xdr:row>58</xdr:row>
      <xdr:rowOff>31184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79461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70484</xdr:rowOff>
    </xdr:from>
    <xdr:to>
      <xdr:col>50</xdr:col>
      <xdr:colOff>165100</xdr:colOff>
      <xdr:row>58</xdr:row>
      <xdr:rowOff>634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163211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102515</xdr:rowOff>
    </xdr:from>
    <xdr:to>
      <xdr:col>46</xdr:col>
      <xdr:colOff>38100</xdr:colOff>
      <xdr:row>58</xdr:row>
      <xdr:rowOff>32665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23792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116044</xdr:rowOff>
    </xdr:from>
    <xdr:to>
      <xdr:col>41</xdr:col>
      <xdr:colOff>101600</xdr:colOff>
      <xdr:row>58</xdr:row>
      <xdr:rowOff>46194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37321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96078</xdr:rowOff>
    </xdr:from>
    <xdr:to>
      <xdr:col>36</xdr:col>
      <xdr:colOff>165100</xdr:colOff>
      <xdr:row>58</xdr:row>
      <xdr:rowOff>26228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17355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146219</xdr:rowOff>
    </xdr:from>
    <xdr:to>
      <xdr:col>55</xdr:col>
      <xdr:colOff>0</xdr:colOff>
      <xdr:row>78</xdr:row>
      <xdr:rowOff>23453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47869"/>
          <a:ext cx="838200" cy="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146219</xdr:rowOff>
    </xdr:from>
    <xdr:to>
      <xdr:col>50</xdr:col>
      <xdr:colOff>114300</xdr:colOff>
      <xdr:row>78</xdr:row>
      <xdr:rowOff>56814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47869"/>
          <a:ext cx="8890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56814</xdr:rowOff>
    </xdr:from>
    <xdr:to>
      <xdr:col>45</xdr:col>
      <xdr:colOff>177800</xdr:colOff>
      <xdr:row>78</xdr:row>
      <xdr:rowOff>68066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29914"/>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145479</xdr:rowOff>
    </xdr:from>
    <xdr:to>
      <xdr:col>41</xdr:col>
      <xdr:colOff>50800</xdr:colOff>
      <xdr:row>78</xdr:row>
      <xdr:rowOff>68066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47129"/>
          <a:ext cx="889000" cy="9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144103</xdr:rowOff>
    </xdr:from>
    <xdr:to>
      <xdr:col>55</xdr:col>
      <xdr:colOff>50800</xdr:colOff>
      <xdr:row>78</xdr:row>
      <xdr:rowOff>74253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59030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95419</xdr:rowOff>
    </xdr:from>
    <xdr:to>
      <xdr:col>50</xdr:col>
      <xdr:colOff>165100</xdr:colOff>
      <xdr:row>78</xdr:row>
      <xdr:rowOff>25569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16696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8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6014</xdr:rowOff>
    </xdr:from>
    <xdr:to>
      <xdr:col>46</xdr:col>
      <xdr:colOff>38100</xdr:colOff>
      <xdr:row>78</xdr:row>
      <xdr:rowOff>107614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98741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17266</xdr:rowOff>
    </xdr:from>
    <xdr:to>
      <xdr:col>41</xdr:col>
      <xdr:colOff>101600</xdr:colOff>
      <xdr:row>78</xdr:row>
      <xdr:rowOff>118866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109993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94679</xdr:rowOff>
    </xdr:from>
    <xdr:to>
      <xdr:col>36</xdr:col>
      <xdr:colOff>165100</xdr:colOff>
      <xdr:row>78</xdr:row>
      <xdr:rowOff>24829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41356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9572</xdr:rowOff>
    </xdr:from>
    <xdr:to>
      <xdr:col>55</xdr:col>
      <xdr:colOff>0</xdr:colOff>
      <xdr:row>97</xdr:row>
      <xdr:rowOff>33373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40222"/>
          <a:ext cx="8382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55868</xdr:rowOff>
    </xdr:from>
    <xdr:to>
      <xdr:col>50</xdr:col>
      <xdr:colOff>114300</xdr:colOff>
      <xdr:row>97</xdr:row>
      <xdr:rowOff>9572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15068"/>
          <a:ext cx="889000" cy="1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55868</xdr:rowOff>
    </xdr:from>
    <xdr:to>
      <xdr:col>45</xdr:col>
      <xdr:colOff>177800</xdr:colOff>
      <xdr:row>97</xdr:row>
      <xdr:rowOff>3231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15068"/>
          <a:ext cx="889000" cy="1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3231</xdr:rowOff>
    </xdr:from>
    <xdr:to>
      <xdr:col>41</xdr:col>
      <xdr:colOff>50800</xdr:colOff>
      <xdr:row>97</xdr:row>
      <xdr:rowOff>19548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33881"/>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154023</xdr:rowOff>
    </xdr:from>
    <xdr:to>
      <xdr:col>55</xdr:col>
      <xdr:colOff>50800</xdr:colOff>
      <xdr:row>97</xdr:row>
      <xdr:rowOff>84173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132450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130222</xdr:rowOff>
    </xdr:from>
    <xdr:to>
      <xdr:col>50</xdr:col>
      <xdr:colOff>165100</xdr:colOff>
      <xdr:row>97</xdr:row>
      <xdr:rowOff>60372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51499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5068</xdr:rowOff>
    </xdr:from>
    <xdr:to>
      <xdr:col>46</xdr:col>
      <xdr:colOff>38100</xdr:colOff>
      <xdr:row>96</xdr:row>
      <xdr:rowOff>106668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123195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2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123881</xdr:rowOff>
    </xdr:from>
    <xdr:to>
      <xdr:col>41</xdr:col>
      <xdr:colOff>101600</xdr:colOff>
      <xdr:row>97</xdr:row>
      <xdr:rowOff>54031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8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45158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140198</xdr:rowOff>
    </xdr:from>
    <xdr:to>
      <xdr:col>36</xdr:col>
      <xdr:colOff>165100</xdr:colOff>
      <xdr:row>97</xdr:row>
      <xdr:rowOff>70348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61475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147653</xdr:rowOff>
    </xdr:from>
    <xdr:to>
      <xdr:col>85</xdr:col>
      <xdr:colOff>127000</xdr:colOff>
      <xdr:row>37</xdr:row>
      <xdr:rowOff>168856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91303"/>
          <a:ext cx="8382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168856</xdr:rowOff>
    </xdr:from>
    <xdr:to>
      <xdr:col>81</xdr:col>
      <xdr:colOff>50800</xdr:colOff>
      <xdr:row>38</xdr:row>
      <xdr:rowOff>14142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12506"/>
          <a:ext cx="8890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167427</xdr:rowOff>
    </xdr:from>
    <xdr:to>
      <xdr:col>76</xdr:col>
      <xdr:colOff>114300</xdr:colOff>
      <xdr:row>38</xdr:row>
      <xdr:rowOff>14142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11077"/>
          <a:ext cx="889000" cy="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167427</xdr:rowOff>
    </xdr:from>
    <xdr:to>
      <xdr:col>71</xdr:col>
      <xdr:colOff>177800</xdr:colOff>
      <xdr:row>38</xdr:row>
      <xdr:rowOff>34658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11077"/>
          <a:ext cx="889000" cy="3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96853</xdr:rowOff>
    </xdr:from>
    <xdr:to>
      <xdr:col>85</xdr:col>
      <xdr:colOff>177800</xdr:colOff>
      <xdr:row>38</xdr:row>
      <xdr:rowOff>27003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4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75280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118056</xdr:rowOff>
    </xdr:from>
    <xdr:to>
      <xdr:col>81</xdr:col>
      <xdr:colOff>101600</xdr:colOff>
      <xdr:row>38</xdr:row>
      <xdr:rowOff>48206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6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39333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134791</xdr:rowOff>
    </xdr:from>
    <xdr:to>
      <xdr:col>76</xdr:col>
      <xdr:colOff>165100</xdr:colOff>
      <xdr:row>38</xdr:row>
      <xdr:rowOff>64942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78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56069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116627</xdr:rowOff>
    </xdr:from>
    <xdr:to>
      <xdr:col>72</xdr:col>
      <xdr:colOff>38100</xdr:colOff>
      <xdr:row>38</xdr:row>
      <xdr:rowOff>46777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37904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155308</xdr:rowOff>
    </xdr:from>
    <xdr:to>
      <xdr:col>67</xdr:col>
      <xdr:colOff>101600</xdr:colOff>
      <xdr:row>38</xdr:row>
      <xdr:rowOff>85458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76585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106263</xdr:rowOff>
    </xdr:from>
    <xdr:to>
      <xdr:col>85</xdr:col>
      <xdr:colOff>127000</xdr:colOff>
      <xdr:row>57</xdr:row>
      <xdr:rowOff>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07463"/>
          <a:ext cx="8382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150779</xdr:rowOff>
    </xdr:from>
    <xdr:to>
      <xdr:col>81</xdr:col>
      <xdr:colOff>50800</xdr:colOff>
      <xdr:row>56</xdr:row>
      <xdr:rowOff>106263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409079"/>
          <a:ext cx="889000" cy="29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150779</xdr:rowOff>
    </xdr:from>
    <xdr:to>
      <xdr:col>76</xdr:col>
      <xdr:colOff>114300</xdr:colOff>
      <xdr:row>55</xdr:row>
      <xdr:rowOff>70793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09079"/>
          <a:ext cx="889000" cy="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70793</xdr:rowOff>
    </xdr:from>
    <xdr:to>
      <xdr:col>71</xdr:col>
      <xdr:colOff>177800</xdr:colOff>
      <xdr:row>56</xdr:row>
      <xdr:rowOff>145956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00543"/>
          <a:ext cx="889000" cy="24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120690</xdr:rowOff>
    </xdr:from>
    <xdr:to>
      <xdr:col>85</xdr:col>
      <xdr:colOff>177800</xdr:colOff>
      <xdr:row>57</xdr:row>
      <xdr:rowOff>50840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35617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3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55463</xdr:rowOff>
    </xdr:from>
    <xdr:to>
      <xdr:col>81</xdr:col>
      <xdr:colOff>101600</xdr:colOff>
      <xdr:row>56</xdr:row>
      <xdr:rowOff>157063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5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148190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99979</xdr:rowOff>
    </xdr:from>
    <xdr:to>
      <xdr:col>76</xdr:col>
      <xdr:colOff>165100</xdr:colOff>
      <xdr:row>55</xdr:row>
      <xdr:rowOff>30129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46656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19993</xdr:rowOff>
    </xdr:from>
    <xdr:to>
      <xdr:col>72</xdr:col>
      <xdr:colOff>38100</xdr:colOff>
      <xdr:row>55</xdr:row>
      <xdr:rowOff>121593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138120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2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95156</xdr:rowOff>
    </xdr:from>
    <xdr:to>
      <xdr:col>67</xdr:col>
      <xdr:colOff>101600</xdr:colOff>
      <xdr:row>57</xdr:row>
      <xdr:rowOff>25306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129911</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3011"/>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129911</xdr:rowOff>
    </xdr:from>
    <xdr:to>
      <xdr:col>76</xdr:col>
      <xdr:colOff>114300</xdr:colOff>
      <xdr:row>78</xdr:row>
      <xdr:rowOff>134214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3011"/>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134214</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7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79111</xdr:rowOff>
    </xdr:from>
    <xdr:to>
      <xdr:col>76</xdr:col>
      <xdr:colOff>165100</xdr:colOff>
      <xdr:row>79</xdr:row>
      <xdr:rowOff>9261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83414</xdr:rowOff>
    </xdr:from>
    <xdr:to>
      <xdr:col>72</xdr:col>
      <xdr:colOff>38100</xdr:colOff>
      <xdr:row>79</xdr:row>
      <xdr:rowOff>13564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4691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27673</xdr:rowOff>
    </xdr:from>
    <xdr:to>
      <xdr:col>85</xdr:col>
      <xdr:colOff>127000</xdr:colOff>
      <xdr:row>96</xdr:row>
      <xdr:rowOff>52750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486873"/>
          <a:ext cx="8382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27673</xdr:rowOff>
    </xdr:from>
    <xdr:to>
      <xdr:col>81</xdr:col>
      <xdr:colOff>50800</xdr:colOff>
      <xdr:row>97</xdr:row>
      <xdr:rowOff>32789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486873"/>
          <a:ext cx="889000" cy="1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32789</xdr:rowOff>
    </xdr:from>
    <xdr:to>
      <xdr:col>76</xdr:col>
      <xdr:colOff>114300</xdr:colOff>
      <xdr:row>97</xdr:row>
      <xdr:rowOff>71002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63439"/>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71002</xdr:rowOff>
    </xdr:from>
    <xdr:to>
      <xdr:col>71</xdr:col>
      <xdr:colOff>177800</xdr:colOff>
      <xdr:row>97</xdr:row>
      <xdr:rowOff>79825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01652"/>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1950</xdr:rowOff>
    </xdr:from>
    <xdr:to>
      <xdr:col>85</xdr:col>
      <xdr:colOff>177800</xdr:colOff>
      <xdr:row>96</xdr:row>
      <xdr:rowOff>103550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24827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148323</xdr:rowOff>
    </xdr:from>
    <xdr:to>
      <xdr:col>81</xdr:col>
      <xdr:colOff>101600</xdr:colOff>
      <xdr:row>96</xdr:row>
      <xdr:rowOff>78473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95000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153439</xdr:rowOff>
    </xdr:from>
    <xdr:to>
      <xdr:col>76</xdr:col>
      <xdr:colOff>165100</xdr:colOff>
      <xdr:row>97</xdr:row>
      <xdr:rowOff>83589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1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74716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0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20202</xdr:rowOff>
    </xdr:from>
    <xdr:to>
      <xdr:col>72</xdr:col>
      <xdr:colOff>38100</xdr:colOff>
      <xdr:row>97</xdr:row>
      <xdr:rowOff>121802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112929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29025</xdr:rowOff>
    </xdr:from>
    <xdr:to>
      <xdr:col>67</xdr:col>
      <xdr:colOff>101600</xdr:colOff>
      <xdr:row>97</xdr:row>
      <xdr:rowOff>130625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121752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5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増額となっている主なものは、民生費、衛生費である。民生費については、住民一人当たりのコストが１８５，０２０円と前年度比２８，０６５円の増となっている。これは住民税非課税世帯に１０万円を給付する事業や子育て世帯に対する給付事業を実施していることが要因である。今後も民生費については、新型コロナウイルスの影響により、給付事業が増加傾向であるため、支援を必要とする人を的確に支援できるように内容等を精査し、適切な支援に努める。衛生費については、住民一人当たりのコストが４４，２０４円と前年度比８，８４０円の増となっている。これは、新型コロナウイルス感染症対応のワクチン接種事業を実施したためである。今後もワクチン接種事業は継続する見込みであるため、効率的な接種体制を構築し、適正な支出に努める。　</a:t>
          </a:r>
        </a:p>
        <a:p>
          <a:r>
            <a:rPr kumimoji="1" lang="ja-JP" altLang="en-US" sz="1200">
              <a:latin typeface="ＭＳ Ｐゴシック" panose="020B0600070205080204" pitchFamily="50" charset="-128"/>
              <a:ea typeface="ＭＳ Ｐゴシック" panose="020B0600070205080204" pitchFamily="50" charset="-128"/>
            </a:rPr>
            <a:t>　減額となっている主なものは、商工費、教育費である。商工費については、住民一人当たりのコストが２５，４２６円と前年度比１０，６４８円の減となっている。これは、新型コロナウイルス感染拡大に伴う経済対策として実施していた中小企業事業継続支援金事業の終了によるものである。教育費については、令和２年度に小中併設校にタブレット端末及び利用環境の整備のために実施した情報機器整備事業が令和２年度で終了したことにより、住民一人当たりのコストは前年度比８，５６０円減の５０，８２８円となっている。教育費は校舎の外壁等の更新時期が近づいているため、内容や事業規模を精査し、適切な支出に努めた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については、標準財政規模比で前年度比１１．３５％減の１０１．１０％となっている。これは、新庁舎建設工事などの実施による財源不足を補うため、基金を取崩したことによるものである。</a:t>
          </a:r>
        </a:p>
        <a:p>
          <a:r>
            <a:rPr kumimoji="1" lang="ja-JP" altLang="en-US" sz="900">
              <a:latin typeface="ＭＳ ゴシック" pitchFamily="49" charset="-128"/>
              <a:ea typeface="ＭＳ ゴシック" pitchFamily="49" charset="-128"/>
            </a:rPr>
            <a:t>　実質収支額については、歳入歳出差引が約２１０百万円と前年度と比べ減となったため、実質収支は前年度比で約２７百万円の減となった。また、普通交付税が臨時経済対策費及び臨時財政対策債償還基金費の再算定により増加しており、標準財政規模比では前年度比で２．１％の減となっている。 </a:t>
          </a:r>
        </a:p>
        <a:p>
          <a:r>
            <a:rPr kumimoji="1" lang="ja-JP" altLang="en-US" sz="900">
              <a:latin typeface="ＭＳ ゴシック" pitchFamily="49" charset="-128"/>
              <a:ea typeface="ＭＳ ゴシック" pitchFamily="49" charset="-128"/>
            </a:rPr>
            <a:t>　実質単年度収支については、前年度比で積立額が約３百万円の減、積立金取崩し額が５９百万円の減、繰上償還金が４２百万円の減となり、標準財政規模比で１．１９％の減となっている。 </a:t>
          </a:r>
        </a:p>
        <a:p>
          <a:r>
            <a:rPr kumimoji="1" lang="ja-JP" altLang="en-US" sz="900">
              <a:latin typeface="ＭＳ ゴシック" pitchFamily="49" charset="-128"/>
              <a:ea typeface="ＭＳ ゴシック" pitchFamily="49" charset="-128"/>
            </a:rPr>
            <a:t>　今後も国県補助事業の活用による歳入の確保、経費節減に努める。</a:t>
          </a: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一般会計及びすべての特別会計において黒字となっている。 </a:t>
          </a:r>
        </a:p>
        <a:p>
          <a:r>
            <a:rPr kumimoji="1" lang="ja-JP" altLang="en-US" sz="1400">
              <a:latin typeface="ＭＳ ゴシック" pitchFamily="49" charset="-128"/>
              <a:ea typeface="ＭＳ ゴシック" pitchFamily="49" charset="-128"/>
            </a:rPr>
            <a:t>　一般会計については、歳入歳出差引が約２１０百万円と前年度と比べ減となったため、実質収支は前年度比で約２７百万円の減となった。また、普通交付税が増加したことにより標準財政規模も９．６％増加しており、その結果、標準財政規模比では前年度比で２．１％黒字が減少している。なお、他会計についても前年度と比べ標準財政規模比で減少となっている。</a:t>
          </a:r>
        </a:p>
        <a:p>
          <a:r>
            <a:rPr kumimoji="1" lang="ja-JP" altLang="en-US" sz="1400">
              <a:latin typeface="ＭＳ ゴシック" pitchFamily="49" charset="-128"/>
              <a:ea typeface="ＭＳ ゴシック" pitchFamily="49" charset="-128"/>
            </a:rPr>
            <a:t>　上水道特別会計については、流動資産の減少などにより黒字が標準財政規模比で０．４４％減少している。</a:t>
          </a:r>
        </a:p>
        <a:p>
          <a:r>
            <a:rPr kumimoji="1" lang="ja-JP" altLang="en-US" sz="1400">
              <a:latin typeface="ＭＳ ゴシック" pitchFamily="49" charset="-128"/>
              <a:ea typeface="ＭＳ ゴシック" pitchFamily="49" charset="-128"/>
            </a:rPr>
            <a:t>　公共下水道事業特別会計については、資本的収入の減などにより剰余額が前年度比で約５百万円減少し、標準財政規模比で黒字が０．２７％減少している。 </a:t>
          </a:r>
        </a:p>
        <a:p>
          <a:r>
            <a:rPr kumimoji="1" lang="ja-JP" altLang="en-US" sz="1400">
              <a:latin typeface="ＭＳ ゴシック" pitchFamily="49" charset="-128"/>
              <a:ea typeface="ＭＳ ゴシック" pitchFamily="49" charset="-128"/>
            </a:rPr>
            <a:t>　いずれの会計についても、国県補助事業や交付税措置のある地方債の活用などにより歳入を確保し、歳出についても事業の見直しなどによる経費の節減に努める。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chirogata015/Desktop/&#12304;&#36001;&#25919;&#29366;&#27841;&#36039;&#26009;&#38598;&#12305;_053635_&#20843;&#37070;&#28511;&#30010;_2021/&#12304;&#36001;&#25919;&#29366;&#27841;&#36039;&#26009;&#38598;&#12305;_053635_&#20843;&#37070;&#2851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CN53">
            <v>59.4</v>
          </cell>
          <cell r="CV53">
            <v>52.4</v>
          </cell>
        </row>
        <row r="55">
          <cell r="AN55" t="str">
            <v>類似団体内平均値</v>
          </cell>
          <cell r="CN55">
            <v>3.4</v>
          </cell>
          <cell r="CV55">
            <v>0</v>
          </cell>
        </row>
        <row r="57">
          <cell r="CN57">
            <v>62.8</v>
          </cell>
          <cell r="CV57">
            <v>62.8</v>
          </cell>
        </row>
        <row r="72">
          <cell r="BP72" t="str">
            <v>H29</v>
          </cell>
          <cell r="BX72" t="str">
            <v>H30</v>
          </cell>
          <cell r="CF72" t="str">
            <v>R01</v>
          </cell>
          <cell r="CN72" t="str">
            <v>R02</v>
          </cell>
          <cell r="CV72" t="str">
            <v>R03</v>
          </cell>
        </row>
        <row r="73">
          <cell r="AN73" t="str">
            <v>当該団体値</v>
          </cell>
        </row>
        <row r="75">
          <cell r="BP75">
            <v>9.3000000000000007</v>
          </cell>
          <cell r="BX75">
            <v>10.1</v>
          </cell>
          <cell r="CF75">
            <v>10.9</v>
          </cell>
          <cell r="CN75">
            <v>11.8</v>
          </cell>
          <cell r="CV75">
            <v>11.7</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4"/>
      <c r="DK1" s="174"/>
      <c r="DL1" s="174"/>
      <c r="DM1" s="174"/>
      <c r="DN1" s="174"/>
      <c r="DO1" s="174"/>
    </row>
    <row r="2" spans="1:119" ht="24.75" thickBot="1" x14ac:dyDescent="0.2">
      <c r="B2" s="175" t="s">
        <v>81</v>
      </c>
      <c r="C2" s="175"/>
      <c r="D2" s="176"/>
    </row>
    <row r="3" spans="1:119" ht="18.75" customHeight="1" thickBot="1" x14ac:dyDescent="0.2">
      <c r="A3" s="174"/>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4"/>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4493976</v>
      </c>
      <c r="BO4" s="452"/>
      <c r="BP4" s="452"/>
      <c r="BQ4" s="452"/>
      <c r="BR4" s="452"/>
      <c r="BS4" s="452"/>
      <c r="BT4" s="452"/>
      <c r="BU4" s="453"/>
      <c r="BV4" s="451">
        <v>4605728</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8.6</v>
      </c>
      <c r="CU4" s="592"/>
      <c r="CV4" s="592"/>
      <c r="CW4" s="592"/>
      <c r="CX4" s="592"/>
      <c r="CY4" s="592"/>
      <c r="CZ4" s="592"/>
      <c r="DA4" s="593"/>
      <c r="DB4" s="591">
        <v>10.7</v>
      </c>
      <c r="DC4" s="592"/>
      <c r="DD4" s="592"/>
      <c r="DE4" s="592"/>
      <c r="DF4" s="592"/>
      <c r="DG4" s="592"/>
      <c r="DH4" s="592"/>
      <c r="DI4" s="593"/>
    </row>
    <row r="5" spans="1:119" ht="18.75" customHeight="1" x14ac:dyDescent="0.15">
      <c r="A5" s="174"/>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4283513</v>
      </c>
      <c r="BO5" s="423"/>
      <c r="BP5" s="423"/>
      <c r="BQ5" s="423"/>
      <c r="BR5" s="423"/>
      <c r="BS5" s="423"/>
      <c r="BT5" s="423"/>
      <c r="BU5" s="424"/>
      <c r="BV5" s="422">
        <v>4359193</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83.1</v>
      </c>
      <c r="CU5" s="420"/>
      <c r="CV5" s="420"/>
      <c r="CW5" s="420"/>
      <c r="CX5" s="420"/>
      <c r="CY5" s="420"/>
      <c r="CZ5" s="420"/>
      <c r="DA5" s="421"/>
      <c r="DB5" s="419">
        <v>88.5</v>
      </c>
      <c r="DC5" s="420"/>
      <c r="DD5" s="420"/>
      <c r="DE5" s="420"/>
      <c r="DF5" s="420"/>
      <c r="DG5" s="420"/>
      <c r="DH5" s="420"/>
      <c r="DI5" s="421"/>
    </row>
    <row r="6" spans="1:119" ht="18.75" customHeight="1" x14ac:dyDescent="0.15">
      <c r="A6" s="174"/>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210463</v>
      </c>
      <c r="BO6" s="423"/>
      <c r="BP6" s="423"/>
      <c r="BQ6" s="423"/>
      <c r="BR6" s="423"/>
      <c r="BS6" s="423"/>
      <c r="BT6" s="423"/>
      <c r="BU6" s="424"/>
      <c r="BV6" s="422">
        <v>246535</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83.1</v>
      </c>
      <c r="CU6" s="566"/>
      <c r="CV6" s="566"/>
      <c r="CW6" s="566"/>
      <c r="CX6" s="566"/>
      <c r="CY6" s="566"/>
      <c r="CZ6" s="566"/>
      <c r="DA6" s="567"/>
      <c r="DB6" s="565">
        <v>91.5</v>
      </c>
      <c r="DC6" s="566"/>
      <c r="DD6" s="566"/>
      <c r="DE6" s="566"/>
      <c r="DF6" s="566"/>
      <c r="DG6" s="566"/>
      <c r="DH6" s="566"/>
      <c r="DI6" s="567"/>
    </row>
    <row r="7" spans="1:119" ht="18.75" customHeight="1" x14ac:dyDescent="0.15">
      <c r="A7" s="174"/>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9924</v>
      </c>
      <c r="BO7" s="423"/>
      <c r="BP7" s="423"/>
      <c r="BQ7" s="423"/>
      <c r="BR7" s="423"/>
      <c r="BS7" s="423"/>
      <c r="BT7" s="423"/>
      <c r="BU7" s="424"/>
      <c r="BV7" s="422">
        <v>18779</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2342959</v>
      </c>
      <c r="CU7" s="423"/>
      <c r="CV7" s="423"/>
      <c r="CW7" s="423"/>
      <c r="CX7" s="423"/>
      <c r="CY7" s="423"/>
      <c r="CZ7" s="423"/>
      <c r="DA7" s="424"/>
      <c r="DB7" s="422">
        <v>2137122</v>
      </c>
      <c r="DC7" s="423"/>
      <c r="DD7" s="423"/>
      <c r="DE7" s="423"/>
      <c r="DF7" s="423"/>
      <c r="DG7" s="423"/>
      <c r="DH7" s="423"/>
      <c r="DI7" s="424"/>
    </row>
    <row r="8" spans="1:119" ht="18.75" customHeight="1" thickBot="1" x14ac:dyDescent="0.2">
      <c r="A8" s="174"/>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200539</v>
      </c>
      <c r="BO8" s="423"/>
      <c r="BP8" s="423"/>
      <c r="BQ8" s="423"/>
      <c r="BR8" s="423"/>
      <c r="BS8" s="423"/>
      <c r="BT8" s="423"/>
      <c r="BU8" s="424"/>
      <c r="BV8" s="422">
        <v>227756</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0.25</v>
      </c>
      <c r="CU8" s="526"/>
      <c r="CV8" s="526"/>
      <c r="CW8" s="526"/>
      <c r="CX8" s="526"/>
      <c r="CY8" s="526"/>
      <c r="CZ8" s="526"/>
      <c r="DA8" s="527"/>
      <c r="DB8" s="525">
        <v>0.26</v>
      </c>
      <c r="DC8" s="526"/>
      <c r="DD8" s="526"/>
      <c r="DE8" s="526"/>
      <c r="DF8" s="526"/>
      <c r="DG8" s="526"/>
      <c r="DH8" s="526"/>
      <c r="DI8" s="527"/>
    </row>
    <row r="9" spans="1:119" ht="18.75" customHeight="1" thickBot="1" x14ac:dyDescent="0.2">
      <c r="A9" s="174"/>
      <c r="B9" s="554" t="s">
        <v>111</v>
      </c>
      <c r="C9" s="555"/>
      <c r="D9" s="555"/>
      <c r="E9" s="555"/>
      <c r="F9" s="555"/>
      <c r="G9" s="555"/>
      <c r="H9" s="555"/>
      <c r="I9" s="555"/>
      <c r="J9" s="555"/>
      <c r="K9" s="473"/>
      <c r="L9" s="556" t="s">
        <v>112</v>
      </c>
      <c r="M9" s="557"/>
      <c r="N9" s="557"/>
      <c r="O9" s="557"/>
      <c r="P9" s="557"/>
      <c r="Q9" s="558"/>
      <c r="R9" s="559">
        <v>5583</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-27217</v>
      </c>
      <c r="BO9" s="423"/>
      <c r="BP9" s="423"/>
      <c r="BQ9" s="423"/>
      <c r="BR9" s="423"/>
      <c r="BS9" s="423"/>
      <c r="BT9" s="423"/>
      <c r="BU9" s="424"/>
      <c r="BV9" s="422">
        <v>3913</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17.7</v>
      </c>
      <c r="CU9" s="420"/>
      <c r="CV9" s="420"/>
      <c r="CW9" s="420"/>
      <c r="CX9" s="420"/>
      <c r="CY9" s="420"/>
      <c r="CZ9" s="420"/>
      <c r="DA9" s="421"/>
      <c r="DB9" s="419">
        <v>18.5</v>
      </c>
      <c r="DC9" s="420"/>
      <c r="DD9" s="420"/>
      <c r="DE9" s="420"/>
      <c r="DF9" s="420"/>
      <c r="DG9" s="420"/>
      <c r="DH9" s="420"/>
      <c r="DI9" s="421"/>
    </row>
    <row r="10" spans="1:119" ht="18.75" customHeight="1" thickBot="1" x14ac:dyDescent="0.2">
      <c r="A10" s="174"/>
      <c r="B10" s="554"/>
      <c r="C10" s="555"/>
      <c r="D10" s="555"/>
      <c r="E10" s="555"/>
      <c r="F10" s="555"/>
      <c r="G10" s="555"/>
      <c r="H10" s="555"/>
      <c r="I10" s="555"/>
      <c r="J10" s="555"/>
      <c r="K10" s="473"/>
      <c r="L10" s="378" t="s">
        <v>118</v>
      </c>
      <c r="M10" s="379"/>
      <c r="N10" s="379"/>
      <c r="O10" s="379"/>
      <c r="P10" s="379"/>
      <c r="Q10" s="380"/>
      <c r="R10" s="375">
        <v>6080</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1384</v>
      </c>
      <c r="BO10" s="423"/>
      <c r="BP10" s="423"/>
      <c r="BQ10" s="423"/>
      <c r="BR10" s="423"/>
      <c r="BS10" s="423"/>
      <c r="BT10" s="423"/>
      <c r="BU10" s="424"/>
      <c r="BV10" s="422">
        <v>4533</v>
      </c>
      <c r="BW10" s="423"/>
      <c r="BX10" s="423"/>
      <c r="BY10" s="423"/>
      <c r="BZ10" s="423"/>
      <c r="CA10" s="423"/>
      <c r="CB10" s="423"/>
      <c r="CC10" s="424"/>
      <c r="CD10" s="177" t="s">
        <v>122</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145516</v>
      </c>
      <c r="BO11" s="423"/>
      <c r="BP11" s="423"/>
      <c r="BQ11" s="423"/>
      <c r="BR11" s="423"/>
      <c r="BS11" s="423"/>
      <c r="BT11" s="423"/>
      <c r="BU11" s="424"/>
      <c r="BV11" s="422">
        <v>188447</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4"/>
      <c r="B12" s="528" t="s">
        <v>130</v>
      </c>
      <c r="C12" s="529"/>
      <c r="D12" s="529"/>
      <c r="E12" s="529"/>
      <c r="F12" s="529"/>
      <c r="G12" s="529"/>
      <c r="H12" s="529"/>
      <c r="I12" s="529"/>
      <c r="J12" s="529"/>
      <c r="K12" s="530"/>
      <c r="L12" s="537" t="s">
        <v>131</v>
      </c>
      <c r="M12" s="538"/>
      <c r="N12" s="538"/>
      <c r="O12" s="538"/>
      <c r="P12" s="538"/>
      <c r="Q12" s="539"/>
      <c r="R12" s="540">
        <v>5491</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126</v>
      </c>
      <c r="AV12" s="481"/>
      <c r="AW12" s="481"/>
      <c r="AX12" s="481"/>
      <c r="AY12" s="436" t="s">
        <v>135</v>
      </c>
      <c r="AZ12" s="437"/>
      <c r="BA12" s="437"/>
      <c r="BB12" s="437"/>
      <c r="BC12" s="437"/>
      <c r="BD12" s="437"/>
      <c r="BE12" s="437"/>
      <c r="BF12" s="437"/>
      <c r="BG12" s="437"/>
      <c r="BH12" s="437"/>
      <c r="BI12" s="437"/>
      <c r="BJ12" s="437"/>
      <c r="BK12" s="437"/>
      <c r="BL12" s="437"/>
      <c r="BM12" s="438"/>
      <c r="BN12" s="422">
        <v>35953</v>
      </c>
      <c r="BO12" s="423"/>
      <c r="BP12" s="423"/>
      <c r="BQ12" s="423"/>
      <c r="BR12" s="423"/>
      <c r="BS12" s="423"/>
      <c r="BT12" s="423"/>
      <c r="BU12" s="424"/>
      <c r="BV12" s="422">
        <v>95197</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4"/>
      <c r="B13" s="531"/>
      <c r="C13" s="532"/>
      <c r="D13" s="532"/>
      <c r="E13" s="532"/>
      <c r="F13" s="532"/>
      <c r="G13" s="532"/>
      <c r="H13" s="532"/>
      <c r="I13" s="532"/>
      <c r="J13" s="532"/>
      <c r="K13" s="533"/>
      <c r="L13" s="183"/>
      <c r="M13" s="506" t="s">
        <v>139</v>
      </c>
      <c r="N13" s="507"/>
      <c r="O13" s="507"/>
      <c r="P13" s="507"/>
      <c r="Q13" s="508"/>
      <c r="R13" s="509">
        <v>5467</v>
      </c>
      <c r="S13" s="510"/>
      <c r="T13" s="510"/>
      <c r="U13" s="510"/>
      <c r="V13" s="511"/>
      <c r="W13" s="512" t="s">
        <v>140</v>
      </c>
      <c r="X13" s="408"/>
      <c r="Y13" s="408"/>
      <c r="Z13" s="408"/>
      <c r="AA13" s="408"/>
      <c r="AB13" s="409"/>
      <c r="AC13" s="375">
        <v>282</v>
      </c>
      <c r="AD13" s="376"/>
      <c r="AE13" s="376"/>
      <c r="AF13" s="376"/>
      <c r="AG13" s="377"/>
      <c r="AH13" s="375">
        <v>324</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83730</v>
      </c>
      <c r="BO13" s="423"/>
      <c r="BP13" s="423"/>
      <c r="BQ13" s="423"/>
      <c r="BR13" s="423"/>
      <c r="BS13" s="423"/>
      <c r="BT13" s="423"/>
      <c r="BU13" s="424"/>
      <c r="BV13" s="422">
        <v>101696</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11.7</v>
      </c>
      <c r="CU13" s="420"/>
      <c r="CV13" s="420"/>
      <c r="CW13" s="420"/>
      <c r="CX13" s="420"/>
      <c r="CY13" s="420"/>
      <c r="CZ13" s="420"/>
      <c r="DA13" s="421"/>
      <c r="DB13" s="419">
        <v>11.8</v>
      </c>
      <c r="DC13" s="420"/>
      <c r="DD13" s="420"/>
      <c r="DE13" s="420"/>
      <c r="DF13" s="420"/>
      <c r="DG13" s="420"/>
      <c r="DH13" s="420"/>
      <c r="DI13" s="421"/>
    </row>
    <row r="14" spans="1:119" ht="18.75" customHeight="1" thickBot="1" x14ac:dyDescent="0.2">
      <c r="A14" s="174"/>
      <c r="B14" s="531"/>
      <c r="C14" s="532"/>
      <c r="D14" s="532"/>
      <c r="E14" s="532"/>
      <c r="F14" s="532"/>
      <c r="G14" s="532"/>
      <c r="H14" s="532"/>
      <c r="I14" s="532"/>
      <c r="J14" s="532"/>
      <c r="K14" s="533"/>
      <c r="L14" s="496" t="s">
        <v>145</v>
      </c>
      <c r="M14" s="549"/>
      <c r="N14" s="549"/>
      <c r="O14" s="549"/>
      <c r="P14" s="549"/>
      <c r="Q14" s="550"/>
      <c r="R14" s="509">
        <v>5617</v>
      </c>
      <c r="S14" s="510"/>
      <c r="T14" s="510"/>
      <c r="U14" s="510"/>
      <c r="V14" s="511"/>
      <c r="W14" s="513"/>
      <c r="X14" s="411"/>
      <c r="Y14" s="411"/>
      <c r="Z14" s="411"/>
      <c r="AA14" s="411"/>
      <c r="AB14" s="412"/>
      <c r="AC14" s="502">
        <v>10.6</v>
      </c>
      <c r="AD14" s="503"/>
      <c r="AE14" s="503"/>
      <c r="AF14" s="503"/>
      <c r="AG14" s="504"/>
      <c r="AH14" s="502">
        <v>11.3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74"/>
      <c r="B15" s="531"/>
      <c r="C15" s="532"/>
      <c r="D15" s="532"/>
      <c r="E15" s="532"/>
      <c r="F15" s="532"/>
      <c r="G15" s="532"/>
      <c r="H15" s="532"/>
      <c r="I15" s="532"/>
      <c r="J15" s="532"/>
      <c r="K15" s="533"/>
      <c r="L15" s="183"/>
      <c r="M15" s="506" t="s">
        <v>147</v>
      </c>
      <c r="N15" s="507"/>
      <c r="O15" s="507"/>
      <c r="P15" s="507"/>
      <c r="Q15" s="508"/>
      <c r="R15" s="509">
        <v>5592</v>
      </c>
      <c r="S15" s="510"/>
      <c r="T15" s="510"/>
      <c r="U15" s="510"/>
      <c r="V15" s="511"/>
      <c r="W15" s="512" t="s">
        <v>148</v>
      </c>
      <c r="X15" s="408"/>
      <c r="Y15" s="408"/>
      <c r="Z15" s="408"/>
      <c r="AA15" s="408"/>
      <c r="AB15" s="409"/>
      <c r="AC15" s="375">
        <v>577</v>
      </c>
      <c r="AD15" s="376"/>
      <c r="AE15" s="376"/>
      <c r="AF15" s="376"/>
      <c r="AG15" s="377"/>
      <c r="AH15" s="375">
        <v>646</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497615</v>
      </c>
      <c r="BO15" s="452"/>
      <c r="BP15" s="452"/>
      <c r="BQ15" s="452"/>
      <c r="BR15" s="452"/>
      <c r="BS15" s="452"/>
      <c r="BT15" s="452"/>
      <c r="BU15" s="453"/>
      <c r="BV15" s="451">
        <v>513265</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21.7</v>
      </c>
      <c r="AD16" s="503"/>
      <c r="AE16" s="503"/>
      <c r="AF16" s="503"/>
      <c r="AG16" s="504"/>
      <c r="AH16" s="502">
        <v>22.5</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2142381</v>
      </c>
      <c r="BO16" s="423"/>
      <c r="BP16" s="423"/>
      <c r="BQ16" s="423"/>
      <c r="BR16" s="423"/>
      <c r="BS16" s="423"/>
      <c r="BT16" s="423"/>
      <c r="BU16" s="424"/>
      <c r="BV16" s="422">
        <v>1953401</v>
      </c>
      <c r="BW16" s="423"/>
      <c r="BX16" s="423"/>
      <c r="BY16" s="423"/>
      <c r="BZ16" s="423"/>
      <c r="CA16" s="423"/>
      <c r="CB16" s="423"/>
      <c r="CC16" s="424"/>
      <c r="CD16" s="187"/>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4"/>
      <c r="B17" s="534"/>
      <c r="C17" s="535"/>
      <c r="D17" s="535"/>
      <c r="E17" s="535"/>
      <c r="F17" s="535"/>
      <c r="G17" s="535"/>
      <c r="H17" s="535"/>
      <c r="I17" s="535"/>
      <c r="J17" s="535"/>
      <c r="K17" s="536"/>
      <c r="L17" s="188"/>
      <c r="M17" s="515" t="s">
        <v>154</v>
      </c>
      <c r="N17" s="516"/>
      <c r="O17" s="516"/>
      <c r="P17" s="516"/>
      <c r="Q17" s="517"/>
      <c r="R17" s="499" t="s">
        <v>152</v>
      </c>
      <c r="S17" s="500"/>
      <c r="T17" s="500"/>
      <c r="U17" s="500"/>
      <c r="V17" s="501"/>
      <c r="W17" s="512" t="s">
        <v>155</v>
      </c>
      <c r="X17" s="408"/>
      <c r="Y17" s="408"/>
      <c r="Z17" s="408"/>
      <c r="AA17" s="408"/>
      <c r="AB17" s="409"/>
      <c r="AC17" s="375">
        <v>1802</v>
      </c>
      <c r="AD17" s="376"/>
      <c r="AE17" s="376"/>
      <c r="AF17" s="376"/>
      <c r="AG17" s="377"/>
      <c r="AH17" s="375">
        <v>1898</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613021</v>
      </c>
      <c r="BO17" s="423"/>
      <c r="BP17" s="423"/>
      <c r="BQ17" s="423"/>
      <c r="BR17" s="423"/>
      <c r="BS17" s="423"/>
      <c r="BT17" s="423"/>
      <c r="BU17" s="424"/>
      <c r="BV17" s="422">
        <v>632574</v>
      </c>
      <c r="BW17" s="423"/>
      <c r="BX17" s="423"/>
      <c r="BY17" s="423"/>
      <c r="BZ17" s="423"/>
      <c r="CA17" s="423"/>
      <c r="CB17" s="423"/>
      <c r="CC17" s="424"/>
      <c r="CD17" s="187"/>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4"/>
      <c r="B18" s="472" t="s">
        <v>157</v>
      </c>
      <c r="C18" s="473"/>
      <c r="D18" s="473"/>
      <c r="E18" s="474"/>
      <c r="F18" s="474"/>
      <c r="G18" s="474"/>
      <c r="H18" s="474"/>
      <c r="I18" s="474"/>
      <c r="J18" s="474"/>
      <c r="K18" s="474"/>
      <c r="L18" s="475">
        <v>17</v>
      </c>
      <c r="M18" s="475"/>
      <c r="N18" s="475"/>
      <c r="O18" s="475"/>
      <c r="P18" s="475"/>
      <c r="Q18" s="475"/>
      <c r="R18" s="476"/>
      <c r="S18" s="476"/>
      <c r="T18" s="476"/>
      <c r="U18" s="476"/>
      <c r="V18" s="477"/>
      <c r="W18" s="493"/>
      <c r="X18" s="494"/>
      <c r="Y18" s="494"/>
      <c r="Z18" s="494"/>
      <c r="AA18" s="494"/>
      <c r="AB18" s="518"/>
      <c r="AC18" s="392">
        <v>67.7</v>
      </c>
      <c r="AD18" s="393"/>
      <c r="AE18" s="393"/>
      <c r="AF18" s="393"/>
      <c r="AG18" s="478"/>
      <c r="AH18" s="392">
        <v>66.2</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1897644</v>
      </c>
      <c r="BO18" s="423"/>
      <c r="BP18" s="423"/>
      <c r="BQ18" s="423"/>
      <c r="BR18" s="423"/>
      <c r="BS18" s="423"/>
      <c r="BT18" s="423"/>
      <c r="BU18" s="424"/>
      <c r="BV18" s="422">
        <v>1896377</v>
      </c>
      <c r="BW18" s="423"/>
      <c r="BX18" s="423"/>
      <c r="BY18" s="423"/>
      <c r="BZ18" s="423"/>
      <c r="CA18" s="423"/>
      <c r="CB18" s="423"/>
      <c r="CC18" s="424"/>
      <c r="CD18" s="187"/>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4"/>
      <c r="B19" s="472" t="s">
        <v>159</v>
      </c>
      <c r="C19" s="473"/>
      <c r="D19" s="473"/>
      <c r="E19" s="474"/>
      <c r="F19" s="474"/>
      <c r="G19" s="474"/>
      <c r="H19" s="474"/>
      <c r="I19" s="474"/>
      <c r="J19" s="474"/>
      <c r="K19" s="474"/>
      <c r="L19" s="482">
        <v>328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2899699</v>
      </c>
      <c r="BO19" s="423"/>
      <c r="BP19" s="423"/>
      <c r="BQ19" s="423"/>
      <c r="BR19" s="423"/>
      <c r="BS19" s="423"/>
      <c r="BT19" s="423"/>
      <c r="BU19" s="424"/>
      <c r="BV19" s="422">
        <v>3003278</v>
      </c>
      <c r="BW19" s="423"/>
      <c r="BX19" s="423"/>
      <c r="BY19" s="423"/>
      <c r="BZ19" s="423"/>
      <c r="CA19" s="423"/>
      <c r="CB19" s="423"/>
      <c r="CC19" s="424"/>
      <c r="CD19" s="187"/>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4"/>
      <c r="B20" s="472" t="s">
        <v>161</v>
      </c>
      <c r="C20" s="473"/>
      <c r="D20" s="473"/>
      <c r="E20" s="474"/>
      <c r="F20" s="474"/>
      <c r="G20" s="474"/>
      <c r="H20" s="474"/>
      <c r="I20" s="474"/>
      <c r="J20" s="474"/>
      <c r="K20" s="474"/>
      <c r="L20" s="482">
        <v>2144</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87"/>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4"/>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87"/>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4"/>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3329164</v>
      </c>
      <c r="BO22" s="452"/>
      <c r="BP22" s="452"/>
      <c r="BQ22" s="452"/>
      <c r="BR22" s="452"/>
      <c r="BS22" s="452"/>
      <c r="BT22" s="452"/>
      <c r="BU22" s="453"/>
      <c r="BV22" s="451">
        <v>3022189</v>
      </c>
      <c r="BW22" s="452"/>
      <c r="BX22" s="452"/>
      <c r="BY22" s="452"/>
      <c r="BZ22" s="452"/>
      <c r="CA22" s="452"/>
      <c r="CB22" s="452"/>
      <c r="CC22" s="453"/>
      <c r="CD22" s="187"/>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4"/>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2444321</v>
      </c>
      <c r="BO23" s="423"/>
      <c r="BP23" s="423"/>
      <c r="BQ23" s="423"/>
      <c r="BR23" s="423"/>
      <c r="BS23" s="423"/>
      <c r="BT23" s="423"/>
      <c r="BU23" s="424"/>
      <c r="BV23" s="422">
        <v>1842376</v>
      </c>
      <c r="BW23" s="423"/>
      <c r="BX23" s="423"/>
      <c r="BY23" s="423"/>
      <c r="BZ23" s="423"/>
      <c r="CA23" s="423"/>
      <c r="CB23" s="423"/>
      <c r="CC23" s="424"/>
      <c r="CD23" s="187"/>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4"/>
      <c r="B24" s="401"/>
      <c r="C24" s="402"/>
      <c r="D24" s="403"/>
      <c r="E24" s="378" t="s">
        <v>171</v>
      </c>
      <c r="F24" s="379"/>
      <c r="G24" s="379"/>
      <c r="H24" s="379"/>
      <c r="I24" s="379"/>
      <c r="J24" s="379"/>
      <c r="K24" s="380"/>
      <c r="L24" s="375">
        <v>1</v>
      </c>
      <c r="M24" s="376"/>
      <c r="N24" s="376"/>
      <c r="O24" s="376"/>
      <c r="P24" s="377"/>
      <c r="Q24" s="375">
        <v>6300</v>
      </c>
      <c r="R24" s="376"/>
      <c r="S24" s="376"/>
      <c r="T24" s="376"/>
      <c r="U24" s="376"/>
      <c r="V24" s="377"/>
      <c r="W24" s="465"/>
      <c r="X24" s="402"/>
      <c r="Y24" s="403"/>
      <c r="Z24" s="378" t="s">
        <v>172</v>
      </c>
      <c r="AA24" s="379"/>
      <c r="AB24" s="379"/>
      <c r="AC24" s="379"/>
      <c r="AD24" s="379"/>
      <c r="AE24" s="379"/>
      <c r="AF24" s="379"/>
      <c r="AG24" s="380"/>
      <c r="AH24" s="375">
        <v>51</v>
      </c>
      <c r="AI24" s="376"/>
      <c r="AJ24" s="376"/>
      <c r="AK24" s="376"/>
      <c r="AL24" s="377"/>
      <c r="AM24" s="375">
        <v>147339</v>
      </c>
      <c r="AN24" s="376"/>
      <c r="AO24" s="376"/>
      <c r="AP24" s="376"/>
      <c r="AQ24" s="376"/>
      <c r="AR24" s="377"/>
      <c r="AS24" s="375">
        <v>2889</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2410098</v>
      </c>
      <c r="BO24" s="423"/>
      <c r="BP24" s="423"/>
      <c r="BQ24" s="423"/>
      <c r="BR24" s="423"/>
      <c r="BS24" s="423"/>
      <c r="BT24" s="423"/>
      <c r="BU24" s="424"/>
      <c r="BV24" s="422">
        <v>1810993</v>
      </c>
      <c r="BW24" s="423"/>
      <c r="BX24" s="423"/>
      <c r="BY24" s="423"/>
      <c r="BZ24" s="423"/>
      <c r="CA24" s="423"/>
      <c r="CB24" s="423"/>
      <c r="CC24" s="424"/>
      <c r="CD24" s="187"/>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4"/>
      <c r="B25" s="401"/>
      <c r="C25" s="402"/>
      <c r="D25" s="403"/>
      <c r="E25" s="378" t="s">
        <v>174</v>
      </c>
      <c r="F25" s="379"/>
      <c r="G25" s="379"/>
      <c r="H25" s="379"/>
      <c r="I25" s="379"/>
      <c r="J25" s="379"/>
      <c r="K25" s="380"/>
      <c r="L25" s="375">
        <v>1</v>
      </c>
      <c r="M25" s="376"/>
      <c r="N25" s="376"/>
      <c r="O25" s="376"/>
      <c r="P25" s="377"/>
      <c r="Q25" s="375">
        <v>5030</v>
      </c>
      <c r="R25" s="376"/>
      <c r="S25" s="376"/>
      <c r="T25" s="376"/>
      <c r="U25" s="376"/>
      <c r="V25" s="377"/>
      <c r="W25" s="465"/>
      <c r="X25" s="402"/>
      <c r="Y25" s="403"/>
      <c r="Z25" s="378" t="s">
        <v>175</v>
      </c>
      <c r="AA25" s="379"/>
      <c r="AB25" s="379"/>
      <c r="AC25" s="379"/>
      <c r="AD25" s="379"/>
      <c r="AE25" s="379"/>
      <c r="AF25" s="379"/>
      <c r="AG25" s="380"/>
      <c r="AH25" s="375" t="s">
        <v>176</v>
      </c>
      <c r="AI25" s="376"/>
      <c r="AJ25" s="376"/>
      <c r="AK25" s="376"/>
      <c r="AL25" s="377"/>
      <c r="AM25" s="375" t="s">
        <v>138</v>
      </c>
      <c r="AN25" s="376"/>
      <c r="AO25" s="376"/>
      <c r="AP25" s="376"/>
      <c r="AQ25" s="376"/>
      <c r="AR25" s="377"/>
      <c r="AS25" s="375" t="s">
        <v>138</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293431</v>
      </c>
      <c r="BO25" s="452"/>
      <c r="BP25" s="452"/>
      <c r="BQ25" s="452"/>
      <c r="BR25" s="452"/>
      <c r="BS25" s="452"/>
      <c r="BT25" s="452"/>
      <c r="BU25" s="453"/>
      <c r="BV25" s="451">
        <v>1172</v>
      </c>
      <c r="BW25" s="452"/>
      <c r="BX25" s="452"/>
      <c r="BY25" s="452"/>
      <c r="BZ25" s="452"/>
      <c r="CA25" s="452"/>
      <c r="CB25" s="452"/>
      <c r="CC25" s="453"/>
      <c r="CD25" s="187"/>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4"/>
      <c r="B26" s="401"/>
      <c r="C26" s="402"/>
      <c r="D26" s="403"/>
      <c r="E26" s="378" t="s">
        <v>178</v>
      </c>
      <c r="F26" s="379"/>
      <c r="G26" s="379"/>
      <c r="H26" s="379"/>
      <c r="I26" s="379"/>
      <c r="J26" s="379"/>
      <c r="K26" s="380"/>
      <c r="L26" s="375">
        <v>1</v>
      </c>
      <c r="M26" s="376"/>
      <c r="N26" s="376"/>
      <c r="O26" s="376"/>
      <c r="P26" s="377"/>
      <c r="Q26" s="375">
        <v>4860</v>
      </c>
      <c r="R26" s="376"/>
      <c r="S26" s="376"/>
      <c r="T26" s="376"/>
      <c r="U26" s="376"/>
      <c r="V26" s="377"/>
      <c r="W26" s="465"/>
      <c r="X26" s="402"/>
      <c r="Y26" s="403"/>
      <c r="Z26" s="378" t="s">
        <v>179</v>
      </c>
      <c r="AA26" s="433"/>
      <c r="AB26" s="433"/>
      <c r="AC26" s="433"/>
      <c r="AD26" s="433"/>
      <c r="AE26" s="433"/>
      <c r="AF26" s="433"/>
      <c r="AG26" s="434"/>
      <c r="AH26" s="375" t="s">
        <v>176</v>
      </c>
      <c r="AI26" s="376"/>
      <c r="AJ26" s="376"/>
      <c r="AK26" s="376"/>
      <c r="AL26" s="377"/>
      <c r="AM26" s="375" t="s">
        <v>129</v>
      </c>
      <c r="AN26" s="376"/>
      <c r="AO26" s="376"/>
      <c r="AP26" s="376"/>
      <c r="AQ26" s="376"/>
      <c r="AR26" s="377"/>
      <c r="AS26" s="375" t="s">
        <v>176</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176</v>
      </c>
      <c r="BW26" s="423"/>
      <c r="BX26" s="423"/>
      <c r="BY26" s="423"/>
      <c r="BZ26" s="423"/>
      <c r="CA26" s="423"/>
      <c r="CB26" s="423"/>
      <c r="CC26" s="424"/>
      <c r="CD26" s="187"/>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4"/>
      <c r="B27" s="401"/>
      <c r="C27" s="402"/>
      <c r="D27" s="403"/>
      <c r="E27" s="378" t="s">
        <v>181</v>
      </c>
      <c r="F27" s="379"/>
      <c r="G27" s="379"/>
      <c r="H27" s="379"/>
      <c r="I27" s="379"/>
      <c r="J27" s="379"/>
      <c r="K27" s="380"/>
      <c r="L27" s="375">
        <v>1</v>
      </c>
      <c r="M27" s="376"/>
      <c r="N27" s="376"/>
      <c r="O27" s="376"/>
      <c r="P27" s="377"/>
      <c r="Q27" s="375">
        <v>2100</v>
      </c>
      <c r="R27" s="376"/>
      <c r="S27" s="376"/>
      <c r="T27" s="376"/>
      <c r="U27" s="376"/>
      <c r="V27" s="377"/>
      <c r="W27" s="465"/>
      <c r="X27" s="402"/>
      <c r="Y27" s="403"/>
      <c r="Z27" s="378" t="s">
        <v>182</v>
      </c>
      <c r="AA27" s="379"/>
      <c r="AB27" s="379"/>
      <c r="AC27" s="379"/>
      <c r="AD27" s="379"/>
      <c r="AE27" s="379"/>
      <c r="AF27" s="379"/>
      <c r="AG27" s="380"/>
      <c r="AH27" s="375">
        <v>2</v>
      </c>
      <c r="AI27" s="376"/>
      <c r="AJ27" s="376"/>
      <c r="AK27" s="376"/>
      <c r="AL27" s="377"/>
      <c r="AM27" s="375" t="s">
        <v>183</v>
      </c>
      <c r="AN27" s="376"/>
      <c r="AO27" s="376"/>
      <c r="AP27" s="376"/>
      <c r="AQ27" s="376"/>
      <c r="AR27" s="377"/>
      <c r="AS27" s="375" t="s">
        <v>184</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t="s">
        <v>138</v>
      </c>
      <c r="BO27" s="457"/>
      <c r="BP27" s="457"/>
      <c r="BQ27" s="457"/>
      <c r="BR27" s="457"/>
      <c r="BS27" s="457"/>
      <c r="BT27" s="457"/>
      <c r="BU27" s="458"/>
      <c r="BV27" s="456" t="s">
        <v>138</v>
      </c>
      <c r="BW27" s="457"/>
      <c r="BX27" s="457"/>
      <c r="BY27" s="457"/>
      <c r="BZ27" s="457"/>
      <c r="CA27" s="457"/>
      <c r="CB27" s="457"/>
      <c r="CC27" s="458"/>
      <c r="CD27" s="189"/>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4"/>
      <c r="B28" s="401"/>
      <c r="C28" s="402"/>
      <c r="D28" s="403"/>
      <c r="E28" s="378" t="s">
        <v>186</v>
      </c>
      <c r="F28" s="379"/>
      <c r="G28" s="379"/>
      <c r="H28" s="379"/>
      <c r="I28" s="379"/>
      <c r="J28" s="379"/>
      <c r="K28" s="380"/>
      <c r="L28" s="375">
        <v>1</v>
      </c>
      <c r="M28" s="376"/>
      <c r="N28" s="376"/>
      <c r="O28" s="376"/>
      <c r="P28" s="377"/>
      <c r="Q28" s="375">
        <v>1940</v>
      </c>
      <c r="R28" s="376"/>
      <c r="S28" s="376"/>
      <c r="T28" s="376"/>
      <c r="U28" s="376"/>
      <c r="V28" s="377"/>
      <c r="W28" s="465"/>
      <c r="X28" s="402"/>
      <c r="Y28" s="403"/>
      <c r="Z28" s="378" t="s">
        <v>187</v>
      </c>
      <c r="AA28" s="379"/>
      <c r="AB28" s="379"/>
      <c r="AC28" s="379"/>
      <c r="AD28" s="379"/>
      <c r="AE28" s="379"/>
      <c r="AF28" s="379"/>
      <c r="AG28" s="380"/>
      <c r="AH28" s="375" t="s">
        <v>129</v>
      </c>
      <c r="AI28" s="376"/>
      <c r="AJ28" s="376"/>
      <c r="AK28" s="376"/>
      <c r="AL28" s="377"/>
      <c r="AM28" s="375" t="s">
        <v>176</v>
      </c>
      <c r="AN28" s="376"/>
      <c r="AO28" s="376"/>
      <c r="AP28" s="376"/>
      <c r="AQ28" s="376"/>
      <c r="AR28" s="377"/>
      <c r="AS28" s="375" t="s">
        <v>176</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2368720</v>
      </c>
      <c r="BO28" s="452"/>
      <c r="BP28" s="452"/>
      <c r="BQ28" s="452"/>
      <c r="BR28" s="452"/>
      <c r="BS28" s="452"/>
      <c r="BT28" s="452"/>
      <c r="BU28" s="453"/>
      <c r="BV28" s="451">
        <v>2403289</v>
      </c>
      <c r="BW28" s="452"/>
      <c r="BX28" s="452"/>
      <c r="BY28" s="452"/>
      <c r="BZ28" s="452"/>
      <c r="CA28" s="452"/>
      <c r="CB28" s="452"/>
      <c r="CC28" s="453"/>
      <c r="CD28" s="187"/>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4"/>
      <c r="B29" s="401"/>
      <c r="C29" s="402"/>
      <c r="D29" s="403"/>
      <c r="E29" s="378" t="s">
        <v>189</v>
      </c>
      <c r="F29" s="379"/>
      <c r="G29" s="379"/>
      <c r="H29" s="379"/>
      <c r="I29" s="379"/>
      <c r="J29" s="379"/>
      <c r="K29" s="380"/>
      <c r="L29" s="375">
        <v>10</v>
      </c>
      <c r="M29" s="376"/>
      <c r="N29" s="376"/>
      <c r="O29" s="376"/>
      <c r="P29" s="377"/>
      <c r="Q29" s="375">
        <v>1860</v>
      </c>
      <c r="R29" s="376"/>
      <c r="S29" s="376"/>
      <c r="T29" s="376"/>
      <c r="U29" s="376"/>
      <c r="V29" s="377"/>
      <c r="W29" s="466"/>
      <c r="X29" s="467"/>
      <c r="Y29" s="468"/>
      <c r="Z29" s="378" t="s">
        <v>190</v>
      </c>
      <c r="AA29" s="379"/>
      <c r="AB29" s="379"/>
      <c r="AC29" s="379"/>
      <c r="AD29" s="379"/>
      <c r="AE29" s="379"/>
      <c r="AF29" s="379"/>
      <c r="AG29" s="380"/>
      <c r="AH29" s="375">
        <v>53</v>
      </c>
      <c r="AI29" s="376"/>
      <c r="AJ29" s="376"/>
      <c r="AK29" s="376"/>
      <c r="AL29" s="377"/>
      <c r="AM29" s="375">
        <v>153091</v>
      </c>
      <c r="AN29" s="376"/>
      <c r="AO29" s="376"/>
      <c r="AP29" s="376"/>
      <c r="AQ29" s="376"/>
      <c r="AR29" s="377"/>
      <c r="AS29" s="375">
        <v>2889</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99455</v>
      </c>
      <c r="BO29" s="423"/>
      <c r="BP29" s="423"/>
      <c r="BQ29" s="423"/>
      <c r="BR29" s="423"/>
      <c r="BS29" s="423"/>
      <c r="BT29" s="423"/>
      <c r="BU29" s="424"/>
      <c r="BV29" s="422">
        <v>99453</v>
      </c>
      <c r="BW29" s="423"/>
      <c r="BX29" s="423"/>
      <c r="BY29" s="423"/>
      <c r="BZ29" s="423"/>
      <c r="CA29" s="423"/>
      <c r="CB29" s="423"/>
      <c r="CC29" s="424"/>
      <c r="CD29" s="189"/>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4"/>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89.8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156638</v>
      </c>
      <c r="BO30" s="457"/>
      <c r="BP30" s="457"/>
      <c r="BQ30" s="457"/>
      <c r="BR30" s="457"/>
      <c r="BS30" s="457"/>
      <c r="BT30" s="457"/>
      <c r="BU30" s="458"/>
      <c r="BV30" s="456">
        <v>149392</v>
      </c>
      <c r="BW30" s="457"/>
      <c r="BX30" s="457"/>
      <c r="BY30" s="457"/>
      <c r="BZ30" s="457"/>
      <c r="CA30" s="457"/>
      <c r="CB30" s="457"/>
      <c r="CC30" s="458"/>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197"/>
    </row>
    <row r="33" spans="1:113" ht="13.5" customHeight="1" x14ac:dyDescent="0.15">
      <c r="A33" s="174"/>
      <c r="B33" s="198"/>
      <c r="C33" s="374" t="s">
        <v>199</v>
      </c>
      <c r="D33" s="374"/>
      <c r="E33" s="373" t="s">
        <v>200</v>
      </c>
      <c r="F33" s="373"/>
      <c r="G33" s="373"/>
      <c r="H33" s="373"/>
      <c r="I33" s="373"/>
      <c r="J33" s="373"/>
      <c r="K33" s="373"/>
      <c r="L33" s="373"/>
      <c r="M33" s="373"/>
      <c r="N33" s="373"/>
      <c r="O33" s="373"/>
      <c r="P33" s="373"/>
      <c r="Q33" s="373"/>
      <c r="R33" s="373"/>
      <c r="S33" s="373"/>
      <c r="T33" s="199"/>
      <c r="U33" s="374" t="s">
        <v>201</v>
      </c>
      <c r="V33" s="374"/>
      <c r="W33" s="373" t="s">
        <v>202</v>
      </c>
      <c r="X33" s="373"/>
      <c r="Y33" s="373"/>
      <c r="Z33" s="373"/>
      <c r="AA33" s="373"/>
      <c r="AB33" s="373"/>
      <c r="AC33" s="373"/>
      <c r="AD33" s="373"/>
      <c r="AE33" s="373"/>
      <c r="AF33" s="373"/>
      <c r="AG33" s="373"/>
      <c r="AH33" s="373"/>
      <c r="AI33" s="373"/>
      <c r="AJ33" s="373"/>
      <c r="AK33" s="373"/>
      <c r="AL33" s="199"/>
      <c r="AM33" s="374" t="s">
        <v>199</v>
      </c>
      <c r="AN33" s="374"/>
      <c r="AO33" s="373" t="s">
        <v>202</v>
      </c>
      <c r="AP33" s="373"/>
      <c r="AQ33" s="373"/>
      <c r="AR33" s="373"/>
      <c r="AS33" s="373"/>
      <c r="AT33" s="373"/>
      <c r="AU33" s="373"/>
      <c r="AV33" s="373"/>
      <c r="AW33" s="373"/>
      <c r="AX33" s="373"/>
      <c r="AY33" s="373"/>
      <c r="AZ33" s="373"/>
      <c r="BA33" s="373"/>
      <c r="BB33" s="373"/>
      <c r="BC33" s="373"/>
      <c r="BD33" s="200"/>
      <c r="BE33" s="373" t="s">
        <v>203</v>
      </c>
      <c r="BF33" s="373"/>
      <c r="BG33" s="373" t="s">
        <v>204</v>
      </c>
      <c r="BH33" s="373"/>
      <c r="BI33" s="373"/>
      <c r="BJ33" s="373"/>
      <c r="BK33" s="373"/>
      <c r="BL33" s="373"/>
      <c r="BM33" s="373"/>
      <c r="BN33" s="373"/>
      <c r="BO33" s="373"/>
      <c r="BP33" s="373"/>
      <c r="BQ33" s="373"/>
      <c r="BR33" s="373"/>
      <c r="BS33" s="373"/>
      <c r="BT33" s="373"/>
      <c r="BU33" s="373"/>
      <c r="BV33" s="200"/>
      <c r="BW33" s="374" t="s">
        <v>203</v>
      </c>
      <c r="BX33" s="374"/>
      <c r="BY33" s="373" t="s">
        <v>205</v>
      </c>
      <c r="BZ33" s="373"/>
      <c r="CA33" s="373"/>
      <c r="CB33" s="373"/>
      <c r="CC33" s="373"/>
      <c r="CD33" s="373"/>
      <c r="CE33" s="373"/>
      <c r="CF33" s="373"/>
      <c r="CG33" s="373"/>
      <c r="CH33" s="373"/>
      <c r="CI33" s="373"/>
      <c r="CJ33" s="373"/>
      <c r="CK33" s="373"/>
      <c r="CL33" s="373"/>
      <c r="CM33" s="373"/>
      <c r="CN33" s="199"/>
      <c r="CO33" s="374" t="s">
        <v>201</v>
      </c>
      <c r="CP33" s="374"/>
      <c r="CQ33" s="373" t="s">
        <v>206</v>
      </c>
      <c r="CR33" s="373"/>
      <c r="CS33" s="373"/>
      <c r="CT33" s="373"/>
      <c r="CU33" s="373"/>
      <c r="CV33" s="373"/>
      <c r="CW33" s="373"/>
      <c r="CX33" s="373"/>
      <c r="CY33" s="373"/>
      <c r="CZ33" s="373"/>
      <c r="DA33" s="373"/>
      <c r="DB33" s="373"/>
      <c r="DC33" s="373"/>
      <c r="DD33" s="373"/>
      <c r="DE33" s="373"/>
      <c r="DF33" s="199"/>
      <c r="DG33" s="372" t="s">
        <v>207</v>
      </c>
      <c r="DH33" s="372"/>
      <c r="DI33" s="201"/>
    </row>
    <row r="34" spans="1:113" ht="32.25" customHeight="1" x14ac:dyDescent="0.15">
      <c r="A34" s="174"/>
      <c r="B34" s="198"/>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4"/>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4"/>
      <c r="AM34" s="370">
        <f>IF(AO34="","",MAX(C34:D43,U34:V43)+1)</f>
        <v>6</v>
      </c>
      <c r="AN34" s="370"/>
      <c r="AO34" s="371" t="str">
        <f>IF('各会計、関係団体の財政状況及び健全化判断比率'!B32="","",'各会計、関係団体の財政状況及び健全化判断比率'!B32)</f>
        <v>上水道特別会計</v>
      </c>
      <c r="AP34" s="371"/>
      <c r="AQ34" s="371"/>
      <c r="AR34" s="371"/>
      <c r="AS34" s="371"/>
      <c r="AT34" s="371"/>
      <c r="AU34" s="371"/>
      <c r="AV34" s="371"/>
      <c r="AW34" s="371"/>
      <c r="AX34" s="371"/>
      <c r="AY34" s="371"/>
      <c r="AZ34" s="371"/>
      <c r="BA34" s="371"/>
      <c r="BB34" s="371"/>
      <c r="BC34" s="371"/>
      <c r="BD34" s="174"/>
      <c r="BE34" s="370">
        <f>IF(BG34="","",MAX(C34:D43,U34:V43,AM34:AN43)+1)</f>
        <v>7</v>
      </c>
      <c r="BF34" s="370"/>
      <c r="BG34" s="371" t="str">
        <f>IF('各会計、関係団体の財政状況及び健全化判断比率'!B33="","",'各会計、関係団体の財政状況及び健全化判断比率'!B33)</f>
        <v>公共下水道事業特別会計</v>
      </c>
      <c r="BH34" s="371"/>
      <c r="BI34" s="371"/>
      <c r="BJ34" s="371"/>
      <c r="BK34" s="371"/>
      <c r="BL34" s="371"/>
      <c r="BM34" s="371"/>
      <c r="BN34" s="371"/>
      <c r="BO34" s="371"/>
      <c r="BP34" s="371"/>
      <c r="BQ34" s="371"/>
      <c r="BR34" s="371"/>
      <c r="BS34" s="371"/>
      <c r="BT34" s="371"/>
      <c r="BU34" s="371"/>
      <c r="BV34" s="174"/>
      <c r="BW34" s="370">
        <f>IF(BY34="","",MAX(C34:D43,U34:V43,AM34:AN43,BE34:BF43)+1)</f>
        <v>8</v>
      </c>
      <c r="BX34" s="370"/>
      <c r="BY34" s="371" t="str">
        <f>IF('各会計、関係団体の財政状況及び健全化判断比率'!B68="","",'各会計、関係団体の財政状況及び健全化判断比率'!B68)</f>
        <v>湖東地区行政一部事務組合（一般会計）</v>
      </c>
      <c r="BZ34" s="371"/>
      <c r="CA34" s="371"/>
      <c r="CB34" s="371"/>
      <c r="CC34" s="371"/>
      <c r="CD34" s="371"/>
      <c r="CE34" s="371"/>
      <c r="CF34" s="371"/>
      <c r="CG34" s="371"/>
      <c r="CH34" s="371"/>
      <c r="CI34" s="371"/>
      <c r="CJ34" s="371"/>
      <c r="CK34" s="371"/>
      <c r="CL34" s="371"/>
      <c r="CM34" s="371"/>
      <c r="CN34" s="174"/>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1"/>
    </row>
    <row r="35" spans="1:113" ht="32.25" customHeight="1" x14ac:dyDescent="0.15">
      <c r="A35" s="174"/>
      <c r="B35" s="198"/>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4"/>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4"/>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4"/>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4"/>
      <c r="BW35" s="370">
        <f t="shared" ref="BW35:BW43" si="2">IF(BY35="","",BW34+1)</f>
        <v>9</v>
      </c>
      <c r="BX35" s="370"/>
      <c r="BY35" s="371" t="str">
        <f>IF('各会計、関係団体の財政状況及び健全化判断比率'!B69="","",'各会計、関係団体の財政状況及び健全化判断比率'!B69)</f>
        <v>八郎湖周辺清掃事務組合（一般会計）</v>
      </c>
      <c r="BZ35" s="371"/>
      <c r="CA35" s="371"/>
      <c r="CB35" s="371"/>
      <c r="CC35" s="371"/>
      <c r="CD35" s="371"/>
      <c r="CE35" s="371"/>
      <c r="CF35" s="371"/>
      <c r="CG35" s="371"/>
      <c r="CH35" s="371"/>
      <c r="CI35" s="371"/>
      <c r="CJ35" s="371"/>
      <c r="CK35" s="371"/>
      <c r="CL35" s="371"/>
      <c r="CM35" s="371"/>
      <c r="CN35" s="174"/>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1"/>
    </row>
    <row r="36" spans="1:113" ht="32.25" customHeight="1" x14ac:dyDescent="0.15">
      <c r="A36" s="174"/>
      <c r="B36" s="198"/>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4"/>
      <c r="U36" s="370">
        <f t="shared" ref="U36:U43" si="4">IF(W36="","",U35+1)</f>
        <v>4</v>
      </c>
      <c r="V36" s="370"/>
      <c r="W36" s="371" t="str">
        <f>IF('各会計、関係団体の財政状況及び健全化判断比率'!B30="","",'各会計、関係団体の財政状況及び健全化判断比率'!B30)</f>
        <v>介護保険特別会計(保険事業勘定)</v>
      </c>
      <c r="X36" s="371"/>
      <c r="Y36" s="371"/>
      <c r="Z36" s="371"/>
      <c r="AA36" s="371"/>
      <c r="AB36" s="371"/>
      <c r="AC36" s="371"/>
      <c r="AD36" s="371"/>
      <c r="AE36" s="371"/>
      <c r="AF36" s="371"/>
      <c r="AG36" s="371"/>
      <c r="AH36" s="371"/>
      <c r="AI36" s="371"/>
      <c r="AJ36" s="371"/>
      <c r="AK36" s="371"/>
      <c r="AL36" s="174"/>
      <c r="AM36" s="370" t="str">
        <f t="shared" si="0"/>
        <v/>
      </c>
      <c r="AN36" s="370"/>
      <c r="AO36" s="371"/>
      <c r="AP36" s="371"/>
      <c r="AQ36" s="371"/>
      <c r="AR36" s="371"/>
      <c r="AS36" s="371"/>
      <c r="AT36" s="371"/>
      <c r="AU36" s="371"/>
      <c r="AV36" s="371"/>
      <c r="AW36" s="371"/>
      <c r="AX36" s="371"/>
      <c r="AY36" s="371"/>
      <c r="AZ36" s="371"/>
      <c r="BA36" s="371"/>
      <c r="BB36" s="371"/>
      <c r="BC36" s="371"/>
      <c r="BD36" s="174"/>
      <c r="BE36" s="370" t="str">
        <f t="shared" si="1"/>
        <v/>
      </c>
      <c r="BF36" s="370"/>
      <c r="BG36" s="371"/>
      <c r="BH36" s="371"/>
      <c r="BI36" s="371"/>
      <c r="BJ36" s="371"/>
      <c r="BK36" s="371"/>
      <c r="BL36" s="371"/>
      <c r="BM36" s="371"/>
      <c r="BN36" s="371"/>
      <c r="BO36" s="371"/>
      <c r="BP36" s="371"/>
      <c r="BQ36" s="371"/>
      <c r="BR36" s="371"/>
      <c r="BS36" s="371"/>
      <c r="BT36" s="371"/>
      <c r="BU36" s="371"/>
      <c r="BV36" s="174"/>
      <c r="BW36" s="370">
        <f t="shared" si="2"/>
        <v>10</v>
      </c>
      <c r="BX36" s="370"/>
      <c r="BY36" s="371" t="str">
        <f>IF('各会計、関係団体の財政状況及び健全化判断比率'!B70="","",'各会計、関係団体の財政状況及び健全化判断比率'!B70)</f>
        <v>八郎潟町・井川町衛生処理施設組合（一般会計）</v>
      </c>
      <c r="BZ36" s="371"/>
      <c r="CA36" s="371"/>
      <c r="CB36" s="371"/>
      <c r="CC36" s="371"/>
      <c r="CD36" s="371"/>
      <c r="CE36" s="371"/>
      <c r="CF36" s="371"/>
      <c r="CG36" s="371"/>
      <c r="CH36" s="371"/>
      <c r="CI36" s="371"/>
      <c r="CJ36" s="371"/>
      <c r="CK36" s="371"/>
      <c r="CL36" s="371"/>
      <c r="CM36" s="371"/>
      <c r="CN36" s="174"/>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1"/>
    </row>
    <row r="37" spans="1:113" ht="32.25" customHeight="1" x14ac:dyDescent="0.15">
      <c r="A37" s="174"/>
      <c r="B37" s="198"/>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4"/>
      <c r="U37" s="370">
        <f t="shared" si="4"/>
        <v>5</v>
      </c>
      <c r="V37" s="370"/>
      <c r="W37" s="371" t="str">
        <f>IF('各会計、関係団体の財政状況及び健全化判断比率'!B31="","",'各会計、関係団体の財政状況及び健全化判断比率'!B31)</f>
        <v>介護保険特別会計(サービス事業勘定)</v>
      </c>
      <c r="X37" s="371"/>
      <c r="Y37" s="371"/>
      <c r="Z37" s="371"/>
      <c r="AA37" s="371"/>
      <c r="AB37" s="371"/>
      <c r="AC37" s="371"/>
      <c r="AD37" s="371"/>
      <c r="AE37" s="371"/>
      <c r="AF37" s="371"/>
      <c r="AG37" s="371"/>
      <c r="AH37" s="371"/>
      <c r="AI37" s="371"/>
      <c r="AJ37" s="371"/>
      <c r="AK37" s="371"/>
      <c r="AL37" s="174"/>
      <c r="AM37" s="370" t="str">
        <f t="shared" si="0"/>
        <v/>
      </c>
      <c r="AN37" s="370"/>
      <c r="AO37" s="371"/>
      <c r="AP37" s="371"/>
      <c r="AQ37" s="371"/>
      <c r="AR37" s="371"/>
      <c r="AS37" s="371"/>
      <c r="AT37" s="371"/>
      <c r="AU37" s="371"/>
      <c r="AV37" s="371"/>
      <c r="AW37" s="371"/>
      <c r="AX37" s="371"/>
      <c r="AY37" s="371"/>
      <c r="AZ37" s="371"/>
      <c r="BA37" s="371"/>
      <c r="BB37" s="371"/>
      <c r="BC37" s="371"/>
      <c r="BD37" s="174"/>
      <c r="BE37" s="370" t="str">
        <f t="shared" si="1"/>
        <v/>
      </c>
      <c r="BF37" s="370"/>
      <c r="BG37" s="371"/>
      <c r="BH37" s="371"/>
      <c r="BI37" s="371"/>
      <c r="BJ37" s="371"/>
      <c r="BK37" s="371"/>
      <c r="BL37" s="371"/>
      <c r="BM37" s="371"/>
      <c r="BN37" s="371"/>
      <c r="BO37" s="371"/>
      <c r="BP37" s="371"/>
      <c r="BQ37" s="371"/>
      <c r="BR37" s="371"/>
      <c r="BS37" s="371"/>
      <c r="BT37" s="371"/>
      <c r="BU37" s="371"/>
      <c r="BV37" s="174"/>
      <c r="BW37" s="370">
        <f t="shared" si="2"/>
        <v>11</v>
      </c>
      <c r="BX37" s="370"/>
      <c r="BY37" s="371" t="str">
        <f>IF('各会計、関係団体の財政状況及び健全化判断比率'!B71="","",'各会計、関係団体の財政状況及び健全化判断比率'!B71)</f>
        <v>秋田県市町村総合事務組合（一般会計）</v>
      </c>
      <c r="BZ37" s="371"/>
      <c r="CA37" s="371"/>
      <c r="CB37" s="371"/>
      <c r="CC37" s="371"/>
      <c r="CD37" s="371"/>
      <c r="CE37" s="371"/>
      <c r="CF37" s="371"/>
      <c r="CG37" s="371"/>
      <c r="CH37" s="371"/>
      <c r="CI37" s="371"/>
      <c r="CJ37" s="371"/>
      <c r="CK37" s="371"/>
      <c r="CL37" s="371"/>
      <c r="CM37" s="371"/>
      <c r="CN37" s="174"/>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1"/>
    </row>
    <row r="38" spans="1:113" ht="32.25" customHeight="1" x14ac:dyDescent="0.15">
      <c r="A38" s="174"/>
      <c r="B38" s="198"/>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4"/>
      <c r="U38" s="370" t="str">
        <f t="shared" si="4"/>
        <v/>
      </c>
      <c r="V38" s="370"/>
      <c r="W38" s="371"/>
      <c r="X38" s="371"/>
      <c r="Y38" s="371"/>
      <c r="Z38" s="371"/>
      <c r="AA38" s="371"/>
      <c r="AB38" s="371"/>
      <c r="AC38" s="371"/>
      <c r="AD38" s="371"/>
      <c r="AE38" s="371"/>
      <c r="AF38" s="371"/>
      <c r="AG38" s="371"/>
      <c r="AH38" s="371"/>
      <c r="AI38" s="371"/>
      <c r="AJ38" s="371"/>
      <c r="AK38" s="371"/>
      <c r="AL38" s="174"/>
      <c r="AM38" s="370" t="str">
        <f t="shared" si="0"/>
        <v/>
      </c>
      <c r="AN38" s="370"/>
      <c r="AO38" s="371"/>
      <c r="AP38" s="371"/>
      <c r="AQ38" s="371"/>
      <c r="AR38" s="371"/>
      <c r="AS38" s="371"/>
      <c r="AT38" s="371"/>
      <c r="AU38" s="371"/>
      <c r="AV38" s="371"/>
      <c r="AW38" s="371"/>
      <c r="AX38" s="371"/>
      <c r="AY38" s="371"/>
      <c r="AZ38" s="371"/>
      <c r="BA38" s="371"/>
      <c r="BB38" s="371"/>
      <c r="BC38" s="371"/>
      <c r="BD38" s="174"/>
      <c r="BE38" s="370" t="str">
        <f t="shared" si="1"/>
        <v/>
      </c>
      <c r="BF38" s="370"/>
      <c r="BG38" s="371"/>
      <c r="BH38" s="371"/>
      <c r="BI38" s="371"/>
      <c r="BJ38" s="371"/>
      <c r="BK38" s="371"/>
      <c r="BL38" s="371"/>
      <c r="BM38" s="371"/>
      <c r="BN38" s="371"/>
      <c r="BO38" s="371"/>
      <c r="BP38" s="371"/>
      <c r="BQ38" s="371"/>
      <c r="BR38" s="371"/>
      <c r="BS38" s="371"/>
      <c r="BT38" s="371"/>
      <c r="BU38" s="371"/>
      <c r="BV38" s="174"/>
      <c r="BW38" s="370">
        <f t="shared" si="2"/>
        <v>12</v>
      </c>
      <c r="BX38" s="370"/>
      <c r="BY38" s="371" t="str">
        <f>IF('各会計、関係団体の財政状況及び健全化判断比率'!B72="","",'各会計、関係団体の財政状況及び健全化判断比率'!B72)</f>
        <v>秋田県市町村総合事務組合（交通災害共済事業等特別会計）</v>
      </c>
      <c r="BZ38" s="371"/>
      <c r="CA38" s="371"/>
      <c r="CB38" s="371"/>
      <c r="CC38" s="371"/>
      <c r="CD38" s="371"/>
      <c r="CE38" s="371"/>
      <c r="CF38" s="371"/>
      <c r="CG38" s="371"/>
      <c r="CH38" s="371"/>
      <c r="CI38" s="371"/>
      <c r="CJ38" s="371"/>
      <c r="CK38" s="371"/>
      <c r="CL38" s="371"/>
      <c r="CM38" s="371"/>
      <c r="CN38" s="174"/>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1"/>
    </row>
    <row r="39" spans="1:113" ht="32.25" customHeight="1" x14ac:dyDescent="0.15">
      <c r="A39" s="174"/>
      <c r="B39" s="198"/>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4"/>
      <c r="U39" s="370" t="str">
        <f t="shared" si="4"/>
        <v/>
      </c>
      <c r="V39" s="370"/>
      <c r="W39" s="371"/>
      <c r="X39" s="371"/>
      <c r="Y39" s="371"/>
      <c r="Z39" s="371"/>
      <c r="AA39" s="371"/>
      <c r="AB39" s="371"/>
      <c r="AC39" s="371"/>
      <c r="AD39" s="371"/>
      <c r="AE39" s="371"/>
      <c r="AF39" s="371"/>
      <c r="AG39" s="371"/>
      <c r="AH39" s="371"/>
      <c r="AI39" s="371"/>
      <c r="AJ39" s="371"/>
      <c r="AK39" s="371"/>
      <c r="AL39" s="174"/>
      <c r="AM39" s="370" t="str">
        <f t="shared" si="0"/>
        <v/>
      </c>
      <c r="AN39" s="370"/>
      <c r="AO39" s="371"/>
      <c r="AP39" s="371"/>
      <c r="AQ39" s="371"/>
      <c r="AR39" s="371"/>
      <c r="AS39" s="371"/>
      <c r="AT39" s="371"/>
      <c r="AU39" s="371"/>
      <c r="AV39" s="371"/>
      <c r="AW39" s="371"/>
      <c r="AX39" s="371"/>
      <c r="AY39" s="371"/>
      <c r="AZ39" s="371"/>
      <c r="BA39" s="371"/>
      <c r="BB39" s="371"/>
      <c r="BC39" s="371"/>
      <c r="BD39" s="174"/>
      <c r="BE39" s="370" t="str">
        <f t="shared" si="1"/>
        <v/>
      </c>
      <c r="BF39" s="370"/>
      <c r="BG39" s="371"/>
      <c r="BH39" s="371"/>
      <c r="BI39" s="371"/>
      <c r="BJ39" s="371"/>
      <c r="BK39" s="371"/>
      <c r="BL39" s="371"/>
      <c r="BM39" s="371"/>
      <c r="BN39" s="371"/>
      <c r="BO39" s="371"/>
      <c r="BP39" s="371"/>
      <c r="BQ39" s="371"/>
      <c r="BR39" s="371"/>
      <c r="BS39" s="371"/>
      <c r="BT39" s="371"/>
      <c r="BU39" s="371"/>
      <c r="BV39" s="174"/>
      <c r="BW39" s="370">
        <f t="shared" si="2"/>
        <v>13</v>
      </c>
      <c r="BX39" s="370"/>
      <c r="BY39" s="371" t="str">
        <f>IF('各会計、関係団体の財政状況及び健全化判断比率'!B73="","",'各会計、関係団体の財政状況及び健全化判断比率'!B73)</f>
        <v>秋田県市町村会館管理組合（一般会計）</v>
      </c>
      <c r="BZ39" s="371"/>
      <c r="CA39" s="371"/>
      <c r="CB39" s="371"/>
      <c r="CC39" s="371"/>
      <c r="CD39" s="371"/>
      <c r="CE39" s="371"/>
      <c r="CF39" s="371"/>
      <c r="CG39" s="371"/>
      <c r="CH39" s="371"/>
      <c r="CI39" s="371"/>
      <c r="CJ39" s="371"/>
      <c r="CK39" s="371"/>
      <c r="CL39" s="371"/>
      <c r="CM39" s="371"/>
      <c r="CN39" s="174"/>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1"/>
    </row>
    <row r="40" spans="1:113" ht="32.25" customHeight="1" x14ac:dyDescent="0.15">
      <c r="A40" s="174"/>
      <c r="B40" s="198"/>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4"/>
      <c r="U40" s="370" t="str">
        <f t="shared" si="4"/>
        <v/>
      </c>
      <c r="V40" s="370"/>
      <c r="W40" s="371"/>
      <c r="X40" s="371"/>
      <c r="Y40" s="371"/>
      <c r="Z40" s="371"/>
      <c r="AA40" s="371"/>
      <c r="AB40" s="371"/>
      <c r="AC40" s="371"/>
      <c r="AD40" s="371"/>
      <c r="AE40" s="371"/>
      <c r="AF40" s="371"/>
      <c r="AG40" s="371"/>
      <c r="AH40" s="371"/>
      <c r="AI40" s="371"/>
      <c r="AJ40" s="371"/>
      <c r="AK40" s="371"/>
      <c r="AL40" s="174"/>
      <c r="AM40" s="370" t="str">
        <f t="shared" si="0"/>
        <v/>
      </c>
      <c r="AN40" s="370"/>
      <c r="AO40" s="371"/>
      <c r="AP40" s="371"/>
      <c r="AQ40" s="371"/>
      <c r="AR40" s="371"/>
      <c r="AS40" s="371"/>
      <c r="AT40" s="371"/>
      <c r="AU40" s="371"/>
      <c r="AV40" s="371"/>
      <c r="AW40" s="371"/>
      <c r="AX40" s="371"/>
      <c r="AY40" s="371"/>
      <c r="AZ40" s="371"/>
      <c r="BA40" s="371"/>
      <c r="BB40" s="371"/>
      <c r="BC40" s="371"/>
      <c r="BD40" s="174"/>
      <c r="BE40" s="370" t="str">
        <f t="shared" si="1"/>
        <v/>
      </c>
      <c r="BF40" s="370"/>
      <c r="BG40" s="371"/>
      <c r="BH40" s="371"/>
      <c r="BI40" s="371"/>
      <c r="BJ40" s="371"/>
      <c r="BK40" s="371"/>
      <c r="BL40" s="371"/>
      <c r="BM40" s="371"/>
      <c r="BN40" s="371"/>
      <c r="BO40" s="371"/>
      <c r="BP40" s="371"/>
      <c r="BQ40" s="371"/>
      <c r="BR40" s="371"/>
      <c r="BS40" s="371"/>
      <c r="BT40" s="371"/>
      <c r="BU40" s="371"/>
      <c r="BV40" s="174"/>
      <c r="BW40" s="370">
        <f t="shared" si="2"/>
        <v>14</v>
      </c>
      <c r="BX40" s="370"/>
      <c r="BY40" s="371" t="str">
        <f>IF('各会計、関係団体の財政状況及び健全化判断比率'!B74="","",'各会計、関係団体の財政状況及び健全化判断比率'!B74)</f>
        <v>秋田県後期高齢者医療広域連合（一般会計）</v>
      </c>
      <c r="BZ40" s="371"/>
      <c r="CA40" s="371"/>
      <c r="CB40" s="371"/>
      <c r="CC40" s="371"/>
      <c r="CD40" s="371"/>
      <c r="CE40" s="371"/>
      <c r="CF40" s="371"/>
      <c r="CG40" s="371"/>
      <c r="CH40" s="371"/>
      <c r="CI40" s="371"/>
      <c r="CJ40" s="371"/>
      <c r="CK40" s="371"/>
      <c r="CL40" s="371"/>
      <c r="CM40" s="371"/>
      <c r="CN40" s="174"/>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1"/>
    </row>
    <row r="41" spans="1:113" ht="32.25" customHeight="1" x14ac:dyDescent="0.15">
      <c r="A41" s="174"/>
      <c r="B41" s="198"/>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4"/>
      <c r="U41" s="370" t="str">
        <f t="shared" si="4"/>
        <v/>
      </c>
      <c r="V41" s="370"/>
      <c r="W41" s="371"/>
      <c r="X41" s="371"/>
      <c r="Y41" s="371"/>
      <c r="Z41" s="371"/>
      <c r="AA41" s="371"/>
      <c r="AB41" s="371"/>
      <c r="AC41" s="371"/>
      <c r="AD41" s="371"/>
      <c r="AE41" s="371"/>
      <c r="AF41" s="371"/>
      <c r="AG41" s="371"/>
      <c r="AH41" s="371"/>
      <c r="AI41" s="371"/>
      <c r="AJ41" s="371"/>
      <c r="AK41" s="371"/>
      <c r="AL41" s="174"/>
      <c r="AM41" s="370" t="str">
        <f t="shared" si="0"/>
        <v/>
      </c>
      <c r="AN41" s="370"/>
      <c r="AO41" s="371"/>
      <c r="AP41" s="371"/>
      <c r="AQ41" s="371"/>
      <c r="AR41" s="371"/>
      <c r="AS41" s="371"/>
      <c r="AT41" s="371"/>
      <c r="AU41" s="371"/>
      <c r="AV41" s="371"/>
      <c r="AW41" s="371"/>
      <c r="AX41" s="371"/>
      <c r="AY41" s="371"/>
      <c r="AZ41" s="371"/>
      <c r="BA41" s="371"/>
      <c r="BB41" s="371"/>
      <c r="BC41" s="371"/>
      <c r="BD41" s="174"/>
      <c r="BE41" s="370" t="str">
        <f t="shared" si="1"/>
        <v/>
      </c>
      <c r="BF41" s="370"/>
      <c r="BG41" s="371"/>
      <c r="BH41" s="371"/>
      <c r="BI41" s="371"/>
      <c r="BJ41" s="371"/>
      <c r="BK41" s="371"/>
      <c r="BL41" s="371"/>
      <c r="BM41" s="371"/>
      <c r="BN41" s="371"/>
      <c r="BO41" s="371"/>
      <c r="BP41" s="371"/>
      <c r="BQ41" s="371"/>
      <c r="BR41" s="371"/>
      <c r="BS41" s="371"/>
      <c r="BT41" s="371"/>
      <c r="BU41" s="371"/>
      <c r="BV41" s="174"/>
      <c r="BW41" s="370">
        <f t="shared" si="2"/>
        <v>15</v>
      </c>
      <c r="BX41" s="370"/>
      <c r="BY41" s="371" t="str">
        <f>IF('各会計、関係団体の財政状況及び健全化判断比率'!B75="","",'各会計、関係団体の財政状況及び健全化判断比率'!B75)</f>
        <v>秋田県後期高齢者医療広域連合（後期高齢者医療特別会計）</v>
      </c>
      <c r="BZ41" s="371"/>
      <c r="CA41" s="371"/>
      <c r="CB41" s="371"/>
      <c r="CC41" s="371"/>
      <c r="CD41" s="371"/>
      <c r="CE41" s="371"/>
      <c r="CF41" s="371"/>
      <c r="CG41" s="371"/>
      <c r="CH41" s="371"/>
      <c r="CI41" s="371"/>
      <c r="CJ41" s="371"/>
      <c r="CK41" s="371"/>
      <c r="CL41" s="371"/>
      <c r="CM41" s="371"/>
      <c r="CN41" s="174"/>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1"/>
    </row>
    <row r="42" spans="1:113" ht="32.25" customHeight="1" x14ac:dyDescent="0.15">
      <c r="B42" s="198"/>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4"/>
      <c r="U42" s="370" t="str">
        <f t="shared" si="4"/>
        <v/>
      </c>
      <c r="V42" s="370"/>
      <c r="W42" s="371"/>
      <c r="X42" s="371"/>
      <c r="Y42" s="371"/>
      <c r="Z42" s="371"/>
      <c r="AA42" s="371"/>
      <c r="AB42" s="371"/>
      <c r="AC42" s="371"/>
      <c r="AD42" s="371"/>
      <c r="AE42" s="371"/>
      <c r="AF42" s="371"/>
      <c r="AG42" s="371"/>
      <c r="AH42" s="371"/>
      <c r="AI42" s="371"/>
      <c r="AJ42" s="371"/>
      <c r="AK42" s="371"/>
      <c r="AL42" s="174"/>
      <c r="AM42" s="370" t="str">
        <f t="shared" si="0"/>
        <v/>
      </c>
      <c r="AN42" s="370"/>
      <c r="AO42" s="371"/>
      <c r="AP42" s="371"/>
      <c r="AQ42" s="371"/>
      <c r="AR42" s="371"/>
      <c r="AS42" s="371"/>
      <c r="AT42" s="371"/>
      <c r="AU42" s="371"/>
      <c r="AV42" s="371"/>
      <c r="AW42" s="371"/>
      <c r="AX42" s="371"/>
      <c r="AY42" s="371"/>
      <c r="AZ42" s="371"/>
      <c r="BA42" s="371"/>
      <c r="BB42" s="371"/>
      <c r="BC42" s="371"/>
      <c r="BD42" s="174"/>
      <c r="BE42" s="370" t="str">
        <f t="shared" si="1"/>
        <v/>
      </c>
      <c r="BF42" s="370"/>
      <c r="BG42" s="371"/>
      <c r="BH42" s="371"/>
      <c r="BI42" s="371"/>
      <c r="BJ42" s="371"/>
      <c r="BK42" s="371"/>
      <c r="BL42" s="371"/>
      <c r="BM42" s="371"/>
      <c r="BN42" s="371"/>
      <c r="BO42" s="371"/>
      <c r="BP42" s="371"/>
      <c r="BQ42" s="371"/>
      <c r="BR42" s="371"/>
      <c r="BS42" s="371"/>
      <c r="BT42" s="371"/>
      <c r="BU42" s="371"/>
      <c r="BV42" s="174"/>
      <c r="BW42" s="370">
        <f t="shared" si="2"/>
        <v>16</v>
      </c>
      <c r="BX42" s="370"/>
      <c r="BY42" s="371" t="str">
        <f>IF('各会計、関係団体の財政状況及び健全化判断比率'!B76="","",'各会計、関係団体の財政状況及び健全化判断比率'!B76)</f>
        <v>秋田県町村電算システム共同事業組合（一般会計）</v>
      </c>
      <c r="BZ42" s="371"/>
      <c r="CA42" s="371"/>
      <c r="CB42" s="371"/>
      <c r="CC42" s="371"/>
      <c r="CD42" s="371"/>
      <c r="CE42" s="371"/>
      <c r="CF42" s="371"/>
      <c r="CG42" s="371"/>
      <c r="CH42" s="371"/>
      <c r="CI42" s="371"/>
      <c r="CJ42" s="371"/>
      <c r="CK42" s="371"/>
      <c r="CL42" s="371"/>
      <c r="CM42" s="371"/>
      <c r="CN42" s="174"/>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1"/>
    </row>
    <row r="43" spans="1:113" ht="32.25" customHeight="1" x14ac:dyDescent="0.15">
      <c r="B43" s="198"/>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4"/>
      <c r="U43" s="370" t="str">
        <f t="shared" si="4"/>
        <v/>
      </c>
      <c r="V43" s="370"/>
      <c r="W43" s="371"/>
      <c r="X43" s="371"/>
      <c r="Y43" s="371"/>
      <c r="Z43" s="371"/>
      <c r="AA43" s="371"/>
      <c r="AB43" s="371"/>
      <c r="AC43" s="371"/>
      <c r="AD43" s="371"/>
      <c r="AE43" s="371"/>
      <c r="AF43" s="371"/>
      <c r="AG43" s="371"/>
      <c r="AH43" s="371"/>
      <c r="AI43" s="371"/>
      <c r="AJ43" s="371"/>
      <c r="AK43" s="371"/>
      <c r="AL43" s="174"/>
      <c r="AM43" s="370" t="str">
        <f t="shared" si="0"/>
        <v/>
      </c>
      <c r="AN43" s="370"/>
      <c r="AO43" s="371"/>
      <c r="AP43" s="371"/>
      <c r="AQ43" s="371"/>
      <c r="AR43" s="371"/>
      <c r="AS43" s="371"/>
      <c r="AT43" s="371"/>
      <c r="AU43" s="371"/>
      <c r="AV43" s="371"/>
      <c r="AW43" s="371"/>
      <c r="AX43" s="371"/>
      <c r="AY43" s="371"/>
      <c r="AZ43" s="371"/>
      <c r="BA43" s="371"/>
      <c r="BB43" s="371"/>
      <c r="BC43" s="371"/>
      <c r="BD43" s="174"/>
      <c r="BE43" s="370" t="str">
        <f t="shared" si="1"/>
        <v/>
      </c>
      <c r="BF43" s="370"/>
      <c r="BG43" s="371"/>
      <c r="BH43" s="371"/>
      <c r="BI43" s="371"/>
      <c r="BJ43" s="371"/>
      <c r="BK43" s="371"/>
      <c r="BL43" s="371"/>
      <c r="BM43" s="371"/>
      <c r="BN43" s="371"/>
      <c r="BO43" s="371"/>
      <c r="BP43" s="371"/>
      <c r="BQ43" s="371"/>
      <c r="BR43" s="371"/>
      <c r="BS43" s="371"/>
      <c r="BT43" s="371"/>
      <c r="BU43" s="371"/>
      <c r="BV43" s="174"/>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4"/>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208</v>
      </c>
      <c r="E46" s="367" t="s">
        <v>209</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210</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211</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212</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213</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214</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215</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3" t="s">
        <v>581</v>
      </c>
    </row>
    <row r="54" spans="5:113" x14ac:dyDescent="0.15"/>
    <row r="55" spans="5:113" x14ac:dyDescent="0.15"/>
    <row r="56" spans="5:113" x14ac:dyDescent="0.15"/>
  </sheetData>
  <sheetProtection algorithmName="SHA-512" hashValue="tDICxChS65N7JztY9OV7SxHCsw43tZspATlz2sRNV+7WEg5O4tUqQ7Ci0vtQRej3o3uwd9SMOBvJTvPXuLS7mg==" saltValue="n1R4lods7eKasPicNR8uh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566</v>
      </c>
      <c r="D34" s="1179"/>
      <c r="E34" s="1180"/>
      <c r="F34" s="32">
        <v>8.23</v>
      </c>
      <c r="G34" s="33">
        <v>9.7799999999999994</v>
      </c>
      <c r="H34" s="33">
        <v>11.08</v>
      </c>
      <c r="I34" s="33">
        <v>12.28</v>
      </c>
      <c r="J34" s="34">
        <v>11.84</v>
      </c>
      <c r="K34" s="22"/>
      <c r="L34" s="22"/>
      <c r="M34" s="22"/>
      <c r="N34" s="22"/>
      <c r="O34" s="22"/>
      <c r="P34" s="22"/>
    </row>
    <row r="35" spans="1:16" ht="39" customHeight="1" x14ac:dyDescent="0.15">
      <c r="A35" s="22"/>
      <c r="B35" s="35"/>
      <c r="C35" s="1173" t="s">
        <v>567</v>
      </c>
      <c r="D35" s="1174"/>
      <c r="E35" s="1175"/>
      <c r="F35" s="36">
        <v>10.36</v>
      </c>
      <c r="G35" s="37">
        <v>7.29</v>
      </c>
      <c r="H35" s="37">
        <v>10.88</v>
      </c>
      <c r="I35" s="37">
        <v>10.65</v>
      </c>
      <c r="J35" s="38">
        <v>8.5500000000000007</v>
      </c>
      <c r="K35" s="22"/>
      <c r="L35" s="22"/>
      <c r="M35" s="22"/>
      <c r="N35" s="22"/>
      <c r="O35" s="22"/>
      <c r="P35" s="22"/>
    </row>
    <row r="36" spans="1:16" ht="39" customHeight="1" x14ac:dyDescent="0.15">
      <c r="A36" s="22"/>
      <c r="B36" s="35"/>
      <c r="C36" s="1173" t="s">
        <v>568</v>
      </c>
      <c r="D36" s="1174"/>
      <c r="E36" s="1175"/>
      <c r="F36" s="36">
        <v>9.07</v>
      </c>
      <c r="G36" s="37">
        <v>7.85</v>
      </c>
      <c r="H36" s="37">
        <v>8.36</v>
      </c>
      <c r="I36" s="37">
        <v>8.3800000000000008</v>
      </c>
      <c r="J36" s="38">
        <v>7.95</v>
      </c>
      <c r="K36" s="22"/>
      <c r="L36" s="22"/>
      <c r="M36" s="22"/>
      <c r="N36" s="22"/>
      <c r="O36" s="22"/>
      <c r="P36" s="22"/>
    </row>
    <row r="37" spans="1:16" ht="39" customHeight="1" x14ac:dyDescent="0.15">
      <c r="A37" s="22"/>
      <c r="B37" s="35"/>
      <c r="C37" s="1173" t="s">
        <v>569</v>
      </c>
      <c r="D37" s="1174"/>
      <c r="E37" s="1175"/>
      <c r="F37" s="36">
        <v>1.5</v>
      </c>
      <c r="G37" s="37">
        <v>0.94</v>
      </c>
      <c r="H37" s="37">
        <v>1.02</v>
      </c>
      <c r="I37" s="37">
        <v>1.4</v>
      </c>
      <c r="J37" s="38">
        <v>1.87</v>
      </c>
      <c r="K37" s="22"/>
      <c r="L37" s="22"/>
      <c r="M37" s="22"/>
      <c r="N37" s="22"/>
      <c r="O37" s="22"/>
      <c r="P37" s="22"/>
    </row>
    <row r="38" spans="1:16" ht="39" customHeight="1" x14ac:dyDescent="0.15">
      <c r="A38" s="22"/>
      <c r="B38" s="35"/>
      <c r="C38" s="1173" t="s">
        <v>570</v>
      </c>
      <c r="D38" s="1174"/>
      <c r="E38" s="1175"/>
      <c r="F38" s="36">
        <v>0.84</v>
      </c>
      <c r="G38" s="37">
        <v>0.79</v>
      </c>
      <c r="H38" s="37">
        <v>0.65</v>
      </c>
      <c r="I38" s="37">
        <v>0.47</v>
      </c>
      <c r="J38" s="38">
        <v>0.2</v>
      </c>
      <c r="K38" s="22"/>
      <c r="L38" s="22"/>
      <c r="M38" s="22"/>
      <c r="N38" s="22"/>
      <c r="O38" s="22"/>
      <c r="P38" s="22"/>
    </row>
    <row r="39" spans="1:16" ht="39" customHeight="1" x14ac:dyDescent="0.15">
      <c r="A39" s="22"/>
      <c r="B39" s="35"/>
      <c r="C39" s="1173" t="s">
        <v>571</v>
      </c>
      <c r="D39" s="1174"/>
      <c r="E39" s="1175"/>
      <c r="F39" s="36">
        <v>0.05</v>
      </c>
      <c r="G39" s="37">
        <v>0.02</v>
      </c>
      <c r="H39" s="37">
        <v>0.02</v>
      </c>
      <c r="I39" s="37">
        <v>0</v>
      </c>
      <c r="J39" s="38">
        <v>0.05</v>
      </c>
      <c r="K39" s="22"/>
      <c r="L39" s="22"/>
      <c r="M39" s="22"/>
      <c r="N39" s="22"/>
      <c r="O39" s="22"/>
      <c r="P39" s="22"/>
    </row>
    <row r="40" spans="1:16" ht="39" customHeight="1" x14ac:dyDescent="0.15">
      <c r="A40" s="22"/>
      <c r="B40" s="35"/>
      <c r="C40" s="1173" t="s">
        <v>572</v>
      </c>
      <c r="D40" s="1174"/>
      <c r="E40" s="1175"/>
      <c r="F40" s="36">
        <v>0</v>
      </c>
      <c r="G40" s="37">
        <v>0</v>
      </c>
      <c r="H40" s="37">
        <v>0.01</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573</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574</v>
      </c>
      <c r="D43" s="1177"/>
      <c r="E43" s="1178"/>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bJw8uRVKcupJPD2mRuRXZCS1Mkt2D3GiQCJKyk/F6Jv3c0Va5LwiPruK3u07K01nPvNrsHCUUMDZmwR8wwtVw==" saltValue="irsv3I/4VgT4F9O8BM4T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305</v>
      </c>
      <c r="L45" s="60">
        <v>310</v>
      </c>
      <c r="M45" s="60">
        <v>351</v>
      </c>
      <c r="N45" s="60">
        <v>370</v>
      </c>
      <c r="O45" s="61">
        <v>371</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518</v>
      </c>
      <c r="L46" s="64" t="s">
        <v>518</v>
      </c>
      <c r="M46" s="64" t="s">
        <v>518</v>
      </c>
      <c r="N46" s="64" t="s">
        <v>518</v>
      </c>
      <c r="O46" s="65" t="s">
        <v>518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518</v>
      </c>
      <c r="L47" s="64" t="s">
        <v>518</v>
      </c>
      <c r="M47" s="64" t="s">
        <v>518</v>
      </c>
      <c r="N47" s="64" t="s">
        <v>518</v>
      </c>
      <c r="O47" s="65" t="s">
        <v>518</v>
      </c>
      <c r="P47" s="48"/>
      <c r="Q47" s="48"/>
      <c r="R47" s="48"/>
      <c r="S47" s="48"/>
      <c r="T47" s="48"/>
      <c r="U47" s="48"/>
    </row>
    <row r="48" spans="1:21" ht="30.75" customHeight="1" x14ac:dyDescent="0.15">
      <c r="A48" s="48"/>
      <c r="B48" s="1201"/>
      <c r="C48" s="1202"/>
      <c r="D48" s="62"/>
      <c r="E48" s="1183" t="s">
        <v>15</v>
      </c>
      <c r="F48" s="1183"/>
      <c r="G48" s="1183"/>
      <c r="H48" s="1183"/>
      <c r="I48" s="1183"/>
      <c r="J48" s="1184"/>
      <c r="K48" s="63">
        <v>140</v>
      </c>
      <c r="L48" s="64">
        <v>158</v>
      </c>
      <c r="M48" s="64">
        <v>144</v>
      </c>
      <c r="N48" s="64">
        <v>148</v>
      </c>
      <c r="O48" s="65">
        <v>146</v>
      </c>
      <c r="P48" s="48"/>
      <c r="Q48" s="48"/>
      <c r="R48" s="48"/>
      <c r="S48" s="48"/>
      <c r="T48" s="48"/>
      <c r="U48" s="48"/>
    </row>
    <row r="49" spans="1:21" ht="30.75" customHeight="1" x14ac:dyDescent="0.15">
      <c r="A49" s="48"/>
      <c r="B49" s="1201"/>
      <c r="C49" s="1202"/>
      <c r="D49" s="62"/>
      <c r="E49" s="1183" t="s">
        <v>16</v>
      </c>
      <c r="F49" s="1183"/>
      <c r="G49" s="1183"/>
      <c r="H49" s="1183"/>
      <c r="I49" s="1183"/>
      <c r="J49" s="1184"/>
      <c r="K49" s="63">
        <v>20</v>
      </c>
      <c r="L49" s="64">
        <v>19</v>
      </c>
      <c r="M49" s="64">
        <v>20</v>
      </c>
      <c r="N49" s="64">
        <v>20</v>
      </c>
      <c r="O49" s="65">
        <v>18</v>
      </c>
      <c r="P49" s="48"/>
      <c r="Q49" s="48"/>
      <c r="R49" s="48"/>
      <c r="S49" s="48"/>
      <c r="T49" s="48"/>
      <c r="U49" s="48"/>
    </row>
    <row r="50" spans="1:21" ht="30.75" customHeight="1" x14ac:dyDescent="0.15">
      <c r="A50" s="48"/>
      <c r="B50" s="1201"/>
      <c r="C50" s="1202"/>
      <c r="D50" s="62"/>
      <c r="E50" s="1183" t="s">
        <v>17</v>
      </c>
      <c r="F50" s="1183"/>
      <c r="G50" s="1183"/>
      <c r="H50" s="1183"/>
      <c r="I50" s="1183"/>
      <c r="J50" s="1184"/>
      <c r="K50" s="63">
        <v>1</v>
      </c>
      <c r="L50" s="64">
        <v>1</v>
      </c>
      <c r="M50" s="64">
        <v>1</v>
      </c>
      <c r="N50" s="64">
        <v>0</v>
      </c>
      <c r="O50" s="65">
        <v>0</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518</v>
      </c>
      <c r="L51" s="64" t="s">
        <v>518</v>
      </c>
      <c r="M51" s="64" t="s">
        <v>518</v>
      </c>
      <c r="N51" s="64" t="s">
        <v>518</v>
      </c>
      <c r="O51" s="65" t="s">
        <v>518</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289</v>
      </c>
      <c r="L52" s="64">
        <v>293</v>
      </c>
      <c r="M52" s="64">
        <v>306</v>
      </c>
      <c r="N52" s="64">
        <v>308</v>
      </c>
      <c r="O52" s="65">
        <v>315</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177</v>
      </c>
      <c r="L53" s="69">
        <v>195</v>
      </c>
      <c r="M53" s="69">
        <v>210</v>
      </c>
      <c r="N53" s="69">
        <v>230</v>
      </c>
      <c r="O53" s="70">
        <v>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518</v>
      </c>
      <c r="L57" s="84" t="s">
        <v>518</v>
      </c>
      <c r="M57" s="84" t="s">
        <v>518</v>
      </c>
      <c r="N57" s="84" t="s">
        <v>518</v>
      </c>
      <c r="O57" s="85" t="s">
        <v>518</v>
      </c>
    </row>
    <row r="58" spans="1:21" ht="31.5" customHeight="1" thickBot="1" x14ac:dyDescent="0.2">
      <c r="B58" s="1191"/>
      <c r="C58" s="1192"/>
      <c r="D58" s="1196" t="s">
        <v>27</v>
      </c>
      <c r="E58" s="1197"/>
      <c r="F58" s="1197"/>
      <c r="G58" s="1197"/>
      <c r="H58" s="1197"/>
      <c r="I58" s="1197"/>
      <c r="J58" s="1198"/>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2hSEG2OdSF6IT2FQrXIjl+U3mgO239cC4+keB8723ACOWKkeSE3jsaFsJZEqSCe3S1cNEbe3++E7Prsvwh59g==" saltValue="Xr2nOW0B5OYjcHFNGY/u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19" t="s">
        <v>30</v>
      </c>
      <c r="C41" s="1220"/>
      <c r="D41" s="102"/>
      <c r="E41" s="1221" t="s">
        <v>31</v>
      </c>
      <c r="F41" s="1221"/>
      <c r="G41" s="1221"/>
      <c r="H41" s="1222"/>
      <c r="I41" s="354">
        <v>2897</v>
      </c>
      <c r="J41" s="355">
        <v>3047</v>
      </c>
      <c r="K41" s="355">
        <v>3103</v>
      </c>
      <c r="L41" s="355">
        <v>3022</v>
      </c>
      <c r="M41" s="356">
        <v>3329</v>
      </c>
    </row>
    <row r="42" spans="2:13" ht="27.75" customHeight="1" x14ac:dyDescent="0.15">
      <c r="B42" s="1209"/>
      <c r="C42" s="1210"/>
      <c r="D42" s="103"/>
      <c r="E42" s="1213" t="s">
        <v>32</v>
      </c>
      <c r="F42" s="1213"/>
      <c r="G42" s="1213"/>
      <c r="H42" s="1214"/>
      <c r="I42" s="357">
        <v>2</v>
      </c>
      <c r="J42" s="358">
        <v>2</v>
      </c>
      <c r="K42" s="358">
        <v>1</v>
      </c>
      <c r="L42" s="358">
        <v>1</v>
      </c>
      <c r="M42" s="359">
        <v>1</v>
      </c>
    </row>
    <row r="43" spans="2:13" ht="27.75" customHeight="1" x14ac:dyDescent="0.15">
      <c r="B43" s="1209"/>
      <c r="C43" s="1210"/>
      <c r="D43" s="103"/>
      <c r="E43" s="1213" t="s">
        <v>33</v>
      </c>
      <c r="F43" s="1213"/>
      <c r="G43" s="1213"/>
      <c r="H43" s="1214"/>
      <c r="I43" s="357">
        <v>1701</v>
      </c>
      <c r="J43" s="358">
        <v>1738</v>
      </c>
      <c r="K43" s="358">
        <v>1784</v>
      </c>
      <c r="L43" s="358">
        <v>1733</v>
      </c>
      <c r="M43" s="359">
        <v>1571</v>
      </c>
    </row>
    <row r="44" spans="2:13" ht="27.75" customHeight="1" x14ac:dyDescent="0.15">
      <c r="B44" s="1209"/>
      <c r="C44" s="1210"/>
      <c r="D44" s="103"/>
      <c r="E44" s="1213" t="s">
        <v>34</v>
      </c>
      <c r="F44" s="1213"/>
      <c r="G44" s="1213"/>
      <c r="H44" s="1214"/>
      <c r="I44" s="357">
        <v>120</v>
      </c>
      <c r="J44" s="358">
        <v>109</v>
      </c>
      <c r="K44" s="358">
        <v>88</v>
      </c>
      <c r="L44" s="358">
        <v>65</v>
      </c>
      <c r="M44" s="359">
        <v>46</v>
      </c>
    </row>
    <row r="45" spans="2:13" ht="27.75" customHeight="1" x14ac:dyDescent="0.15">
      <c r="B45" s="1209"/>
      <c r="C45" s="1210"/>
      <c r="D45" s="103"/>
      <c r="E45" s="1213" t="s">
        <v>35</v>
      </c>
      <c r="F45" s="1213"/>
      <c r="G45" s="1213"/>
      <c r="H45" s="1214"/>
      <c r="I45" s="357">
        <v>370</v>
      </c>
      <c r="J45" s="358">
        <v>314</v>
      </c>
      <c r="K45" s="358">
        <v>277</v>
      </c>
      <c r="L45" s="358">
        <v>260</v>
      </c>
      <c r="M45" s="359">
        <v>281</v>
      </c>
    </row>
    <row r="46" spans="2:13" ht="27.75" customHeight="1" x14ac:dyDescent="0.15">
      <c r="B46" s="1209"/>
      <c r="C46" s="1210"/>
      <c r="D46" s="104"/>
      <c r="E46" s="1213" t="s">
        <v>36</v>
      </c>
      <c r="F46" s="1213"/>
      <c r="G46" s="1213"/>
      <c r="H46" s="1214"/>
      <c r="I46" s="357" t="s">
        <v>518</v>
      </c>
      <c r="J46" s="358" t="s">
        <v>518</v>
      </c>
      <c r="K46" s="358" t="s">
        <v>518</v>
      </c>
      <c r="L46" s="358" t="s">
        <v>518</v>
      </c>
      <c r="M46" s="359" t="s">
        <v>518</v>
      </c>
    </row>
    <row r="47" spans="2:13" ht="27.75" customHeight="1" x14ac:dyDescent="0.15">
      <c r="B47" s="1209"/>
      <c r="C47" s="1210"/>
      <c r="D47" s="105"/>
      <c r="E47" s="1223" t="s">
        <v>37</v>
      </c>
      <c r="F47" s="1224"/>
      <c r="G47" s="1224"/>
      <c r="H47" s="1225"/>
      <c r="I47" s="357" t="s">
        <v>518</v>
      </c>
      <c r="J47" s="358" t="s">
        <v>518</v>
      </c>
      <c r="K47" s="358" t="s">
        <v>518</v>
      </c>
      <c r="L47" s="358" t="s">
        <v>518</v>
      </c>
      <c r="M47" s="359" t="s">
        <v>518</v>
      </c>
    </row>
    <row r="48" spans="2:13" ht="27.75" customHeight="1" x14ac:dyDescent="0.15">
      <c r="B48" s="1209"/>
      <c r="C48" s="1210"/>
      <c r="D48" s="103"/>
      <c r="E48" s="1213" t="s">
        <v>38</v>
      </c>
      <c r="F48" s="1213"/>
      <c r="G48" s="1213"/>
      <c r="H48" s="1214"/>
      <c r="I48" s="357" t="s">
        <v>518</v>
      </c>
      <c r="J48" s="358" t="s">
        <v>518</v>
      </c>
      <c r="K48" s="358" t="s">
        <v>518</v>
      </c>
      <c r="L48" s="358" t="s">
        <v>518</v>
      </c>
      <c r="M48" s="359" t="s">
        <v>518</v>
      </c>
    </row>
    <row r="49" spans="2:13" ht="27.75" customHeight="1" x14ac:dyDescent="0.15">
      <c r="B49" s="1211"/>
      <c r="C49" s="1212"/>
      <c r="D49" s="103"/>
      <c r="E49" s="1213" t="s">
        <v>39</v>
      </c>
      <c r="F49" s="1213"/>
      <c r="G49" s="1213"/>
      <c r="H49" s="1214"/>
      <c r="I49" s="357" t="s">
        <v>518</v>
      </c>
      <c r="J49" s="358" t="s">
        <v>518</v>
      </c>
      <c r="K49" s="358" t="s">
        <v>518</v>
      </c>
      <c r="L49" s="358" t="s">
        <v>518</v>
      </c>
      <c r="M49" s="359" t="s">
        <v>518</v>
      </c>
    </row>
    <row r="50" spans="2:13" ht="27.75" customHeight="1" x14ac:dyDescent="0.15">
      <c r="B50" s="1207" t="s">
        <v>40</v>
      </c>
      <c r="C50" s="1208"/>
      <c r="D50" s="106"/>
      <c r="E50" s="1213" t="s">
        <v>41</v>
      </c>
      <c r="F50" s="1213"/>
      <c r="G50" s="1213"/>
      <c r="H50" s="1214"/>
      <c r="I50" s="357">
        <v>2920</v>
      </c>
      <c r="J50" s="358">
        <v>3090</v>
      </c>
      <c r="K50" s="358">
        <v>2912</v>
      </c>
      <c r="L50" s="358">
        <v>2747</v>
      </c>
      <c r="M50" s="359">
        <v>2713</v>
      </c>
    </row>
    <row r="51" spans="2:13" ht="27.75" customHeight="1" x14ac:dyDescent="0.15">
      <c r="B51" s="1209"/>
      <c r="C51" s="1210"/>
      <c r="D51" s="103"/>
      <c r="E51" s="1213" t="s">
        <v>42</v>
      </c>
      <c r="F51" s="1213"/>
      <c r="G51" s="1213"/>
      <c r="H51" s="1214"/>
      <c r="I51" s="357">
        <v>5</v>
      </c>
      <c r="J51" s="358">
        <v>4</v>
      </c>
      <c r="K51" s="358">
        <v>3</v>
      </c>
      <c r="L51" s="358">
        <v>2</v>
      </c>
      <c r="M51" s="359">
        <v>1</v>
      </c>
    </row>
    <row r="52" spans="2:13" ht="27.75" customHeight="1" x14ac:dyDescent="0.15">
      <c r="B52" s="1211"/>
      <c r="C52" s="1212"/>
      <c r="D52" s="103"/>
      <c r="E52" s="1213" t="s">
        <v>43</v>
      </c>
      <c r="F52" s="1213"/>
      <c r="G52" s="1213"/>
      <c r="H52" s="1214"/>
      <c r="I52" s="357">
        <v>3221</v>
      </c>
      <c r="J52" s="358">
        <v>3299</v>
      </c>
      <c r="K52" s="358">
        <v>3319</v>
      </c>
      <c r="L52" s="358">
        <v>3261</v>
      </c>
      <c r="M52" s="359">
        <v>3314</v>
      </c>
    </row>
    <row r="53" spans="2:13" ht="27.75" customHeight="1" thickBot="1" x14ac:dyDescent="0.2">
      <c r="B53" s="1215" t="s">
        <v>44</v>
      </c>
      <c r="C53" s="1216"/>
      <c r="D53" s="107"/>
      <c r="E53" s="1217" t="s">
        <v>45</v>
      </c>
      <c r="F53" s="1217"/>
      <c r="G53" s="1217"/>
      <c r="H53" s="1218"/>
      <c r="I53" s="360">
        <v>-1056</v>
      </c>
      <c r="J53" s="361">
        <v>-1183</v>
      </c>
      <c r="K53" s="361">
        <v>-981</v>
      </c>
      <c r="L53" s="361">
        <v>-928</v>
      </c>
      <c r="M53" s="362">
        <v>-800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69qYe+RNHOqyF2Bxr4B1yXXyID47J0xP0Iac8OWhSRMMXBuD1dS7gWL/OKDU4ivYDOIOL6/Nu6/FPRBwqo+NBQ==" saltValue="kbbSO8KIEpxvTNVVyMVt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2494</v>
      </c>
      <c r="G55" s="119">
        <v>2403</v>
      </c>
      <c r="H55" s="120">
        <v>2369</v>
      </c>
    </row>
    <row r="56" spans="2:8" ht="52.5" customHeight="1" x14ac:dyDescent="0.15">
      <c r="B56" s="121"/>
      <c r="C56" s="1236" t="s">
        <v>49</v>
      </c>
      <c r="D56" s="1236"/>
      <c r="E56" s="1237"/>
      <c r="F56" s="122">
        <v>169</v>
      </c>
      <c r="G56" s="122">
        <v>99</v>
      </c>
      <c r="H56" s="123">
        <v>99</v>
      </c>
    </row>
    <row r="57" spans="2:8" ht="53.25" customHeight="1" x14ac:dyDescent="0.15">
      <c r="B57" s="121"/>
      <c r="C57" s="1238" t="s">
        <v>50</v>
      </c>
      <c r="D57" s="1238"/>
      <c r="E57" s="1239"/>
      <c r="F57" s="124">
        <v>150</v>
      </c>
      <c r="G57" s="124">
        <v>149</v>
      </c>
      <c r="H57" s="125">
        <v>157</v>
      </c>
    </row>
    <row r="58" spans="2:8" ht="45.75" customHeight="1" x14ac:dyDescent="0.15">
      <c r="B58" s="126"/>
      <c r="C58" s="1226" t="s">
        <v>592</v>
      </c>
      <c r="D58" s="1227"/>
      <c r="E58" s="1228"/>
      <c r="F58" s="365">
        <v>70</v>
      </c>
      <c r="G58" s="365">
        <v>70</v>
      </c>
      <c r="H58" s="363">
        <v>70</v>
      </c>
    </row>
    <row r="59" spans="2:8" ht="45.75" customHeight="1" x14ac:dyDescent="0.15">
      <c r="B59" s="126"/>
      <c r="C59" s="1226" t="s">
        <v>593</v>
      </c>
      <c r="D59" s="1227"/>
      <c r="E59" s="1228"/>
      <c r="F59" s="365">
        <v>50</v>
      </c>
      <c r="G59" s="365">
        <v>50</v>
      </c>
      <c r="H59" s="363">
        <v>50</v>
      </c>
    </row>
    <row r="60" spans="2:8" ht="45.75" customHeight="1" x14ac:dyDescent="0.15">
      <c r="B60" s="126"/>
      <c r="C60" s="1226" t="s">
        <v>594</v>
      </c>
      <c r="D60" s="1227"/>
      <c r="E60" s="1228"/>
      <c r="F60" s="365">
        <v>20</v>
      </c>
      <c r="G60" s="365">
        <v>15</v>
      </c>
      <c r="H60" s="363">
        <v>15</v>
      </c>
    </row>
    <row r="61" spans="2:8" ht="45.75" customHeight="1" x14ac:dyDescent="0.15">
      <c r="B61" s="126"/>
      <c r="C61" s="1226" t="s">
        <v>595</v>
      </c>
      <c r="D61" s="1227"/>
      <c r="E61" s="1228"/>
      <c r="F61" s="365">
        <v>0</v>
      </c>
      <c r="G61" s="365">
        <v>3</v>
      </c>
      <c r="H61" s="363">
        <v>8</v>
      </c>
    </row>
    <row r="62" spans="2:8" ht="45.75" customHeight="1" thickBot="1" x14ac:dyDescent="0.2">
      <c r="B62" s="127"/>
      <c r="C62" s="1229" t="s">
        <v>596</v>
      </c>
      <c r="D62" s="1230"/>
      <c r="E62" s="1231"/>
      <c r="F62" s="366">
        <v>5</v>
      </c>
      <c r="G62" s="366">
        <v>5</v>
      </c>
      <c r="H62" s="364">
        <v>5</v>
      </c>
    </row>
    <row r="63" spans="2:8" ht="52.5" customHeight="1" thickBot="1" x14ac:dyDescent="0.2">
      <c r="B63" s="128"/>
      <c r="C63" s="1232" t="s">
        <v>51</v>
      </c>
      <c r="D63" s="1232"/>
      <c r="E63" s="1233"/>
      <c r="F63" s="129">
        <v>2813</v>
      </c>
      <c r="G63" s="129">
        <v>2652</v>
      </c>
      <c r="H63" s="130">
        <v>2625</v>
      </c>
    </row>
    <row r="64" spans="2:8" x14ac:dyDescent="0.15"/>
  </sheetData>
  <sheetProtection algorithmName="SHA-512" hashValue="l2B+1NZvR0fKf24PvwvuySWm/6dukLDipxF/+R9T4IVvwY/s+2N339gwN0oYBfnGdt/zACvc0SgEtw8LgtsduQ==" saltValue="ho9tGXL4PbFgSvLVZj1G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45A33-6C2D-4485-BC5A-817E7C2AF88E}">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8"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8"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8"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8"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8"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8"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8"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8"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8"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8"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8"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8"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8"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8"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8"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600</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560</v>
      </c>
      <c r="BQ50" s="1273"/>
      <c r="BR50" s="1273"/>
      <c r="BS50" s="1273"/>
      <c r="BT50" s="1273"/>
      <c r="BU50" s="1273"/>
      <c r="BV50" s="1273"/>
      <c r="BW50" s="1273"/>
      <c r="BX50" s="1273" t="s">
        <v>561</v>
      </c>
      <c r="BY50" s="1273"/>
      <c r="BZ50" s="1273"/>
      <c r="CA50" s="1273"/>
      <c r="CB50" s="1273"/>
      <c r="CC50" s="1273"/>
      <c r="CD50" s="1273"/>
      <c r="CE50" s="1273"/>
      <c r="CF50" s="1273" t="s">
        <v>562</v>
      </c>
      <c r="CG50" s="1273"/>
      <c r="CH50" s="1273"/>
      <c r="CI50" s="1273"/>
      <c r="CJ50" s="1273"/>
      <c r="CK50" s="1273"/>
      <c r="CL50" s="1273"/>
      <c r="CM50" s="1273"/>
      <c r="CN50" s="1273" t="s">
        <v>563</v>
      </c>
      <c r="CO50" s="1273"/>
      <c r="CP50" s="1273"/>
      <c r="CQ50" s="1273"/>
      <c r="CR50" s="1273"/>
      <c r="CS50" s="1273"/>
      <c r="CT50" s="1273"/>
      <c r="CU50" s="1273"/>
      <c r="CV50" s="1273" t="s">
        <v>564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601</v>
      </c>
      <c r="AO51" s="1277"/>
      <c r="AP51" s="1277"/>
      <c r="AQ51" s="1277"/>
      <c r="AR51" s="1277"/>
      <c r="AS51" s="1277"/>
      <c r="AT51" s="1277"/>
      <c r="AU51" s="1277"/>
      <c r="AV51" s="1277"/>
      <c r="AW51" s="1277"/>
      <c r="AX51" s="1277"/>
      <c r="AY51" s="1277"/>
      <c r="AZ51" s="1277"/>
      <c r="BA51" s="1277"/>
      <c r="BB51" s="1277" t="s">
        <v>602</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8"/>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603</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8"/>
      <c r="CG53" s="1279"/>
      <c r="CH53" s="1279"/>
      <c r="CI53" s="1279"/>
      <c r="CJ53" s="1279"/>
      <c r="CK53" s="1279"/>
      <c r="CL53" s="1279"/>
      <c r="CM53" s="1279"/>
      <c r="CN53" s="1279">
        <v>59.4</v>
      </c>
      <c r="CO53" s="1279"/>
      <c r="CP53" s="1279"/>
      <c r="CQ53" s="1279"/>
      <c r="CR53" s="1279"/>
      <c r="CS53" s="1279"/>
      <c r="CT53" s="1279"/>
      <c r="CU53" s="1279"/>
      <c r="CV53" s="1279">
        <v>52.4</v>
      </c>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604</v>
      </c>
      <c r="AO55" s="1273"/>
      <c r="AP55" s="1273"/>
      <c r="AQ55" s="1273"/>
      <c r="AR55" s="1273"/>
      <c r="AS55" s="1273"/>
      <c r="AT55" s="1273"/>
      <c r="AU55" s="1273"/>
      <c r="AV55" s="1273"/>
      <c r="AW55" s="1273"/>
      <c r="AX55" s="1273"/>
      <c r="AY55" s="1273"/>
      <c r="AZ55" s="1273"/>
      <c r="BA55" s="1273"/>
      <c r="BB55" s="1277" t="s">
        <v>602</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8"/>
      <c r="CG55" s="1279"/>
      <c r="CH55" s="1279"/>
      <c r="CI55" s="1279"/>
      <c r="CJ55" s="1279"/>
      <c r="CK55" s="1279"/>
      <c r="CL55" s="1279"/>
      <c r="CM55" s="1279"/>
      <c r="CN55" s="1279">
        <v>3.4</v>
      </c>
      <c r="CO55" s="1279"/>
      <c r="CP55" s="1279"/>
      <c r="CQ55" s="1279"/>
      <c r="CR55" s="1279"/>
      <c r="CS55" s="1279"/>
      <c r="CT55" s="1279"/>
      <c r="CU55" s="1279"/>
      <c r="CV55" s="1279">
        <v>0</v>
      </c>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603</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8"/>
      <c r="CG57" s="1279"/>
      <c r="CH57" s="1279"/>
      <c r="CI57" s="1279"/>
      <c r="CJ57" s="1279"/>
      <c r="CK57" s="1279"/>
      <c r="CL57" s="1279"/>
      <c r="CM57" s="1279"/>
      <c r="CN57" s="1279">
        <v>62.8</v>
      </c>
      <c r="CO57" s="1279"/>
      <c r="CP57" s="1279"/>
      <c r="CQ57" s="1279"/>
      <c r="CR57" s="1279"/>
      <c r="CS57" s="1279"/>
      <c r="CT57" s="1279"/>
      <c r="CU57" s="1279"/>
      <c r="CV57" s="1279">
        <v>62.8</v>
      </c>
      <c r="CW57" s="1279"/>
      <c r="CX57" s="1279"/>
      <c r="CY57" s="1279"/>
      <c r="CZ57" s="1279"/>
      <c r="DA57" s="1279"/>
      <c r="DB57" s="1279"/>
      <c r="DC57" s="1279"/>
      <c r="DD57" s="1282"/>
      <c r="DE57" s="1280"/>
    </row>
    <row r="58" spans="1:109" s="1256" customFormat="1" x14ac:dyDescent="0.15">
      <c r="A58" s="1242"/>
      <c r="B58" s="1280"/>
      <c r="G58" s="1267"/>
      <c r="H58" s="1267"/>
      <c r="I58" s="1281"/>
      <c r="J58" s="1281"/>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42"/>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2"/>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2"/>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8" t="s">
        <v>605</v>
      </c>
    </row>
    <row r="64" spans="1:109" x14ac:dyDescent="0.15">
      <c r="B64" s="1248"/>
      <c r="G64" s="1255"/>
      <c r="I64" s="1289"/>
      <c r="J64" s="1289"/>
      <c r="K64" s="1289"/>
      <c r="L64" s="1289"/>
      <c r="M64" s="1289"/>
      <c r="N64" s="1290"/>
      <c r="AM64" s="1255"/>
      <c r="AN64" s="1255" t="s">
        <v>598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42" t="s">
        <v>600</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560</v>
      </c>
      <c r="BQ72" s="1273"/>
      <c r="BR72" s="1273"/>
      <c r="BS72" s="1273"/>
      <c r="BT72" s="1273"/>
      <c r="BU72" s="1273"/>
      <c r="BV72" s="1273"/>
      <c r="BW72" s="1273"/>
      <c r="BX72" s="1273" t="s">
        <v>561</v>
      </c>
      <c r="BY72" s="1273"/>
      <c r="BZ72" s="1273"/>
      <c r="CA72" s="1273"/>
      <c r="CB72" s="1273"/>
      <c r="CC72" s="1273"/>
      <c r="CD72" s="1273"/>
      <c r="CE72" s="1273"/>
      <c r="CF72" s="1273" t="s">
        <v>562</v>
      </c>
      <c r="CG72" s="1273"/>
      <c r="CH72" s="1273"/>
      <c r="CI72" s="1273"/>
      <c r="CJ72" s="1273"/>
      <c r="CK72" s="1273"/>
      <c r="CL72" s="1273"/>
      <c r="CM72" s="1273"/>
      <c r="CN72" s="1273" t="s">
        <v>563</v>
      </c>
      <c r="CO72" s="1273"/>
      <c r="CP72" s="1273"/>
      <c r="CQ72" s="1273"/>
      <c r="CR72" s="1273"/>
      <c r="CS72" s="1273"/>
      <c r="CT72" s="1273"/>
      <c r="CU72" s="1273"/>
      <c r="CV72" s="1273" t="s">
        <v>564</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601</v>
      </c>
      <c r="AO73" s="1277"/>
      <c r="AP73" s="1277"/>
      <c r="AQ73" s="1277"/>
      <c r="AR73" s="1277"/>
      <c r="AS73" s="1277"/>
      <c r="AT73" s="1277"/>
      <c r="AU73" s="1277"/>
      <c r="AV73" s="1277"/>
      <c r="AW73" s="1277"/>
      <c r="AX73" s="1277"/>
      <c r="AY73" s="1277"/>
      <c r="AZ73" s="1277"/>
      <c r="BA73" s="1277"/>
      <c r="BB73" s="1277" t="s">
        <v>602</v>
      </c>
      <c r="BC73" s="1277"/>
      <c r="BD73" s="1277"/>
      <c r="BE73" s="1277"/>
      <c r="BF73" s="1277"/>
      <c r="BG73" s="1277"/>
      <c r="BH73" s="1277"/>
      <c r="BI73" s="1277"/>
      <c r="BJ73" s="1277"/>
      <c r="BK73" s="1277"/>
      <c r="BL73" s="1277"/>
      <c r="BM73" s="1277"/>
      <c r="BN73" s="1277"/>
      <c r="BO73" s="1277"/>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607</v>
      </c>
      <c r="BC75" s="1277"/>
      <c r="BD75" s="1277"/>
      <c r="BE75" s="1277"/>
      <c r="BF75" s="1277"/>
      <c r="BG75" s="1277"/>
      <c r="BH75" s="1277"/>
      <c r="BI75" s="1277"/>
      <c r="BJ75" s="1277"/>
      <c r="BK75" s="1277"/>
      <c r="BL75" s="1277"/>
      <c r="BM75" s="1277"/>
      <c r="BN75" s="1277"/>
      <c r="BO75" s="1277"/>
      <c r="BP75" s="1279">
        <v>9.3000000000000007</v>
      </c>
      <c r="BQ75" s="1279"/>
      <c r="BR75" s="1279"/>
      <c r="BS75" s="1279"/>
      <c r="BT75" s="1279"/>
      <c r="BU75" s="1279"/>
      <c r="BV75" s="1279"/>
      <c r="BW75" s="1279"/>
      <c r="BX75" s="1279">
        <v>10.1</v>
      </c>
      <c r="BY75" s="1279"/>
      <c r="BZ75" s="1279"/>
      <c r="CA75" s="1279"/>
      <c r="CB75" s="1279"/>
      <c r="CC75" s="1279"/>
      <c r="CD75" s="1279"/>
      <c r="CE75" s="1279"/>
      <c r="CF75" s="1279">
        <v>10.9</v>
      </c>
      <c r="CG75" s="1279"/>
      <c r="CH75" s="1279"/>
      <c r="CI75" s="1279"/>
      <c r="CJ75" s="1279"/>
      <c r="CK75" s="1279"/>
      <c r="CL75" s="1279"/>
      <c r="CM75" s="1279"/>
      <c r="CN75" s="1279">
        <v>11.8</v>
      </c>
      <c r="CO75" s="1279"/>
      <c r="CP75" s="1279"/>
      <c r="CQ75" s="1279"/>
      <c r="CR75" s="1279"/>
      <c r="CS75" s="1279"/>
      <c r="CT75" s="1279"/>
      <c r="CU75" s="1279"/>
      <c r="CV75" s="1279">
        <v>11.7</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6"/>
      <c r="L77" s="1296"/>
      <c r="M77" s="1296"/>
      <c r="N77" s="1296"/>
      <c r="AN77" s="1273" t="s">
        <v>604</v>
      </c>
      <c r="AO77" s="1273"/>
      <c r="AP77" s="1273"/>
      <c r="AQ77" s="1273"/>
      <c r="AR77" s="1273"/>
      <c r="AS77" s="1273"/>
      <c r="AT77" s="1273"/>
      <c r="AU77" s="1273"/>
      <c r="AV77" s="1273"/>
      <c r="AW77" s="1273"/>
      <c r="AX77" s="1273"/>
      <c r="AY77" s="1273"/>
      <c r="AZ77" s="1273"/>
      <c r="BA77" s="1273"/>
      <c r="BB77" s="1277" t="s">
        <v>602</v>
      </c>
      <c r="BC77" s="1277"/>
      <c r="BD77" s="1277"/>
      <c r="BE77" s="1277"/>
      <c r="BF77" s="1277"/>
      <c r="BG77" s="1277"/>
      <c r="BH77" s="1277"/>
      <c r="BI77" s="1277"/>
      <c r="BJ77" s="1277"/>
      <c r="BK77" s="1277"/>
      <c r="BL77" s="1277"/>
      <c r="BM77" s="1277"/>
      <c r="BN77" s="1277"/>
      <c r="BO77" s="1277"/>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3.4</v>
      </c>
      <c r="CO77" s="1279"/>
      <c r="CP77" s="1279"/>
      <c r="CQ77" s="1279"/>
      <c r="CR77" s="1279"/>
      <c r="CS77" s="1279"/>
      <c r="CT77" s="1279"/>
      <c r="CU77" s="1279"/>
      <c r="CV77" s="1279">
        <v>0</v>
      </c>
      <c r="CW77" s="1279"/>
      <c r="CX77" s="1279"/>
      <c r="CY77" s="1279"/>
      <c r="CZ77" s="1279"/>
      <c r="DA77" s="1279"/>
      <c r="DB77" s="1279"/>
      <c r="DC77" s="1279"/>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607</v>
      </c>
      <c r="BC79" s="1277"/>
      <c r="BD79" s="1277"/>
      <c r="BE79" s="1277"/>
      <c r="BF79" s="1277"/>
      <c r="BG79" s="1277"/>
      <c r="BH79" s="1277"/>
      <c r="BI79" s="1277"/>
      <c r="BJ79" s="1277"/>
      <c r="BK79" s="1277"/>
      <c r="BL79" s="1277"/>
      <c r="BM79" s="1277"/>
      <c r="BN79" s="1277"/>
      <c r="BO79" s="1277"/>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8.8000000000000007</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7zlTXQd5L4c2GUZMTCmi2G3UU1PS0kd3unCFhZBK8pGGyT7CsM06b5wDPMwv0Vf6kuX2bRxV7cJPJ7MvqqCkvg==" saltValue="gOynMyict0AJ1uaGoxcZ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13972-948A-4D5C-982E-942C04A3296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9" customWidth="1"/>
    <col min="35" max="122" width="2.5" style="258" customWidth="1"/>
    <col min="123" max="16384" width="2.5" style="258" hidden="1"/>
  </cols>
  <sheetData>
    <row r="1" spans="1:34"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x14ac:dyDescent="0.15">
      <c r="S2" s="258"/>
      <c r="AH2" s="258"/>
    </row>
    <row r="3" spans="1: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x14ac:dyDescent="0.15"/>
    <row r="5" spans="1:34" x14ac:dyDescent="0.15"/>
    <row r="6" spans="1:34" x14ac:dyDescent="0.15"/>
    <row r="7" spans="1:34" x14ac:dyDescent="0.15"/>
    <row r="8" spans="1:34" x14ac:dyDescent="0.15"/>
    <row r="9" spans="1:34" x14ac:dyDescent="0.15">
      <c r="AH9" s="25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507</v>
      </c>
    </row>
  </sheetData>
  <sheetProtection algorithmName="SHA-512" hashValue="AKFe4B0wkqBPd9j8Xv5omLrMem38mlFWjdpzuIOozo8uhSSND3dW0LlrnDFjBSG8qHK7J5hXfjXTkXr5ixNTJQ==" saltValue="LP8c7Czin+0zHp1E0TdM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49B14-4736-43B2-B8D9-EA236E6C632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9" customWidth="1"/>
    <col min="35" max="122" width="2.5" style="258" customWidth="1"/>
    <col min="123" max="16384" width="2.5" style="258" hidden="1"/>
  </cols>
  <sheetData>
    <row r="1" spans="2:34"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x14ac:dyDescent="0.15">
      <c r="S2" s="258"/>
      <c r="AH2" s="258"/>
    </row>
    <row r="3" spans="2: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x14ac:dyDescent="0.15"/>
    <row r="5" spans="2:34" x14ac:dyDescent="0.15"/>
    <row r="6" spans="2:34" x14ac:dyDescent="0.15"/>
    <row r="7" spans="2:34" x14ac:dyDescent="0.15"/>
    <row r="8" spans="2:34" x14ac:dyDescent="0.15"/>
    <row r="9" spans="2:34" x14ac:dyDescent="0.15">
      <c r="AH9" s="2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c r="AG59" s="258"/>
      <c r="AH59" s="258"/>
    </row>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507</v>
      </c>
    </row>
  </sheetData>
  <sheetProtection algorithmName="SHA-512" hashValue="ucMSfDI4UnNxGxkg5k2D7dAHhvkdrVeMl9vb5gcCwPZgSk5vfNn0jmx+3fj1yPz8cEEbm461Gnbvb0chwi994w==" saltValue="YDKiGYAQsB4O+OkfTH4G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557</v>
      </c>
      <c r="G2" s="144"/>
      <c r="H2" s="145"/>
    </row>
    <row r="3" spans="1:8" x14ac:dyDescent="0.15">
      <c r="A3" s="141" t="s">
        <v>550</v>
      </c>
      <c r="B3" s="146"/>
      <c r="C3" s="147"/>
      <c r="D3" s="148">
        <v>71465</v>
      </c>
      <c r="E3" s="149"/>
      <c r="F3" s="150">
        <v>116162</v>
      </c>
      <c r="G3" s="151"/>
      <c r="H3" s="152"/>
    </row>
    <row r="4" spans="1:8" x14ac:dyDescent="0.15">
      <c r="A4" s="153"/>
      <c r="B4" s="154"/>
      <c r="C4" s="155"/>
      <c r="D4" s="156">
        <v>18659</v>
      </c>
      <c r="E4" s="157"/>
      <c r="F4" s="158">
        <v>61562</v>
      </c>
      <c r="G4" s="159"/>
      <c r="H4" s="160"/>
    </row>
    <row r="5" spans="1:8" x14ac:dyDescent="0.15">
      <c r="A5" s="141" t="s">
        <v>552</v>
      </c>
      <c r="B5" s="146"/>
      <c r="C5" s="147"/>
      <c r="D5" s="148">
        <v>91762</v>
      </c>
      <c r="E5" s="149"/>
      <c r="F5" s="150">
        <v>121449</v>
      </c>
      <c r="G5" s="151"/>
      <c r="H5" s="152"/>
    </row>
    <row r="6" spans="1:8" x14ac:dyDescent="0.15">
      <c r="A6" s="153"/>
      <c r="B6" s="154"/>
      <c r="C6" s="155"/>
      <c r="D6" s="156">
        <v>56634</v>
      </c>
      <c r="E6" s="157"/>
      <c r="F6" s="158">
        <v>62922</v>
      </c>
      <c r="G6" s="159"/>
      <c r="H6" s="160"/>
    </row>
    <row r="7" spans="1:8" x14ac:dyDescent="0.15">
      <c r="A7" s="141" t="s">
        <v>553</v>
      </c>
      <c r="B7" s="146"/>
      <c r="C7" s="147"/>
      <c r="D7" s="148">
        <v>137462</v>
      </c>
      <c r="E7" s="149"/>
      <c r="F7" s="150">
        <v>145139</v>
      </c>
      <c r="G7" s="151"/>
      <c r="H7" s="152"/>
    </row>
    <row r="8" spans="1:8" x14ac:dyDescent="0.15">
      <c r="A8" s="153"/>
      <c r="B8" s="154"/>
      <c r="C8" s="155"/>
      <c r="D8" s="156">
        <v>79307</v>
      </c>
      <c r="E8" s="157"/>
      <c r="F8" s="158">
        <v>83762</v>
      </c>
      <c r="G8" s="159"/>
      <c r="H8" s="160"/>
    </row>
    <row r="9" spans="1:8" x14ac:dyDescent="0.15">
      <c r="A9" s="141" t="s">
        <v>554</v>
      </c>
      <c r="B9" s="146"/>
      <c r="C9" s="147"/>
      <c r="D9" s="148">
        <v>137882</v>
      </c>
      <c r="E9" s="149"/>
      <c r="F9" s="150">
        <v>125391</v>
      </c>
      <c r="G9" s="151"/>
      <c r="H9" s="152"/>
    </row>
    <row r="10" spans="1:8" x14ac:dyDescent="0.15">
      <c r="A10" s="153"/>
      <c r="B10" s="154"/>
      <c r="C10" s="155"/>
      <c r="D10" s="156">
        <v>104744</v>
      </c>
      <c r="E10" s="157"/>
      <c r="F10" s="158">
        <v>68516</v>
      </c>
      <c r="G10" s="159"/>
      <c r="H10" s="160"/>
    </row>
    <row r="11" spans="1:8" x14ac:dyDescent="0.15">
      <c r="A11" s="141" t="s">
        <v>555</v>
      </c>
      <c r="B11" s="146"/>
      <c r="C11" s="147"/>
      <c r="D11" s="148">
        <v>219230</v>
      </c>
      <c r="E11" s="149"/>
      <c r="F11" s="150">
        <v>138402</v>
      </c>
      <c r="G11" s="151"/>
      <c r="H11" s="152"/>
    </row>
    <row r="12" spans="1:8" x14ac:dyDescent="0.15">
      <c r="A12" s="153"/>
      <c r="B12" s="154"/>
      <c r="C12" s="161"/>
      <c r="D12" s="156">
        <v>194975</v>
      </c>
      <c r="E12" s="157"/>
      <c r="F12" s="158">
        <v>70652</v>
      </c>
      <c r="G12" s="159"/>
      <c r="H12" s="160"/>
    </row>
    <row r="13" spans="1:8" x14ac:dyDescent="0.15">
      <c r="A13" s="141"/>
      <c r="B13" s="146"/>
      <c r="C13" s="162"/>
      <c r="D13" s="163">
        <v>131560</v>
      </c>
      <c r="E13" s="164"/>
      <c r="F13" s="165">
        <v>129309</v>
      </c>
      <c r="G13" s="166"/>
      <c r="H13" s="152"/>
    </row>
    <row r="14" spans="1:8" x14ac:dyDescent="0.15">
      <c r="A14" s="153"/>
      <c r="B14" s="154"/>
      <c r="C14" s="155"/>
      <c r="D14" s="156">
        <v>90864</v>
      </c>
      <c r="E14" s="157"/>
      <c r="F14" s="158">
        <v>69483</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10.36</v>
      </c>
      <c r="C19" s="167">
        <f>ROUND(VALUE(SUBSTITUTE(実質収支比率等に係る経年分析!G$48,"▲","-")),2)</f>
        <v>7.29</v>
      </c>
      <c r="D19" s="167">
        <f>ROUND(VALUE(SUBSTITUTE(実質収支比率等に係る経年分析!H$48,"▲","-")),2)</f>
        <v>10.89</v>
      </c>
      <c r="E19" s="167">
        <f>ROUND(VALUE(SUBSTITUTE(実質収支比率等に係る経年分析!I$48,"▲","-")),2)</f>
        <v>10.66</v>
      </c>
      <c r="F19" s="167">
        <f>ROUND(VALUE(SUBSTITUTE(実質収支比率等に係る経年分析!J$48,"▲","-")),2)</f>
        <v>8.56</v>
      </c>
    </row>
    <row r="20" spans="1:11" x14ac:dyDescent="0.15">
      <c r="A20" s="167" t="s">
        <v>55</v>
      </c>
      <c r="B20" s="167">
        <f>ROUND(VALUE(SUBSTITUTE(実質収支比率等に係る経年分析!F$47,"▲","-")),2)</f>
        <v>123.26</v>
      </c>
      <c r="C20" s="167">
        <f>ROUND(VALUE(SUBSTITUTE(実質収支比率等に係る経年分析!G$47,"▲","-")),2)</f>
        <v>130.71</v>
      </c>
      <c r="D20" s="167">
        <f>ROUND(VALUE(SUBSTITUTE(実質収支比率等に係る経年分析!H$47,"▲","-")),2)</f>
        <v>121.3</v>
      </c>
      <c r="E20" s="167">
        <f>ROUND(VALUE(SUBSTITUTE(実質収支比率等に係る経年分析!I$47,"▲","-")),2)</f>
        <v>112.45</v>
      </c>
      <c r="F20" s="167">
        <f>ROUND(VALUE(SUBSTITUTE(実質収支比率等に係る経年分析!J$47,"▲","-")),2)</f>
        <v>101.1</v>
      </c>
    </row>
    <row r="21" spans="1:11" x14ac:dyDescent="0.15">
      <c r="A21" s="167" t="s">
        <v>56</v>
      </c>
      <c r="B21" s="167">
        <f>IF(ISNUMBER(VALUE(SUBSTITUTE(実質収支比率等に係る経年分析!F$49,"▲","-"))),ROUND(VALUE(SUBSTITUTE(実質収支比率等に係る経年分析!F$49,"▲","-")),2),NA())</f>
        <v>3.06</v>
      </c>
      <c r="C21" s="167">
        <f>IF(ISNUMBER(VALUE(SUBSTITUTE(実質収支比率等に係る経年分析!G$49,"▲","-"))),ROUND(VALUE(SUBSTITUTE(実質収支比率等に係る経年分析!G$49,"▲","-")),2),NA())</f>
        <v>3.44</v>
      </c>
      <c r="D21" s="167">
        <f>IF(ISNUMBER(VALUE(SUBSTITUTE(実質収支比率等に係る経年分析!H$49,"▲","-"))),ROUND(VALUE(SUBSTITUTE(実質収支比率等に係る経年分析!H$49,"▲","-")),2),NA())</f>
        <v>-5.63</v>
      </c>
      <c r="E21" s="167">
        <f>IF(ISNUMBER(VALUE(SUBSTITUTE(実質収支比率等に係る経年分析!I$49,"▲","-"))),ROUND(VALUE(SUBSTITUTE(実質収支比率等に係る経年分析!I$49,"▲","-")),2),NA())</f>
        <v>4.76</v>
      </c>
      <c r="F21" s="167">
        <f>IF(ISNUMBER(VALUE(SUBSTITUTE(実質収支比率等に係る経年分析!J$49,"▲","-"))),ROUND(VALUE(SUBSTITUTE(実質収支比率等に係る経年分析!J$49,"▲","-")),2),NA())</f>
        <v>3.57</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#VALUE!</v>
      </c>
      <c r="C27" s="168" t="e">
        <f>IF(ROUND(VALUE(SUBSTITUTE(連結実質赤字比率に係る赤字・黒字の構成分析!F$43,"▲", "-")), 2) &gt;= 0, ABS(ROUND(VALUE(SUBSTITUTE(連結実質赤字比率に係る赤字・黒字の構成分析!F$43,"▲", "-")), 2)), NA())</f>
        <v>#VALUE!</v>
      </c>
      <c r="D27" s="168" t="e">
        <f>IF(ROUND(VALUE(SUBSTITUTE(連結実質赤字比率に係る赤字・黒字の構成分析!G$43,"▲", "-")), 2) &lt; 0, ABS(ROUND(VALUE(SUBSTITUTE(連結実質赤字比率に係る赤字・黒字の構成分析!G$43,"▲", "-")), 2)), NA())</f>
        <v>#VALUE!</v>
      </c>
      <c r="E27" s="168" t="e">
        <f>IF(ROUND(VALUE(SUBSTITUTE(連結実質赤字比率に係る赤字・黒字の構成分析!G$43,"▲", "-")), 2) &gt;= 0, ABS(ROUND(VALUE(SUBSTITUTE(連結実質赤字比率に係る赤字・黒字の構成分析!G$43,"▲", "-")), 2)), NA())</f>
        <v>#VALUE!</v>
      </c>
      <c r="F27" s="168" t="e">
        <f>IF(ROUND(VALUE(SUBSTITUTE(連結実質赤字比率に係る赤字・黒字の構成分析!H$43,"▲", "-")), 2) &lt; 0, ABS(ROUND(VALUE(SUBSTITUTE(連結実質赤字比率に係る赤字・黒字の構成分析!H$43,"▲", "-")), 2)), NA())</f>
        <v>#VALUE!</v>
      </c>
      <c r="G27" s="168" t="e">
        <f>IF(ROUND(VALUE(SUBSTITUTE(連結実質赤字比率に係る赤字・黒字の構成分析!H$43,"▲", "-")), 2) &gt;= 0, ABS(ROUND(VALUE(SUBSTITUTE(連結実質赤字比率に係る赤字・黒字の構成分析!H$43,"▲", "-")), 2)), NA())</f>
        <v>#VALUE!</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e">
        <f>IF(連結実質赤字比率に係る赤字・黒字の構成分析!C$41="",NA(),連結実質赤字比率に係る赤字・黒字の構成分析!C$41)</f>
        <v>#N/A</v>
      </c>
      <c r="B29" s="168" t="e">
        <f>IF(ROUND(VALUE(SUBSTITUTE(連結実質赤字比率に係る赤字・黒字の構成分析!F$41,"▲", "-")), 2) &lt; 0, ABS(ROUND(VALUE(SUBSTITUTE(連結実質赤字比率に係る赤字・黒字の構成分析!F$41,"▲", "-")), 2)), NA())</f>
        <v>#VALUE!</v>
      </c>
      <c r="C29" s="168" t="e">
        <f>IF(ROUND(VALUE(SUBSTITUTE(連結実質赤字比率に係る赤字・黒字の構成分析!F$41,"▲", "-")), 2) &gt;= 0, ABS(ROUND(VALUE(SUBSTITUTE(連結実質赤字比率に係る赤字・黒字の構成分析!F$41,"▲", "-")), 2)), NA())</f>
        <v>#VALUE!</v>
      </c>
      <c r="D29" s="168" t="e">
        <f>IF(ROUND(VALUE(SUBSTITUTE(連結実質赤字比率に係る赤字・黒字の構成分析!G$41,"▲", "-")), 2) &lt; 0, ABS(ROUND(VALUE(SUBSTITUTE(連結実質赤字比率に係る赤字・黒字の構成分析!G$41,"▲", "-")), 2)), NA())</f>
        <v>#VALUE!</v>
      </c>
      <c r="E29" s="168" t="e">
        <f>IF(ROUND(VALUE(SUBSTITUTE(連結実質赤字比率に係る赤字・黒字の構成分析!G$41,"▲", "-")), 2) &gt;= 0, ABS(ROUND(VALUE(SUBSTITUTE(連結実質赤字比率に係る赤字・黒字の構成分析!G$41,"▲", "-")), 2)), NA())</f>
        <v>#VALUE!</v>
      </c>
      <c r="F29" s="168" t="e">
        <f>IF(ROUND(VALUE(SUBSTITUTE(連結実質赤字比率に係る赤字・黒字の構成分析!H$41,"▲", "-")), 2) &lt; 0, ABS(ROUND(VALUE(SUBSTITUTE(連結実質赤字比率に係る赤字・黒字の構成分析!H$41,"▲", "-")), 2)), NA())</f>
        <v>#VALUE!</v>
      </c>
      <c r="G29" s="168" t="e">
        <f>IF(ROUND(VALUE(SUBSTITUTE(連結実質赤字比率に係る赤字・黒字の構成分析!H$41,"▲", "-")), 2) &gt;= 0, ABS(ROUND(VALUE(SUBSTITUTE(連結実質赤字比率に係る赤字・黒字の構成分析!H$41,"▲", "-")), 2)), NA())</f>
        <v>#VALUE!</v>
      </c>
      <c r="H29" s="168" t="e">
        <f>IF(ROUND(VALUE(SUBSTITUTE(連結実質赤字比率に係る赤字・黒字の構成分析!I$41,"▲", "-")), 2) &lt; 0, ABS(ROUND(VALUE(SUBSTITUTE(連結実質赤字比率に係る赤字・黒字の構成分析!I$41,"▲", "-")), 2)), NA())</f>
        <v>#VALUE!</v>
      </c>
      <c r="I29" s="168" t="e">
        <f>IF(ROUND(VALUE(SUBSTITUTE(連結実質赤字比率に係る赤字・黒字の構成分析!I$41,"▲", "-")), 2) &gt;= 0, ABS(ROUND(VALUE(SUBSTITUTE(連結実質赤字比率に係る赤字・黒字の構成分析!I$41,"▲", "-")), 2)), NA())</f>
        <v>#VALUE!</v>
      </c>
      <c r="J29" s="168" t="e">
        <f>IF(ROUND(VALUE(SUBSTITUTE(連結実質赤字比率に係る赤字・黒字の構成分析!J$41,"▲", "-")), 2) &lt; 0, ABS(ROUND(VALUE(SUBSTITUTE(連結実質赤字比率に係る赤字・黒字の構成分析!J$41,"▲", "-")), 2)), NA())</f>
        <v>#VALUE!</v>
      </c>
      <c r="K29" s="168" t="e">
        <f>IF(ROUND(VALUE(SUBSTITUTE(連結実質赤字比率に係る赤字・黒字の構成分析!J$41,"▲", "-")), 2) &gt;= 0, ABS(ROUND(VALUE(SUBSTITUTE(連結実質赤字比率に係る赤字・黒字の構成分析!J$41,"▲", "-")), 2)), NA())</f>
        <v>#VALUE!</v>
      </c>
    </row>
    <row r="30" spans="1:11" x14ac:dyDescent="0.15">
      <c r="A30" s="168" t="str">
        <f>IF(連結実質赤字比率に係る赤字・黒字の構成分析!C$40="",NA(),連結実質赤字比率に係る赤字・黒字の構成分析!C$40)</f>
        <v>介護保険特別会計(サービス事業勘定)</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0.01</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v>
      </c>
    </row>
    <row r="31" spans="1:11" x14ac:dyDescent="0.15">
      <c r="A31" s="168" t="str">
        <f>IF(連結実質赤字比率に係る赤字・黒字の構成分析!C$39="",NA(),連結実質赤字比率に係る赤字・黒字の構成分析!C$39)</f>
        <v>後期高齢者医療特別会計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0.05</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0.02</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0.02</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0.05</v>
      </c>
    </row>
    <row r="32" spans="1:11" x14ac:dyDescent="0.15">
      <c r="A32" s="168" t="str">
        <f>IF(連結実質赤字比率に係る赤字・黒字の構成分析!C$38="",NA(),連結実質赤字比率に係る赤字・黒字の構成分析!C$38)</f>
        <v>公共下水道事業特別会計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0.84</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0.79</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0.65</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0.47</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0.2</v>
      </c>
    </row>
    <row r="33" spans="1:16" x14ac:dyDescent="0.15">
      <c r="A33" s="168" t="str">
        <f>IF(連結実質赤字比率に係る赤字・黒字の構成分析!C$37="",NA(),連結実質赤字比率に係る赤字・黒字の構成分析!C$37)</f>
        <v>介護保険特別会計(保険事業勘定)</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1.5</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0.94</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1.02</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1.4</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1.87</v>
      </c>
    </row>
    <row r="34" spans="1:16" x14ac:dyDescent="0.15">
      <c r="A34" s="168" t="str">
        <f>IF(連結実質赤字比率に係る赤字・黒字の構成分析!C$36="",NA(),連結実質赤字比率に係る赤字・黒字の構成分析!C$36)</f>
        <v>国民健康保険特別会計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9.07</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7.85</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8.36</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8.3800000000000008</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7.95</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10.36</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7.29</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10.88</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10.65</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8.5500000000000007</v>
      </c>
    </row>
    <row r="36" spans="1:16" x14ac:dyDescent="0.15">
      <c r="A36" s="168" t="str">
        <f>IF(連結実質赤字比率に係る赤字・黒字の構成分析!C$34="",NA(),連結実質赤字比率に係る赤字・黒字の構成分析!C$34)</f>
        <v>上水道特別会計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8.23</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9.7799999999999994</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11.08</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12.28</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11.84</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289</v>
      </c>
      <c r="E42" s="169"/>
      <c r="F42" s="169"/>
      <c r="G42" s="169">
        <f>'実質公債費比率（分子）の構造'!L$52</f>
        <v>293</v>
      </c>
      <c r="H42" s="169"/>
      <c r="I42" s="169"/>
      <c r="J42" s="169">
        <f>'実質公債費比率（分子）の構造'!M$52</f>
        <v>306</v>
      </c>
      <c r="K42" s="169"/>
      <c r="L42" s="169"/>
      <c r="M42" s="169">
        <f>'実質公債費比率（分子）の構造'!N$52</f>
        <v>308</v>
      </c>
      <c r="N42" s="169"/>
      <c r="O42" s="169"/>
      <c r="P42" s="169">
        <f>'実質公債費比率（分子）の構造'!O$52</f>
        <v>315</v>
      </c>
    </row>
    <row r="43" spans="1:16" x14ac:dyDescent="0.15">
      <c r="A43" s="169" t="s">
        <v>64</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65</v>
      </c>
      <c r="B44" s="169">
        <f>'実質公債費比率（分子）の構造'!K$50</f>
        <v>1</v>
      </c>
      <c r="C44" s="169"/>
      <c r="D44" s="169"/>
      <c r="E44" s="169">
        <f>'実質公債費比率（分子）の構造'!L$50</f>
        <v>1</v>
      </c>
      <c r="F44" s="169"/>
      <c r="G44" s="169"/>
      <c r="H44" s="169">
        <f>'実質公債費比率（分子）の構造'!M$50</f>
        <v>1</v>
      </c>
      <c r="I44" s="169"/>
      <c r="J44" s="169"/>
      <c r="K44" s="169">
        <f>'実質公債費比率（分子）の構造'!N$50</f>
        <v>0</v>
      </c>
      <c r="L44" s="169"/>
      <c r="M44" s="169"/>
      <c r="N44" s="169">
        <f>'実質公債費比率（分子）の構造'!O$50</f>
        <v>0</v>
      </c>
      <c r="O44" s="169"/>
      <c r="P44" s="169"/>
    </row>
    <row r="45" spans="1:16" x14ac:dyDescent="0.15">
      <c r="A45" s="169" t="s">
        <v>66</v>
      </c>
      <c r="B45" s="169">
        <f>'実質公債費比率（分子）の構造'!K$49</f>
        <v>20</v>
      </c>
      <c r="C45" s="169"/>
      <c r="D45" s="169"/>
      <c r="E45" s="169">
        <f>'実質公債費比率（分子）の構造'!L$49</f>
        <v>19</v>
      </c>
      <c r="F45" s="169"/>
      <c r="G45" s="169"/>
      <c r="H45" s="169">
        <f>'実質公債費比率（分子）の構造'!M$49</f>
        <v>20</v>
      </c>
      <c r="I45" s="169"/>
      <c r="J45" s="169"/>
      <c r="K45" s="169">
        <f>'実質公債費比率（分子）の構造'!N$49</f>
        <v>20</v>
      </c>
      <c r="L45" s="169"/>
      <c r="M45" s="169"/>
      <c r="N45" s="169">
        <f>'実質公債費比率（分子）の構造'!O$49</f>
        <v>18</v>
      </c>
      <c r="O45" s="169"/>
      <c r="P45" s="169"/>
    </row>
    <row r="46" spans="1:16" x14ac:dyDescent="0.15">
      <c r="A46" s="169" t="s">
        <v>67</v>
      </c>
      <c r="B46" s="169">
        <f>'実質公債費比率（分子）の構造'!K$48</f>
        <v>140</v>
      </c>
      <c r="C46" s="169"/>
      <c r="D46" s="169"/>
      <c r="E46" s="169">
        <f>'実質公債費比率（分子）の構造'!L$48</f>
        <v>158</v>
      </c>
      <c r="F46" s="169"/>
      <c r="G46" s="169"/>
      <c r="H46" s="169">
        <f>'実質公債費比率（分子）の構造'!M$48</f>
        <v>144</v>
      </c>
      <c r="I46" s="169"/>
      <c r="J46" s="169"/>
      <c r="K46" s="169">
        <f>'実質公債費比率（分子）の構造'!N$48</f>
        <v>148</v>
      </c>
      <c r="L46" s="169"/>
      <c r="M46" s="169"/>
      <c r="N46" s="169">
        <f>'実質公債費比率（分子）の構造'!O$48</f>
        <v>146</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305</v>
      </c>
      <c r="C49" s="169"/>
      <c r="D49" s="169"/>
      <c r="E49" s="169">
        <f>'実質公債費比率（分子）の構造'!L$45</f>
        <v>310</v>
      </c>
      <c r="F49" s="169"/>
      <c r="G49" s="169"/>
      <c r="H49" s="169">
        <f>'実質公債費比率（分子）の構造'!M$45</f>
        <v>351</v>
      </c>
      <c r="I49" s="169"/>
      <c r="J49" s="169"/>
      <c r="K49" s="169">
        <f>'実質公債費比率（分子）の構造'!N$45</f>
        <v>370</v>
      </c>
      <c r="L49" s="169"/>
      <c r="M49" s="169"/>
      <c r="N49" s="169">
        <f>'実質公債費比率（分子）の構造'!O$45</f>
        <v>371</v>
      </c>
      <c r="O49" s="169"/>
      <c r="P49" s="169"/>
    </row>
    <row r="50" spans="1:16" x14ac:dyDescent="0.15">
      <c r="A50" s="169" t="s">
        <v>71</v>
      </c>
      <c r="B50" s="169" t="e">
        <f>NA()</f>
        <v>#N/A</v>
      </c>
      <c r="C50" s="169">
        <f>IF(ISNUMBER('実質公債費比率（分子）の構造'!K$53),'実質公債費比率（分子）の構造'!K$53,NA())</f>
        <v>177</v>
      </c>
      <c r="D50" s="169" t="e">
        <f>NA()</f>
        <v>#N/A</v>
      </c>
      <c r="E50" s="169" t="e">
        <f>NA()</f>
        <v>#N/A</v>
      </c>
      <c r="F50" s="169">
        <f>IF(ISNUMBER('実質公債費比率（分子）の構造'!L$53),'実質公債費比率（分子）の構造'!L$53,NA())</f>
        <v>195</v>
      </c>
      <c r="G50" s="169" t="e">
        <f>NA()</f>
        <v>#N/A</v>
      </c>
      <c r="H50" s="169" t="e">
        <f>NA()</f>
        <v>#N/A</v>
      </c>
      <c r="I50" s="169">
        <f>IF(ISNUMBER('実質公債費比率（分子）の構造'!M$53),'実質公債費比率（分子）の構造'!M$53,NA())</f>
        <v>210</v>
      </c>
      <c r="J50" s="169" t="e">
        <f>NA()</f>
        <v>#N/A</v>
      </c>
      <c r="K50" s="169" t="e">
        <f>NA()</f>
        <v>#N/A</v>
      </c>
      <c r="L50" s="169">
        <f>IF(ISNUMBER('実質公債費比率（分子）の構造'!N$53),'実質公債費比率（分子）の構造'!N$53,NA())</f>
        <v>230</v>
      </c>
      <c r="M50" s="169" t="e">
        <f>NA()</f>
        <v>#N/A</v>
      </c>
      <c r="N50" s="169" t="e">
        <f>NA()</f>
        <v>#N/A</v>
      </c>
      <c r="O50" s="169">
        <f>IF(ISNUMBER('実質公債費比率（分子）の構造'!O$53),'実質公債費比率（分子）の構造'!O$53,NA())</f>
        <v>220</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3221</v>
      </c>
      <c r="E56" s="168"/>
      <c r="F56" s="168"/>
      <c r="G56" s="168">
        <f>'将来負担比率（分子）の構造'!J$52</f>
        <v>3299</v>
      </c>
      <c r="H56" s="168"/>
      <c r="I56" s="168"/>
      <c r="J56" s="168">
        <f>'将来負担比率（分子）の構造'!K$52</f>
        <v>3319</v>
      </c>
      <c r="K56" s="168"/>
      <c r="L56" s="168"/>
      <c r="M56" s="168">
        <f>'将来負担比率（分子）の構造'!L$52</f>
        <v>3261</v>
      </c>
      <c r="N56" s="168"/>
      <c r="O56" s="168"/>
      <c r="P56" s="168">
        <f>'将来負担比率（分子）の構造'!M$52</f>
        <v>3314</v>
      </c>
    </row>
    <row r="57" spans="1:16" x14ac:dyDescent="0.15">
      <c r="A57" s="168" t="s">
        <v>42</v>
      </c>
      <c r="B57" s="168"/>
      <c r="C57" s="168"/>
      <c r="D57" s="168">
        <f>'将来負担比率（分子）の構造'!I$51</f>
        <v>5</v>
      </c>
      <c r="E57" s="168"/>
      <c r="F57" s="168"/>
      <c r="G57" s="168">
        <f>'将来負担比率（分子）の構造'!J$51</f>
        <v>4</v>
      </c>
      <c r="H57" s="168"/>
      <c r="I57" s="168"/>
      <c r="J57" s="168">
        <f>'将来負担比率（分子）の構造'!K$51</f>
        <v>3</v>
      </c>
      <c r="K57" s="168"/>
      <c r="L57" s="168"/>
      <c r="M57" s="168">
        <f>'将来負担比率（分子）の構造'!L$51</f>
        <v>2</v>
      </c>
      <c r="N57" s="168"/>
      <c r="O57" s="168"/>
      <c r="P57" s="168">
        <f>'将来負担比率（分子）の構造'!M$51</f>
        <v>1</v>
      </c>
    </row>
    <row r="58" spans="1:16" x14ac:dyDescent="0.15">
      <c r="A58" s="168" t="s">
        <v>41</v>
      </c>
      <c r="B58" s="168"/>
      <c r="C58" s="168"/>
      <c r="D58" s="168">
        <f>'将来負担比率（分子）の構造'!I$50</f>
        <v>2920</v>
      </c>
      <c r="E58" s="168"/>
      <c r="F58" s="168"/>
      <c r="G58" s="168">
        <f>'将来負担比率（分子）の構造'!J$50</f>
        <v>3090</v>
      </c>
      <c r="H58" s="168"/>
      <c r="I58" s="168"/>
      <c r="J58" s="168">
        <f>'将来負担比率（分子）の構造'!K$50</f>
        <v>2912</v>
      </c>
      <c r="K58" s="168"/>
      <c r="L58" s="168"/>
      <c r="M58" s="168">
        <f>'将来負担比率（分子）の構造'!L$50</f>
        <v>2747</v>
      </c>
      <c r="N58" s="168"/>
      <c r="O58" s="168"/>
      <c r="P58" s="168">
        <f>'将来負担比率（分子）の構造'!M$50</f>
        <v>2713</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370</v>
      </c>
      <c r="C62" s="168"/>
      <c r="D62" s="168"/>
      <c r="E62" s="168">
        <f>'将来負担比率（分子）の構造'!J$45</f>
        <v>314</v>
      </c>
      <c r="F62" s="168"/>
      <c r="G62" s="168"/>
      <c r="H62" s="168">
        <f>'将来負担比率（分子）の構造'!K$45</f>
        <v>277</v>
      </c>
      <c r="I62" s="168"/>
      <c r="J62" s="168"/>
      <c r="K62" s="168">
        <f>'将来負担比率（分子）の構造'!L$45</f>
        <v>260</v>
      </c>
      <c r="L62" s="168"/>
      <c r="M62" s="168"/>
      <c r="N62" s="168">
        <f>'将来負担比率（分子）の構造'!M$45</f>
        <v>281</v>
      </c>
      <c r="O62" s="168"/>
      <c r="P62" s="168"/>
    </row>
    <row r="63" spans="1:16" x14ac:dyDescent="0.15">
      <c r="A63" s="168" t="s">
        <v>34</v>
      </c>
      <c r="B63" s="168">
        <f>'将来負担比率（分子）の構造'!I$44</f>
        <v>120</v>
      </c>
      <c r="C63" s="168"/>
      <c r="D63" s="168"/>
      <c r="E63" s="168">
        <f>'将来負担比率（分子）の構造'!J$44</f>
        <v>109</v>
      </c>
      <c r="F63" s="168"/>
      <c r="G63" s="168"/>
      <c r="H63" s="168">
        <f>'将来負担比率（分子）の構造'!K$44</f>
        <v>88</v>
      </c>
      <c r="I63" s="168"/>
      <c r="J63" s="168"/>
      <c r="K63" s="168">
        <f>'将来負担比率（分子）の構造'!L$44</f>
        <v>65</v>
      </c>
      <c r="L63" s="168"/>
      <c r="M63" s="168"/>
      <c r="N63" s="168">
        <f>'将来負担比率（分子）の構造'!M$44</f>
        <v>46</v>
      </c>
      <c r="O63" s="168"/>
      <c r="P63" s="168"/>
    </row>
    <row r="64" spans="1:16" x14ac:dyDescent="0.15">
      <c r="A64" s="168" t="s">
        <v>33</v>
      </c>
      <c r="B64" s="168">
        <f>'将来負担比率（分子）の構造'!I$43</f>
        <v>1701</v>
      </c>
      <c r="C64" s="168"/>
      <c r="D64" s="168"/>
      <c r="E64" s="168">
        <f>'将来負担比率（分子）の構造'!J$43</f>
        <v>1738</v>
      </c>
      <c r="F64" s="168"/>
      <c r="G64" s="168"/>
      <c r="H64" s="168">
        <f>'将来負担比率（分子）の構造'!K$43</f>
        <v>1784</v>
      </c>
      <c r="I64" s="168"/>
      <c r="J64" s="168"/>
      <c r="K64" s="168">
        <f>'将来負担比率（分子）の構造'!L$43</f>
        <v>1733</v>
      </c>
      <c r="L64" s="168"/>
      <c r="M64" s="168"/>
      <c r="N64" s="168">
        <f>'将来負担比率（分子）の構造'!M$43</f>
        <v>1571</v>
      </c>
      <c r="O64" s="168"/>
      <c r="P64" s="168"/>
    </row>
    <row r="65" spans="1:16" x14ac:dyDescent="0.15">
      <c r="A65" s="168" t="s">
        <v>32</v>
      </c>
      <c r="B65" s="168">
        <f>'将来負担比率（分子）の構造'!I$42</f>
        <v>2</v>
      </c>
      <c r="C65" s="168"/>
      <c r="D65" s="168"/>
      <c r="E65" s="168">
        <f>'将来負担比率（分子）の構造'!J$42</f>
        <v>2</v>
      </c>
      <c r="F65" s="168"/>
      <c r="G65" s="168"/>
      <c r="H65" s="168">
        <f>'将来負担比率（分子）の構造'!K$42</f>
        <v>1</v>
      </c>
      <c r="I65" s="168"/>
      <c r="J65" s="168"/>
      <c r="K65" s="168">
        <f>'将来負担比率（分子）の構造'!L$42</f>
        <v>1</v>
      </c>
      <c r="L65" s="168"/>
      <c r="M65" s="168"/>
      <c r="N65" s="168">
        <f>'将来負担比率（分子）の構造'!M$42</f>
        <v>1</v>
      </c>
      <c r="O65" s="168"/>
      <c r="P65" s="168"/>
    </row>
    <row r="66" spans="1:16" x14ac:dyDescent="0.15">
      <c r="A66" s="168" t="s">
        <v>31</v>
      </c>
      <c r="B66" s="168">
        <f>'将来負担比率（分子）の構造'!I$41</f>
        <v>2897</v>
      </c>
      <c r="C66" s="168"/>
      <c r="D66" s="168"/>
      <c r="E66" s="168">
        <f>'将来負担比率（分子）の構造'!J$41</f>
        <v>3047</v>
      </c>
      <c r="F66" s="168"/>
      <c r="G66" s="168"/>
      <c r="H66" s="168">
        <f>'将来負担比率（分子）の構造'!K$41</f>
        <v>3103</v>
      </c>
      <c r="I66" s="168"/>
      <c r="J66" s="168"/>
      <c r="K66" s="168">
        <f>'将来負担比率（分子）の構造'!L$41</f>
        <v>3022</v>
      </c>
      <c r="L66" s="168"/>
      <c r="M66" s="168"/>
      <c r="N66" s="168">
        <f>'将来負担比率（分子）の構造'!M$41</f>
        <v>3329</v>
      </c>
      <c r="O66" s="168"/>
      <c r="P66" s="168"/>
    </row>
    <row r="67" spans="1:16" x14ac:dyDescent="0.15">
      <c r="A67" s="168" t="s">
        <v>75</v>
      </c>
      <c r="B67" s="168" t="e">
        <f>NA()</f>
        <v>#N/A</v>
      </c>
      <c r="C67" s="168">
        <f>IF(ISNUMBER('将来負担比率（分子）の構造'!I$53), IF('将来負担比率（分子）の構造'!I$53 &lt; 0, 0, '将来負担比率（分子）の構造'!I$53), NA())</f>
        <v>0</v>
      </c>
      <c r="D67" s="168" t="e">
        <f>NA()</f>
        <v>#N/A</v>
      </c>
      <c r="E67" s="168" t="e">
        <f>NA()</f>
        <v>#N/A</v>
      </c>
      <c r="F67" s="168">
        <f>IF(ISNUMBER('将来負担比率（分子）の構造'!J$53), IF('将来負担比率（分子）の構造'!J$53 &lt; 0, 0, '将来負担比率（分子）の構造'!J$53), NA())</f>
        <v>0</v>
      </c>
      <c r="G67" s="168" t="e">
        <f>NA()</f>
        <v>#N/A</v>
      </c>
      <c r="H67" s="168" t="e">
        <f>NA()</f>
        <v>#N/A</v>
      </c>
      <c r="I67" s="168">
        <f>IF(ISNUMBER('将来負担比率（分子）の構造'!K$53), IF('将来負担比率（分子）の構造'!K$53 &lt; 0, 0, '将来負担比率（分子）の構造'!K$53), NA())</f>
        <v>0</v>
      </c>
      <c r="J67" s="168" t="e">
        <f>NA()</f>
        <v>#N/A</v>
      </c>
      <c r="K67" s="168" t="e">
        <f>NA()</f>
        <v>#N/A</v>
      </c>
      <c r="L67" s="168">
        <f>IF(ISNUMBER('将来負担比率（分子）の構造'!L$53), IF('将来負担比率（分子）の構造'!L$53 &lt; 0, 0, '将来負担比率（分子）の構造'!L$53), NA())</f>
        <v>0</v>
      </c>
      <c r="M67" s="168" t="e">
        <f>NA()</f>
        <v>#N/A</v>
      </c>
      <c r="N67" s="168" t="e">
        <f>NA()</f>
        <v>#N/A</v>
      </c>
      <c r="O67" s="168">
        <f>IF(ISNUMBER('将来負担比率（分子）の構造'!M$53), IF('将来負担比率（分子）の構造'!M$53 &lt; 0, 0, '将来負担比率（分子）の構造'!M$53), NA())</f>
        <v>0</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2494</v>
      </c>
      <c r="C72" s="172">
        <f>基金残高に係る経年分析!G55</f>
        <v>2403</v>
      </c>
      <c r="D72" s="172">
        <f>基金残高に係る経年分析!H55</f>
        <v>2369</v>
      </c>
    </row>
    <row r="73" spans="1:16" x14ac:dyDescent="0.15">
      <c r="A73" s="171" t="s">
        <v>78</v>
      </c>
      <c r="B73" s="172">
        <f>基金残高に係る経年分析!F56</f>
        <v>169</v>
      </c>
      <c r="C73" s="172">
        <f>基金残高に係る経年分析!G56</f>
        <v>99</v>
      </c>
      <c r="D73" s="172">
        <f>基金残高に係る経年分析!H56</f>
        <v>99</v>
      </c>
    </row>
    <row r="74" spans="1:16" x14ac:dyDescent="0.15">
      <c r="A74" s="171" t="s">
        <v>79</v>
      </c>
      <c r="B74" s="172">
        <f>基金残高に係る経年分析!F57</f>
        <v>150</v>
      </c>
      <c r="C74" s="172">
        <f>基金残高に係る経年分析!G57</f>
        <v>149</v>
      </c>
      <c r="D74" s="172">
        <f>基金残高に係る経年分析!H57</f>
        <v>157</v>
      </c>
    </row>
  </sheetData>
  <sheetProtection algorithmName="SHA-512" hashValue="fzWRgto9I7kTM3FczjkUS7yh0rYdp0iFlEEtOt6eDqOBcpJ7IsO7mD8IUPvwzkT2Y9nMzGK+k9xNAKBWUzxO1Q==" saltValue="wlJ8jnEISaA0PjM/DqEu0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5"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45" t="s">
        <v>216</v>
      </c>
      <c r="DI1" s="746"/>
      <c r="DJ1" s="746"/>
      <c r="DK1" s="746"/>
      <c r="DL1" s="746"/>
      <c r="DM1" s="746"/>
      <c r="DN1" s="747"/>
      <c r="DO1" s="208"/>
      <c r="DP1" s="745" t="s">
        <v>217</v>
      </c>
      <c r="DQ1" s="746"/>
      <c r="DR1" s="746"/>
      <c r="DS1" s="746"/>
      <c r="DT1" s="746"/>
      <c r="DU1" s="746"/>
      <c r="DV1" s="746"/>
      <c r="DW1" s="746"/>
      <c r="DX1" s="746"/>
      <c r="DY1" s="746"/>
      <c r="DZ1" s="746"/>
      <c r="EA1" s="746"/>
      <c r="EB1" s="746"/>
      <c r="EC1" s="747"/>
      <c r="ED1" s="206"/>
      <c r="EE1" s="206"/>
      <c r="EF1" s="206"/>
      <c r="EG1" s="206"/>
      <c r="EH1" s="206"/>
      <c r="EI1" s="206"/>
      <c r="EJ1" s="206"/>
      <c r="EK1" s="206"/>
      <c r="EL1" s="206"/>
      <c r="EM1" s="206"/>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222</v>
      </c>
      <c r="S4" s="688"/>
      <c r="T4" s="688"/>
      <c r="U4" s="688"/>
      <c r="V4" s="688"/>
      <c r="W4" s="688"/>
      <c r="X4" s="688"/>
      <c r="Y4" s="689"/>
      <c r="Z4" s="687" t="s">
        <v>223</v>
      </c>
      <c r="AA4" s="688"/>
      <c r="AB4" s="688"/>
      <c r="AC4" s="689"/>
      <c r="AD4" s="687" t="s">
        <v>224</v>
      </c>
      <c r="AE4" s="688"/>
      <c r="AF4" s="688"/>
      <c r="AG4" s="688"/>
      <c r="AH4" s="688"/>
      <c r="AI4" s="688"/>
      <c r="AJ4" s="688"/>
      <c r="AK4" s="689"/>
      <c r="AL4" s="687" t="s">
        <v>223</v>
      </c>
      <c r="AM4" s="688"/>
      <c r="AN4" s="688"/>
      <c r="AO4" s="689"/>
      <c r="AP4" s="748" t="s">
        <v>225</v>
      </c>
      <c r="AQ4" s="748"/>
      <c r="AR4" s="748"/>
      <c r="AS4" s="748"/>
      <c r="AT4" s="748"/>
      <c r="AU4" s="748"/>
      <c r="AV4" s="748"/>
      <c r="AW4" s="748"/>
      <c r="AX4" s="748"/>
      <c r="AY4" s="748"/>
      <c r="AZ4" s="748"/>
      <c r="BA4" s="748"/>
      <c r="BB4" s="748"/>
      <c r="BC4" s="748"/>
      <c r="BD4" s="748"/>
      <c r="BE4" s="748"/>
      <c r="BF4" s="748"/>
      <c r="BG4" s="748" t="s">
        <v>226</v>
      </c>
      <c r="BH4" s="748"/>
      <c r="BI4" s="748"/>
      <c r="BJ4" s="748"/>
      <c r="BK4" s="748"/>
      <c r="BL4" s="748"/>
      <c r="BM4" s="748"/>
      <c r="BN4" s="748"/>
      <c r="BO4" s="748" t="s">
        <v>223</v>
      </c>
      <c r="BP4" s="748"/>
      <c r="BQ4" s="748"/>
      <c r="BR4" s="748"/>
      <c r="BS4" s="748" t="s">
        <v>227</v>
      </c>
      <c r="BT4" s="748"/>
      <c r="BU4" s="748"/>
      <c r="BV4" s="748"/>
      <c r="BW4" s="748"/>
      <c r="BX4" s="748"/>
      <c r="BY4" s="748"/>
      <c r="BZ4" s="748"/>
      <c r="CA4" s="748"/>
      <c r="CB4" s="748"/>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2" customFormat="1" ht="11.25" customHeight="1" x14ac:dyDescent="0.15">
      <c r="B5" s="694" t="s">
        <v>229</v>
      </c>
      <c r="C5" s="695"/>
      <c r="D5" s="695"/>
      <c r="E5" s="695"/>
      <c r="F5" s="695"/>
      <c r="G5" s="695"/>
      <c r="H5" s="695"/>
      <c r="I5" s="695"/>
      <c r="J5" s="695"/>
      <c r="K5" s="695"/>
      <c r="L5" s="695"/>
      <c r="M5" s="695"/>
      <c r="N5" s="695"/>
      <c r="O5" s="695"/>
      <c r="P5" s="695"/>
      <c r="Q5" s="696"/>
      <c r="R5" s="681">
        <v>456232</v>
      </c>
      <c r="S5" s="682"/>
      <c r="T5" s="682"/>
      <c r="U5" s="682"/>
      <c r="V5" s="682"/>
      <c r="W5" s="682"/>
      <c r="X5" s="682"/>
      <c r="Y5" s="725"/>
      <c r="Z5" s="743">
        <v>10.199999999999999</v>
      </c>
      <c r="AA5" s="743"/>
      <c r="AB5" s="743"/>
      <c r="AC5" s="743"/>
      <c r="AD5" s="744">
        <v>456232</v>
      </c>
      <c r="AE5" s="744"/>
      <c r="AF5" s="744"/>
      <c r="AG5" s="744"/>
      <c r="AH5" s="744"/>
      <c r="AI5" s="744"/>
      <c r="AJ5" s="744"/>
      <c r="AK5" s="744"/>
      <c r="AL5" s="726">
        <v>20</v>
      </c>
      <c r="AM5" s="699"/>
      <c r="AN5" s="699"/>
      <c r="AO5" s="727"/>
      <c r="AP5" s="694" t="s">
        <v>230</v>
      </c>
      <c r="AQ5" s="695"/>
      <c r="AR5" s="695"/>
      <c r="AS5" s="695"/>
      <c r="AT5" s="695"/>
      <c r="AU5" s="695"/>
      <c r="AV5" s="695"/>
      <c r="AW5" s="695"/>
      <c r="AX5" s="695"/>
      <c r="AY5" s="695"/>
      <c r="AZ5" s="695"/>
      <c r="BA5" s="695"/>
      <c r="BB5" s="695"/>
      <c r="BC5" s="695"/>
      <c r="BD5" s="695"/>
      <c r="BE5" s="695"/>
      <c r="BF5" s="696"/>
      <c r="BG5" s="628">
        <v>456232</v>
      </c>
      <c r="BH5" s="629"/>
      <c r="BI5" s="629"/>
      <c r="BJ5" s="629"/>
      <c r="BK5" s="629"/>
      <c r="BL5" s="629"/>
      <c r="BM5" s="629"/>
      <c r="BN5" s="630"/>
      <c r="BO5" s="655">
        <v>100</v>
      </c>
      <c r="BP5" s="655"/>
      <c r="BQ5" s="655"/>
      <c r="BR5" s="655"/>
      <c r="BS5" s="656" t="s">
        <v>129</v>
      </c>
      <c r="BT5" s="656"/>
      <c r="BU5" s="656"/>
      <c r="BV5" s="656"/>
      <c r="BW5" s="656"/>
      <c r="BX5" s="656"/>
      <c r="BY5" s="656"/>
      <c r="BZ5" s="656"/>
      <c r="CA5" s="656"/>
      <c r="CB5" s="714"/>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15">
      <c r="B6" s="625" t="s">
        <v>234</v>
      </c>
      <c r="C6" s="626"/>
      <c r="D6" s="626"/>
      <c r="E6" s="626"/>
      <c r="F6" s="626"/>
      <c r="G6" s="626"/>
      <c r="H6" s="626"/>
      <c r="I6" s="626"/>
      <c r="J6" s="626"/>
      <c r="K6" s="626"/>
      <c r="L6" s="626"/>
      <c r="M6" s="626"/>
      <c r="N6" s="626"/>
      <c r="O6" s="626"/>
      <c r="P6" s="626"/>
      <c r="Q6" s="627"/>
      <c r="R6" s="628">
        <v>27166</v>
      </c>
      <c r="S6" s="629"/>
      <c r="T6" s="629"/>
      <c r="U6" s="629"/>
      <c r="V6" s="629"/>
      <c r="W6" s="629"/>
      <c r="X6" s="629"/>
      <c r="Y6" s="630"/>
      <c r="Z6" s="655">
        <v>0.6</v>
      </c>
      <c r="AA6" s="655"/>
      <c r="AB6" s="655"/>
      <c r="AC6" s="655"/>
      <c r="AD6" s="656">
        <v>27166</v>
      </c>
      <c r="AE6" s="656"/>
      <c r="AF6" s="656"/>
      <c r="AG6" s="656"/>
      <c r="AH6" s="656"/>
      <c r="AI6" s="656"/>
      <c r="AJ6" s="656"/>
      <c r="AK6" s="656"/>
      <c r="AL6" s="631">
        <v>1.2</v>
      </c>
      <c r="AM6" s="632"/>
      <c r="AN6" s="632"/>
      <c r="AO6" s="657"/>
      <c r="AP6" s="625" t="s">
        <v>235</v>
      </c>
      <c r="AQ6" s="626"/>
      <c r="AR6" s="626"/>
      <c r="AS6" s="626"/>
      <c r="AT6" s="626"/>
      <c r="AU6" s="626"/>
      <c r="AV6" s="626"/>
      <c r="AW6" s="626"/>
      <c r="AX6" s="626"/>
      <c r="AY6" s="626"/>
      <c r="AZ6" s="626"/>
      <c r="BA6" s="626"/>
      <c r="BB6" s="626"/>
      <c r="BC6" s="626"/>
      <c r="BD6" s="626"/>
      <c r="BE6" s="626"/>
      <c r="BF6" s="627"/>
      <c r="BG6" s="628">
        <v>456232</v>
      </c>
      <c r="BH6" s="629"/>
      <c r="BI6" s="629"/>
      <c r="BJ6" s="629"/>
      <c r="BK6" s="629"/>
      <c r="BL6" s="629"/>
      <c r="BM6" s="629"/>
      <c r="BN6" s="630"/>
      <c r="BO6" s="655">
        <v>100</v>
      </c>
      <c r="BP6" s="655"/>
      <c r="BQ6" s="655"/>
      <c r="BR6" s="655"/>
      <c r="BS6" s="656" t="s">
        <v>129</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56561</v>
      </c>
      <c r="CS6" s="629"/>
      <c r="CT6" s="629"/>
      <c r="CU6" s="629"/>
      <c r="CV6" s="629"/>
      <c r="CW6" s="629"/>
      <c r="CX6" s="629"/>
      <c r="CY6" s="630"/>
      <c r="CZ6" s="726">
        <v>1.3</v>
      </c>
      <c r="DA6" s="699"/>
      <c r="DB6" s="699"/>
      <c r="DC6" s="729"/>
      <c r="DD6" s="634" t="s">
        <v>237</v>
      </c>
      <c r="DE6" s="629"/>
      <c r="DF6" s="629"/>
      <c r="DG6" s="629"/>
      <c r="DH6" s="629"/>
      <c r="DI6" s="629"/>
      <c r="DJ6" s="629"/>
      <c r="DK6" s="629"/>
      <c r="DL6" s="629"/>
      <c r="DM6" s="629"/>
      <c r="DN6" s="629"/>
      <c r="DO6" s="629"/>
      <c r="DP6" s="630"/>
      <c r="DQ6" s="634">
        <v>56561</v>
      </c>
      <c r="DR6" s="629"/>
      <c r="DS6" s="629"/>
      <c r="DT6" s="629"/>
      <c r="DU6" s="629"/>
      <c r="DV6" s="629"/>
      <c r="DW6" s="629"/>
      <c r="DX6" s="629"/>
      <c r="DY6" s="629"/>
      <c r="DZ6" s="629"/>
      <c r="EA6" s="629"/>
      <c r="EB6" s="629"/>
      <c r="EC6" s="669"/>
    </row>
    <row r="7" spans="2:143" ht="11.25" customHeight="1" x14ac:dyDescent="0.15">
      <c r="B7" s="625" t="s">
        <v>238</v>
      </c>
      <c r="C7" s="626"/>
      <c r="D7" s="626"/>
      <c r="E7" s="626"/>
      <c r="F7" s="626"/>
      <c r="G7" s="626"/>
      <c r="H7" s="626"/>
      <c r="I7" s="626"/>
      <c r="J7" s="626"/>
      <c r="K7" s="626"/>
      <c r="L7" s="626"/>
      <c r="M7" s="626"/>
      <c r="N7" s="626"/>
      <c r="O7" s="626"/>
      <c r="P7" s="626"/>
      <c r="Q7" s="627"/>
      <c r="R7" s="628">
        <v>295</v>
      </c>
      <c r="S7" s="629"/>
      <c r="T7" s="629"/>
      <c r="U7" s="629"/>
      <c r="V7" s="629"/>
      <c r="W7" s="629"/>
      <c r="X7" s="629"/>
      <c r="Y7" s="630"/>
      <c r="Z7" s="655">
        <v>0</v>
      </c>
      <c r="AA7" s="655"/>
      <c r="AB7" s="655"/>
      <c r="AC7" s="655"/>
      <c r="AD7" s="656">
        <v>295</v>
      </c>
      <c r="AE7" s="656"/>
      <c r="AF7" s="656"/>
      <c r="AG7" s="656"/>
      <c r="AH7" s="656"/>
      <c r="AI7" s="656"/>
      <c r="AJ7" s="656"/>
      <c r="AK7" s="656"/>
      <c r="AL7" s="631">
        <v>0</v>
      </c>
      <c r="AM7" s="632"/>
      <c r="AN7" s="632"/>
      <c r="AO7" s="657"/>
      <c r="AP7" s="625" t="s">
        <v>239</v>
      </c>
      <c r="AQ7" s="626"/>
      <c r="AR7" s="626"/>
      <c r="AS7" s="626"/>
      <c r="AT7" s="626"/>
      <c r="AU7" s="626"/>
      <c r="AV7" s="626"/>
      <c r="AW7" s="626"/>
      <c r="AX7" s="626"/>
      <c r="AY7" s="626"/>
      <c r="AZ7" s="626"/>
      <c r="BA7" s="626"/>
      <c r="BB7" s="626"/>
      <c r="BC7" s="626"/>
      <c r="BD7" s="626"/>
      <c r="BE7" s="626"/>
      <c r="BF7" s="627"/>
      <c r="BG7" s="628">
        <v>187031</v>
      </c>
      <c r="BH7" s="629"/>
      <c r="BI7" s="629"/>
      <c r="BJ7" s="629"/>
      <c r="BK7" s="629"/>
      <c r="BL7" s="629"/>
      <c r="BM7" s="629"/>
      <c r="BN7" s="630"/>
      <c r="BO7" s="655">
        <v>41</v>
      </c>
      <c r="BP7" s="655"/>
      <c r="BQ7" s="655"/>
      <c r="BR7" s="655"/>
      <c r="BS7" s="656" t="s">
        <v>129</v>
      </c>
      <c r="BT7" s="656"/>
      <c r="BU7" s="656"/>
      <c r="BV7" s="656"/>
      <c r="BW7" s="656"/>
      <c r="BX7" s="656"/>
      <c r="BY7" s="656"/>
      <c r="BZ7" s="656"/>
      <c r="CA7" s="656"/>
      <c r="CB7" s="714"/>
      <c r="CD7" s="670" t="s">
        <v>240</v>
      </c>
      <c r="CE7" s="667"/>
      <c r="CF7" s="667"/>
      <c r="CG7" s="667"/>
      <c r="CH7" s="667"/>
      <c r="CI7" s="667"/>
      <c r="CJ7" s="667"/>
      <c r="CK7" s="667"/>
      <c r="CL7" s="667"/>
      <c r="CM7" s="667"/>
      <c r="CN7" s="667"/>
      <c r="CO7" s="667"/>
      <c r="CP7" s="667"/>
      <c r="CQ7" s="668"/>
      <c r="CR7" s="628">
        <v>1314286</v>
      </c>
      <c r="CS7" s="629"/>
      <c r="CT7" s="629"/>
      <c r="CU7" s="629"/>
      <c r="CV7" s="629"/>
      <c r="CW7" s="629"/>
      <c r="CX7" s="629"/>
      <c r="CY7" s="630"/>
      <c r="CZ7" s="655">
        <v>30.7</v>
      </c>
      <c r="DA7" s="655"/>
      <c r="DB7" s="655"/>
      <c r="DC7" s="655"/>
      <c r="DD7" s="634">
        <v>963085</v>
      </c>
      <c r="DE7" s="629"/>
      <c r="DF7" s="629"/>
      <c r="DG7" s="629"/>
      <c r="DH7" s="629"/>
      <c r="DI7" s="629"/>
      <c r="DJ7" s="629"/>
      <c r="DK7" s="629"/>
      <c r="DL7" s="629"/>
      <c r="DM7" s="629"/>
      <c r="DN7" s="629"/>
      <c r="DO7" s="629"/>
      <c r="DP7" s="630"/>
      <c r="DQ7" s="634">
        <v>550602</v>
      </c>
      <c r="DR7" s="629"/>
      <c r="DS7" s="629"/>
      <c r="DT7" s="629"/>
      <c r="DU7" s="629"/>
      <c r="DV7" s="629"/>
      <c r="DW7" s="629"/>
      <c r="DX7" s="629"/>
      <c r="DY7" s="629"/>
      <c r="DZ7" s="629"/>
      <c r="EA7" s="629"/>
      <c r="EB7" s="629"/>
      <c r="EC7" s="669"/>
    </row>
    <row r="8" spans="2:143" ht="11.25" customHeight="1" x14ac:dyDescent="0.15">
      <c r="B8" s="625" t="s">
        <v>241</v>
      </c>
      <c r="C8" s="626"/>
      <c r="D8" s="626"/>
      <c r="E8" s="626"/>
      <c r="F8" s="626"/>
      <c r="G8" s="626"/>
      <c r="H8" s="626"/>
      <c r="I8" s="626"/>
      <c r="J8" s="626"/>
      <c r="K8" s="626"/>
      <c r="L8" s="626"/>
      <c r="M8" s="626"/>
      <c r="N8" s="626"/>
      <c r="O8" s="626"/>
      <c r="P8" s="626"/>
      <c r="Q8" s="627"/>
      <c r="R8" s="628">
        <v>1443</v>
      </c>
      <c r="S8" s="629"/>
      <c r="T8" s="629"/>
      <c r="U8" s="629"/>
      <c r="V8" s="629"/>
      <c r="W8" s="629"/>
      <c r="X8" s="629"/>
      <c r="Y8" s="630"/>
      <c r="Z8" s="655">
        <v>0</v>
      </c>
      <c r="AA8" s="655"/>
      <c r="AB8" s="655"/>
      <c r="AC8" s="655"/>
      <c r="AD8" s="656">
        <v>1443</v>
      </c>
      <c r="AE8" s="656"/>
      <c r="AF8" s="656"/>
      <c r="AG8" s="656"/>
      <c r="AH8" s="656"/>
      <c r="AI8" s="656"/>
      <c r="AJ8" s="656"/>
      <c r="AK8" s="656"/>
      <c r="AL8" s="631">
        <v>0.1</v>
      </c>
      <c r="AM8" s="632"/>
      <c r="AN8" s="632"/>
      <c r="AO8" s="657"/>
      <c r="AP8" s="625" t="s">
        <v>242</v>
      </c>
      <c r="AQ8" s="626"/>
      <c r="AR8" s="626"/>
      <c r="AS8" s="626"/>
      <c r="AT8" s="626"/>
      <c r="AU8" s="626"/>
      <c r="AV8" s="626"/>
      <c r="AW8" s="626"/>
      <c r="AX8" s="626"/>
      <c r="AY8" s="626"/>
      <c r="AZ8" s="626"/>
      <c r="BA8" s="626"/>
      <c r="BB8" s="626"/>
      <c r="BC8" s="626"/>
      <c r="BD8" s="626"/>
      <c r="BE8" s="626"/>
      <c r="BF8" s="627"/>
      <c r="BG8" s="628">
        <v>8714</v>
      </c>
      <c r="BH8" s="629"/>
      <c r="BI8" s="629"/>
      <c r="BJ8" s="629"/>
      <c r="BK8" s="629"/>
      <c r="BL8" s="629"/>
      <c r="BM8" s="629"/>
      <c r="BN8" s="630"/>
      <c r="BO8" s="655">
        <v>1.9</v>
      </c>
      <c r="BP8" s="655"/>
      <c r="BQ8" s="655"/>
      <c r="BR8" s="655"/>
      <c r="BS8" s="656" t="s">
        <v>129</v>
      </c>
      <c r="BT8" s="656"/>
      <c r="BU8" s="656"/>
      <c r="BV8" s="656"/>
      <c r="BW8" s="656"/>
      <c r="BX8" s="656"/>
      <c r="BY8" s="656"/>
      <c r="BZ8" s="656"/>
      <c r="CA8" s="656"/>
      <c r="CB8" s="714"/>
      <c r="CD8" s="670" t="s">
        <v>243</v>
      </c>
      <c r="CE8" s="667"/>
      <c r="CF8" s="667"/>
      <c r="CG8" s="667"/>
      <c r="CH8" s="667"/>
      <c r="CI8" s="667"/>
      <c r="CJ8" s="667"/>
      <c r="CK8" s="667"/>
      <c r="CL8" s="667"/>
      <c r="CM8" s="667"/>
      <c r="CN8" s="667"/>
      <c r="CO8" s="667"/>
      <c r="CP8" s="667"/>
      <c r="CQ8" s="668"/>
      <c r="CR8" s="628">
        <v>1015945</v>
      </c>
      <c r="CS8" s="629"/>
      <c r="CT8" s="629"/>
      <c r="CU8" s="629"/>
      <c r="CV8" s="629"/>
      <c r="CW8" s="629"/>
      <c r="CX8" s="629"/>
      <c r="CY8" s="630"/>
      <c r="CZ8" s="655">
        <v>23.7</v>
      </c>
      <c r="DA8" s="655"/>
      <c r="DB8" s="655"/>
      <c r="DC8" s="655"/>
      <c r="DD8" s="634">
        <v>2750</v>
      </c>
      <c r="DE8" s="629"/>
      <c r="DF8" s="629"/>
      <c r="DG8" s="629"/>
      <c r="DH8" s="629"/>
      <c r="DI8" s="629"/>
      <c r="DJ8" s="629"/>
      <c r="DK8" s="629"/>
      <c r="DL8" s="629"/>
      <c r="DM8" s="629"/>
      <c r="DN8" s="629"/>
      <c r="DO8" s="629"/>
      <c r="DP8" s="630"/>
      <c r="DQ8" s="634">
        <v>509270</v>
      </c>
      <c r="DR8" s="629"/>
      <c r="DS8" s="629"/>
      <c r="DT8" s="629"/>
      <c r="DU8" s="629"/>
      <c r="DV8" s="629"/>
      <c r="DW8" s="629"/>
      <c r="DX8" s="629"/>
      <c r="DY8" s="629"/>
      <c r="DZ8" s="629"/>
      <c r="EA8" s="629"/>
      <c r="EB8" s="629"/>
      <c r="EC8" s="669"/>
    </row>
    <row r="9" spans="2:143" ht="11.25" customHeight="1" x14ac:dyDescent="0.15">
      <c r="B9" s="625" t="s">
        <v>244</v>
      </c>
      <c r="C9" s="626"/>
      <c r="D9" s="626"/>
      <c r="E9" s="626"/>
      <c r="F9" s="626"/>
      <c r="G9" s="626"/>
      <c r="H9" s="626"/>
      <c r="I9" s="626"/>
      <c r="J9" s="626"/>
      <c r="K9" s="626"/>
      <c r="L9" s="626"/>
      <c r="M9" s="626"/>
      <c r="N9" s="626"/>
      <c r="O9" s="626"/>
      <c r="P9" s="626"/>
      <c r="Q9" s="627"/>
      <c r="R9" s="628">
        <v>1989</v>
      </c>
      <c r="S9" s="629"/>
      <c r="T9" s="629"/>
      <c r="U9" s="629"/>
      <c r="V9" s="629"/>
      <c r="W9" s="629"/>
      <c r="X9" s="629"/>
      <c r="Y9" s="630"/>
      <c r="Z9" s="655">
        <v>0</v>
      </c>
      <c r="AA9" s="655"/>
      <c r="AB9" s="655"/>
      <c r="AC9" s="655"/>
      <c r="AD9" s="656">
        <v>1989</v>
      </c>
      <c r="AE9" s="656"/>
      <c r="AF9" s="656"/>
      <c r="AG9" s="656"/>
      <c r="AH9" s="656"/>
      <c r="AI9" s="656"/>
      <c r="AJ9" s="656"/>
      <c r="AK9" s="656"/>
      <c r="AL9" s="631">
        <v>0.1</v>
      </c>
      <c r="AM9" s="632"/>
      <c r="AN9" s="632"/>
      <c r="AO9" s="657"/>
      <c r="AP9" s="625" t="s">
        <v>245</v>
      </c>
      <c r="AQ9" s="626"/>
      <c r="AR9" s="626"/>
      <c r="AS9" s="626"/>
      <c r="AT9" s="626"/>
      <c r="AU9" s="626"/>
      <c r="AV9" s="626"/>
      <c r="AW9" s="626"/>
      <c r="AX9" s="626"/>
      <c r="AY9" s="626"/>
      <c r="AZ9" s="626"/>
      <c r="BA9" s="626"/>
      <c r="BB9" s="626"/>
      <c r="BC9" s="626"/>
      <c r="BD9" s="626"/>
      <c r="BE9" s="626"/>
      <c r="BF9" s="627"/>
      <c r="BG9" s="628">
        <v>165391</v>
      </c>
      <c r="BH9" s="629"/>
      <c r="BI9" s="629"/>
      <c r="BJ9" s="629"/>
      <c r="BK9" s="629"/>
      <c r="BL9" s="629"/>
      <c r="BM9" s="629"/>
      <c r="BN9" s="630"/>
      <c r="BO9" s="655">
        <v>36.299999999999997</v>
      </c>
      <c r="BP9" s="655"/>
      <c r="BQ9" s="655"/>
      <c r="BR9" s="655"/>
      <c r="BS9" s="656" t="s">
        <v>246</v>
      </c>
      <c r="BT9" s="656"/>
      <c r="BU9" s="656"/>
      <c r="BV9" s="656"/>
      <c r="BW9" s="656"/>
      <c r="BX9" s="656"/>
      <c r="BY9" s="656"/>
      <c r="BZ9" s="656"/>
      <c r="CA9" s="656"/>
      <c r="CB9" s="714"/>
      <c r="CD9" s="670" t="s">
        <v>247</v>
      </c>
      <c r="CE9" s="667"/>
      <c r="CF9" s="667"/>
      <c r="CG9" s="667"/>
      <c r="CH9" s="667"/>
      <c r="CI9" s="667"/>
      <c r="CJ9" s="667"/>
      <c r="CK9" s="667"/>
      <c r="CL9" s="667"/>
      <c r="CM9" s="667"/>
      <c r="CN9" s="667"/>
      <c r="CO9" s="667"/>
      <c r="CP9" s="667"/>
      <c r="CQ9" s="668"/>
      <c r="CR9" s="628">
        <v>242723</v>
      </c>
      <c r="CS9" s="629"/>
      <c r="CT9" s="629"/>
      <c r="CU9" s="629"/>
      <c r="CV9" s="629"/>
      <c r="CW9" s="629"/>
      <c r="CX9" s="629"/>
      <c r="CY9" s="630"/>
      <c r="CZ9" s="655">
        <v>5.7</v>
      </c>
      <c r="DA9" s="655"/>
      <c r="DB9" s="655"/>
      <c r="DC9" s="655"/>
      <c r="DD9" s="634" t="s">
        <v>129</v>
      </c>
      <c r="DE9" s="629"/>
      <c r="DF9" s="629"/>
      <c r="DG9" s="629"/>
      <c r="DH9" s="629"/>
      <c r="DI9" s="629"/>
      <c r="DJ9" s="629"/>
      <c r="DK9" s="629"/>
      <c r="DL9" s="629"/>
      <c r="DM9" s="629"/>
      <c r="DN9" s="629"/>
      <c r="DO9" s="629"/>
      <c r="DP9" s="630"/>
      <c r="DQ9" s="634">
        <v>171915</v>
      </c>
      <c r="DR9" s="629"/>
      <c r="DS9" s="629"/>
      <c r="DT9" s="629"/>
      <c r="DU9" s="629"/>
      <c r="DV9" s="629"/>
      <c r="DW9" s="629"/>
      <c r="DX9" s="629"/>
      <c r="DY9" s="629"/>
      <c r="DZ9" s="629"/>
      <c r="EA9" s="629"/>
      <c r="EB9" s="629"/>
      <c r="EC9" s="669"/>
    </row>
    <row r="10" spans="2:143" ht="11.25" customHeight="1" x14ac:dyDescent="0.15">
      <c r="B10" s="625" t="s">
        <v>248</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246</v>
      </c>
      <c r="AM10" s="632"/>
      <c r="AN10" s="632"/>
      <c r="AO10" s="657"/>
      <c r="AP10" s="625" t="s">
        <v>249</v>
      </c>
      <c r="AQ10" s="626"/>
      <c r="AR10" s="626"/>
      <c r="AS10" s="626"/>
      <c r="AT10" s="626"/>
      <c r="AU10" s="626"/>
      <c r="AV10" s="626"/>
      <c r="AW10" s="626"/>
      <c r="AX10" s="626"/>
      <c r="AY10" s="626"/>
      <c r="AZ10" s="626"/>
      <c r="BA10" s="626"/>
      <c r="BB10" s="626"/>
      <c r="BC10" s="626"/>
      <c r="BD10" s="626"/>
      <c r="BE10" s="626"/>
      <c r="BF10" s="627"/>
      <c r="BG10" s="628">
        <v>9617</v>
      </c>
      <c r="BH10" s="629"/>
      <c r="BI10" s="629"/>
      <c r="BJ10" s="629"/>
      <c r="BK10" s="629"/>
      <c r="BL10" s="629"/>
      <c r="BM10" s="629"/>
      <c r="BN10" s="630"/>
      <c r="BO10" s="655">
        <v>2.1</v>
      </c>
      <c r="BP10" s="655"/>
      <c r="BQ10" s="655"/>
      <c r="BR10" s="655"/>
      <c r="BS10" s="656" t="s">
        <v>129</v>
      </c>
      <c r="BT10" s="656"/>
      <c r="BU10" s="656"/>
      <c r="BV10" s="656"/>
      <c r="BW10" s="656"/>
      <c r="BX10" s="656"/>
      <c r="BY10" s="656"/>
      <c r="BZ10" s="656"/>
      <c r="CA10" s="656"/>
      <c r="CB10" s="714"/>
      <c r="CD10" s="670" t="s">
        <v>250</v>
      </c>
      <c r="CE10" s="667"/>
      <c r="CF10" s="667"/>
      <c r="CG10" s="667"/>
      <c r="CH10" s="667"/>
      <c r="CI10" s="667"/>
      <c r="CJ10" s="667"/>
      <c r="CK10" s="667"/>
      <c r="CL10" s="667"/>
      <c r="CM10" s="667"/>
      <c r="CN10" s="667"/>
      <c r="CO10" s="667"/>
      <c r="CP10" s="667"/>
      <c r="CQ10" s="668"/>
      <c r="CR10" s="628">
        <v>990</v>
      </c>
      <c r="CS10" s="629"/>
      <c r="CT10" s="629"/>
      <c r="CU10" s="629"/>
      <c r="CV10" s="629"/>
      <c r="CW10" s="629"/>
      <c r="CX10" s="629"/>
      <c r="CY10" s="630"/>
      <c r="CZ10" s="655">
        <v>0</v>
      </c>
      <c r="DA10" s="655"/>
      <c r="DB10" s="655"/>
      <c r="DC10" s="655"/>
      <c r="DD10" s="634" t="s">
        <v>129</v>
      </c>
      <c r="DE10" s="629"/>
      <c r="DF10" s="629"/>
      <c r="DG10" s="629"/>
      <c r="DH10" s="629"/>
      <c r="DI10" s="629"/>
      <c r="DJ10" s="629"/>
      <c r="DK10" s="629"/>
      <c r="DL10" s="629"/>
      <c r="DM10" s="629"/>
      <c r="DN10" s="629"/>
      <c r="DO10" s="629"/>
      <c r="DP10" s="630"/>
      <c r="DQ10" s="634">
        <v>990</v>
      </c>
      <c r="DR10" s="629"/>
      <c r="DS10" s="629"/>
      <c r="DT10" s="629"/>
      <c r="DU10" s="629"/>
      <c r="DV10" s="629"/>
      <c r="DW10" s="629"/>
      <c r="DX10" s="629"/>
      <c r="DY10" s="629"/>
      <c r="DZ10" s="629"/>
      <c r="EA10" s="629"/>
      <c r="EB10" s="629"/>
      <c r="EC10" s="669"/>
    </row>
    <row r="11" spans="2:143" ht="11.25" customHeight="1" x14ac:dyDescent="0.15">
      <c r="B11" s="625" t="s">
        <v>251</v>
      </c>
      <c r="C11" s="626"/>
      <c r="D11" s="626"/>
      <c r="E11" s="626"/>
      <c r="F11" s="626"/>
      <c r="G11" s="626"/>
      <c r="H11" s="626"/>
      <c r="I11" s="626"/>
      <c r="J11" s="626"/>
      <c r="K11" s="626"/>
      <c r="L11" s="626"/>
      <c r="M11" s="626"/>
      <c r="N11" s="626"/>
      <c r="O11" s="626"/>
      <c r="P11" s="626"/>
      <c r="Q11" s="627"/>
      <c r="R11" s="628">
        <v>134638</v>
      </c>
      <c r="S11" s="629"/>
      <c r="T11" s="629"/>
      <c r="U11" s="629"/>
      <c r="V11" s="629"/>
      <c r="W11" s="629"/>
      <c r="X11" s="629"/>
      <c r="Y11" s="630"/>
      <c r="Z11" s="631">
        <v>3</v>
      </c>
      <c r="AA11" s="632"/>
      <c r="AB11" s="632"/>
      <c r="AC11" s="633"/>
      <c r="AD11" s="634">
        <v>134638</v>
      </c>
      <c r="AE11" s="629"/>
      <c r="AF11" s="629"/>
      <c r="AG11" s="629"/>
      <c r="AH11" s="629"/>
      <c r="AI11" s="629"/>
      <c r="AJ11" s="629"/>
      <c r="AK11" s="630"/>
      <c r="AL11" s="631">
        <v>5.9</v>
      </c>
      <c r="AM11" s="632"/>
      <c r="AN11" s="632"/>
      <c r="AO11" s="657"/>
      <c r="AP11" s="625" t="s">
        <v>252</v>
      </c>
      <c r="AQ11" s="626"/>
      <c r="AR11" s="626"/>
      <c r="AS11" s="626"/>
      <c r="AT11" s="626"/>
      <c r="AU11" s="626"/>
      <c r="AV11" s="626"/>
      <c r="AW11" s="626"/>
      <c r="AX11" s="626"/>
      <c r="AY11" s="626"/>
      <c r="AZ11" s="626"/>
      <c r="BA11" s="626"/>
      <c r="BB11" s="626"/>
      <c r="BC11" s="626"/>
      <c r="BD11" s="626"/>
      <c r="BE11" s="626"/>
      <c r="BF11" s="627"/>
      <c r="BG11" s="628">
        <v>3309</v>
      </c>
      <c r="BH11" s="629"/>
      <c r="BI11" s="629"/>
      <c r="BJ11" s="629"/>
      <c r="BK11" s="629"/>
      <c r="BL11" s="629"/>
      <c r="BM11" s="629"/>
      <c r="BN11" s="630"/>
      <c r="BO11" s="655">
        <v>0.7</v>
      </c>
      <c r="BP11" s="655"/>
      <c r="BQ11" s="655"/>
      <c r="BR11" s="655"/>
      <c r="BS11" s="656" t="s">
        <v>246</v>
      </c>
      <c r="BT11" s="656"/>
      <c r="BU11" s="656"/>
      <c r="BV11" s="656"/>
      <c r="BW11" s="656"/>
      <c r="BX11" s="656"/>
      <c r="BY11" s="656"/>
      <c r="BZ11" s="656"/>
      <c r="CA11" s="656"/>
      <c r="CB11" s="714"/>
      <c r="CD11" s="670" t="s">
        <v>253</v>
      </c>
      <c r="CE11" s="667"/>
      <c r="CF11" s="667"/>
      <c r="CG11" s="667"/>
      <c r="CH11" s="667"/>
      <c r="CI11" s="667"/>
      <c r="CJ11" s="667"/>
      <c r="CK11" s="667"/>
      <c r="CL11" s="667"/>
      <c r="CM11" s="667"/>
      <c r="CN11" s="667"/>
      <c r="CO11" s="667"/>
      <c r="CP11" s="667"/>
      <c r="CQ11" s="668"/>
      <c r="CR11" s="628">
        <v>191342</v>
      </c>
      <c r="CS11" s="629"/>
      <c r="CT11" s="629"/>
      <c r="CU11" s="629"/>
      <c r="CV11" s="629"/>
      <c r="CW11" s="629"/>
      <c r="CX11" s="629"/>
      <c r="CY11" s="630"/>
      <c r="CZ11" s="655">
        <v>4.5</v>
      </c>
      <c r="DA11" s="655"/>
      <c r="DB11" s="655"/>
      <c r="DC11" s="655"/>
      <c r="DD11" s="634">
        <v>75289</v>
      </c>
      <c r="DE11" s="629"/>
      <c r="DF11" s="629"/>
      <c r="DG11" s="629"/>
      <c r="DH11" s="629"/>
      <c r="DI11" s="629"/>
      <c r="DJ11" s="629"/>
      <c r="DK11" s="629"/>
      <c r="DL11" s="629"/>
      <c r="DM11" s="629"/>
      <c r="DN11" s="629"/>
      <c r="DO11" s="629"/>
      <c r="DP11" s="630"/>
      <c r="DQ11" s="634">
        <v>104158</v>
      </c>
      <c r="DR11" s="629"/>
      <c r="DS11" s="629"/>
      <c r="DT11" s="629"/>
      <c r="DU11" s="629"/>
      <c r="DV11" s="629"/>
      <c r="DW11" s="629"/>
      <c r="DX11" s="629"/>
      <c r="DY11" s="629"/>
      <c r="DZ11" s="629"/>
      <c r="EA11" s="629"/>
      <c r="EB11" s="629"/>
      <c r="EC11" s="669"/>
    </row>
    <row r="12" spans="2:143" ht="11.25" customHeight="1" x14ac:dyDescent="0.15">
      <c r="B12" s="625" t="s">
        <v>254</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246</v>
      </c>
      <c r="AA12" s="655"/>
      <c r="AB12" s="655"/>
      <c r="AC12" s="655"/>
      <c r="AD12" s="656" t="s">
        <v>246</v>
      </c>
      <c r="AE12" s="656"/>
      <c r="AF12" s="656"/>
      <c r="AG12" s="656"/>
      <c r="AH12" s="656"/>
      <c r="AI12" s="656"/>
      <c r="AJ12" s="656"/>
      <c r="AK12" s="656"/>
      <c r="AL12" s="631" t="s">
        <v>129</v>
      </c>
      <c r="AM12" s="632"/>
      <c r="AN12" s="632"/>
      <c r="AO12" s="657"/>
      <c r="AP12" s="625" t="s">
        <v>255</v>
      </c>
      <c r="AQ12" s="626"/>
      <c r="AR12" s="626"/>
      <c r="AS12" s="626"/>
      <c r="AT12" s="626"/>
      <c r="AU12" s="626"/>
      <c r="AV12" s="626"/>
      <c r="AW12" s="626"/>
      <c r="AX12" s="626"/>
      <c r="AY12" s="626"/>
      <c r="AZ12" s="626"/>
      <c r="BA12" s="626"/>
      <c r="BB12" s="626"/>
      <c r="BC12" s="626"/>
      <c r="BD12" s="626"/>
      <c r="BE12" s="626"/>
      <c r="BF12" s="627"/>
      <c r="BG12" s="628">
        <v>205812</v>
      </c>
      <c r="BH12" s="629"/>
      <c r="BI12" s="629"/>
      <c r="BJ12" s="629"/>
      <c r="BK12" s="629"/>
      <c r="BL12" s="629"/>
      <c r="BM12" s="629"/>
      <c r="BN12" s="630"/>
      <c r="BO12" s="655">
        <v>45.1</v>
      </c>
      <c r="BP12" s="655"/>
      <c r="BQ12" s="655"/>
      <c r="BR12" s="655"/>
      <c r="BS12" s="656" t="s">
        <v>129</v>
      </c>
      <c r="BT12" s="656"/>
      <c r="BU12" s="656"/>
      <c r="BV12" s="656"/>
      <c r="BW12" s="656"/>
      <c r="BX12" s="656"/>
      <c r="BY12" s="656"/>
      <c r="BZ12" s="656"/>
      <c r="CA12" s="656"/>
      <c r="CB12" s="714"/>
      <c r="CD12" s="670" t="s">
        <v>256</v>
      </c>
      <c r="CE12" s="667"/>
      <c r="CF12" s="667"/>
      <c r="CG12" s="667"/>
      <c r="CH12" s="667"/>
      <c r="CI12" s="667"/>
      <c r="CJ12" s="667"/>
      <c r="CK12" s="667"/>
      <c r="CL12" s="667"/>
      <c r="CM12" s="667"/>
      <c r="CN12" s="667"/>
      <c r="CO12" s="667"/>
      <c r="CP12" s="667"/>
      <c r="CQ12" s="668"/>
      <c r="CR12" s="628">
        <v>139613</v>
      </c>
      <c r="CS12" s="629"/>
      <c r="CT12" s="629"/>
      <c r="CU12" s="629"/>
      <c r="CV12" s="629"/>
      <c r="CW12" s="629"/>
      <c r="CX12" s="629"/>
      <c r="CY12" s="630"/>
      <c r="CZ12" s="655">
        <v>3.3</v>
      </c>
      <c r="DA12" s="655"/>
      <c r="DB12" s="655"/>
      <c r="DC12" s="655"/>
      <c r="DD12" s="634" t="s">
        <v>129</v>
      </c>
      <c r="DE12" s="629"/>
      <c r="DF12" s="629"/>
      <c r="DG12" s="629"/>
      <c r="DH12" s="629"/>
      <c r="DI12" s="629"/>
      <c r="DJ12" s="629"/>
      <c r="DK12" s="629"/>
      <c r="DL12" s="629"/>
      <c r="DM12" s="629"/>
      <c r="DN12" s="629"/>
      <c r="DO12" s="629"/>
      <c r="DP12" s="630"/>
      <c r="DQ12" s="634">
        <v>116819</v>
      </c>
      <c r="DR12" s="629"/>
      <c r="DS12" s="629"/>
      <c r="DT12" s="629"/>
      <c r="DU12" s="629"/>
      <c r="DV12" s="629"/>
      <c r="DW12" s="629"/>
      <c r="DX12" s="629"/>
      <c r="DY12" s="629"/>
      <c r="DZ12" s="629"/>
      <c r="EA12" s="629"/>
      <c r="EB12" s="629"/>
      <c r="EC12" s="669"/>
    </row>
    <row r="13" spans="2:143" ht="11.25" customHeight="1" x14ac:dyDescent="0.15">
      <c r="B13" s="625" t="s">
        <v>257</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246</v>
      </c>
      <c r="AA13" s="655"/>
      <c r="AB13" s="655"/>
      <c r="AC13" s="655"/>
      <c r="AD13" s="656" t="s">
        <v>237</v>
      </c>
      <c r="AE13" s="656"/>
      <c r="AF13" s="656"/>
      <c r="AG13" s="656"/>
      <c r="AH13" s="656"/>
      <c r="AI13" s="656"/>
      <c r="AJ13" s="656"/>
      <c r="AK13" s="656"/>
      <c r="AL13" s="631" t="s">
        <v>129</v>
      </c>
      <c r="AM13" s="632"/>
      <c r="AN13" s="632"/>
      <c r="AO13" s="657"/>
      <c r="AP13" s="625" t="s">
        <v>258</v>
      </c>
      <c r="AQ13" s="626"/>
      <c r="AR13" s="626"/>
      <c r="AS13" s="626"/>
      <c r="AT13" s="626"/>
      <c r="AU13" s="626"/>
      <c r="AV13" s="626"/>
      <c r="AW13" s="626"/>
      <c r="AX13" s="626"/>
      <c r="AY13" s="626"/>
      <c r="AZ13" s="626"/>
      <c r="BA13" s="626"/>
      <c r="BB13" s="626"/>
      <c r="BC13" s="626"/>
      <c r="BD13" s="626"/>
      <c r="BE13" s="626"/>
      <c r="BF13" s="627"/>
      <c r="BG13" s="628">
        <v>205606</v>
      </c>
      <c r="BH13" s="629"/>
      <c r="BI13" s="629"/>
      <c r="BJ13" s="629"/>
      <c r="BK13" s="629"/>
      <c r="BL13" s="629"/>
      <c r="BM13" s="629"/>
      <c r="BN13" s="630"/>
      <c r="BO13" s="655">
        <v>45.1</v>
      </c>
      <c r="BP13" s="655"/>
      <c r="BQ13" s="655"/>
      <c r="BR13" s="655"/>
      <c r="BS13" s="656" t="s">
        <v>129</v>
      </c>
      <c r="BT13" s="656"/>
      <c r="BU13" s="656"/>
      <c r="BV13" s="656"/>
      <c r="BW13" s="656"/>
      <c r="BX13" s="656"/>
      <c r="BY13" s="656"/>
      <c r="BZ13" s="656"/>
      <c r="CA13" s="656"/>
      <c r="CB13" s="714"/>
      <c r="CD13" s="670" t="s">
        <v>259</v>
      </c>
      <c r="CE13" s="667"/>
      <c r="CF13" s="667"/>
      <c r="CG13" s="667"/>
      <c r="CH13" s="667"/>
      <c r="CI13" s="667"/>
      <c r="CJ13" s="667"/>
      <c r="CK13" s="667"/>
      <c r="CL13" s="667"/>
      <c r="CM13" s="667"/>
      <c r="CN13" s="667"/>
      <c r="CO13" s="667"/>
      <c r="CP13" s="667"/>
      <c r="CQ13" s="668"/>
      <c r="CR13" s="628">
        <v>333613</v>
      </c>
      <c r="CS13" s="629"/>
      <c r="CT13" s="629"/>
      <c r="CU13" s="629"/>
      <c r="CV13" s="629"/>
      <c r="CW13" s="629"/>
      <c r="CX13" s="629"/>
      <c r="CY13" s="630"/>
      <c r="CZ13" s="655">
        <v>7.8</v>
      </c>
      <c r="DA13" s="655"/>
      <c r="DB13" s="655"/>
      <c r="DC13" s="655"/>
      <c r="DD13" s="634">
        <v>109286</v>
      </c>
      <c r="DE13" s="629"/>
      <c r="DF13" s="629"/>
      <c r="DG13" s="629"/>
      <c r="DH13" s="629"/>
      <c r="DI13" s="629"/>
      <c r="DJ13" s="629"/>
      <c r="DK13" s="629"/>
      <c r="DL13" s="629"/>
      <c r="DM13" s="629"/>
      <c r="DN13" s="629"/>
      <c r="DO13" s="629"/>
      <c r="DP13" s="630"/>
      <c r="DQ13" s="634">
        <v>253328</v>
      </c>
      <c r="DR13" s="629"/>
      <c r="DS13" s="629"/>
      <c r="DT13" s="629"/>
      <c r="DU13" s="629"/>
      <c r="DV13" s="629"/>
      <c r="DW13" s="629"/>
      <c r="DX13" s="629"/>
      <c r="DY13" s="629"/>
      <c r="DZ13" s="629"/>
      <c r="EA13" s="629"/>
      <c r="EB13" s="629"/>
      <c r="EC13" s="669"/>
    </row>
    <row r="14" spans="2:143" ht="11.25" customHeight="1" x14ac:dyDescent="0.15">
      <c r="B14" s="625" t="s">
        <v>260</v>
      </c>
      <c r="C14" s="626"/>
      <c r="D14" s="626"/>
      <c r="E14" s="626"/>
      <c r="F14" s="626"/>
      <c r="G14" s="626"/>
      <c r="H14" s="626"/>
      <c r="I14" s="626"/>
      <c r="J14" s="626"/>
      <c r="K14" s="626"/>
      <c r="L14" s="626"/>
      <c r="M14" s="626"/>
      <c r="N14" s="626"/>
      <c r="O14" s="626"/>
      <c r="P14" s="626"/>
      <c r="Q14" s="627"/>
      <c r="R14" s="628" t="s">
        <v>176</v>
      </c>
      <c r="S14" s="629"/>
      <c r="T14" s="629"/>
      <c r="U14" s="629"/>
      <c r="V14" s="629"/>
      <c r="W14" s="629"/>
      <c r="X14" s="629"/>
      <c r="Y14" s="630"/>
      <c r="Z14" s="655" t="s">
        <v>237</v>
      </c>
      <c r="AA14" s="655"/>
      <c r="AB14" s="655"/>
      <c r="AC14" s="655"/>
      <c r="AD14" s="656" t="s">
        <v>129</v>
      </c>
      <c r="AE14" s="656"/>
      <c r="AF14" s="656"/>
      <c r="AG14" s="656"/>
      <c r="AH14" s="656"/>
      <c r="AI14" s="656"/>
      <c r="AJ14" s="656"/>
      <c r="AK14" s="656"/>
      <c r="AL14" s="631" t="s">
        <v>129</v>
      </c>
      <c r="AM14" s="632"/>
      <c r="AN14" s="632"/>
      <c r="AO14" s="657"/>
      <c r="AP14" s="625" t="s">
        <v>261</v>
      </c>
      <c r="AQ14" s="626"/>
      <c r="AR14" s="626"/>
      <c r="AS14" s="626"/>
      <c r="AT14" s="626"/>
      <c r="AU14" s="626"/>
      <c r="AV14" s="626"/>
      <c r="AW14" s="626"/>
      <c r="AX14" s="626"/>
      <c r="AY14" s="626"/>
      <c r="AZ14" s="626"/>
      <c r="BA14" s="626"/>
      <c r="BB14" s="626"/>
      <c r="BC14" s="626"/>
      <c r="BD14" s="626"/>
      <c r="BE14" s="626"/>
      <c r="BF14" s="627"/>
      <c r="BG14" s="628">
        <v>20338</v>
      </c>
      <c r="BH14" s="629"/>
      <c r="BI14" s="629"/>
      <c r="BJ14" s="629"/>
      <c r="BK14" s="629"/>
      <c r="BL14" s="629"/>
      <c r="BM14" s="629"/>
      <c r="BN14" s="630"/>
      <c r="BO14" s="655">
        <v>4.5</v>
      </c>
      <c r="BP14" s="655"/>
      <c r="BQ14" s="655"/>
      <c r="BR14" s="655"/>
      <c r="BS14" s="656" t="s">
        <v>129</v>
      </c>
      <c r="BT14" s="656"/>
      <c r="BU14" s="656"/>
      <c r="BV14" s="656"/>
      <c r="BW14" s="656"/>
      <c r="BX14" s="656"/>
      <c r="BY14" s="656"/>
      <c r="BZ14" s="656"/>
      <c r="CA14" s="656"/>
      <c r="CB14" s="714"/>
      <c r="CD14" s="670" t="s">
        <v>262</v>
      </c>
      <c r="CE14" s="667"/>
      <c r="CF14" s="667"/>
      <c r="CG14" s="667"/>
      <c r="CH14" s="667"/>
      <c r="CI14" s="667"/>
      <c r="CJ14" s="667"/>
      <c r="CK14" s="667"/>
      <c r="CL14" s="667"/>
      <c r="CM14" s="667"/>
      <c r="CN14" s="667"/>
      <c r="CO14" s="667"/>
      <c r="CP14" s="667"/>
      <c r="CQ14" s="668"/>
      <c r="CR14" s="628">
        <v>193089</v>
      </c>
      <c r="CS14" s="629"/>
      <c r="CT14" s="629"/>
      <c r="CU14" s="629"/>
      <c r="CV14" s="629"/>
      <c r="CW14" s="629"/>
      <c r="CX14" s="629"/>
      <c r="CY14" s="630"/>
      <c r="CZ14" s="655">
        <v>4.5</v>
      </c>
      <c r="DA14" s="655"/>
      <c r="DB14" s="655"/>
      <c r="DC14" s="655"/>
      <c r="DD14" s="634">
        <v>23100</v>
      </c>
      <c r="DE14" s="629"/>
      <c r="DF14" s="629"/>
      <c r="DG14" s="629"/>
      <c r="DH14" s="629"/>
      <c r="DI14" s="629"/>
      <c r="DJ14" s="629"/>
      <c r="DK14" s="629"/>
      <c r="DL14" s="629"/>
      <c r="DM14" s="629"/>
      <c r="DN14" s="629"/>
      <c r="DO14" s="629"/>
      <c r="DP14" s="630"/>
      <c r="DQ14" s="634">
        <v>169457</v>
      </c>
      <c r="DR14" s="629"/>
      <c r="DS14" s="629"/>
      <c r="DT14" s="629"/>
      <c r="DU14" s="629"/>
      <c r="DV14" s="629"/>
      <c r="DW14" s="629"/>
      <c r="DX14" s="629"/>
      <c r="DY14" s="629"/>
      <c r="DZ14" s="629"/>
      <c r="EA14" s="629"/>
      <c r="EB14" s="629"/>
      <c r="EC14" s="669"/>
    </row>
    <row r="15" spans="2:143" ht="11.25" customHeight="1" x14ac:dyDescent="0.15">
      <c r="B15" s="625" t="s">
        <v>263</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176</v>
      </c>
      <c r="AA15" s="655"/>
      <c r="AB15" s="655"/>
      <c r="AC15" s="655"/>
      <c r="AD15" s="656" t="s">
        <v>129</v>
      </c>
      <c r="AE15" s="656"/>
      <c r="AF15" s="656"/>
      <c r="AG15" s="656"/>
      <c r="AH15" s="656"/>
      <c r="AI15" s="656"/>
      <c r="AJ15" s="656"/>
      <c r="AK15" s="656"/>
      <c r="AL15" s="631" t="s">
        <v>129</v>
      </c>
      <c r="AM15" s="632"/>
      <c r="AN15" s="632"/>
      <c r="AO15" s="657"/>
      <c r="AP15" s="625" t="s">
        <v>264</v>
      </c>
      <c r="AQ15" s="626"/>
      <c r="AR15" s="626"/>
      <c r="AS15" s="626"/>
      <c r="AT15" s="626"/>
      <c r="AU15" s="626"/>
      <c r="AV15" s="626"/>
      <c r="AW15" s="626"/>
      <c r="AX15" s="626"/>
      <c r="AY15" s="626"/>
      <c r="AZ15" s="626"/>
      <c r="BA15" s="626"/>
      <c r="BB15" s="626"/>
      <c r="BC15" s="626"/>
      <c r="BD15" s="626"/>
      <c r="BE15" s="626"/>
      <c r="BF15" s="627"/>
      <c r="BG15" s="628">
        <v>43051</v>
      </c>
      <c r="BH15" s="629"/>
      <c r="BI15" s="629"/>
      <c r="BJ15" s="629"/>
      <c r="BK15" s="629"/>
      <c r="BL15" s="629"/>
      <c r="BM15" s="629"/>
      <c r="BN15" s="630"/>
      <c r="BO15" s="655">
        <v>9.4</v>
      </c>
      <c r="BP15" s="655"/>
      <c r="BQ15" s="655"/>
      <c r="BR15" s="655"/>
      <c r="BS15" s="656" t="s">
        <v>246</v>
      </c>
      <c r="BT15" s="656"/>
      <c r="BU15" s="656"/>
      <c r="BV15" s="656"/>
      <c r="BW15" s="656"/>
      <c r="BX15" s="656"/>
      <c r="BY15" s="656"/>
      <c r="BZ15" s="656"/>
      <c r="CA15" s="656"/>
      <c r="CB15" s="714"/>
      <c r="CD15" s="670" t="s">
        <v>265</v>
      </c>
      <c r="CE15" s="667"/>
      <c r="CF15" s="667"/>
      <c r="CG15" s="667"/>
      <c r="CH15" s="667"/>
      <c r="CI15" s="667"/>
      <c r="CJ15" s="667"/>
      <c r="CK15" s="667"/>
      <c r="CL15" s="667"/>
      <c r="CM15" s="667"/>
      <c r="CN15" s="667"/>
      <c r="CO15" s="667"/>
      <c r="CP15" s="667"/>
      <c r="CQ15" s="668"/>
      <c r="CR15" s="628">
        <v>279097</v>
      </c>
      <c r="CS15" s="629"/>
      <c r="CT15" s="629"/>
      <c r="CU15" s="629"/>
      <c r="CV15" s="629"/>
      <c r="CW15" s="629"/>
      <c r="CX15" s="629"/>
      <c r="CY15" s="630"/>
      <c r="CZ15" s="655">
        <v>6.5</v>
      </c>
      <c r="DA15" s="655"/>
      <c r="DB15" s="655"/>
      <c r="DC15" s="655"/>
      <c r="DD15" s="634">
        <v>30284</v>
      </c>
      <c r="DE15" s="629"/>
      <c r="DF15" s="629"/>
      <c r="DG15" s="629"/>
      <c r="DH15" s="629"/>
      <c r="DI15" s="629"/>
      <c r="DJ15" s="629"/>
      <c r="DK15" s="629"/>
      <c r="DL15" s="629"/>
      <c r="DM15" s="629"/>
      <c r="DN15" s="629"/>
      <c r="DO15" s="629"/>
      <c r="DP15" s="630"/>
      <c r="DQ15" s="634">
        <v>241793</v>
      </c>
      <c r="DR15" s="629"/>
      <c r="DS15" s="629"/>
      <c r="DT15" s="629"/>
      <c r="DU15" s="629"/>
      <c r="DV15" s="629"/>
      <c r="DW15" s="629"/>
      <c r="DX15" s="629"/>
      <c r="DY15" s="629"/>
      <c r="DZ15" s="629"/>
      <c r="EA15" s="629"/>
      <c r="EB15" s="629"/>
      <c r="EC15" s="669"/>
    </row>
    <row r="16" spans="2:143" ht="11.25" customHeight="1" x14ac:dyDescent="0.15">
      <c r="B16" s="625" t="s">
        <v>266</v>
      </c>
      <c r="C16" s="626"/>
      <c r="D16" s="626"/>
      <c r="E16" s="626"/>
      <c r="F16" s="626"/>
      <c r="G16" s="626"/>
      <c r="H16" s="626"/>
      <c r="I16" s="626"/>
      <c r="J16" s="626"/>
      <c r="K16" s="626"/>
      <c r="L16" s="626"/>
      <c r="M16" s="626"/>
      <c r="N16" s="626"/>
      <c r="O16" s="626"/>
      <c r="P16" s="626"/>
      <c r="Q16" s="627"/>
      <c r="R16" s="628">
        <v>1312</v>
      </c>
      <c r="S16" s="629"/>
      <c r="T16" s="629"/>
      <c r="U16" s="629"/>
      <c r="V16" s="629"/>
      <c r="W16" s="629"/>
      <c r="X16" s="629"/>
      <c r="Y16" s="630"/>
      <c r="Z16" s="655">
        <v>0</v>
      </c>
      <c r="AA16" s="655"/>
      <c r="AB16" s="655"/>
      <c r="AC16" s="655"/>
      <c r="AD16" s="656">
        <v>1312</v>
      </c>
      <c r="AE16" s="656"/>
      <c r="AF16" s="656"/>
      <c r="AG16" s="656"/>
      <c r="AH16" s="656"/>
      <c r="AI16" s="656"/>
      <c r="AJ16" s="656"/>
      <c r="AK16" s="656"/>
      <c r="AL16" s="631">
        <v>0.1</v>
      </c>
      <c r="AM16" s="632"/>
      <c r="AN16" s="632"/>
      <c r="AO16" s="657"/>
      <c r="AP16" s="625" t="s">
        <v>267</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246</v>
      </c>
      <c r="BP16" s="655"/>
      <c r="BQ16" s="655"/>
      <c r="BR16" s="655"/>
      <c r="BS16" s="656" t="s">
        <v>246</v>
      </c>
      <c r="BT16" s="656"/>
      <c r="BU16" s="656"/>
      <c r="BV16" s="656"/>
      <c r="BW16" s="656"/>
      <c r="BX16" s="656"/>
      <c r="BY16" s="656"/>
      <c r="BZ16" s="656"/>
      <c r="CA16" s="656"/>
      <c r="CB16" s="714"/>
      <c r="CD16" s="670" t="s">
        <v>268</v>
      </c>
      <c r="CE16" s="667"/>
      <c r="CF16" s="667"/>
      <c r="CG16" s="667"/>
      <c r="CH16" s="667"/>
      <c r="CI16" s="667"/>
      <c r="CJ16" s="667"/>
      <c r="CK16" s="667"/>
      <c r="CL16" s="667"/>
      <c r="CM16" s="667"/>
      <c r="CN16" s="667"/>
      <c r="CO16" s="667"/>
      <c r="CP16" s="667"/>
      <c r="CQ16" s="668"/>
      <c r="CR16" s="628" t="s">
        <v>246</v>
      </c>
      <c r="CS16" s="629"/>
      <c r="CT16" s="629"/>
      <c r="CU16" s="629"/>
      <c r="CV16" s="629"/>
      <c r="CW16" s="629"/>
      <c r="CX16" s="629"/>
      <c r="CY16" s="630"/>
      <c r="CZ16" s="655" t="s">
        <v>246</v>
      </c>
      <c r="DA16" s="655"/>
      <c r="DB16" s="655"/>
      <c r="DC16" s="655"/>
      <c r="DD16" s="634" t="s">
        <v>129</v>
      </c>
      <c r="DE16" s="629"/>
      <c r="DF16" s="629"/>
      <c r="DG16" s="629"/>
      <c r="DH16" s="629"/>
      <c r="DI16" s="629"/>
      <c r="DJ16" s="629"/>
      <c r="DK16" s="629"/>
      <c r="DL16" s="629"/>
      <c r="DM16" s="629"/>
      <c r="DN16" s="629"/>
      <c r="DO16" s="629"/>
      <c r="DP16" s="630"/>
      <c r="DQ16" s="634" t="s">
        <v>246</v>
      </c>
      <c r="DR16" s="629"/>
      <c r="DS16" s="629"/>
      <c r="DT16" s="629"/>
      <c r="DU16" s="629"/>
      <c r="DV16" s="629"/>
      <c r="DW16" s="629"/>
      <c r="DX16" s="629"/>
      <c r="DY16" s="629"/>
      <c r="DZ16" s="629"/>
      <c r="EA16" s="629"/>
      <c r="EB16" s="629"/>
      <c r="EC16" s="669"/>
    </row>
    <row r="17" spans="2:133" ht="11.25" customHeight="1" x14ac:dyDescent="0.15">
      <c r="B17" s="625" t="s">
        <v>269</v>
      </c>
      <c r="C17" s="626"/>
      <c r="D17" s="626"/>
      <c r="E17" s="626"/>
      <c r="F17" s="626"/>
      <c r="G17" s="626"/>
      <c r="H17" s="626"/>
      <c r="I17" s="626"/>
      <c r="J17" s="626"/>
      <c r="K17" s="626"/>
      <c r="L17" s="626"/>
      <c r="M17" s="626"/>
      <c r="N17" s="626"/>
      <c r="O17" s="626"/>
      <c r="P17" s="626"/>
      <c r="Q17" s="627"/>
      <c r="R17" s="628">
        <v>3083</v>
      </c>
      <c r="S17" s="629"/>
      <c r="T17" s="629"/>
      <c r="U17" s="629"/>
      <c r="V17" s="629"/>
      <c r="W17" s="629"/>
      <c r="X17" s="629"/>
      <c r="Y17" s="630"/>
      <c r="Z17" s="655">
        <v>0.1</v>
      </c>
      <c r="AA17" s="655"/>
      <c r="AB17" s="655"/>
      <c r="AC17" s="655"/>
      <c r="AD17" s="656">
        <v>3083</v>
      </c>
      <c r="AE17" s="656"/>
      <c r="AF17" s="656"/>
      <c r="AG17" s="656"/>
      <c r="AH17" s="656"/>
      <c r="AI17" s="656"/>
      <c r="AJ17" s="656"/>
      <c r="AK17" s="656"/>
      <c r="AL17" s="631">
        <v>0.1</v>
      </c>
      <c r="AM17" s="632"/>
      <c r="AN17" s="632"/>
      <c r="AO17" s="657"/>
      <c r="AP17" s="625" t="s">
        <v>270</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70" t="s">
        <v>271</v>
      </c>
      <c r="CE17" s="667"/>
      <c r="CF17" s="667"/>
      <c r="CG17" s="667"/>
      <c r="CH17" s="667"/>
      <c r="CI17" s="667"/>
      <c r="CJ17" s="667"/>
      <c r="CK17" s="667"/>
      <c r="CL17" s="667"/>
      <c r="CM17" s="667"/>
      <c r="CN17" s="667"/>
      <c r="CO17" s="667"/>
      <c r="CP17" s="667"/>
      <c r="CQ17" s="668"/>
      <c r="CR17" s="628">
        <v>516254</v>
      </c>
      <c r="CS17" s="629"/>
      <c r="CT17" s="629"/>
      <c r="CU17" s="629"/>
      <c r="CV17" s="629"/>
      <c r="CW17" s="629"/>
      <c r="CX17" s="629"/>
      <c r="CY17" s="630"/>
      <c r="CZ17" s="655">
        <v>12.1</v>
      </c>
      <c r="DA17" s="655"/>
      <c r="DB17" s="655"/>
      <c r="DC17" s="655"/>
      <c r="DD17" s="634" t="s">
        <v>176</v>
      </c>
      <c r="DE17" s="629"/>
      <c r="DF17" s="629"/>
      <c r="DG17" s="629"/>
      <c r="DH17" s="629"/>
      <c r="DI17" s="629"/>
      <c r="DJ17" s="629"/>
      <c r="DK17" s="629"/>
      <c r="DL17" s="629"/>
      <c r="DM17" s="629"/>
      <c r="DN17" s="629"/>
      <c r="DO17" s="629"/>
      <c r="DP17" s="630"/>
      <c r="DQ17" s="634">
        <v>514343</v>
      </c>
      <c r="DR17" s="629"/>
      <c r="DS17" s="629"/>
      <c r="DT17" s="629"/>
      <c r="DU17" s="629"/>
      <c r="DV17" s="629"/>
      <c r="DW17" s="629"/>
      <c r="DX17" s="629"/>
      <c r="DY17" s="629"/>
      <c r="DZ17" s="629"/>
      <c r="EA17" s="629"/>
      <c r="EB17" s="629"/>
      <c r="EC17" s="669"/>
    </row>
    <row r="18" spans="2:133" ht="11.25" customHeight="1" x14ac:dyDescent="0.15">
      <c r="B18" s="625" t="s">
        <v>272</v>
      </c>
      <c r="C18" s="626"/>
      <c r="D18" s="626"/>
      <c r="E18" s="626"/>
      <c r="F18" s="626"/>
      <c r="G18" s="626"/>
      <c r="H18" s="626"/>
      <c r="I18" s="626"/>
      <c r="J18" s="626"/>
      <c r="K18" s="626"/>
      <c r="L18" s="626"/>
      <c r="M18" s="626"/>
      <c r="N18" s="626"/>
      <c r="O18" s="626"/>
      <c r="P18" s="626"/>
      <c r="Q18" s="627"/>
      <c r="R18" s="628">
        <v>5972</v>
      </c>
      <c r="S18" s="629"/>
      <c r="T18" s="629"/>
      <c r="U18" s="629"/>
      <c r="V18" s="629"/>
      <c r="W18" s="629"/>
      <c r="X18" s="629"/>
      <c r="Y18" s="630"/>
      <c r="Z18" s="655">
        <v>0.1</v>
      </c>
      <c r="AA18" s="655"/>
      <c r="AB18" s="655"/>
      <c r="AC18" s="655"/>
      <c r="AD18" s="656">
        <v>5972</v>
      </c>
      <c r="AE18" s="656"/>
      <c r="AF18" s="656"/>
      <c r="AG18" s="656"/>
      <c r="AH18" s="656"/>
      <c r="AI18" s="656"/>
      <c r="AJ18" s="656"/>
      <c r="AK18" s="656"/>
      <c r="AL18" s="631">
        <v>0.30000001192092896</v>
      </c>
      <c r="AM18" s="632"/>
      <c r="AN18" s="632"/>
      <c r="AO18" s="657"/>
      <c r="AP18" s="625" t="s">
        <v>273</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70" t="s">
        <v>274</v>
      </c>
      <c r="CE18" s="667"/>
      <c r="CF18" s="667"/>
      <c r="CG18" s="667"/>
      <c r="CH18" s="667"/>
      <c r="CI18" s="667"/>
      <c r="CJ18" s="667"/>
      <c r="CK18" s="667"/>
      <c r="CL18" s="667"/>
      <c r="CM18" s="667"/>
      <c r="CN18" s="667"/>
      <c r="CO18" s="667"/>
      <c r="CP18" s="667"/>
      <c r="CQ18" s="668"/>
      <c r="CR18" s="628" t="s">
        <v>129</v>
      </c>
      <c r="CS18" s="629"/>
      <c r="CT18" s="629"/>
      <c r="CU18" s="629"/>
      <c r="CV18" s="629"/>
      <c r="CW18" s="629"/>
      <c r="CX18" s="629"/>
      <c r="CY18" s="630"/>
      <c r="CZ18" s="655" t="s">
        <v>246</v>
      </c>
      <c r="DA18" s="655"/>
      <c r="DB18" s="655"/>
      <c r="DC18" s="655"/>
      <c r="DD18" s="634" t="s">
        <v>129</v>
      </c>
      <c r="DE18" s="629"/>
      <c r="DF18" s="629"/>
      <c r="DG18" s="629"/>
      <c r="DH18" s="629"/>
      <c r="DI18" s="629"/>
      <c r="DJ18" s="629"/>
      <c r="DK18" s="629"/>
      <c r="DL18" s="629"/>
      <c r="DM18" s="629"/>
      <c r="DN18" s="629"/>
      <c r="DO18" s="629"/>
      <c r="DP18" s="630"/>
      <c r="DQ18" s="634" t="s">
        <v>246</v>
      </c>
      <c r="DR18" s="629"/>
      <c r="DS18" s="629"/>
      <c r="DT18" s="629"/>
      <c r="DU18" s="629"/>
      <c r="DV18" s="629"/>
      <c r="DW18" s="629"/>
      <c r="DX18" s="629"/>
      <c r="DY18" s="629"/>
      <c r="DZ18" s="629"/>
      <c r="EA18" s="629"/>
      <c r="EB18" s="629"/>
      <c r="EC18" s="669"/>
    </row>
    <row r="19" spans="2:133" ht="11.25" customHeight="1" x14ac:dyDescent="0.15">
      <c r="B19" s="625" t="s">
        <v>275</v>
      </c>
      <c r="C19" s="626"/>
      <c r="D19" s="626"/>
      <c r="E19" s="626"/>
      <c r="F19" s="626"/>
      <c r="G19" s="626"/>
      <c r="H19" s="626"/>
      <c r="I19" s="626"/>
      <c r="J19" s="626"/>
      <c r="K19" s="626"/>
      <c r="L19" s="626"/>
      <c r="M19" s="626"/>
      <c r="N19" s="626"/>
      <c r="O19" s="626"/>
      <c r="P19" s="626"/>
      <c r="Q19" s="627"/>
      <c r="R19" s="628">
        <v>2641</v>
      </c>
      <c r="S19" s="629"/>
      <c r="T19" s="629"/>
      <c r="U19" s="629"/>
      <c r="V19" s="629"/>
      <c r="W19" s="629"/>
      <c r="X19" s="629"/>
      <c r="Y19" s="630"/>
      <c r="Z19" s="655">
        <v>0.1</v>
      </c>
      <c r="AA19" s="655"/>
      <c r="AB19" s="655"/>
      <c r="AC19" s="655"/>
      <c r="AD19" s="656">
        <v>2641</v>
      </c>
      <c r="AE19" s="656"/>
      <c r="AF19" s="656"/>
      <c r="AG19" s="656"/>
      <c r="AH19" s="656"/>
      <c r="AI19" s="656"/>
      <c r="AJ19" s="656"/>
      <c r="AK19" s="656"/>
      <c r="AL19" s="631">
        <v>0.1</v>
      </c>
      <c r="AM19" s="632"/>
      <c r="AN19" s="632"/>
      <c r="AO19" s="657"/>
      <c r="AP19" s="625" t="s">
        <v>276</v>
      </c>
      <c r="AQ19" s="626"/>
      <c r="AR19" s="626"/>
      <c r="AS19" s="626"/>
      <c r="AT19" s="626"/>
      <c r="AU19" s="626"/>
      <c r="AV19" s="626"/>
      <c r="AW19" s="626"/>
      <c r="AX19" s="626"/>
      <c r="AY19" s="626"/>
      <c r="AZ19" s="626"/>
      <c r="BA19" s="626"/>
      <c r="BB19" s="626"/>
      <c r="BC19" s="626"/>
      <c r="BD19" s="626"/>
      <c r="BE19" s="626"/>
      <c r="BF19" s="627"/>
      <c r="BG19" s="628" t="s">
        <v>246</v>
      </c>
      <c r="BH19" s="629"/>
      <c r="BI19" s="629"/>
      <c r="BJ19" s="629"/>
      <c r="BK19" s="629"/>
      <c r="BL19" s="629"/>
      <c r="BM19" s="629"/>
      <c r="BN19" s="630"/>
      <c r="BO19" s="655" t="s">
        <v>237</v>
      </c>
      <c r="BP19" s="655"/>
      <c r="BQ19" s="655"/>
      <c r="BR19" s="655"/>
      <c r="BS19" s="656" t="s">
        <v>129</v>
      </c>
      <c r="BT19" s="656"/>
      <c r="BU19" s="656"/>
      <c r="BV19" s="656"/>
      <c r="BW19" s="656"/>
      <c r="BX19" s="656"/>
      <c r="BY19" s="656"/>
      <c r="BZ19" s="656"/>
      <c r="CA19" s="656"/>
      <c r="CB19" s="714"/>
      <c r="CD19" s="670" t="s">
        <v>277</v>
      </c>
      <c r="CE19" s="667"/>
      <c r="CF19" s="667"/>
      <c r="CG19" s="667"/>
      <c r="CH19" s="667"/>
      <c r="CI19" s="667"/>
      <c r="CJ19" s="667"/>
      <c r="CK19" s="667"/>
      <c r="CL19" s="667"/>
      <c r="CM19" s="667"/>
      <c r="CN19" s="667"/>
      <c r="CO19" s="667"/>
      <c r="CP19" s="667"/>
      <c r="CQ19" s="668"/>
      <c r="CR19" s="628" t="s">
        <v>246</v>
      </c>
      <c r="CS19" s="629"/>
      <c r="CT19" s="629"/>
      <c r="CU19" s="629"/>
      <c r="CV19" s="629"/>
      <c r="CW19" s="629"/>
      <c r="CX19" s="629"/>
      <c r="CY19" s="630"/>
      <c r="CZ19" s="655" t="s">
        <v>237</v>
      </c>
      <c r="DA19" s="655"/>
      <c r="DB19" s="655"/>
      <c r="DC19" s="655"/>
      <c r="DD19" s="634" t="s">
        <v>246</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69"/>
    </row>
    <row r="20" spans="2:133" ht="11.25" customHeight="1" x14ac:dyDescent="0.15">
      <c r="B20" s="625" t="s">
        <v>278</v>
      </c>
      <c r="C20" s="626"/>
      <c r="D20" s="626"/>
      <c r="E20" s="626"/>
      <c r="F20" s="626"/>
      <c r="G20" s="626"/>
      <c r="H20" s="626"/>
      <c r="I20" s="626"/>
      <c r="J20" s="626"/>
      <c r="K20" s="626"/>
      <c r="L20" s="626"/>
      <c r="M20" s="626"/>
      <c r="N20" s="626"/>
      <c r="O20" s="626"/>
      <c r="P20" s="626"/>
      <c r="Q20" s="627"/>
      <c r="R20" s="628">
        <v>392</v>
      </c>
      <c r="S20" s="629"/>
      <c r="T20" s="629"/>
      <c r="U20" s="629"/>
      <c r="V20" s="629"/>
      <c r="W20" s="629"/>
      <c r="X20" s="629"/>
      <c r="Y20" s="630"/>
      <c r="Z20" s="655">
        <v>0</v>
      </c>
      <c r="AA20" s="655"/>
      <c r="AB20" s="655"/>
      <c r="AC20" s="655"/>
      <c r="AD20" s="656">
        <v>392</v>
      </c>
      <c r="AE20" s="656"/>
      <c r="AF20" s="656"/>
      <c r="AG20" s="656"/>
      <c r="AH20" s="656"/>
      <c r="AI20" s="656"/>
      <c r="AJ20" s="656"/>
      <c r="AK20" s="656"/>
      <c r="AL20" s="631">
        <v>0</v>
      </c>
      <c r="AM20" s="632"/>
      <c r="AN20" s="632"/>
      <c r="AO20" s="657"/>
      <c r="AP20" s="625" t="s">
        <v>279</v>
      </c>
      <c r="AQ20" s="626"/>
      <c r="AR20" s="626"/>
      <c r="AS20" s="626"/>
      <c r="AT20" s="626"/>
      <c r="AU20" s="626"/>
      <c r="AV20" s="626"/>
      <c r="AW20" s="626"/>
      <c r="AX20" s="626"/>
      <c r="AY20" s="626"/>
      <c r="AZ20" s="626"/>
      <c r="BA20" s="626"/>
      <c r="BB20" s="626"/>
      <c r="BC20" s="626"/>
      <c r="BD20" s="626"/>
      <c r="BE20" s="626"/>
      <c r="BF20" s="627"/>
      <c r="BG20" s="628" t="s">
        <v>237</v>
      </c>
      <c r="BH20" s="629"/>
      <c r="BI20" s="629"/>
      <c r="BJ20" s="629"/>
      <c r="BK20" s="629"/>
      <c r="BL20" s="629"/>
      <c r="BM20" s="629"/>
      <c r="BN20" s="630"/>
      <c r="BO20" s="655" t="s">
        <v>129</v>
      </c>
      <c r="BP20" s="655"/>
      <c r="BQ20" s="655"/>
      <c r="BR20" s="655"/>
      <c r="BS20" s="656" t="s">
        <v>246</v>
      </c>
      <c r="BT20" s="656"/>
      <c r="BU20" s="656"/>
      <c r="BV20" s="656"/>
      <c r="BW20" s="656"/>
      <c r="BX20" s="656"/>
      <c r="BY20" s="656"/>
      <c r="BZ20" s="656"/>
      <c r="CA20" s="656"/>
      <c r="CB20" s="714"/>
      <c r="CD20" s="670" t="s">
        <v>280</v>
      </c>
      <c r="CE20" s="667"/>
      <c r="CF20" s="667"/>
      <c r="CG20" s="667"/>
      <c r="CH20" s="667"/>
      <c r="CI20" s="667"/>
      <c r="CJ20" s="667"/>
      <c r="CK20" s="667"/>
      <c r="CL20" s="667"/>
      <c r="CM20" s="667"/>
      <c r="CN20" s="667"/>
      <c r="CO20" s="667"/>
      <c r="CP20" s="667"/>
      <c r="CQ20" s="668"/>
      <c r="CR20" s="628">
        <v>4283513</v>
      </c>
      <c r="CS20" s="629"/>
      <c r="CT20" s="629"/>
      <c r="CU20" s="629"/>
      <c r="CV20" s="629"/>
      <c r="CW20" s="629"/>
      <c r="CX20" s="629"/>
      <c r="CY20" s="630"/>
      <c r="CZ20" s="655">
        <v>100</v>
      </c>
      <c r="DA20" s="655"/>
      <c r="DB20" s="655"/>
      <c r="DC20" s="655"/>
      <c r="DD20" s="634">
        <v>1203794</v>
      </c>
      <c r="DE20" s="629"/>
      <c r="DF20" s="629"/>
      <c r="DG20" s="629"/>
      <c r="DH20" s="629"/>
      <c r="DI20" s="629"/>
      <c r="DJ20" s="629"/>
      <c r="DK20" s="629"/>
      <c r="DL20" s="629"/>
      <c r="DM20" s="629"/>
      <c r="DN20" s="629"/>
      <c r="DO20" s="629"/>
      <c r="DP20" s="630"/>
      <c r="DQ20" s="634">
        <v>2689236</v>
      </c>
      <c r="DR20" s="629"/>
      <c r="DS20" s="629"/>
      <c r="DT20" s="629"/>
      <c r="DU20" s="629"/>
      <c r="DV20" s="629"/>
      <c r="DW20" s="629"/>
      <c r="DX20" s="629"/>
      <c r="DY20" s="629"/>
      <c r="DZ20" s="629"/>
      <c r="EA20" s="629"/>
      <c r="EB20" s="629"/>
      <c r="EC20" s="669"/>
    </row>
    <row r="21" spans="2:133" ht="11.25" customHeight="1" x14ac:dyDescent="0.15">
      <c r="B21" s="625" t="s">
        <v>281</v>
      </c>
      <c r="C21" s="626"/>
      <c r="D21" s="626"/>
      <c r="E21" s="626"/>
      <c r="F21" s="626"/>
      <c r="G21" s="626"/>
      <c r="H21" s="626"/>
      <c r="I21" s="626"/>
      <c r="J21" s="626"/>
      <c r="K21" s="626"/>
      <c r="L21" s="626"/>
      <c r="M21" s="626"/>
      <c r="N21" s="626"/>
      <c r="O21" s="626"/>
      <c r="P21" s="626"/>
      <c r="Q21" s="627"/>
      <c r="R21" s="628">
        <v>529</v>
      </c>
      <c r="S21" s="629"/>
      <c r="T21" s="629"/>
      <c r="U21" s="629"/>
      <c r="V21" s="629"/>
      <c r="W21" s="629"/>
      <c r="X21" s="629"/>
      <c r="Y21" s="630"/>
      <c r="Z21" s="655">
        <v>0</v>
      </c>
      <c r="AA21" s="655"/>
      <c r="AB21" s="655"/>
      <c r="AC21" s="655"/>
      <c r="AD21" s="656">
        <v>529</v>
      </c>
      <c r="AE21" s="656"/>
      <c r="AF21" s="656"/>
      <c r="AG21" s="656"/>
      <c r="AH21" s="656"/>
      <c r="AI21" s="656"/>
      <c r="AJ21" s="656"/>
      <c r="AK21" s="656"/>
      <c r="AL21" s="631">
        <v>0</v>
      </c>
      <c r="AM21" s="632"/>
      <c r="AN21" s="632"/>
      <c r="AO21" s="657"/>
      <c r="AP21" s="721" t="s">
        <v>282</v>
      </c>
      <c r="AQ21" s="728"/>
      <c r="AR21" s="728"/>
      <c r="AS21" s="728"/>
      <c r="AT21" s="728"/>
      <c r="AU21" s="728"/>
      <c r="AV21" s="728"/>
      <c r="AW21" s="728"/>
      <c r="AX21" s="728"/>
      <c r="AY21" s="728"/>
      <c r="AZ21" s="728"/>
      <c r="BA21" s="728"/>
      <c r="BB21" s="728"/>
      <c r="BC21" s="728"/>
      <c r="BD21" s="728"/>
      <c r="BE21" s="728"/>
      <c r="BF21" s="723"/>
      <c r="BG21" s="628" t="s">
        <v>129</v>
      </c>
      <c r="BH21" s="629"/>
      <c r="BI21" s="629"/>
      <c r="BJ21" s="629"/>
      <c r="BK21" s="629"/>
      <c r="BL21" s="629"/>
      <c r="BM21" s="629"/>
      <c r="BN21" s="630"/>
      <c r="BO21" s="655" t="s">
        <v>129</v>
      </c>
      <c r="BP21" s="655"/>
      <c r="BQ21" s="655"/>
      <c r="BR21" s="655"/>
      <c r="BS21" s="656" t="s">
        <v>246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283</v>
      </c>
      <c r="C22" s="692"/>
      <c r="D22" s="692"/>
      <c r="E22" s="692"/>
      <c r="F22" s="692"/>
      <c r="G22" s="692"/>
      <c r="H22" s="692"/>
      <c r="I22" s="692"/>
      <c r="J22" s="692"/>
      <c r="K22" s="692"/>
      <c r="L22" s="692"/>
      <c r="M22" s="692"/>
      <c r="N22" s="692"/>
      <c r="O22" s="692"/>
      <c r="P22" s="692"/>
      <c r="Q22" s="693"/>
      <c r="R22" s="628">
        <v>2410</v>
      </c>
      <c r="S22" s="629"/>
      <c r="T22" s="629"/>
      <c r="U22" s="629"/>
      <c r="V22" s="629"/>
      <c r="W22" s="629"/>
      <c r="X22" s="629"/>
      <c r="Y22" s="630"/>
      <c r="Z22" s="655">
        <v>0.1</v>
      </c>
      <c r="AA22" s="655"/>
      <c r="AB22" s="655"/>
      <c r="AC22" s="655"/>
      <c r="AD22" s="656">
        <v>2410</v>
      </c>
      <c r="AE22" s="656"/>
      <c r="AF22" s="656"/>
      <c r="AG22" s="656"/>
      <c r="AH22" s="656"/>
      <c r="AI22" s="656"/>
      <c r="AJ22" s="656"/>
      <c r="AK22" s="656"/>
      <c r="AL22" s="631">
        <v>0.10000000149011612</v>
      </c>
      <c r="AM22" s="632"/>
      <c r="AN22" s="632"/>
      <c r="AO22" s="657"/>
      <c r="AP22" s="721" t="s">
        <v>284</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176</v>
      </c>
      <c r="BT22" s="656"/>
      <c r="BU22" s="656"/>
      <c r="BV22" s="656"/>
      <c r="BW22" s="656"/>
      <c r="BX22" s="656"/>
      <c r="BY22" s="656"/>
      <c r="BZ22" s="656"/>
      <c r="CA22" s="656"/>
      <c r="CB22" s="714"/>
      <c r="CD22" s="730" t="s">
        <v>285</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286</v>
      </c>
      <c r="C23" s="626"/>
      <c r="D23" s="626"/>
      <c r="E23" s="626"/>
      <c r="F23" s="626"/>
      <c r="G23" s="626"/>
      <c r="H23" s="626"/>
      <c r="I23" s="626"/>
      <c r="J23" s="626"/>
      <c r="K23" s="626"/>
      <c r="L23" s="626"/>
      <c r="M23" s="626"/>
      <c r="N23" s="626"/>
      <c r="O23" s="626"/>
      <c r="P23" s="626"/>
      <c r="Q23" s="627"/>
      <c r="R23" s="628">
        <v>1827689</v>
      </c>
      <c r="S23" s="629"/>
      <c r="T23" s="629"/>
      <c r="U23" s="629"/>
      <c r="V23" s="629"/>
      <c r="W23" s="629"/>
      <c r="X23" s="629"/>
      <c r="Y23" s="630"/>
      <c r="Z23" s="655">
        <v>40.700000000000003</v>
      </c>
      <c r="AA23" s="655"/>
      <c r="AB23" s="655"/>
      <c r="AC23" s="655"/>
      <c r="AD23" s="656">
        <v>1644766</v>
      </c>
      <c r="AE23" s="656"/>
      <c r="AF23" s="656"/>
      <c r="AG23" s="656"/>
      <c r="AH23" s="656"/>
      <c r="AI23" s="656"/>
      <c r="AJ23" s="656"/>
      <c r="AK23" s="656"/>
      <c r="AL23" s="631">
        <v>72.099999999999994</v>
      </c>
      <c r="AM23" s="632"/>
      <c r="AN23" s="632"/>
      <c r="AO23" s="657"/>
      <c r="AP23" s="721" t="s">
        <v>287</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246</v>
      </c>
      <c r="BP23" s="655"/>
      <c r="BQ23" s="655"/>
      <c r="BR23" s="655"/>
      <c r="BS23" s="656" t="s">
        <v>246</v>
      </c>
      <c r="BT23" s="656"/>
      <c r="BU23" s="656"/>
      <c r="BV23" s="656"/>
      <c r="BW23" s="656"/>
      <c r="BX23" s="656"/>
      <c r="BY23" s="656"/>
      <c r="BZ23" s="656"/>
      <c r="CA23" s="656"/>
      <c r="CB23" s="714"/>
      <c r="CD23" s="730" t="s">
        <v>225</v>
      </c>
      <c r="CE23" s="731"/>
      <c r="CF23" s="731"/>
      <c r="CG23" s="731"/>
      <c r="CH23" s="731"/>
      <c r="CI23" s="731"/>
      <c r="CJ23" s="731"/>
      <c r="CK23" s="731"/>
      <c r="CL23" s="731"/>
      <c r="CM23" s="731"/>
      <c r="CN23" s="731"/>
      <c r="CO23" s="731"/>
      <c r="CP23" s="731"/>
      <c r="CQ23" s="732"/>
      <c r="CR23" s="730" t="s">
        <v>288</v>
      </c>
      <c r="CS23" s="731"/>
      <c r="CT23" s="731"/>
      <c r="CU23" s="731"/>
      <c r="CV23" s="731"/>
      <c r="CW23" s="731"/>
      <c r="CX23" s="731"/>
      <c r="CY23" s="732"/>
      <c r="CZ23" s="730" t="s">
        <v>289</v>
      </c>
      <c r="DA23" s="731"/>
      <c r="DB23" s="731"/>
      <c r="DC23" s="732"/>
      <c r="DD23" s="730" t="s">
        <v>290</v>
      </c>
      <c r="DE23" s="731"/>
      <c r="DF23" s="731"/>
      <c r="DG23" s="731"/>
      <c r="DH23" s="731"/>
      <c r="DI23" s="731"/>
      <c r="DJ23" s="731"/>
      <c r="DK23" s="732"/>
      <c r="DL23" s="739" t="s">
        <v>291</v>
      </c>
      <c r="DM23" s="740"/>
      <c r="DN23" s="740"/>
      <c r="DO23" s="740"/>
      <c r="DP23" s="740"/>
      <c r="DQ23" s="740"/>
      <c r="DR23" s="740"/>
      <c r="DS23" s="740"/>
      <c r="DT23" s="740"/>
      <c r="DU23" s="740"/>
      <c r="DV23" s="741"/>
      <c r="DW23" s="730" t="s">
        <v>292</v>
      </c>
      <c r="DX23" s="731"/>
      <c r="DY23" s="731"/>
      <c r="DZ23" s="731"/>
      <c r="EA23" s="731"/>
      <c r="EB23" s="731"/>
      <c r="EC23" s="732"/>
    </row>
    <row r="24" spans="2:133" ht="11.25" customHeight="1" x14ac:dyDescent="0.15">
      <c r="B24" s="625" t="s">
        <v>293</v>
      </c>
      <c r="C24" s="626"/>
      <c r="D24" s="626"/>
      <c r="E24" s="626"/>
      <c r="F24" s="626"/>
      <c r="G24" s="626"/>
      <c r="H24" s="626"/>
      <c r="I24" s="626"/>
      <c r="J24" s="626"/>
      <c r="K24" s="626"/>
      <c r="L24" s="626"/>
      <c r="M24" s="626"/>
      <c r="N24" s="626"/>
      <c r="O24" s="626"/>
      <c r="P24" s="626"/>
      <c r="Q24" s="627"/>
      <c r="R24" s="628">
        <v>1644766</v>
      </c>
      <c r="S24" s="629"/>
      <c r="T24" s="629"/>
      <c r="U24" s="629"/>
      <c r="V24" s="629"/>
      <c r="W24" s="629"/>
      <c r="X24" s="629"/>
      <c r="Y24" s="630"/>
      <c r="Z24" s="655">
        <v>36.6</v>
      </c>
      <c r="AA24" s="655"/>
      <c r="AB24" s="655"/>
      <c r="AC24" s="655"/>
      <c r="AD24" s="656">
        <v>1644766</v>
      </c>
      <c r="AE24" s="656"/>
      <c r="AF24" s="656"/>
      <c r="AG24" s="656"/>
      <c r="AH24" s="656"/>
      <c r="AI24" s="656"/>
      <c r="AJ24" s="656"/>
      <c r="AK24" s="656"/>
      <c r="AL24" s="631">
        <v>72.099999999999994</v>
      </c>
      <c r="AM24" s="632"/>
      <c r="AN24" s="632"/>
      <c r="AO24" s="657"/>
      <c r="AP24" s="721" t="s">
        <v>294</v>
      </c>
      <c r="AQ24" s="728"/>
      <c r="AR24" s="728"/>
      <c r="AS24" s="728"/>
      <c r="AT24" s="728"/>
      <c r="AU24" s="728"/>
      <c r="AV24" s="728"/>
      <c r="AW24" s="728"/>
      <c r="AX24" s="728"/>
      <c r="AY24" s="728"/>
      <c r="AZ24" s="728"/>
      <c r="BA24" s="728"/>
      <c r="BB24" s="728"/>
      <c r="BC24" s="728"/>
      <c r="BD24" s="728"/>
      <c r="BE24" s="728"/>
      <c r="BF24" s="723"/>
      <c r="BG24" s="628" t="s">
        <v>246</v>
      </c>
      <c r="BH24" s="629"/>
      <c r="BI24" s="629"/>
      <c r="BJ24" s="629"/>
      <c r="BK24" s="629"/>
      <c r="BL24" s="629"/>
      <c r="BM24" s="629"/>
      <c r="BN24" s="630"/>
      <c r="BO24" s="655" t="s">
        <v>129</v>
      </c>
      <c r="BP24" s="655"/>
      <c r="BQ24" s="655"/>
      <c r="BR24" s="655"/>
      <c r="BS24" s="656" t="s">
        <v>246</v>
      </c>
      <c r="BT24" s="656"/>
      <c r="BU24" s="656"/>
      <c r="BV24" s="656"/>
      <c r="BW24" s="656"/>
      <c r="BX24" s="656"/>
      <c r="BY24" s="656"/>
      <c r="BZ24" s="656"/>
      <c r="CA24" s="656"/>
      <c r="CB24" s="714"/>
      <c r="CD24" s="684" t="s">
        <v>295</v>
      </c>
      <c r="CE24" s="685"/>
      <c r="CF24" s="685"/>
      <c r="CG24" s="685"/>
      <c r="CH24" s="685"/>
      <c r="CI24" s="685"/>
      <c r="CJ24" s="685"/>
      <c r="CK24" s="685"/>
      <c r="CL24" s="685"/>
      <c r="CM24" s="685"/>
      <c r="CN24" s="685"/>
      <c r="CO24" s="685"/>
      <c r="CP24" s="685"/>
      <c r="CQ24" s="686"/>
      <c r="CR24" s="681">
        <v>1558330</v>
      </c>
      <c r="CS24" s="682"/>
      <c r="CT24" s="682"/>
      <c r="CU24" s="682"/>
      <c r="CV24" s="682"/>
      <c r="CW24" s="682"/>
      <c r="CX24" s="682"/>
      <c r="CY24" s="725"/>
      <c r="CZ24" s="726">
        <v>36.4</v>
      </c>
      <c r="DA24" s="699"/>
      <c r="DB24" s="699"/>
      <c r="DC24" s="729"/>
      <c r="DD24" s="724">
        <v>1076589</v>
      </c>
      <c r="DE24" s="682"/>
      <c r="DF24" s="682"/>
      <c r="DG24" s="682"/>
      <c r="DH24" s="682"/>
      <c r="DI24" s="682"/>
      <c r="DJ24" s="682"/>
      <c r="DK24" s="725"/>
      <c r="DL24" s="724">
        <v>914441</v>
      </c>
      <c r="DM24" s="682"/>
      <c r="DN24" s="682"/>
      <c r="DO24" s="682"/>
      <c r="DP24" s="682"/>
      <c r="DQ24" s="682"/>
      <c r="DR24" s="682"/>
      <c r="DS24" s="682"/>
      <c r="DT24" s="682"/>
      <c r="DU24" s="682"/>
      <c r="DV24" s="725"/>
      <c r="DW24" s="726">
        <v>40.1</v>
      </c>
      <c r="DX24" s="699"/>
      <c r="DY24" s="699"/>
      <c r="DZ24" s="699"/>
      <c r="EA24" s="699"/>
      <c r="EB24" s="699"/>
      <c r="EC24" s="727"/>
    </row>
    <row r="25" spans="2:133" ht="11.25" customHeight="1" x14ac:dyDescent="0.15">
      <c r="B25" s="625" t="s">
        <v>296</v>
      </c>
      <c r="C25" s="626"/>
      <c r="D25" s="626"/>
      <c r="E25" s="626"/>
      <c r="F25" s="626"/>
      <c r="G25" s="626"/>
      <c r="H25" s="626"/>
      <c r="I25" s="626"/>
      <c r="J25" s="626"/>
      <c r="K25" s="626"/>
      <c r="L25" s="626"/>
      <c r="M25" s="626"/>
      <c r="N25" s="626"/>
      <c r="O25" s="626"/>
      <c r="P25" s="626"/>
      <c r="Q25" s="627"/>
      <c r="R25" s="628">
        <v>182923</v>
      </c>
      <c r="S25" s="629"/>
      <c r="T25" s="629"/>
      <c r="U25" s="629"/>
      <c r="V25" s="629"/>
      <c r="W25" s="629"/>
      <c r="X25" s="629"/>
      <c r="Y25" s="630"/>
      <c r="Z25" s="655">
        <v>4.0999999999999996</v>
      </c>
      <c r="AA25" s="655"/>
      <c r="AB25" s="655"/>
      <c r="AC25" s="655"/>
      <c r="AD25" s="656" t="s">
        <v>246</v>
      </c>
      <c r="AE25" s="656"/>
      <c r="AF25" s="656"/>
      <c r="AG25" s="656"/>
      <c r="AH25" s="656"/>
      <c r="AI25" s="656"/>
      <c r="AJ25" s="656"/>
      <c r="AK25" s="656"/>
      <c r="AL25" s="631" t="s">
        <v>129</v>
      </c>
      <c r="AM25" s="632"/>
      <c r="AN25" s="632"/>
      <c r="AO25" s="657"/>
      <c r="AP25" s="721" t="s">
        <v>297</v>
      </c>
      <c r="AQ25" s="728"/>
      <c r="AR25" s="728"/>
      <c r="AS25" s="728"/>
      <c r="AT25" s="728"/>
      <c r="AU25" s="728"/>
      <c r="AV25" s="728"/>
      <c r="AW25" s="728"/>
      <c r="AX25" s="728"/>
      <c r="AY25" s="728"/>
      <c r="AZ25" s="728"/>
      <c r="BA25" s="728"/>
      <c r="BB25" s="728"/>
      <c r="BC25" s="728"/>
      <c r="BD25" s="728"/>
      <c r="BE25" s="728"/>
      <c r="BF25" s="723"/>
      <c r="BG25" s="628" t="s">
        <v>176</v>
      </c>
      <c r="BH25" s="629"/>
      <c r="BI25" s="629"/>
      <c r="BJ25" s="629"/>
      <c r="BK25" s="629"/>
      <c r="BL25" s="629"/>
      <c r="BM25" s="629"/>
      <c r="BN25" s="630"/>
      <c r="BO25" s="655" t="s">
        <v>246</v>
      </c>
      <c r="BP25" s="655"/>
      <c r="BQ25" s="655"/>
      <c r="BR25" s="655"/>
      <c r="BS25" s="656" t="s">
        <v>246</v>
      </c>
      <c r="BT25" s="656"/>
      <c r="BU25" s="656"/>
      <c r="BV25" s="656"/>
      <c r="BW25" s="656"/>
      <c r="BX25" s="656"/>
      <c r="BY25" s="656"/>
      <c r="BZ25" s="656"/>
      <c r="CA25" s="656"/>
      <c r="CB25" s="714"/>
      <c r="CD25" s="670" t="s">
        <v>298</v>
      </c>
      <c r="CE25" s="667"/>
      <c r="CF25" s="667"/>
      <c r="CG25" s="667"/>
      <c r="CH25" s="667"/>
      <c r="CI25" s="667"/>
      <c r="CJ25" s="667"/>
      <c r="CK25" s="667"/>
      <c r="CL25" s="667"/>
      <c r="CM25" s="667"/>
      <c r="CN25" s="667"/>
      <c r="CO25" s="667"/>
      <c r="CP25" s="667"/>
      <c r="CQ25" s="668"/>
      <c r="CR25" s="628">
        <v>510243</v>
      </c>
      <c r="CS25" s="639"/>
      <c r="CT25" s="639"/>
      <c r="CU25" s="639"/>
      <c r="CV25" s="639"/>
      <c r="CW25" s="639"/>
      <c r="CX25" s="639"/>
      <c r="CY25" s="640"/>
      <c r="CZ25" s="631">
        <v>11.9</v>
      </c>
      <c r="DA25" s="641"/>
      <c r="DB25" s="641"/>
      <c r="DC25" s="642"/>
      <c r="DD25" s="634">
        <v>437222</v>
      </c>
      <c r="DE25" s="639"/>
      <c r="DF25" s="639"/>
      <c r="DG25" s="639"/>
      <c r="DH25" s="639"/>
      <c r="DI25" s="639"/>
      <c r="DJ25" s="639"/>
      <c r="DK25" s="640"/>
      <c r="DL25" s="634">
        <v>430197</v>
      </c>
      <c r="DM25" s="639"/>
      <c r="DN25" s="639"/>
      <c r="DO25" s="639"/>
      <c r="DP25" s="639"/>
      <c r="DQ25" s="639"/>
      <c r="DR25" s="639"/>
      <c r="DS25" s="639"/>
      <c r="DT25" s="639"/>
      <c r="DU25" s="639"/>
      <c r="DV25" s="640"/>
      <c r="DW25" s="631">
        <v>18.8</v>
      </c>
      <c r="DX25" s="641"/>
      <c r="DY25" s="641"/>
      <c r="DZ25" s="641"/>
      <c r="EA25" s="641"/>
      <c r="EB25" s="641"/>
      <c r="EC25" s="662"/>
    </row>
    <row r="26" spans="2:133" ht="11.25" customHeight="1" x14ac:dyDescent="0.15">
      <c r="B26" s="625" t="s">
        <v>299</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129</v>
      </c>
      <c r="AM26" s="632"/>
      <c r="AN26" s="632"/>
      <c r="AO26" s="657"/>
      <c r="AP26" s="721" t="s">
        <v>300</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246</v>
      </c>
      <c r="BP26" s="655"/>
      <c r="BQ26" s="655"/>
      <c r="BR26" s="655"/>
      <c r="BS26" s="656" t="s">
        <v>246</v>
      </c>
      <c r="BT26" s="656"/>
      <c r="BU26" s="656"/>
      <c r="BV26" s="656"/>
      <c r="BW26" s="656"/>
      <c r="BX26" s="656"/>
      <c r="BY26" s="656"/>
      <c r="BZ26" s="656"/>
      <c r="CA26" s="656"/>
      <c r="CB26" s="714"/>
      <c r="CD26" s="670" t="s">
        <v>301</v>
      </c>
      <c r="CE26" s="667"/>
      <c r="CF26" s="667"/>
      <c r="CG26" s="667"/>
      <c r="CH26" s="667"/>
      <c r="CI26" s="667"/>
      <c r="CJ26" s="667"/>
      <c r="CK26" s="667"/>
      <c r="CL26" s="667"/>
      <c r="CM26" s="667"/>
      <c r="CN26" s="667"/>
      <c r="CO26" s="667"/>
      <c r="CP26" s="667"/>
      <c r="CQ26" s="668"/>
      <c r="CR26" s="628">
        <v>253359</v>
      </c>
      <c r="CS26" s="629"/>
      <c r="CT26" s="629"/>
      <c r="CU26" s="629"/>
      <c r="CV26" s="629"/>
      <c r="CW26" s="629"/>
      <c r="CX26" s="629"/>
      <c r="CY26" s="630"/>
      <c r="CZ26" s="631">
        <v>5.9</v>
      </c>
      <c r="DA26" s="641"/>
      <c r="DB26" s="641"/>
      <c r="DC26" s="642"/>
      <c r="DD26" s="634">
        <v>218386</v>
      </c>
      <c r="DE26" s="629"/>
      <c r="DF26" s="629"/>
      <c r="DG26" s="629"/>
      <c r="DH26" s="629"/>
      <c r="DI26" s="629"/>
      <c r="DJ26" s="629"/>
      <c r="DK26" s="630"/>
      <c r="DL26" s="634" t="s">
        <v>246</v>
      </c>
      <c r="DM26" s="629"/>
      <c r="DN26" s="629"/>
      <c r="DO26" s="629"/>
      <c r="DP26" s="629"/>
      <c r="DQ26" s="629"/>
      <c r="DR26" s="629"/>
      <c r="DS26" s="629"/>
      <c r="DT26" s="629"/>
      <c r="DU26" s="629"/>
      <c r="DV26" s="630"/>
      <c r="DW26" s="631" t="s">
        <v>129</v>
      </c>
      <c r="DX26" s="641"/>
      <c r="DY26" s="641"/>
      <c r="DZ26" s="641"/>
      <c r="EA26" s="641"/>
      <c r="EB26" s="641"/>
      <c r="EC26" s="662"/>
    </row>
    <row r="27" spans="2:133" ht="11.25" customHeight="1" x14ac:dyDescent="0.15">
      <c r="B27" s="625" t="s">
        <v>302</v>
      </c>
      <c r="C27" s="626"/>
      <c r="D27" s="626"/>
      <c r="E27" s="626"/>
      <c r="F27" s="626"/>
      <c r="G27" s="626"/>
      <c r="H27" s="626"/>
      <c r="I27" s="626"/>
      <c r="J27" s="626"/>
      <c r="K27" s="626"/>
      <c r="L27" s="626"/>
      <c r="M27" s="626"/>
      <c r="N27" s="626"/>
      <c r="O27" s="626"/>
      <c r="P27" s="626"/>
      <c r="Q27" s="627"/>
      <c r="R27" s="628">
        <v>2459819</v>
      </c>
      <c r="S27" s="629"/>
      <c r="T27" s="629"/>
      <c r="U27" s="629"/>
      <c r="V27" s="629"/>
      <c r="W27" s="629"/>
      <c r="X27" s="629"/>
      <c r="Y27" s="630"/>
      <c r="Z27" s="655">
        <v>54.7</v>
      </c>
      <c r="AA27" s="655"/>
      <c r="AB27" s="655"/>
      <c r="AC27" s="655"/>
      <c r="AD27" s="656">
        <v>2276896</v>
      </c>
      <c r="AE27" s="656"/>
      <c r="AF27" s="656"/>
      <c r="AG27" s="656"/>
      <c r="AH27" s="656"/>
      <c r="AI27" s="656"/>
      <c r="AJ27" s="656"/>
      <c r="AK27" s="656"/>
      <c r="AL27" s="631">
        <v>99.800003051757813</v>
      </c>
      <c r="AM27" s="632"/>
      <c r="AN27" s="632"/>
      <c r="AO27" s="657"/>
      <c r="AP27" s="625" t="s">
        <v>303</v>
      </c>
      <c r="AQ27" s="626"/>
      <c r="AR27" s="626"/>
      <c r="AS27" s="626"/>
      <c r="AT27" s="626"/>
      <c r="AU27" s="626"/>
      <c r="AV27" s="626"/>
      <c r="AW27" s="626"/>
      <c r="AX27" s="626"/>
      <c r="AY27" s="626"/>
      <c r="AZ27" s="626"/>
      <c r="BA27" s="626"/>
      <c r="BB27" s="626"/>
      <c r="BC27" s="626"/>
      <c r="BD27" s="626"/>
      <c r="BE27" s="626"/>
      <c r="BF27" s="627"/>
      <c r="BG27" s="628">
        <v>456232</v>
      </c>
      <c r="BH27" s="629"/>
      <c r="BI27" s="629"/>
      <c r="BJ27" s="629"/>
      <c r="BK27" s="629"/>
      <c r="BL27" s="629"/>
      <c r="BM27" s="629"/>
      <c r="BN27" s="630"/>
      <c r="BO27" s="655">
        <v>100</v>
      </c>
      <c r="BP27" s="655"/>
      <c r="BQ27" s="655"/>
      <c r="BR27" s="655"/>
      <c r="BS27" s="656" t="s">
        <v>246</v>
      </c>
      <c r="BT27" s="656"/>
      <c r="BU27" s="656"/>
      <c r="BV27" s="656"/>
      <c r="BW27" s="656"/>
      <c r="BX27" s="656"/>
      <c r="BY27" s="656"/>
      <c r="BZ27" s="656"/>
      <c r="CA27" s="656"/>
      <c r="CB27" s="714"/>
      <c r="CD27" s="670" t="s">
        <v>304</v>
      </c>
      <c r="CE27" s="667"/>
      <c r="CF27" s="667"/>
      <c r="CG27" s="667"/>
      <c r="CH27" s="667"/>
      <c r="CI27" s="667"/>
      <c r="CJ27" s="667"/>
      <c r="CK27" s="667"/>
      <c r="CL27" s="667"/>
      <c r="CM27" s="667"/>
      <c r="CN27" s="667"/>
      <c r="CO27" s="667"/>
      <c r="CP27" s="667"/>
      <c r="CQ27" s="668"/>
      <c r="CR27" s="628">
        <v>531833</v>
      </c>
      <c r="CS27" s="639"/>
      <c r="CT27" s="639"/>
      <c r="CU27" s="639"/>
      <c r="CV27" s="639"/>
      <c r="CW27" s="639"/>
      <c r="CX27" s="639"/>
      <c r="CY27" s="640"/>
      <c r="CZ27" s="631">
        <v>12.4</v>
      </c>
      <c r="DA27" s="641"/>
      <c r="DB27" s="641"/>
      <c r="DC27" s="642"/>
      <c r="DD27" s="634">
        <v>125024</v>
      </c>
      <c r="DE27" s="639"/>
      <c r="DF27" s="639"/>
      <c r="DG27" s="639"/>
      <c r="DH27" s="639"/>
      <c r="DI27" s="639"/>
      <c r="DJ27" s="639"/>
      <c r="DK27" s="640"/>
      <c r="DL27" s="634">
        <v>115417</v>
      </c>
      <c r="DM27" s="639"/>
      <c r="DN27" s="639"/>
      <c r="DO27" s="639"/>
      <c r="DP27" s="639"/>
      <c r="DQ27" s="639"/>
      <c r="DR27" s="639"/>
      <c r="DS27" s="639"/>
      <c r="DT27" s="639"/>
      <c r="DU27" s="639"/>
      <c r="DV27" s="640"/>
      <c r="DW27" s="631">
        <v>5.0999999999999996</v>
      </c>
      <c r="DX27" s="641"/>
      <c r="DY27" s="641"/>
      <c r="DZ27" s="641"/>
      <c r="EA27" s="641"/>
      <c r="EB27" s="641"/>
      <c r="EC27" s="662"/>
    </row>
    <row r="28" spans="2:133" ht="11.25" customHeight="1" x14ac:dyDescent="0.15">
      <c r="B28" s="625" t="s">
        <v>305</v>
      </c>
      <c r="C28" s="626"/>
      <c r="D28" s="626"/>
      <c r="E28" s="626"/>
      <c r="F28" s="626"/>
      <c r="G28" s="626"/>
      <c r="H28" s="626"/>
      <c r="I28" s="626"/>
      <c r="J28" s="626"/>
      <c r="K28" s="626"/>
      <c r="L28" s="626"/>
      <c r="M28" s="626"/>
      <c r="N28" s="626"/>
      <c r="O28" s="626"/>
      <c r="P28" s="626"/>
      <c r="Q28" s="627"/>
      <c r="R28" s="628" t="s">
        <v>237</v>
      </c>
      <c r="S28" s="629"/>
      <c r="T28" s="629"/>
      <c r="U28" s="629"/>
      <c r="V28" s="629"/>
      <c r="W28" s="629"/>
      <c r="X28" s="629"/>
      <c r="Y28" s="630"/>
      <c r="Z28" s="655" t="s">
        <v>237</v>
      </c>
      <c r="AA28" s="655"/>
      <c r="AB28" s="655"/>
      <c r="AC28" s="655"/>
      <c r="AD28" s="656" t="s">
        <v>129</v>
      </c>
      <c r="AE28" s="656"/>
      <c r="AF28" s="656"/>
      <c r="AG28" s="656"/>
      <c r="AH28" s="656"/>
      <c r="AI28" s="656"/>
      <c r="AJ28" s="656"/>
      <c r="AK28" s="656"/>
      <c r="AL28" s="631" t="s">
        <v>237</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306</v>
      </c>
      <c r="CE28" s="667"/>
      <c r="CF28" s="667"/>
      <c r="CG28" s="667"/>
      <c r="CH28" s="667"/>
      <c r="CI28" s="667"/>
      <c r="CJ28" s="667"/>
      <c r="CK28" s="667"/>
      <c r="CL28" s="667"/>
      <c r="CM28" s="667"/>
      <c r="CN28" s="667"/>
      <c r="CO28" s="667"/>
      <c r="CP28" s="667"/>
      <c r="CQ28" s="668"/>
      <c r="CR28" s="628">
        <v>516254</v>
      </c>
      <c r="CS28" s="629"/>
      <c r="CT28" s="629"/>
      <c r="CU28" s="629"/>
      <c r="CV28" s="629"/>
      <c r="CW28" s="629"/>
      <c r="CX28" s="629"/>
      <c r="CY28" s="630"/>
      <c r="CZ28" s="631">
        <v>12.1</v>
      </c>
      <c r="DA28" s="641"/>
      <c r="DB28" s="641"/>
      <c r="DC28" s="642"/>
      <c r="DD28" s="634">
        <v>514343</v>
      </c>
      <c r="DE28" s="629"/>
      <c r="DF28" s="629"/>
      <c r="DG28" s="629"/>
      <c r="DH28" s="629"/>
      <c r="DI28" s="629"/>
      <c r="DJ28" s="629"/>
      <c r="DK28" s="630"/>
      <c r="DL28" s="634">
        <v>368827</v>
      </c>
      <c r="DM28" s="629"/>
      <c r="DN28" s="629"/>
      <c r="DO28" s="629"/>
      <c r="DP28" s="629"/>
      <c r="DQ28" s="629"/>
      <c r="DR28" s="629"/>
      <c r="DS28" s="629"/>
      <c r="DT28" s="629"/>
      <c r="DU28" s="629"/>
      <c r="DV28" s="630"/>
      <c r="DW28" s="631">
        <v>16.2</v>
      </c>
      <c r="DX28" s="641"/>
      <c r="DY28" s="641"/>
      <c r="DZ28" s="641"/>
      <c r="EA28" s="641"/>
      <c r="EB28" s="641"/>
      <c r="EC28" s="662"/>
    </row>
    <row r="29" spans="2:133" ht="11.25" customHeight="1" x14ac:dyDescent="0.15">
      <c r="B29" s="625" t="s">
        <v>307</v>
      </c>
      <c r="C29" s="626"/>
      <c r="D29" s="626"/>
      <c r="E29" s="626"/>
      <c r="F29" s="626"/>
      <c r="G29" s="626"/>
      <c r="H29" s="626"/>
      <c r="I29" s="626"/>
      <c r="J29" s="626"/>
      <c r="K29" s="626"/>
      <c r="L29" s="626"/>
      <c r="M29" s="626"/>
      <c r="N29" s="626"/>
      <c r="O29" s="626"/>
      <c r="P29" s="626"/>
      <c r="Q29" s="627"/>
      <c r="R29" s="628">
        <v>8164</v>
      </c>
      <c r="S29" s="629"/>
      <c r="T29" s="629"/>
      <c r="U29" s="629"/>
      <c r="V29" s="629"/>
      <c r="W29" s="629"/>
      <c r="X29" s="629"/>
      <c r="Y29" s="630"/>
      <c r="Z29" s="655">
        <v>0.2</v>
      </c>
      <c r="AA29" s="655"/>
      <c r="AB29" s="655"/>
      <c r="AC29" s="655"/>
      <c r="AD29" s="656" t="s">
        <v>246</v>
      </c>
      <c r="AE29" s="656"/>
      <c r="AF29" s="656"/>
      <c r="AG29" s="656"/>
      <c r="AH29" s="656"/>
      <c r="AI29" s="656"/>
      <c r="AJ29" s="656"/>
      <c r="AK29" s="656"/>
      <c r="AL29" s="631" t="s">
        <v>246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308</v>
      </c>
      <c r="CE29" s="716"/>
      <c r="CF29" s="670" t="s">
        <v>70</v>
      </c>
      <c r="CG29" s="667"/>
      <c r="CH29" s="667"/>
      <c r="CI29" s="667"/>
      <c r="CJ29" s="667"/>
      <c r="CK29" s="667"/>
      <c r="CL29" s="667"/>
      <c r="CM29" s="667"/>
      <c r="CN29" s="667"/>
      <c r="CO29" s="667"/>
      <c r="CP29" s="667"/>
      <c r="CQ29" s="668"/>
      <c r="CR29" s="628">
        <v>516254</v>
      </c>
      <c r="CS29" s="639"/>
      <c r="CT29" s="639"/>
      <c r="CU29" s="639"/>
      <c r="CV29" s="639"/>
      <c r="CW29" s="639"/>
      <c r="CX29" s="639"/>
      <c r="CY29" s="640"/>
      <c r="CZ29" s="631">
        <v>12.1</v>
      </c>
      <c r="DA29" s="641"/>
      <c r="DB29" s="641"/>
      <c r="DC29" s="642"/>
      <c r="DD29" s="634">
        <v>514343</v>
      </c>
      <c r="DE29" s="639"/>
      <c r="DF29" s="639"/>
      <c r="DG29" s="639"/>
      <c r="DH29" s="639"/>
      <c r="DI29" s="639"/>
      <c r="DJ29" s="639"/>
      <c r="DK29" s="640"/>
      <c r="DL29" s="634">
        <v>368827</v>
      </c>
      <c r="DM29" s="639"/>
      <c r="DN29" s="639"/>
      <c r="DO29" s="639"/>
      <c r="DP29" s="639"/>
      <c r="DQ29" s="639"/>
      <c r="DR29" s="639"/>
      <c r="DS29" s="639"/>
      <c r="DT29" s="639"/>
      <c r="DU29" s="639"/>
      <c r="DV29" s="640"/>
      <c r="DW29" s="631">
        <v>16.2</v>
      </c>
      <c r="DX29" s="641"/>
      <c r="DY29" s="641"/>
      <c r="DZ29" s="641"/>
      <c r="EA29" s="641"/>
      <c r="EB29" s="641"/>
      <c r="EC29" s="662"/>
    </row>
    <row r="30" spans="2:133" ht="11.25" customHeight="1" x14ac:dyDescent="0.15">
      <c r="B30" s="625" t="s">
        <v>309</v>
      </c>
      <c r="C30" s="626"/>
      <c r="D30" s="626"/>
      <c r="E30" s="626"/>
      <c r="F30" s="626"/>
      <c r="G30" s="626"/>
      <c r="H30" s="626"/>
      <c r="I30" s="626"/>
      <c r="J30" s="626"/>
      <c r="K30" s="626"/>
      <c r="L30" s="626"/>
      <c r="M30" s="626"/>
      <c r="N30" s="626"/>
      <c r="O30" s="626"/>
      <c r="P30" s="626"/>
      <c r="Q30" s="627"/>
      <c r="R30" s="628">
        <v>27614</v>
      </c>
      <c r="S30" s="629"/>
      <c r="T30" s="629"/>
      <c r="U30" s="629"/>
      <c r="V30" s="629"/>
      <c r="W30" s="629"/>
      <c r="X30" s="629"/>
      <c r="Y30" s="630"/>
      <c r="Z30" s="655">
        <v>0.6</v>
      </c>
      <c r="AA30" s="655"/>
      <c r="AB30" s="655"/>
      <c r="AC30" s="655"/>
      <c r="AD30" s="656">
        <v>604</v>
      </c>
      <c r="AE30" s="656"/>
      <c r="AF30" s="656"/>
      <c r="AG30" s="656"/>
      <c r="AH30" s="656"/>
      <c r="AI30" s="656"/>
      <c r="AJ30" s="656"/>
      <c r="AK30" s="656"/>
      <c r="AL30" s="631">
        <v>0</v>
      </c>
      <c r="AM30" s="632"/>
      <c r="AN30" s="632"/>
      <c r="AO30" s="657"/>
      <c r="AP30" s="687" t="s">
        <v>225</v>
      </c>
      <c r="AQ30" s="688"/>
      <c r="AR30" s="688"/>
      <c r="AS30" s="688"/>
      <c r="AT30" s="688"/>
      <c r="AU30" s="688"/>
      <c r="AV30" s="688"/>
      <c r="AW30" s="688"/>
      <c r="AX30" s="688"/>
      <c r="AY30" s="688"/>
      <c r="AZ30" s="688"/>
      <c r="BA30" s="688"/>
      <c r="BB30" s="688"/>
      <c r="BC30" s="688"/>
      <c r="BD30" s="688"/>
      <c r="BE30" s="688"/>
      <c r="BF30" s="689"/>
      <c r="BG30" s="687" t="s">
        <v>310</v>
      </c>
      <c r="BH30" s="712"/>
      <c r="BI30" s="712"/>
      <c r="BJ30" s="712"/>
      <c r="BK30" s="712"/>
      <c r="BL30" s="712"/>
      <c r="BM30" s="712"/>
      <c r="BN30" s="712"/>
      <c r="BO30" s="712"/>
      <c r="BP30" s="712"/>
      <c r="BQ30" s="713"/>
      <c r="BR30" s="687" t="s">
        <v>311</v>
      </c>
      <c r="BS30" s="712"/>
      <c r="BT30" s="712"/>
      <c r="BU30" s="712"/>
      <c r="BV30" s="712"/>
      <c r="BW30" s="712"/>
      <c r="BX30" s="712"/>
      <c r="BY30" s="712"/>
      <c r="BZ30" s="712"/>
      <c r="CA30" s="712"/>
      <c r="CB30" s="713"/>
      <c r="CD30" s="717"/>
      <c r="CE30" s="718"/>
      <c r="CF30" s="670" t="s">
        <v>312</v>
      </c>
      <c r="CG30" s="667"/>
      <c r="CH30" s="667"/>
      <c r="CI30" s="667"/>
      <c r="CJ30" s="667"/>
      <c r="CK30" s="667"/>
      <c r="CL30" s="667"/>
      <c r="CM30" s="667"/>
      <c r="CN30" s="667"/>
      <c r="CO30" s="667"/>
      <c r="CP30" s="667"/>
      <c r="CQ30" s="668"/>
      <c r="CR30" s="628">
        <v>508974</v>
      </c>
      <c r="CS30" s="629"/>
      <c r="CT30" s="629"/>
      <c r="CU30" s="629"/>
      <c r="CV30" s="629"/>
      <c r="CW30" s="629"/>
      <c r="CX30" s="629"/>
      <c r="CY30" s="630"/>
      <c r="CZ30" s="631">
        <v>11.9</v>
      </c>
      <c r="DA30" s="641"/>
      <c r="DB30" s="641"/>
      <c r="DC30" s="642"/>
      <c r="DD30" s="634">
        <v>507063</v>
      </c>
      <c r="DE30" s="629"/>
      <c r="DF30" s="629"/>
      <c r="DG30" s="629"/>
      <c r="DH30" s="629"/>
      <c r="DI30" s="629"/>
      <c r="DJ30" s="629"/>
      <c r="DK30" s="630"/>
      <c r="DL30" s="634">
        <v>361547</v>
      </c>
      <c r="DM30" s="629"/>
      <c r="DN30" s="629"/>
      <c r="DO30" s="629"/>
      <c r="DP30" s="629"/>
      <c r="DQ30" s="629"/>
      <c r="DR30" s="629"/>
      <c r="DS30" s="629"/>
      <c r="DT30" s="629"/>
      <c r="DU30" s="629"/>
      <c r="DV30" s="630"/>
      <c r="DW30" s="631">
        <v>15.8</v>
      </c>
      <c r="DX30" s="641"/>
      <c r="DY30" s="641"/>
      <c r="DZ30" s="641"/>
      <c r="EA30" s="641"/>
      <c r="EB30" s="641"/>
      <c r="EC30" s="662"/>
    </row>
    <row r="31" spans="2:133" ht="11.25" customHeight="1" x14ac:dyDescent="0.15">
      <c r="B31" s="625" t="s">
        <v>313</v>
      </c>
      <c r="C31" s="626"/>
      <c r="D31" s="626"/>
      <c r="E31" s="626"/>
      <c r="F31" s="626"/>
      <c r="G31" s="626"/>
      <c r="H31" s="626"/>
      <c r="I31" s="626"/>
      <c r="J31" s="626"/>
      <c r="K31" s="626"/>
      <c r="L31" s="626"/>
      <c r="M31" s="626"/>
      <c r="N31" s="626"/>
      <c r="O31" s="626"/>
      <c r="P31" s="626"/>
      <c r="Q31" s="627"/>
      <c r="R31" s="628">
        <v>16380</v>
      </c>
      <c r="S31" s="629"/>
      <c r="T31" s="629"/>
      <c r="U31" s="629"/>
      <c r="V31" s="629"/>
      <c r="W31" s="629"/>
      <c r="X31" s="629"/>
      <c r="Y31" s="630"/>
      <c r="Z31" s="655">
        <v>0.4</v>
      </c>
      <c r="AA31" s="655"/>
      <c r="AB31" s="655"/>
      <c r="AC31" s="655"/>
      <c r="AD31" s="656" t="s">
        <v>129</v>
      </c>
      <c r="AE31" s="656"/>
      <c r="AF31" s="656"/>
      <c r="AG31" s="656"/>
      <c r="AH31" s="656"/>
      <c r="AI31" s="656"/>
      <c r="AJ31" s="656"/>
      <c r="AK31" s="656"/>
      <c r="AL31" s="631" t="s">
        <v>246</v>
      </c>
      <c r="AM31" s="632"/>
      <c r="AN31" s="632"/>
      <c r="AO31" s="657"/>
      <c r="AP31" s="701" t="s">
        <v>314</v>
      </c>
      <c r="AQ31" s="702"/>
      <c r="AR31" s="702"/>
      <c r="AS31" s="702"/>
      <c r="AT31" s="707" t="s">
        <v>315</v>
      </c>
      <c r="AU31" s="213"/>
      <c r="AV31" s="213"/>
      <c r="AW31" s="213"/>
      <c r="AX31" s="694" t="s">
        <v>190</v>
      </c>
      <c r="AY31" s="695"/>
      <c r="AZ31" s="695"/>
      <c r="BA31" s="695"/>
      <c r="BB31" s="695"/>
      <c r="BC31" s="695"/>
      <c r="BD31" s="695"/>
      <c r="BE31" s="695"/>
      <c r="BF31" s="696"/>
      <c r="BG31" s="697">
        <v>98.6</v>
      </c>
      <c r="BH31" s="698"/>
      <c r="BI31" s="698"/>
      <c r="BJ31" s="698"/>
      <c r="BK31" s="698"/>
      <c r="BL31" s="698"/>
      <c r="BM31" s="699">
        <v>94.8</v>
      </c>
      <c r="BN31" s="698"/>
      <c r="BO31" s="698"/>
      <c r="BP31" s="698"/>
      <c r="BQ31" s="700"/>
      <c r="BR31" s="697">
        <v>98.7</v>
      </c>
      <c r="BS31" s="698"/>
      <c r="BT31" s="698"/>
      <c r="BU31" s="698"/>
      <c r="BV31" s="698"/>
      <c r="BW31" s="698"/>
      <c r="BX31" s="699">
        <v>95.2</v>
      </c>
      <c r="BY31" s="698"/>
      <c r="BZ31" s="698"/>
      <c r="CA31" s="698"/>
      <c r="CB31" s="700"/>
      <c r="CD31" s="717"/>
      <c r="CE31" s="718"/>
      <c r="CF31" s="670" t="s">
        <v>316</v>
      </c>
      <c r="CG31" s="667"/>
      <c r="CH31" s="667"/>
      <c r="CI31" s="667"/>
      <c r="CJ31" s="667"/>
      <c r="CK31" s="667"/>
      <c r="CL31" s="667"/>
      <c r="CM31" s="667"/>
      <c r="CN31" s="667"/>
      <c r="CO31" s="667"/>
      <c r="CP31" s="667"/>
      <c r="CQ31" s="668"/>
      <c r="CR31" s="628">
        <v>7280</v>
      </c>
      <c r="CS31" s="639"/>
      <c r="CT31" s="639"/>
      <c r="CU31" s="639"/>
      <c r="CV31" s="639"/>
      <c r="CW31" s="639"/>
      <c r="CX31" s="639"/>
      <c r="CY31" s="640"/>
      <c r="CZ31" s="631">
        <v>0.2</v>
      </c>
      <c r="DA31" s="641"/>
      <c r="DB31" s="641"/>
      <c r="DC31" s="642"/>
      <c r="DD31" s="634">
        <v>7280</v>
      </c>
      <c r="DE31" s="639"/>
      <c r="DF31" s="639"/>
      <c r="DG31" s="639"/>
      <c r="DH31" s="639"/>
      <c r="DI31" s="639"/>
      <c r="DJ31" s="639"/>
      <c r="DK31" s="640"/>
      <c r="DL31" s="634">
        <v>7280</v>
      </c>
      <c r="DM31" s="639"/>
      <c r="DN31" s="639"/>
      <c r="DO31" s="639"/>
      <c r="DP31" s="639"/>
      <c r="DQ31" s="639"/>
      <c r="DR31" s="639"/>
      <c r="DS31" s="639"/>
      <c r="DT31" s="639"/>
      <c r="DU31" s="639"/>
      <c r="DV31" s="640"/>
      <c r="DW31" s="631">
        <v>0.3</v>
      </c>
      <c r="DX31" s="641"/>
      <c r="DY31" s="641"/>
      <c r="DZ31" s="641"/>
      <c r="EA31" s="641"/>
      <c r="EB31" s="641"/>
      <c r="EC31" s="662"/>
    </row>
    <row r="32" spans="2:133" ht="11.25" customHeight="1" x14ac:dyDescent="0.15">
      <c r="B32" s="625" t="s">
        <v>317</v>
      </c>
      <c r="C32" s="626"/>
      <c r="D32" s="626"/>
      <c r="E32" s="626"/>
      <c r="F32" s="626"/>
      <c r="G32" s="626"/>
      <c r="H32" s="626"/>
      <c r="I32" s="626"/>
      <c r="J32" s="626"/>
      <c r="K32" s="626"/>
      <c r="L32" s="626"/>
      <c r="M32" s="626"/>
      <c r="N32" s="626"/>
      <c r="O32" s="626"/>
      <c r="P32" s="626"/>
      <c r="Q32" s="627"/>
      <c r="R32" s="628">
        <v>547606</v>
      </c>
      <c r="S32" s="629"/>
      <c r="T32" s="629"/>
      <c r="U32" s="629"/>
      <c r="V32" s="629"/>
      <c r="W32" s="629"/>
      <c r="X32" s="629"/>
      <c r="Y32" s="630"/>
      <c r="Z32" s="655">
        <v>12.2</v>
      </c>
      <c r="AA32" s="655"/>
      <c r="AB32" s="655"/>
      <c r="AC32" s="655"/>
      <c r="AD32" s="656" t="s">
        <v>237</v>
      </c>
      <c r="AE32" s="656"/>
      <c r="AF32" s="656"/>
      <c r="AG32" s="656"/>
      <c r="AH32" s="656"/>
      <c r="AI32" s="656"/>
      <c r="AJ32" s="656"/>
      <c r="AK32" s="656"/>
      <c r="AL32" s="631" t="s">
        <v>246</v>
      </c>
      <c r="AM32" s="632"/>
      <c r="AN32" s="632"/>
      <c r="AO32" s="657"/>
      <c r="AP32" s="703"/>
      <c r="AQ32" s="704"/>
      <c r="AR32" s="704"/>
      <c r="AS32" s="704"/>
      <c r="AT32" s="708"/>
      <c r="AU32" s="212" t="s">
        <v>318</v>
      </c>
      <c r="AV32" s="212"/>
      <c r="AW32" s="212"/>
      <c r="AX32" s="625" t="s">
        <v>319</v>
      </c>
      <c r="AY32" s="626"/>
      <c r="AZ32" s="626"/>
      <c r="BA32" s="626"/>
      <c r="BB32" s="626"/>
      <c r="BC32" s="626"/>
      <c r="BD32" s="626"/>
      <c r="BE32" s="626"/>
      <c r="BF32" s="627"/>
      <c r="BG32" s="710">
        <v>98.7</v>
      </c>
      <c r="BH32" s="639"/>
      <c r="BI32" s="639"/>
      <c r="BJ32" s="639"/>
      <c r="BK32" s="639"/>
      <c r="BL32" s="639"/>
      <c r="BM32" s="632">
        <v>96.8</v>
      </c>
      <c r="BN32" s="711"/>
      <c r="BO32" s="711"/>
      <c r="BP32" s="711"/>
      <c r="BQ32" s="666"/>
      <c r="BR32" s="710">
        <v>99.1</v>
      </c>
      <c r="BS32" s="639"/>
      <c r="BT32" s="639"/>
      <c r="BU32" s="639"/>
      <c r="BV32" s="639"/>
      <c r="BW32" s="639"/>
      <c r="BX32" s="632">
        <v>97.2</v>
      </c>
      <c r="BY32" s="711"/>
      <c r="BZ32" s="711"/>
      <c r="CA32" s="711"/>
      <c r="CB32" s="666"/>
      <c r="CD32" s="719"/>
      <c r="CE32" s="720"/>
      <c r="CF32" s="670" t="s">
        <v>320</v>
      </c>
      <c r="CG32" s="667"/>
      <c r="CH32" s="667"/>
      <c r="CI32" s="667"/>
      <c r="CJ32" s="667"/>
      <c r="CK32" s="667"/>
      <c r="CL32" s="667"/>
      <c r="CM32" s="667"/>
      <c r="CN32" s="667"/>
      <c r="CO32" s="667"/>
      <c r="CP32" s="667"/>
      <c r="CQ32" s="668"/>
      <c r="CR32" s="628" t="s">
        <v>129</v>
      </c>
      <c r="CS32" s="629"/>
      <c r="CT32" s="629"/>
      <c r="CU32" s="629"/>
      <c r="CV32" s="629"/>
      <c r="CW32" s="629"/>
      <c r="CX32" s="629"/>
      <c r="CY32" s="630"/>
      <c r="CZ32" s="631" t="s">
        <v>129</v>
      </c>
      <c r="DA32" s="641"/>
      <c r="DB32" s="641"/>
      <c r="DC32" s="642"/>
      <c r="DD32" s="634" t="s">
        <v>129</v>
      </c>
      <c r="DE32" s="629"/>
      <c r="DF32" s="629"/>
      <c r="DG32" s="629"/>
      <c r="DH32" s="629"/>
      <c r="DI32" s="629"/>
      <c r="DJ32" s="629"/>
      <c r="DK32" s="630"/>
      <c r="DL32" s="634" t="s">
        <v>129</v>
      </c>
      <c r="DM32" s="629"/>
      <c r="DN32" s="629"/>
      <c r="DO32" s="629"/>
      <c r="DP32" s="629"/>
      <c r="DQ32" s="629"/>
      <c r="DR32" s="629"/>
      <c r="DS32" s="629"/>
      <c r="DT32" s="629"/>
      <c r="DU32" s="629"/>
      <c r="DV32" s="630"/>
      <c r="DW32" s="631" t="s">
        <v>246</v>
      </c>
      <c r="DX32" s="641"/>
      <c r="DY32" s="641"/>
      <c r="DZ32" s="641"/>
      <c r="EA32" s="641"/>
      <c r="EB32" s="641"/>
      <c r="EC32" s="662"/>
    </row>
    <row r="33" spans="2:133" ht="11.25" customHeight="1" x14ac:dyDescent="0.15">
      <c r="B33" s="691" t="s">
        <v>321</v>
      </c>
      <c r="C33" s="692"/>
      <c r="D33" s="692"/>
      <c r="E33" s="692"/>
      <c r="F33" s="692"/>
      <c r="G33" s="692"/>
      <c r="H33" s="692"/>
      <c r="I33" s="692"/>
      <c r="J33" s="692"/>
      <c r="K33" s="692"/>
      <c r="L33" s="692"/>
      <c r="M33" s="692"/>
      <c r="N33" s="692"/>
      <c r="O33" s="692"/>
      <c r="P33" s="692"/>
      <c r="Q33" s="693"/>
      <c r="R33" s="628" t="s">
        <v>129</v>
      </c>
      <c r="S33" s="629"/>
      <c r="T33" s="629"/>
      <c r="U33" s="629"/>
      <c r="V33" s="629"/>
      <c r="W33" s="629"/>
      <c r="X33" s="629"/>
      <c r="Y33" s="630"/>
      <c r="Z33" s="655" t="s">
        <v>129</v>
      </c>
      <c r="AA33" s="655"/>
      <c r="AB33" s="655"/>
      <c r="AC33" s="655"/>
      <c r="AD33" s="656" t="s">
        <v>129</v>
      </c>
      <c r="AE33" s="656"/>
      <c r="AF33" s="656"/>
      <c r="AG33" s="656"/>
      <c r="AH33" s="656"/>
      <c r="AI33" s="656"/>
      <c r="AJ33" s="656"/>
      <c r="AK33" s="656"/>
      <c r="AL33" s="631" t="s">
        <v>129</v>
      </c>
      <c r="AM33" s="632"/>
      <c r="AN33" s="632"/>
      <c r="AO33" s="657"/>
      <c r="AP33" s="705"/>
      <c r="AQ33" s="706"/>
      <c r="AR33" s="706"/>
      <c r="AS33" s="706"/>
      <c r="AT33" s="709"/>
      <c r="AU33" s="214"/>
      <c r="AV33" s="214"/>
      <c r="AW33" s="214"/>
      <c r="AX33" s="605" t="s">
        <v>322</v>
      </c>
      <c r="AY33" s="606"/>
      <c r="AZ33" s="606"/>
      <c r="BA33" s="606"/>
      <c r="BB33" s="606"/>
      <c r="BC33" s="606"/>
      <c r="BD33" s="606"/>
      <c r="BE33" s="606"/>
      <c r="BF33" s="607"/>
      <c r="BG33" s="690">
        <v>98.2</v>
      </c>
      <c r="BH33" s="609"/>
      <c r="BI33" s="609"/>
      <c r="BJ33" s="609"/>
      <c r="BK33" s="609"/>
      <c r="BL33" s="609"/>
      <c r="BM33" s="647">
        <v>92</v>
      </c>
      <c r="BN33" s="609"/>
      <c r="BO33" s="609"/>
      <c r="BP33" s="609"/>
      <c r="BQ33" s="658"/>
      <c r="BR33" s="690">
        <v>98.1</v>
      </c>
      <c r="BS33" s="609"/>
      <c r="BT33" s="609"/>
      <c r="BU33" s="609"/>
      <c r="BV33" s="609"/>
      <c r="BW33" s="609"/>
      <c r="BX33" s="647">
        <v>92.8</v>
      </c>
      <c r="BY33" s="609"/>
      <c r="BZ33" s="609"/>
      <c r="CA33" s="609"/>
      <c r="CB33" s="658"/>
      <c r="CD33" s="670" t="s">
        <v>323</v>
      </c>
      <c r="CE33" s="667"/>
      <c r="CF33" s="667"/>
      <c r="CG33" s="667"/>
      <c r="CH33" s="667"/>
      <c r="CI33" s="667"/>
      <c r="CJ33" s="667"/>
      <c r="CK33" s="667"/>
      <c r="CL33" s="667"/>
      <c r="CM33" s="667"/>
      <c r="CN33" s="667"/>
      <c r="CO33" s="667"/>
      <c r="CP33" s="667"/>
      <c r="CQ33" s="668"/>
      <c r="CR33" s="628">
        <v>1521389</v>
      </c>
      <c r="CS33" s="639"/>
      <c r="CT33" s="639"/>
      <c r="CU33" s="639"/>
      <c r="CV33" s="639"/>
      <c r="CW33" s="639"/>
      <c r="CX33" s="639"/>
      <c r="CY33" s="640"/>
      <c r="CZ33" s="631">
        <v>35.5</v>
      </c>
      <c r="DA33" s="641"/>
      <c r="DB33" s="641"/>
      <c r="DC33" s="642"/>
      <c r="DD33" s="634">
        <v>1236678</v>
      </c>
      <c r="DE33" s="639"/>
      <c r="DF33" s="639"/>
      <c r="DG33" s="639"/>
      <c r="DH33" s="639"/>
      <c r="DI33" s="639"/>
      <c r="DJ33" s="639"/>
      <c r="DK33" s="640"/>
      <c r="DL33" s="634">
        <v>983203</v>
      </c>
      <c r="DM33" s="639"/>
      <c r="DN33" s="639"/>
      <c r="DO33" s="639"/>
      <c r="DP33" s="639"/>
      <c r="DQ33" s="639"/>
      <c r="DR33" s="639"/>
      <c r="DS33" s="639"/>
      <c r="DT33" s="639"/>
      <c r="DU33" s="639"/>
      <c r="DV33" s="640"/>
      <c r="DW33" s="631">
        <v>43.1</v>
      </c>
      <c r="DX33" s="641"/>
      <c r="DY33" s="641"/>
      <c r="DZ33" s="641"/>
      <c r="EA33" s="641"/>
      <c r="EB33" s="641"/>
      <c r="EC33" s="662"/>
    </row>
    <row r="34" spans="2:133" ht="11.25" customHeight="1" x14ac:dyDescent="0.15">
      <c r="B34" s="625" t="s">
        <v>324</v>
      </c>
      <c r="C34" s="626"/>
      <c r="D34" s="626"/>
      <c r="E34" s="626"/>
      <c r="F34" s="626"/>
      <c r="G34" s="626"/>
      <c r="H34" s="626"/>
      <c r="I34" s="626"/>
      <c r="J34" s="626"/>
      <c r="K34" s="626"/>
      <c r="L34" s="626"/>
      <c r="M34" s="626"/>
      <c r="N34" s="626"/>
      <c r="O34" s="626"/>
      <c r="P34" s="626"/>
      <c r="Q34" s="627"/>
      <c r="R34" s="628">
        <v>229267</v>
      </c>
      <c r="S34" s="629"/>
      <c r="T34" s="629"/>
      <c r="U34" s="629"/>
      <c r="V34" s="629"/>
      <c r="W34" s="629"/>
      <c r="X34" s="629"/>
      <c r="Y34" s="630"/>
      <c r="Z34" s="655">
        <v>5.0999999999999996</v>
      </c>
      <c r="AA34" s="655"/>
      <c r="AB34" s="655"/>
      <c r="AC34" s="655"/>
      <c r="AD34" s="656" t="s">
        <v>246</v>
      </c>
      <c r="AE34" s="656"/>
      <c r="AF34" s="656"/>
      <c r="AG34" s="656"/>
      <c r="AH34" s="656"/>
      <c r="AI34" s="656"/>
      <c r="AJ34" s="656"/>
      <c r="AK34" s="656"/>
      <c r="AL34" s="631" t="s">
        <v>129</v>
      </c>
      <c r="AM34" s="632"/>
      <c r="AN34" s="632"/>
      <c r="AO34" s="657"/>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70" t="s">
        <v>325</v>
      </c>
      <c r="CE34" s="667"/>
      <c r="CF34" s="667"/>
      <c r="CG34" s="667"/>
      <c r="CH34" s="667"/>
      <c r="CI34" s="667"/>
      <c r="CJ34" s="667"/>
      <c r="CK34" s="667"/>
      <c r="CL34" s="667"/>
      <c r="CM34" s="667"/>
      <c r="CN34" s="667"/>
      <c r="CO34" s="667"/>
      <c r="CP34" s="667"/>
      <c r="CQ34" s="668"/>
      <c r="CR34" s="628">
        <v>347740</v>
      </c>
      <c r="CS34" s="629"/>
      <c r="CT34" s="629"/>
      <c r="CU34" s="629"/>
      <c r="CV34" s="629"/>
      <c r="CW34" s="629"/>
      <c r="CX34" s="629"/>
      <c r="CY34" s="630"/>
      <c r="CZ34" s="631">
        <v>8.1</v>
      </c>
      <c r="DA34" s="641"/>
      <c r="DB34" s="641"/>
      <c r="DC34" s="642"/>
      <c r="DD34" s="634">
        <v>269007</v>
      </c>
      <c r="DE34" s="629"/>
      <c r="DF34" s="629"/>
      <c r="DG34" s="629"/>
      <c r="DH34" s="629"/>
      <c r="DI34" s="629"/>
      <c r="DJ34" s="629"/>
      <c r="DK34" s="630"/>
      <c r="DL34" s="634">
        <v>201011</v>
      </c>
      <c r="DM34" s="629"/>
      <c r="DN34" s="629"/>
      <c r="DO34" s="629"/>
      <c r="DP34" s="629"/>
      <c r="DQ34" s="629"/>
      <c r="DR34" s="629"/>
      <c r="DS34" s="629"/>
      <c r="DT34" s="629"/>
      <c r="DU34" s="629"/>
      <c r="DV34" s="630"/>
      <c r="DW34" s="631">
        <v>8.8000000000000007</v>
      </c>
      <c r="DX34" s="641"/>
      <c r="DY34" s="641"/>
      <c r="DZ34" s="641"/>
      <c r="EA34" s="641"/>
      <c r="EB34" s="641"/>
      <c r="EC34" s="662"/>
    </row>
    <row r="35" spans="2:133" ht="11.25" customHeight="1" x14ac:dyDescent="0.15">
      <c r="B35" s="625" t="s">
        <v>326</v>
      </c>
      <c r="C35" s="626"/>
      <c r="D35" s="626"/>
      <c r="E35" s="626"/>
      <c r="F35" s="626"/>
      <c r="G35" s="626"/>
      <c r="H35" s="626"/>
      <c r="I35" s="626"/>
      <c r="J35" s="626"/>
      <c r="K35" s="626"/>
      <c r="L35" s="626"/>
      <c r="M35" s="626"/>
      <c r="N35" s="626"/>
      <c r="O35" s="626"/>
      <c r="P35" s="626"/>
      <c r="Q35" s="627"/>
      <c r="R35" s="628">
        <v>10707</v>
      </c>
      <c r="S35" s="629"/>
      <c r="T35" s="629"/>
      <c r="U35" s="629"/>
      <c r="V35" s="629"/>
      <c r="W35" s="629"/>
      <c r="X35" s="629"/>
      <c r="Y35" s="630"/>
      <c r="Z35" s="655">
        <v>0.2</v>
      </c>
      <c r="AA35" s="655"/>
      <c r="AB35" s="655"/>
      <c r="AC35" s="655"/>
      <c r="AD35" s="656">
        <v>1867</v>
      </c>
      <c r="AE35" s="656"/>
      <c r="AF35" s="656"/>
      <c r="AG35" s="656"/>
      <c r="AH35" s="656"/>
      <c r="AI35" s="656"/>
      <c r="AJ35" s="656"/>
      <c r="AK35" s="656"/>
      <c r="AL35" s="631">
        <v>0.1</v>
      </c>
      <c r="AM35" s="632"/>
      <c r="AN35" s="632"/>
      <c r="AO35" s="657"/>
      <c r="AP35" s="217"/>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329</v>
      </c>
      <c r="CE35" s="667"/>
      <c r="CF35" s="667"/>
      <c r="CG35" s="667"/>
      <c r="CH35" s="667"/>
      <c r="CI35" s="667"/>
      <c r="CJ35" s="667"/>
      <c r="CK35" s="667"/>
      <c r="CL35" s="667"/>
      <c r="CM35" s="667"/>
      <c r="CN35" s="667"/>
      <c r="CO35" s="667"/>
      <c r="CP35" s="667"/>
      <c r="CQ35" s="668"/>
      <c r="CR35" s="628">
        <v>35579</v>
      </c>
      <c r="CS35" s="639"/>
      <c r="CT35" s="639"/>
      <c r="CU35" s="639"/>
      <c r="CV35" s="639"/>
      <c r="CW35" s="639"/>
      <c r="CX35" s="639"/>
      <c r="CY35" s="640"/>
      <c r="CZ35" s="631">
        <v>0.8</v>
      </c>
      <c r="DA35" s="641"/>
      <c r="DB35" s="641"/>
      <c r="DC35" s="642"/>
      <c r="DD35" s="634">
        <v>29515</v>
      </c>
      <c r="DE35" s="639"/>
      <c r="DF35" s="639"/>
      <c r="DG35" s="639"/>
      <c r="DH35" s="639"/>
      <c r="DI35" s="639"/>
      <c r="DJ35" s="639"/>
      <c r="DK35" s="640"/>
      <c r="DL35" s="634">
        <v>29515</v>
      </c>
      <c r="DM35" s="639"/>
      <c r="DN35" s="639"/>
      <c r="DO35" s="639"/>
      <c r="DP35" s="639"/>
      <c r="DQ35" s="639"/>
      <c r="DR35" s="639"/>
      <c r="DS35" s="639"/>
      <c r="DT35" s="639"/>
      <c r="DU35" s="639"/>
      <c r="DV35" s="640"/>
      <c r="DW35" s="631">
        <v>1.3</v>
      </c>
      <c r="DX35" s="641"/>
      <c r="DY35" s="641"/>
      <c r="DZ35" s="641"/>
      <c r="EA35" s="641"/>
      <c r="EB35" s="641"/>
      <c r="EC35" s="662"/>
    </row>
    <row r="36" spans="2:133" ht="11.25" customHeight="1" x14ac:dyDescent="0.15">
      <c r="B36" s="625" t="s">
        <v>330</v>
      </c>
      <c r="C36" s="626"/>
      <c r="D36" s="626"/>
      <c r="E36" s="626"/>
      <c r="F36" s="626"/>
      <c r="G36" s="626"/>
      <c r="H36" s="626"/>
      <c r="I36" s="626"/>
      <c r="J36" s="626"/>
      <c r="K36" s="626"/>
      <c r="L36" s="626"/>
      <c r="M36" s="626"/>
      <c r="N36" s="626"/>
      <c r="O36" s="626"/>
      <c r="P36" s="626"/>
      <c r="Q36" s="627"/>
      <c r="R36" s="628">
        <v>13305</v>
      </c>
      <c r="S36" s="629"/>
      <c r="T36" s="629"/>
      <c r="U36" s="629"/>
      <c r="V36" s="629"/>
      <c r="W36" s="629"/>
      <c r="X36" s="629"/>
      <c r="Y36" s="630"/>
      <c r="Z36" s="655">
        <v>0.3</v>
      </c>
      <c r="AA36" s="655"/>
      <c r="AB36" s="655"/>
      <c r="AC36" s="655"/>
      <c r="AD36" s="656" t="s">
        <v>246</v>
      </c>
      <c r="AE36" s="656"/>
      <c r="AF36" s="656"/>
      <c r="AG36" s="656"/>
      <c r="AH36" s="656"/>
      <c r="AI36" s="656"/>
      <c r="AJ36" s="656"/>
      <c r="AK36" s="656"/>
      <c r="AL36" s="631" t="s">
        <v>246</v>
      </c>
      <c r="AM36" s="632"/>
      <c r="AN36" s="632"/>
      <c r="AO36" s="657"/>
      <c r="AP36" s="217"/>
      <c r="AQ36" s="678" t="s">
        <v>331</v>
      </c>
      <c r="AR36" s="679"/>
      <c r="AS36" s="679"/>
      <c r="AT36" s="679"/>
      <c r="AU36" s="679"/>
      <c r="AV36" s="679"/>
      <c r="AW36" s="679"/>
      <c r="AX36" s="679"/>
      <c r="AY36" s="680"/>
      <c r="AZ36" s="681">
        <v>506631</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186369</v>
      </c>
      <c r="BW36" s="682"/>
      <c r="BX36" s="682"/>
      <c r="BY36" s="682"/>
      <c r="BZ36" s="682"/>
      <c r="CA36" s="682"/>
      <c r="CB36" s="683"/>
      <c r="CD36" s="670" t="s">
        <v>333</v>
      </c>
      <c r="CE36" s="667"/>
      <c r="CF36" s="667"/>
      <c r="CG36" s="667"/>
      <c r="CH36" s="667"/>
      <c r="CI36" s="667"/>
      <c r="CJ36" s="667"/>
      <c r="CK36" s="667"/>
      <c r="CL36" s="667"/>
      <c r="CM36" s="667"/>
      <c r="CN36" s="667"/>
      <c r="CO36" s="667"/>
      <c r="CP36" s="667"/>
      <c r="CQ36" s="668"/>
      <c r="CR36" s="628">
        <v>589855</v>
      </c>
      <c r="CS36" s="629"/>
      <c r="CT36" s="629"/>
      <c r="CU36" s="629"/>
      <c r="CV36" s="629"/>
      <c r="CW36" s="629"/>
      <c r="CX36" s="629"/>
      <c r="CY36" s="630"/>
      <c r="CZ36" s="631">
        <v>13.8</v>
      </c>
      <c r="DA36" s="641"/>
      <c r="DB36" s="641"/>
      <c r="DC36" s="642"/>
      <c r="DD36" s="634">
        <v>485818</v>
      </c>
      <c r="DE36" s="629"/>
      <c r="DF36" s="629"/>
      <c r="DG36" s="629"/>
      <c r="DH36" s="629"/>
      <c r="DI36" s="629"/>
      <c r="DJ36" s="629"/>
      <c r="DK36" s="630"/>
      <c r="DL36" s="634">
        <v>337466</v>
      </c>
      <c r="DM36" s="629"/>
      <c r="DN36" s="629"/>
      <c r="DO36" s="629"/>
      <c r="DP36" s="629"/>
      <c r="DQ36" s="629"/>
      <c r="DR36" s="629"/>
      <c r="DS36" s="629"/>
      <c r="DT36" s="629"/>
      <c r="DU36" s="629"/>
      <c r="DV36" s="630"/>
      <c r="DW36" s="631">
        <v>14.8</v>
      </c>
      <c r="DX36" s="641"/>
      <c r="DY36" s="641"/>
      <c r="DZ36" s="641"/>
      <c r="EA36" s="641"/>
      <c r="EB36" s="641"/>
      <c r="EC36" s="662"/>
    </row>
    <row r="37" spans="2:133" ht="11.25" customHeight="1" x14ac:dyDescent="0.15">
      <c r="B37" s="625" t="s">
        <v>334</v>
      </c>
      <c r="C37" s="626"/>
      <c r="D37" s="626"/>
      <c r="E37" s="626"/>
      <c r="F37" s="626"/>
      <c r="G37" s="626"/>
      <c r="H37" s="626"/>
      <c r="I37" s="626"/>
      <c r="J37" s="626"/>
      <c r="K37" s="626"/>
      <c r="L37" s="626"/>
      <c r="M37" s="626"/>
      <c r="N37" s="626"/>
      <c r="O37" s="626"/>
      <c r="P37" s="626"/>
      <c r="Q37" s="627"/>
      <c r="R37" s="628">
        <v>53604</v>
      </c>
      <c r="S37" s="629"/>
      <c r="T37" s="629"/>
      <c r="U37" s="629"/>
      <c r="V37" s="629"/>
      <c r="W37" s="629"/>
      <c r="X37" s="629"/>
      <c r="Y37" s="630"/>
      <c r="Z37" s="655">
        <v>1.2</v>
      </c>
      <c r="AA37" s="655"/>
      <c r="AB37" s="655"/>
      <c r="AC37" s="655"/>
      <c r="AD37" s="656" t="s">
        <v>129</v>
      </c>
      <c r="AE37" s="656"/>
      <c r="AF37" s="656"/>
      <c r="AG37" s="656"/>
      <c r="AH37" s="656"/>
      <c r="AI37" s="656"/>
      <c r="AJ37" s="656"/>
      <c r="AK37" s="656"/>
      <c r="AL37" s="631" t="s">
        <v>129</v>
      </c>
      <c r="AM37" s="632"/>
      <c r="AN37" s="632"/>
      <c r="AO37" s="657"/>
      <c r="AQ37" s="663" t="s">
        <v>335</v>
      </c>
      <c r="AR37" s="664"/>
      <c r="AS37" s="664"/>
      <c r="AT37" s="664"/>
      <c r="AU37" s="664"/>
      <c r="AV37" s="664"/>
      <c r="AW37" s="664"/>
      <c r="AX37" s="664"/>
      <c r="AY37" s="665"/>
      <c r="AZ37" s="628">
        <v>151588</v>
      </c>
      <c r="BA37" s="629"/>
      <c r="BB37" s="629"/>
      <c r="BC37" s="629"/>
      <c r="BD37" s="639"/>
      <c r="BE37" s="639"/>
      <c r="BF37" s="666"/>
      <c r="BG37" s="670" t="s">
        <v>336</v>
      </c>
      <c r="BH37" s="667"/>
      <c r="BI37" s="667"/>
      <c r="BJ37" s="667"/>
      <c r="BK37" s="667"/>
      <c r="BL37" s="667"/>
      <c r="BM37" s="667"/>
      <c r="BN37" s="667"/>
      <c r="BO37" s="667"/>
      <c r="BP37" s="667"/>
      <c r="BQ37" s="667"/>
      <c r="BR37" s="667"/>
      <c r="BS37" s="667"/>
      <c r="BT37" s="667"/>
      <c r="BU37" s="668"/>
      <c r="BV37" s="628">
        <v>174485</v>
      </c>
      <c r="BW37" s="629"/>
      <c r="BX37" s="629"/>
      <c r="BY37" s="629"/>
      <c r="BZ37" s="629"/>
      <c r="CA37" s="629"/>
      <c r="CB37" s="669"/>
      <c r="CD37" s="670" t="s">
        <v>337</v>
      </c>
      <c r="CE37" s="667"/>
      <c r="CF37" s="667"/>
      <c r="CG37" s="667"/>
      <c r="CH37" s="667"/>
      <c r="CI37" s="667"/>
      <c r="CJ37" s="667"/>
      <c r="CK37" s="667"/>
      <c r="CL37" s="667"/>
      <c r="CM37" s="667"/>
      <c r="CN37" s="667"/>
      <c r="CO37" s="667"/>
      <c r="CP37" s="667"/>
      <c r="CQ37" s="668"/>
      <c r="CR37" s="628">
        <v>262590</v>
      </c>
      <c r="CS37" s="639"/>
      <c r="CT37" s="639"/>
      <c r="CU37" s="639"/>
      <c r="CV37" s="639"/>
      <c r="CW37" s="639"/>
      <c r="CX37" s="639"/>
      <c r="CY37" s="640"/>
      <c r="CZ37" s="631">
        <v>6.1</v>
      </c>
      <c r="DA37" s="641"/>
      <c r="DB37" s="641"/>
      <c r="DC37" s="642"/>
      <c r="DD37" s="634">
        <v>260466</v>
      </c>
      <c r="DE37" s="639"/>
      <c r="DF37" s="639"/>
      <c r="DG37" s="639"/>
      <c r="DH37" s="639"/>
      <c r="DI37" s="639"/>
      <c r="DJ37" s="639"/>
      <c r="DK37" s="640"/>
      <c r="DL37" s="634">
        <v>252182</v>
      </c>
      <c r="DM37" s="639"/>
      <c r="DN37" s="639"/>
      <c r="DO37" s="639"/>
      <c r="DP37" s="639"/>
      <c r="DQ37" s="639"/>
      <c r="DR37" s="639"/>
      <c r="DS37" s="639"/>
      <c r="DT37" s="639"/>
      <c r="DU37" s="639"/>
      <c r="DV37" s="640"/>
      <c r="DW37" s="631">
        <v>11</v>
      </c>
      <c r="DX37" s="641"/>
      <c r="DY37" s="641"/>
      <c r="DZ37" s="641"/>
      <c r="EA37" s="641"/>
      <c r="EB37" s="641"/>
      <c r="EC37" s="662"/>
    </row>
    <row r="38" spans="2:133" ht="11.25" customHeight="1" x14ac:dyDescent="0.15">
      <c r="B38" s="625" t="s">
        <v>338</v>
      </c>
      <c r="C38" s="626"/>
      <c r="D38" s="626"/>
      <c r="E38" s="626"/>
      <c r="F38" s="626"/>
      <c r="G38" s="626"/>
      <c r="H38" s="626"/>
      <c r="I38" s="626"/>
      <c r="J38" s="626"/>
      <c r="K38" s="626"/>
      <c r="L38" s="626"/>
      <c r="M38" s="626"/>
      <c r="N38" s="626"/>
      <c r="O38" s="626"/>
      <c r="P38" s="626"/>
      <c r="Q38" s="627"/>
      <c r="R38" s="628">
        <v>246535</v>
      </c>
      <c r="S38" s="629"/>
      <c r="T38" s="629"/>
      <c r="U38" s="629"/>
      <c r="V38" s="629"/>
      <c r="W38" s="629"/>
      <c r="X38" s="629"/>
      <c r="Y38" s="630"/>
      <c r="Z38" s="655">
        <v>5.5</v>
      </c>
      <c r="AA38" s="655"/>
      <c r="AB38" s="655"/>
      <c r="AC38" s="655"/>
      <c r="AD38" s="656" t="s">
        <v>246</v>
      </c>
      <c r="AE38" s="656"/>
      <c r="AF38" s="656"/>
      <c r="AG38" s="656"/>
      <c r="AH38" s="656"/>
      <c r="AI38" s="656"/>
      <c r="AJ38" s="656"/>
      <c r="AK38" s="656"/>
      <c r="AL38" s="631" t="s">
        <v>176</v>
      </c>
      <c r="AM38" s="632"/>
      <c r="AN38" s="632"/>
      <c r="AO38" s="657"/>
      <c r="AQ38" s="663" t="s">
        <v>339</v>
      </c>
      <c r="AR38" s="664"/>
      <c r="AS38" s="664"/>
      <c r="AT38" s="664"/>
      <c r="AU38" s="664"/>
      <c r="AV38" s="664"/>
      <c r="AW38" s="664"/>
      <c r="AX38" s="664"/>
      <c r="AY38" s="665"/>
      <c r="AZ38" s="628">
        <v>15139</v>
      </c>
      <c r="BA38" s="629"/>
      <c r="BB38" s="629"/>
      <c r="BC38" s="629"/>
      <c r="BD38" s="639"/>
      <c r="BE38" s="639"/>
      <c r="BF38" s="666"/>
      <c r="BG38" s="670" t="s">
        <v>340</v>
      </c>
      <c r="BH38" s="667"/>
      <c r="BI38" s="667"/>
      <c r="BJ38" s="667"/>
      <c r="BK38" s="667"/>
      <c r="BL38" s="667"/>
      <c r="BM38" s="667"/>
      <c r="BN38" s="667"/>
      <c r="BO38" s="667"/>
      <c r="BP38" s="667"/>
      <c r="BQ38" s="667"/>
      <c r="BR38" s="667"/>
      <c r="BS38" s="667"/>
      <c r="BT38" s="667"/>
      <c r="BU38" s="668"/>
      <c r="BV38" s="628">
        <v>826</v>
      </c>
      <c r="BW38" s="629"/>
      <c r="BX38" s="629"/>
      <c r="BY38" s="629"/>
      <c r="BZ38" s="629"/>
      <c r="CA38" s="629"/>
      <c r="CB38" s="669"/>
      <c r="CD38" s="670" t="s">
        <v>341</v>
      </c>
      <c r="CE38" s="667"/>
      <c r="CF38" s="667"/>
      <c r="CG38" s="667"/>
      <c r="CH38" s="667"/>
      <c r="CI38" s="667"/>
      <c r="CJ38" s="667"/>
      <c r="CK38" s="667"/>
      <c r="CL38" s="667"/>
      <c r="CM38" s="667"/>
      <c r="CN38" s="667"/>
      <c r="CO38" s="667"/>
      <c r="CP38" s="667"/>
      <c r="CQ38" s="668"/>
      <c r="CR38" s="628">
        <v>491492</v>
      </c>
      <c r="CS38" s="629"/>
      <c r="CT38" s="629"/>
      <c r="CU38" s="629"/>
      <c r="CV38" s="629"/>
      <c r="CW38" s="629"/>
      <c r="CX38" s="629"/>
      <c r="CY38" s="630"/>
      <c r="CZ38" s="631">
        <v>11.5</v>
      </c>
      <c r="DA38" s="641"/>
      <c r="DB38" s="641"/>
      <c r="DC38" s="642"/>
      <c r="DD38" s="634">
        <v>435608</v>
      </c>
      <c r="DE38" s="629"/>
      <c r="DF38" s="629"/>
      <c r="DG38" s="629"/>
      <c r="DH38" s="629"/>
      <c r="DI38" s="629"/>
      <c r="DJ38" s="629"/>
      <c r="DK38" s="630"/>
      <c r="DL38" s="634">
        <v>415211</v>
      </c>
      <c r="DM38" s="629"/>
      <c r="DN38" s="629"/>
      <c r="DO38" s="629"/>
      <c r="DP38" s="629"/>
      <c r="DQ38" s="629"/>
      <c r="DR38" s="629"/>
      <c r="DS38" s="629"/>
      <c r="DT38" s="629"/>
      <c r="DU38" s="629"/>
      <c r="DV38" s="630"/>
      <c r="DW38" s="631">
        <v>18.2</v>
      </c>
      <c r="DX38" s="641"/>
      <c r="DY38" s="641"/>
      <c r="DZ38" s="641"/>
      <c r="EA38" s="641"/>
      <c r="EB38" s="641"/>
      <c r="EC38" s="662"/>
    </row>
    <row r="39" spans="2:133" ht="11.25" customHeight="1" x14ac:dyDescent="0.15">
      <c r="B39" s="625" t="s">
        <v>342</v>
      </c>
      <c r="C39" s="626"/>
      <c r="D39" s="626"/>
      <c r="E39" s="626"/>
      <c r="F39" s="626"/>
      <c r="G39" s="626"/>
      <c r="H39" s="626"/>
      <c r="I39" s="626"/>
      <c r="J39" s="626"/>
      <c r="K39" s="626"/>
      <c r="L39" s="626"/>
      <c r="M39" s="626"/>
      <c r="N39" s="626"/>
      <c r="O39" s="626"/>
      <c r="P39" s="626"/>
      <c r="Q39" s="627"/>
      <c r="R39" s="628">
        <v>65026</v>
      </c>
      <c r="S39" s="629"/>
      <c r="T39" s="629"/>
      <c r="U39" s="629"/>
      <c r="V39" s="629"/>
      <c r="W39" s="629"/>
      <c r="X39" s="629"/>
      <c r="Y39" s="630"/>
      <c r="Z39" s="655">
        <v>1.4</v>
      </c>
      <c r="AA39" s="655"/>
      <c r="AB39" s="655"/>
      <c r="AC39" s="655"/>
      <c r="AD39" s="656">
        <v>3113</v>
      </c>
      <c r="AE39" s="656"/>
      <c r="AF39" s="656"/>
      <c r="AG39" s="656"/>
      <c r="AH39" s="656"/>
      <c r="AI39" s="656"/>
      <c r="AJ39" s="656"/>
      <c r="AK39" s="656"/>
      <c r="AL39" s="631">
        <v>0.1</v>
      </c>
      <c r="AM39" s="632"/>
      <c r="AN39" s="632"/>
      <c r="AO39" s="657"/>
      <c r="AQ39" s="663" t="s">
        <v>343</v>
      </c>
      <c r="AR39" s="664"/>
      <c r="AS39" s="664"/>
      <c r="AT39" s="664"/>
      <c r="AU39" s="664"/>
      <c r="AV39" s="664"/>
      <c r="AW39" s="664"/>
      <c r="AX39" s="664"/>
      <c r="AY39" s="665"/>
      <c r="AZ39" s="628" t="s">
        <v>129</v>
      </c>
      <c r="BA39" s="629"/>
      <c r="BB39" s="629"/>
      <c r="BC39" s="629"/>
      <c r="BD39" s="639"/>
      <c r="BE39" s="639"/>
      <c r="BF39" s="666"/>
      <c r="BG39" s="670" t="s">
        <v>344</v>
      </c>
      <c r="BH39" s="667"/>
      <c r="BI39" s="667"/>
      <c r="BJ39" s="667"/>
      <c r="BK39" s="667"/>
      <c r="BL39" s="667"/>
      <c r="BM39" s="667"/>
      <c r="BN39" s="667"/>
      <c r="BO39" s="667"/>
      <c r="BP39" s="667"/>
      <c r="BQ39" s="667"/>
      <c r="BR39" s="667"/>
      <c r="BS39" s="667"/>
      <c r="BT39" s="667"/>
      <c r="BU39" s="668"/>
      <c r="BV39" s="628">
        <v>1217</v>
      </c>
      <c r="BW39" s="629"/>
      <c r="BX39" s="629"/>
      <c r="BY39" s="629"/>
      <c r="BZ39" s="629"/>
      <c r="CA39" s="629"/>
      <c r="CB39" s="669"/>
      <c r="CD39" s="670" t="s">
        <v>345</v>
      </c>
      <c r="CE39" s="667"/>
      <c r="CF39" s="667"/>
      <c r="CG39" s="667"/>
      <c r="CH39" s="667"/>
      <c r="CI39" s="667"/>
      <c r="CJ39" s="667"/>
      <c r="CK39" s="667"/>
      <c r="CL39" s="667"/>
      <c r="CM39" s="667"/>
      <c r="CN39" s="667"/>
      <c r="CO39" s="667"/>
      <c r="CP39" s="667"/>
      <c r="CQ39" s="668"/>
      <c r="CR39" s="628">
        <v>23583</v>
      </c>
      <c r="CS39" s="639"/>
      <c r="CT39" s="639"/>
      <c r="CU39" s="639"/>
      <c r="CV39" s="639"/>
      <c r="CW39" s="639"/>
      <c r="CX39" s="639"/>
      <c r="CY39" s="640"/>
      <c r="CZ39" s="631">
        <v>0.6</v>
      </c>
      <c r="DA39" s="641"/>
      <c r="DB39" s="641"/>
      <c r="DC39" s="642"/>
      <c r="DD39" s="634">
        <v>4590</v>
      </c>
      <c r="DE39" s="639"/>
      <c r="DF39" s="639"/>
      <c r="DG39" s="639"/>
      <c r="DH39" s="639"/>
      <c r="DI39" s="639"/>
      <c r="DJ39" s="639"/>
      <c r="DK39" s="640"/>
      <c r="DL39" s="634" t="s">
        <v>237</v>
      </c>
      <c r="DM39" s="639"/>
      <c r="DN39" s="639"/>
      <c r="DO39" s="639"/>
      <c r="DP39" s="639"/>
      <c r="DQ39" s="639"/>
      <c r="DR39" s="639"/>
      <c r="DS39" s="639"/>
      <c r="DT39" s="639"/>
      <c r="DU39" s="639"/>
      <c r="DV39" s="640"/>
      <c r="DW39" s="631" t="s">
        <v>129</v>
      </c>
      <c r="DX39" s="641"/>
      <c r="DY39" s="641"/>
      <c r="DZ39" s="641"/>
      <c r="EA39" s="641"/>
      <c r="EB39" s="641"/>
      <c r="EC39" s="662"/>
    </row>
    <row r="40" spans="2:133" ht="11.25" customHeight="1" x14ac:dyDescent="0.15">
      <c r="B40" s="625" t="s">
        <v>346</v>
      </c>
      <c r="C40" s="626"/>
      <c r="D40" s="626"/>
      <c r="E40" s="626"/>
      <c r="F40" s="626"/>
      <c r="G40" s="626"/>
      <c r="H40" s="626"/>
      <c r="I40" s="626"/>
      <c r="J40" s="626"/>
      <c r="K40" s="626"/>
      <c r="L40" s="626"/>
      <c r="M40" s="626"/>
      <c r="N40" s="626"/>
      <c r="O40" s="626"/>
      <c r="P40" s="626"/>
      <c r="Q40" s="627"/>
      <c r="R40" s="628">
        <v>815949</v>
      </c>
      <c r="S40" s="629"/>
      <c r="T40" s="629"/>
      <c r="U40" s="629"/>
      <c r="V40" s="629"/>
      <c r="W40" s="629"/>
      <c r="X40" s="629"/>
      <c r="Y40" s="630"/>
      <c r="Z40" s="655">
        <v>18.2</v>
      </c>
      <c r="AA40" s="655"/>
      <c r="AB40" s="655"/>
      <c r="AC40" s="655"/>
      <c r="AD40" s="656" t="s">
        <v>246</v>
      </c>
      <c r="AE40" s="656"/>
      <c r="AF40" s="656"/>
      <c r="AG40" s="656"/>
      <c r="AH40" s="656"/>
      <c r="AI40" s="656"/>
      <c r="AJ40" s="656"/>
      <c r="AK40" s="656"/>
      <c r="AL40" s="631" t="s">
        <v>176</v>
      </c>
      <c r="AM40" s="632"/>
      <c r="AN40" s="632"/>
      <c r="AO40" s="657"/>
      <c r="AQ40" s="663" t="s">
        <v>347</v>
      </c>
      <c r="AR40" s="664"/>
      <c r="AS40" s="664"/>
      <c r="AT40" s="664"/>
      <c r="AU40" s="664"/>
      <c r="AV40" s="664"/>
      <c r="AW40" s="664"/>
      <c r="AX40" s="664"/>
      <c r="AY40" s="665"/>
      <c r="AZ40" s="628" t="s">
        <v>246</v>
      </c>
      <c r="BA40" s="629"/>
      <c r="BB40" s="629"/>
      <c r="BC40" s="629"/>
      <c r="BD40" s="639"/>
      <c r="BE40" s="639"/>
      <c r="BF40" s="666"/>
      <c r="BG40" s="671" t="s">
        <v>348</v>
      </c>
      <c r="BH40" s="672"/>
      <c r="BI40" s="672"/>
      <c r="BJ40" s="672"/>
      <c r="BK40" s="672"/>
      <c r="BL40" s="218"/>
      <c r="BM40" s="667" t="s">
        <v>349</v>
      </c>
      <c r="BN40" s="667"/>
      <c r="BO40" s="667"/>
      <c r="BP40" s="667"/>
      <c r="BQ40" s="667"/>
      <c r="BR40" s="667"/>
      <c r="BS40" s="667"/>
      <c r="BT40" s="667"/>
      <c r="BU40" s="668"/>
      <c r="BV40" s="628">
        <v>84</v>
      </c>
      <c r="BW40" s="629"/>
      <c r="BX40" s="629"/>
      <c r="BY40" s="629"/>
      <c r="BZ40" s="629"/>
      <c r="CA40" s="629"/>
      <c r="CB40" s="669"/>
      <c r="CD40" s="670" t="s">
        <v>350</v>
      </c>
      <c r="CE40" s="667"/>
      <c r="CF40" s="667"/>
      <c r="CG40" s="667"/>
      <c r="CH40" s="667"/>
      <c r="CI40" s="667"/>
      <c r="CJ40" s="667"/>
      <c r="CK40" s="667"/>
      <c r="CL40" s="667"/>
      <c r="CM40" s="667"/>
      <c r="CN40" s="667"/>
      <c r="CO40" s="667"/>
      <c r="CP40" s="667"/>
      <c r="CQ40" s="668"/>
      <c r="CR40" s="628">
        <v>33140</v>
      </c>
      <c r="CS40" s="629"/>
      <c r="CT40" s="629"/>
      <c r="CU40" s="629"/>
      <c r="CV40" s="629"/>
      <c r="CW40" s="629"/>
      <c r="CX40" s="629"/>
      <c r="CY40" s="630"/>
      <c r="CZ40" s="631">
        <v>0.8</v>
      </c>
      <c r="DA40" s="641"/>
      <c r="DB40" s="641"/>
      <c r="DC40" s="642"/>
      <c r="DD40" s="634">
        <v>12140</v>
      </c>
      <c r="DE40" s="629"/>
      <c r="DF40" s="629"/>
      <c r="DG40" s="629"/>
      <c r="DH40" s="629"/>
      <c r="DI40" s="629"/>
      <c r="DJ40" s="629"/>
      <c r="DK40" s="630"/>
      <c r="DL40" s="634" t="s">
        <v>129</v>
      </c>
      <c r="DM40" s="629"/>
      <c r="DN40" s="629"/>
      <c r="DO40" s="629"/>
      <c r="DP40" s="629"/>
      <c r="DQ40" s="629"/>
      <c r="DR40" s="629"/>
      <c r="DS40" s="629"/>
      <c r="DT40" s="629"/>
      <c r="DU40" s="629"/>
      <c r="DV40" s="630"/>
      <c r="DW40" s="631" t="s">
        <v>129</v>
      </c>
      <c r="DX40" s="641"/>
      <c r="DY40" s="641"/>
      <c r="DZ40" s="641"/>
      <c r="EA40" s="641"/>
      <c r="EB40" s="641"/>
      <c r="EC40" s="662"/>
    </row>
    <row r="41" spans="2:133" ht="11.25" customHeight="1" x14ac:dyDescent="0.15">
      <c r="B41" s="625" t="s">
        <v>351</v>
      </c>
      <c r="C41" s="626"/>
      <c r="D41" s="626"/>
      <c r="E41" s="626"/>
      <c r="F41" s="626"/>
      <c r="G41" s="626"/>
      <c r="H41" s="626"/>
      <c r="I41" s="626"/>
      <c r="J41" s="626"/>
      <c r="K41" s="626"/>
      <c r="L41" s="626"/>
      <c r="M41" s="626"/>
      <c r="N41" s="626"/>
      <c r="O41" s="626"/>
      <c r="P41" s="626"/>
      <c r="Q41" s="627"/>
      <c r="R41" s="628" t="s">
        <v>246</v>
      </c>
      <c r="S41" s="629"/>
      <c r="T41" s="629"/>
      <c r="U41" s="629"/>
      <c r="V41" s="629"/>
      <c r="W41" s="629"/>
      <c r="X41" s="629"/>
      <c r="Y41" s="630"/>
      <c r="Z41" s="655" t="s">
        <v>246</v>
      </c>
      <c r="AA41" s="655"/>
      <c r="AB41" s="655"/>
      <c r="AC41" s="655"/>
      <c r="AD41" s="656" t="s">
        <v>246</v>
      </c>
      <c r="AE41" s="656"/>
      <c r="AF41" s="656"/>
      <c r="AG41" s="656"/>
      <c r="AH41" s="656"/>
      <c r="AI41" s="656"/>
      <c r="AJ41" s="656"/>
      <c r="AK41" s="656"/>
      <c r="AL41" s="631" t="s">
        <v>246</v>
      </c>
      <c r="AM41" s="632"/>
      <c r="AN41" s="632"/>
      <c r="AO41" s="657"/>
      <c r="AQ41" s="663" t="s">
        <v>352</v>
      </c>
      <c r="AR41" s="664"/>
      <c r="AS41" s="664"/>
      <c r="AT41" s="664"/>
      <c r="AU41" s="664"/>
      <c r="AV41" s="664"/>
      <c r="AW41" s="664"/>
      <c r="AX41" s="664"/>
      <c r="AY41" s="665"/>
      <c r="AZ41" s="628">
        <v>59005</v>
      </c>
      <c r="BA41" s="629"/>
      <c r="BB41" s="629"/>
      <c r="BC41" s="629"/>
      <c r="BD41" s="639"/>
      <c r="BE41" s="639"/>
      <c r="BF41" s="666"/>
      <c r="BG41" s="671"/>
      <c r="BH41" s="672"/>
      <c r="BI41" s="672"/>
      <c r="BJ41" s="672"/>
      <c r="BK41" s="672"/>
      <c r="BL41" s="218"/>
      <c r="BM41" s="667" t="s">
        <v>353</v>
      </c>
      <c r="BN41" s="667"/>
      <c r="BO41" s="667"/>
      <c r="BP41" s="667"/>
      <c r="BQ41" s="667"/>
      <c r="BR41" s="667"/>
      <c r="BS41" s="667"/>
      <c r="BT41" s="667"/>
      <c r="BU41" s="668"/>
      <c r="BV41" s="628" t="s">
        <v>129</v>
      </c>
      <c r="BW41" s="629"/>
      <c r="BX41" s="629"/>
      <c r="BY41" s="629"/>
      <c r="BZ41" s="629"/>
      <c r="CA41" s="629"/>
      <c r="CB41" s="669"/>
      <c r="CD41" s="670" t="s">
        <v>354</v>
      </c>
      <c r="CE41" s="667"/>
      <c r="CF41" s="667"/>
      <c r="CG41" s="667"/>
      <c r="CH41" s="667"/>
      <c r="CI41" s="667"/>
      <c r="CJ41" s="667"/>
      <c r="CK41" s="667"/>
      <c r="CL41" s="667"/>
      <c r="CM41" s="667"/>
      <c r="CN41" s="667"/>
      <c r="CO41" s="667"/>
      <c r="CP41" s="667"/>
      <c r="CQ41" s="668"/>
      <c r="CR41" s="628" t="s">
        <v>246</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355</v>
      </c>
      <c r="C42" s="626"/>
      <c r="D42" s="626"/>
      <c r="E42" s="626"/>
      <c r="F42" s="626"/>
      <c r="G42" s="626"/>
      <c r="H42" s="626"/>
      <c r="I42" s="626"/>
      <c r="J42" s="626"/>
      <c r="K42" s="626"/>
      <c r="L42" s="626"/>
      <c r="M42" s="626"/>
      <c r="N42" s="626"/>
      <c r="O42" s="626"/>
      <c r="P42" s="626"/>
      <c r="Q42" s="627"/>
      <c r="R42" s="628" t="s">
        <v>237</v>
      </c>
      <c r="S42" s="629"/>
      <c r="T42" s="629"/>
      <c r="U42" s="629"/>
      <c r="V42" s="629"/>
      <c r="W42" s="629"/>
      <c r="X42" s="629"/>
      <c r="Y42" s="630"/>
      <c r="Z42" s="655" t="s">
        <v>246</v>
      </c>
      <c r="AA42" s="655"/>
      <c r="AB42" s="655"/>
      <c r="AC42" s="655"/>
      <c r="AD42" s="656" t="s">
        <v>246</v>
      </c>
      <c r="AE42" s="656"/>
      <c r="AF42" s="656"/>
      <c r="AG42" s="656"/>
      <c r="AH42" s="656"/>
      <c r="AI42" s="656"/>
      <c r="AJ42" s="656"/>
      <c r="AK42" s="656"/>
      <c r="AL42" s="631" t="s">
        <v>246</v>
      </c>
      <c r="AM42" s="632"/>
      <c r="AN42" s="632"/>
      <c r="AO42" s="657"/>
      <c r="AQ42" s="675" t="s">
        <v>356</v>
      </c>
      <c r="AR42" s="676"/>
      <c r="AS42" s="676"/>
      <c r="AT42" s="676"/>
      <c r="AU42" s="676"/>
      <c r="AV42" s="676"/>
      <c r="AW42" s="676"/>
      <c r="AX42" s="676"/>
      <c r="AY42" s="677"/>
      <c r="AZ42" s="608">
        <v>280899</v>
      </c>
      <c r="BA42" s="643"/>
      <c r="BB42" s="643"/>
      <c r="BC42" s="643"/>
      <c r="BD42" s="609"/>
      <c r="BE42" s="609"/>
      <c r="BF42" s="658"/>
      <c r="BG42" s="673"/>
      <c r="BH42" s="674"/>
      <c r="BI42" s="674"/>
      <c r="BJ42" s="674"/>
      <c r="BK42" s="674"/>
      <c r="BL42" s="219"/>
      <c r="BM42" s="659" t="s">
        <v>357</v>
      </c>
      <c r="BN42" s="659"/>
      <c r="BO42" s="659"/>
      <c r="BP42" s="659"/>
      <c r="BQ42" s="659"/>
      <c r="BR42" s="659"/>
      <c r="BS42" s="659"/>
      <c r="BT42" s="659"/>
      <c r="BU42" s="660"/>
      <c r="BV42" s="608">
        <v>485</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1203794</v>
      </c>
      <c r="CS42" s="639"/>
      <c r="CT42" s="639"/>
      <c r="CU42" s="639"/>
      <c r="CV42" s="639"/>
      <c r="CW42" s="639"/>
      <c r="CX42" s="639"/>
      <c r="CY42" s="640"/>
      <c r="CZ42" s="631">
        <v>28.1</v>
      </c>
      <c r="DA42" s="641"/>
      <c r="DB42" s="641"/>
      <c r="DC42" s="642"/>
      <c r="DD42" s="634">
        <v>375969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359</v>
      </c>
      <c r="C43" s="626"/>
      <c r="D43" s="626"/>
      <c r="E43" s="626"/>
      <c r="F43" s="626"/>
      <c r="G43" s="626"/>
      <c r="H43" s="626"/>
      <c r="I43" s="626"/>
      <c r="J43" s="626"/>
      <c r="K43" s="626"/>
      <c r="L43" s="626"/>
      <c r="M43" s="626"/>
      <c r="N43" s="626"/>
      <c r="O43" s="626"/>
      <c r="P43" s="626"/>
      <c r="Q43" s="627"/>
      <c r="R43" s="628" t="s">
        <v>129</v>
      </c>
      <c r="S43" s="629"/>
      <c r="T43" s="629"/>
      <c r="U43" s="629"/>
      <c r="V43" s="629"/>
      <c r="W43" s="629"/>
      <c r="X43" s="629"/>
      <c r="Y43" s="630"/>
      <c r="Z43" s="655" t="s">
        <v>246</v>
      </c>
      <c r="AA43" s="655"/>
      <c r="AB43" s="655"/>
      <c r="AC43" s="655"/>
      <c r="AD43" s="656" t="s">
        <v>129</v>
      </c>
      <c r="AE43" s="656"/>
      <c r="AF43" s="656"/>
      <c r="AG43" s="656"/>
      <c r="AH43" s="656"/>
      <c r="AI43" s="656"/>
      <c r="AJ43" s="656"/>
      <c r="AK43" s="656"/>
      <c r="AL43" s="631" t="s">
        <v>129</v>
      </c>
      <c r="AM43" s="632"/>
      <c r="AN43" s="632"/>
      <c r="AO43" s="657"/>
      <c r="BV43" s="220"/>
      <c r="BW43" s="220"/>
      <c r="BX43" s="220"/>
      <c r="BY43" s="220"/>
      <c r="BZ43" s="220"/>
      <c r="CA43" s="220"/>
      <c r="CB43" s="220"/>
      <c r="CD43" s="625" t="s">
        <v>360</v>
      </c>
      <c r="CE43" s="626"/>
      <c r="CF43" s="626"/>
      <c r="CG43" s="626"/>
      <c r="CH43" s="626"/>
      <c r="CI43" s="626"/>
      <c r="CJ43" s="626"/>
      <c r="CK43" s="626"/>
      <c r="CL43" s="626"/>
      <c r="CM43" s="626"/>
      <c r="CN43" s="626"/>
      <c r="CO43" s="626"/>
      <c r="CP43" s="626"/>
      <c r="CQ43" s="627"/>
      <c r="CR43" s="628">
        <v>26889</v>
      </c>
      <c r="CS43" s="639"/>
      <c r="CT43" s="639"/>
      <c r="CU43" s="639"/>
      <c r="CV43" s="639"/>
      <c r="CW43" s="639"/>
      <c r="CX43" s="639"/>
      <c r="CY43" s="640"/>
      <c r="CZ43" s="631">
        <v>0.6</v>
      </c>
      <c r="DA43" s="641"/>
      <c r="DB43" s="641"/>
      <c r="DC43" s="642"/>
      <c r="DD43" s="634">
        <v>26889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361</v>
      </c>
      <c r="C44" s="606"/>
      <c r="D44" s="606"/>
      <c r="E44" s="606"/>
      <c r="F44" s="606"/>
      <c r="G44" s="606"/>
      <c r="H44" s="606"/>
      <c r="I44" s="606"/>
      <c r="J44" s="606"/>
      <c r="K44" s="606"/>
      <c r="L44" s="606"/>
      <c r="M44" s="606"/>
      <c r="N44" s="606"/>
      <c r="O44" s="606"/>
      <c r="P44" s="606"/>
      <c r="Q44" s="607"/>
      <c r="R44" s="608">
        <v>4493976</v>
      </c>
      <c r="S44" s="643"/>
      <c r="T44" s="643"/>
      <c r="U44" s="643"/>
      <c r="V44" s="643"/>
      <c r="W44" s="643"/>
      <c r="X44" s="643"/>
      <c r="Y44" s="644"/>
      <c r="Z44" s="645">
        <v>100</v>
      </c>
      <c r="AA44" s="645"/>
      <c r="AB44" s="645"/>
      <c r="AC44" s="645"/>
      <c r="AD44" s="646">
        <v>2282480</v>
      </c>
      <c r="AE44" s="646"/>
      <c r="AF44" s="646"/>
      <c r="AG44" s="646"/>
      <c r="AH44" s="646"/>
      <c r="AI44" s="646"/>
      <c r="AJ44" s="646"/>
      <c r="AK44" s="646"/>
      <c r="AL44" s="611">
        <v>100</v>
      </c>
      <c r="AM44" s="647"/>
      <c r="AN44" s="647"/>
      <c r="AO44" s="648"/>
      <c r="CD44" s="649" t="s">
        <v>308</v>
      </c>
      <c r="CE44" s="650"/>
      <c r="CF44" s="625" t="s">
        <v>362</v>
      </c>
      <c r="CG44" s="626"/>
      <c r="CH44" s="626"/>
      <c r="CI44" s="626"/>
      <c r="CJ44" s="626"/>
      <c r="CK44" s="626"/>
      <c r="CL44" s="626"/>
      <c r="CM44" s="626"/>
      <c r="CN44" s="626"/>
      <c r="CO44" s="626"/>
      <c r="CP44" s="626"/>
      <c r="CQ44" s="627"/>
      <c r="CR44" s="628">
        <v>1203794</v>
      </c>
      <c r="CS44" s="629"/>
      <c r="CT44" s="629"/>
      <c r="CU44" s="629"/>
      <c r="CV44" s="629"/>
      <c r="CW44" s="629"/>
      <c r="CX44" s="629"/>
      <c r="CY44" s="630"/>
      <c r="CZ44" s="631">
        <v>28.1</v>
      </c>
      <c r="DA44" s="632"/>
      <c r="DB44" s="632"/>
      <c r="DC44" s="633"/>
      <c r="DD44" s="634">
        <v>375969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51"/>
      <c r="CE45" s="652"/>
      <c r="CF45" s="625" t="s">
        <v>363</v>
      </c>
      <c r="CG45" s="626"/>
      <c r="CH45" s="626"/>
      <c r="CI45" s="626"/>
      <c r="CJ45" s="626"/>
      <c r="CK45" s="626"/>
      <c r="CL45" s="626"/>
      <c r="CM45" s="626"/>
      <c r="CN45" s="626"/>
      <c r="CO45" s="626"/>
      <c r="CP45" s="626"/>
      <c r="CQ45" s="627"/>
      <c r="CR45" s="628">
        <v>81039</v>
      </c>
      <c r="CS45" s="639"/>
      <c r="CT45" s="639"/>
      <c r="CU45" s="639"/>
      <c r="CV45" s="639"/>
      <c r="CW45" s="639"/>
      <c r="CX45" s="639"/>
      <c r="CY45" s="640"/>
      <c r="CZ45" s="631">
        <v>1.9</v>
      </c>
      <c r="DA45" s="641"/>
      <c r="DB45" s="641"/>
      <c r="DC45" s="642"/>
      <c r="DD45" s="634">
        <v>26131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2" t="s">
        <v>364</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51"/>
      <c r="CE46" s="652"/>
      <c r="CF46" s="625" t="s">
        <v>365</v>
      </c>
      <c r="CG46" s="626"/>
      <c r="CH46" s="626"/>
      <c r="CI46" s="626"/>
      <c r="CJ46" s="626"/>
      <c r="CK46" s="626"/>
      <c r="CL46" s="626"/>
      <c r="CM46" s="626"/>
      <c r="CN46" s="626"/>
      <c r="CO46" s="626"/>
      <c r="CP46" s="626"/>
      <c r="CQ46" s="627"/>
      <c r="CR46" s="628">
        <v>1070606</v>
      </c>
      <c r="CS46" s="629"/>
      <c r="CT46" s="629"/>
      <c r="CU46" s="629"/>
      <c r="CV46" s="629"/>
      <c r="CW46" s="629"/>
      <c r="CX46" s="629"/>
      <c r="CY46" s="630"/>
      <c r="CZ46" s="631">
        <v>25</v>
      </c>
      <c r="DA46" s="632"/>
      <c r="DB46" s="632"/>
      <c r="DC46" s="633"/>
      <c r="DD46" s="634">
        <v>331238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t="s">
        <v>246</v>
      </c>
      <c r="CS47" s="639"/>
      <c r="CT47" s="639"/>
      <c r="CU47" s="639"/>
      <c r="CV47" s="639"/>
      <c r="CW47" s="639"/>
      <c r="CX47" s="639"/>
      <c r="CY47" s="640"/>
      <c r="CZ47" s="631" t="s">
        <v>129</v>
      </c>
      <c r="DA47" s="641"/>
      <c r="DB47" s="641"/>
      <c r="DC47" s="642"/>
      <c r="DD47" s="634" t="s">
        <v>246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05" t="s">
        <v>370</v>
      </c>
      <c r="CE49" s="606"/>
      <c r="CF49" s="606"/>
      <c r="CG49" s="606"/>
      <c r="CH49" s="606"/>
      <c r="CI49" s="606"/>
      <c r="CJ49" s="606"/>
      <c r="CK49" s="606"/>
      <c r="CL49" s="606"/>
      <c r="CM49" s="606"/>
      <c r="CN49" s="606"/>
      <c r="CO49" s="606"/>
      <c r="CP49" s="606"/>
      <c r="CQ49" s="607"/>
      <c r="CR49" s="608">
        <v>4283513</v>
      </c>
      <c r="CS49" s="609"/>
      <c r="CT49" s="609"/>
      <c r="CU49" s="609"/>
      <c r="CV49" s="609"/>
      <c r="CW49" s="609"/>
      <c r="CX49" s="609"/>
      <c r="CY49" s="610"/>
      <c r="CZ49" s="611">
        <v>100</v>
      </c>
      <c r="DA49" s="612"/>
      <c r="DB49" s="612"/>
      <c r="DC49" s="613"/>
      <c r="DD49" s="614">
        <v>2689236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ZJi3AuT1URnpVCOWwAC1e1IYiXlTLYK24AvAq/aQtX1aZmJQWsBYPpFjwicGqAkSOUtpniQtnBRcA1R/pjfxOQ==" saltValue="uZgvBhuHnO2/DpaCfFuS1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1118" t="s">
        <v>371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19" t="s">
        <v>372</v>
      </c>
      <c r="DK2" s="1120"/>
      <c r="DL2" s="1120"/>
      <c r="DM2" s="1120"/>
      <c r="DN2" s="1120"/>
      <c r="DO2" s="1121"/>
      <c r="DP2" s="227"/>
      <c r="DQ2" s="1119" t="s">
        <v>373</v>
      </c>
      <c r="DR2" s="1120"/>
      <c r="DS2" s="1120"/>
      <c r="DT2" s="1120"/>
      <c r="DU2" s="1120"/>
      <c r="DV2" s="1120"/>
      <c r="DW2" s="1120"/>
      <c r="DX2" s="1120"/>
      <c r="DY2" s="1120"/>
      <c r="DZ2" s="1121"/>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1087" t="s">
        <v>374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1"/>
      <c r="BA4" s="231"/>
      <c r="BB4" s="231"/>
      <c r="BC4" s="231"/>
      <c r="BD4" s="231"/>
      <c r="BE4" s="232"/>
      <c r="BF4" s="232"/>
      <c r="BG4" s="232"/>
      <c r="BH4" s="232"/>
      <c r="BI4" s="232"/>
      <c r="BJ4" s="232"/>
      <c r="BK4" s="232"/>
      <c r="BL4" s="232"/>
      <c r="BM4" s="232"/>
      <c r="BN4" s="232"/>
      <c r="BO4" s="232"/>
      <c r="BP4" s="232"/>
      <c r="BQ4" s="758" t="s">
        <v>375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3"/>
    </row>
    <row r="5" spans="1:131" s="234" customFormat="1" ht="26.25" customHeight="1" x14ac:dyDescent="0.15">
      <c r="A5" s="1023" t="s">
        <v>376</v>
      </c>
      <c r="B5" s="1024"/>
      <c r="C5" s="1024"/>
      <c r="D5" s="1024"/>
      <c r="E5" s="1024"/>
      <c r="F5" s="1024"/>
      <c r="G5" s="1024"/>
      <c r="H5" s="1024"/>
      <c r="I5" s="1024"/>
      <c r="J5" s="1024"/>
      <c r="K5" s="1024"/>
      <c r="L5" s="1024"/>
      <c r="M5" s="1024"/>
      <c r="N5" s="1024"/>
      <c r="O5" s="1024"/>
      <c r="P5" s="1025"/>
      <c r="Q5" s="1029" t="s">
        <v>377</v>
      </c>
      <c r="R5" s="1030"/>
      <c r="S5" s="1030"/>
      <c r="T5" s="1030"/>
      <c r="U5" s="1031"/>
      <c r="V5" s="1029" t="s">
        <v>378</v>
      </c>
      <c r="W5" s="1030"/>
      <c r="X5" s="1030"/>
      <c r="Y5" s="1030"/>
      <c r="Z5" s="1031"/>
      <c r="AA5" s="1029" t="s">
        <v>379</v>
      </c>
      <c r="AB5" s="1030"/>
      <c r="AC5" s="1030"/>
      <c r="AD5" s="1030"/>
      <c r="AE5" s="1030"/>
      <c r="AF5" s="1122" t="s">
        <v>380</v>
      </c>
      <c r="AG5" s="1030"/>
      <c r="AH5" s="1030"/>
      <c r="AI5" s="1030"/>
      <c r="AJ5" s="1043"/>
      <c r="AK5" s="1030" t="s">
        <v>381</v>
      </c>
      <c r="AL5" s="1030"/>
      <c r="AM5" s="1030"/>
      <c r="AN5" s="1030"/>
      <c r="AO5" s="1031"/>
      <c r="AP5" s="1029" t="s">
        <v>382</v>
      </c>
      <c r="AQ5" s="1030"/>
      <c r="AR5" s="1030"/>
      <c r="AS5" s="1030"/>
      <c r="AT5" s="1031"/>
      <c r="AU5" s="1029" t="s">
        <v>383</v>
      </c>
      <c r="AV5" s="1030"/>
      <c r="AW5" s="1030"/>
      <c r="AX5" s="1030"/>
      <c r="AY5" s="1043"/>
      <c r="AZ5" s="231"/>
      <c r="BA5" s="231"/>
      <c r="BB5" s="231"/>
      <c r="BC5" s="231"/>
      <c r="BD5" s="231"/>
      <c r="BE5" s="232"/>
      <c r="BF5" s="232"/>
      <c r="BG5" s="232"/>
      <c r="BH5" s="232"/>
      <c r="BI5" s="232"/>
      <c r="BJ5" s="232"/>
      <c r="BK5" s="232"/>
      <c r="BL5" s="232"/>
      <c r="BM5" s="232"/>
      <c r="BN5" s="232"/>
      <c r="BO5" s="232"/>
      <c r="BP5" s="232"/>
      <c r="BQ5" s="1023" t="s">
        <v>384</v>
      </c>
      <c r="BR5" s="1024"/>
      <c r="BS5" s="1024"/>
      <c r="BT5" s="1024"/>
      <c r="BU5" s="1024"/>
      <c r="BV5" s="1024"/>
      <c r="BW5" s="1024"/>
      <c r="BX5" s="1024"/>
      <c r="BY5" s="1024"/>
      <c r="BZ5" s="1024"/>
      <c r="CA5" s="1024"/>
      <c r="CB5" s="1024"/>
      <c r="CC5" s="1024"/>
      <c r="CD5" s="1024"/>
      <c r="CE5" s="1024"/>
      <c r="CF5" s="1024"/>
      <c r="CG5" s="1025"/>
      <c r="CH5" s="1029" t="s">
        <v>385</v>
      </c>
      <c r="CI5" s="1030"/>
      <c r="CJ5" s="1030"/>
      <c r="CK5" s="1030"/>
      <c r="CL5" s="1031"/>
      <c r="CM5" s="1029" t="s">
        <v>386</v>
      </c>
      <c r="CN5" s="1030"/>
      <c r="CO5" s="1030"/>
      <c r="CP5" s="1030"/>
      <c r="CQ5" s="1031"/>
      <c r="CR5" s="1029" t="s">
        <v>387</v>
      </c>
      <c r="CS5" s="1030"/>
      <c r="CT5" s="1030"/>
      <c r="CU5" s="1030"/>
      <c r="CV5" s="1031"/>
      <c r="CW5" s="1029" t="s">
        <v>388</v>
      </c>
      <c r="CX5" s="1030"/>
      <c r="CY5" s="1030"/>
      <c r="CZ5" s="1030"/>
      <c r="DA5" s="1031"/>
      <c r="DB5" s="1029" t="s">
        <v>389</v>
      </c>
      <c r="DC5" s="1030"/>
      <c r="DD5" s="1030"/>
      <c r="DE5" s="1030"/>
      <c r="DF5" s="1031"/>
      <c r="DG5" s="1112" t="s">
        <v>390</v>
      </c>
      <c r="DH5" s="1113"/>
      <c r="DI5" s="1113"/>
      <c r="DJ5" s="1113"/>
      <c r="DK5" s="1114"/>
      <c r="DL5" s="1112" t="s">
        <v>391</v>
      </c>
      <c r="DM5" s="1113"/>
      <c r="DN5" s="1113"/>
      <c r="DO5" s="1113"/>
      <c r="DP5" s="1114"/>
      <c r="DQ5" s="1029" t="s">
        <v>392</v>
      </c>
      <c r="DR5" s="1030"/>
      <c r="DS5" s="1030"/>
      <c r="DT5" s="1030"/>
      <c r="DU5" s="1031"/>
      <c r="DV5" s="1029" t="s">
        <v>383</v>
      </c>
      <c r="DW5" s="1030"/>
      <c r="DX5" s="1030"/>
      <c r="DY5" s="1030"/>
      <c r="DZ5" s="1043"/>
      <c r="EA5" s="233"/>
    </row>
    <row r="6" spans="1:131" s="234"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1"/>
      <c r="BA6" s="231"/>
      <c r="BB6" s="231"/>
      <c r="BC6" s="231"/>
      <c r="BD6" s="231"/>
      <c r="BE6" s="232"/>
      <c r="BF6" s="232"/>
      <c r="BG6" s="232"/>
      <c r="BH6" s="232"/>
      <c r="BI6" s="232"/>
      <c r="BJ6" s="232"/>
      <c r="BK6" s="232"/>
      <c r="BL6" s="232"/>
      <c r="BM6" s="232"/>
      <c r="BN6" s="232"/>
      <c r="BO6" s="232"/>
      <c r="BP6" s="232"/>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3"/>
    </row>
    <row r="7" spans="1:131" s="234" customFormat="1" ht="26.25" customHeight="1" thickTop="1" x14ac:dyDescent="0.15">
      <c r="A7" s="235">
        <v>1</v>
      </c>
      <c r="B7" s="1075" t="s">
        <v>393</v>
      </c>
      <c r="C7" s="1076"/>
      <c r="D7" s="1076"/>
      <c r="E7" s="1076"/>
      <c r="F7" s="1076"/>
      <c r="G7" s="1076"/>
      <c r="H7" s="1076"/>
      <c r="I7" s="1076"/>
      <c r="J7" s="1076"/>
      <c r="K7" s="1076"/>
      <c r="L7" s="1076"/>
      <c r="M7" s="1076"/>
      <c r="N7" s="1076"/>
      <c r="O7" s="1076"/>
      <c r="P7" s="1077"/>
      <c r="Q7" s="1130">
        <v>4494</v>
      </c>
      <c r="R7" s="1131"/>
      <c r="S7" s="1131"/>
      <c r="T7" s="1131"/>
      <c r="U7" s="1131"/>
      <c r="V7" s="1131">
        <v>4284</v>
      </c>
      <c r="W7" s="1131"/>
      <c r="X7" s="1131"/>
      <c r="Y7" s="1131"/>
      <c r="Z7" s="1131"/>
      <c r="AA7" s="1131">
        <v>210</v>
      </c>
      <c r="AB7" s="1131"/>
      <c r="AC7" s="1131"/>
      <c r="AD7" s="1131"/>
      <c r="AE7" s="1132"/>
      <c r="AF7" s="1133">
        <v>201</v>
      </c>
      <c r="AG7" s="1134"/>
      <c r="AH7" s="1134"/>
      <c r="AI7" s="1134"/>
      <c r="AJ7" s="1135"/>
      <c r="AK7" s="1136">
        <v>54</v>
      </c>
      <c r="AL7" s="1137"/>
      <c r="AM7" s="1137"/>
      <c r="AN7" s="1137"/>
      <c r="AO7" s="1137"/>
      <c r="AP7" s="1137">
        <v>3329</v>
      </c>
      <c r="AQ7" s="1137"/>
      <c r="AR7" s="1137"/>
      <c r="AS7" s="1137"/>
      <c r="AT7" s="1137"/>
      <c r="AU7" s="1138"/>
      <c r="AV7" s="1138"/>
      <c r="AW7" s="1138"/>
      <c r="AX7" s="1138"/>
      <c r="AY7" s="1139"/>
      <c r="AZ7" s="231"/>
      <c r="BA7" s="231"/>
      <c r="BB7" s="231"/>
      <c r="BC7" s="231"/>
      <c r="BD7" s="231"/>
      <c r="BE7" s="232"/>
      <c r="BF7" s="232"/>
      <c r="BG7" s="232"/>
      <c r="BH7" s="232"/>
      <c r="BI7" s="232"/>
      <c r="BJ7" s="232"/>
      <c r="BK7" s="232"/>
      <c r="BL7" s="232"/>
      <c r="BM7" s="232"/>
      <c r="BN7" s="232"/>
      <c r="BO7" s="232"/>
      <c r="BP7" s="232"/>
      <c r="BQ7" s="235">
        <v>1</v>
      </c>
      <c r="BR7" s="236"/>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3"/>
    </row>
    <row r="8" spans="1:131" s="234" customFormat="1" ht="26.25" customHeight="1" x14ac:dyDescent="0.15">
      <c r="A8" s="237">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1"/>
      <c r="BA8" s="231"/>
      <c r="BB8" s="231"/>
      <c r="BC8" s="231"/>
      <c r="BD8" s="231"/>
      <c r="BE8" s="232"/>
      <c r="BF8" s="232"/>
      <c r="BG8" s="232"/>
      <c r="BH8" s="232"/>
      <c r="BI8" s="232"/>
      <c r="BJ8" s="232"/>
      <c r="BK8" s="232"/>
      <c r="BL8" s="232"/>
      <c r="BM8" s="232"/>
      <c r="BN8" s="232"/>
      <c r="BO8" s="232"/>
      <c r="BP8" s="232"/>
      <c r="BQ8" s="237">
        <v>2</v>
      </c>
      <c r="BR8" s="238"/>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3"/>
    </row>
    <row r="9" spans="1:131" s="234" customFormat="1" ht="26.25" customHeight="1" x14ac:dyDescent="0.15">
      <c r="A9" s="237">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1"/>
      <c r="BA9" s="231"/>
      <c r="BB9" s="231"/>
      <c r="BC9" s="231"/>
      <c r="BD9" s="231"/>
      <c r="BE9" s="232"/>
      <c r="BF9" s="232"/>
      <c r="BG9" s="232"/>
      <c r="BH9" s="232"/>
      <c r="BI9" s="232"/>
      <c r="BJ9" s="232"/>
      <c r="BK9" s="232"/>
      <c r="BL9" s="232"/>
      <c r="BM9" s="232"/>
      <c r="BN9" s="232"/>
      <c r="BO9" s="232"/>
      <c r="BP9" s="232"/>
      <c r="BQ9" s="237">
        <v>3</v>
      </c>
      <c r="BR9" s="238"/>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3"/>
    </row>
    <row r="10" spans="1:131" s="234" customFormat="1" ht="26.25" customHeight="1" x14ac:dyDescent="0.15">
      <c r="A10" s="237">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1"/>
      <c r="BA10" s="231"/>
      <c r="BB10" s="231"/>
      <c r="BC10" s="231"/>
      <c r="BD10" s="231"/>
      <c r="BE10" s="232"/>
      <c r="BF10" s="232"/>
      <c r="BG10" s="232"/>
      <c r="BH10" s="232"/>
      <c r="BI10" s="232"/>
      <c r="BJ10" s="232"/>
      <c r="BK10" s="232"/>
      <c r="BL10" s="232"/>
      <c r="BM10" s="232"/>
      <c r="BN10" s="232"/>
      <c r="BO10" s="232"/>
      <c r="BP10" s="232"/>
      <c r="BQ10" s="237">
        <v>4</v>
      </c>
      <c r="BR10" s="238"/>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3"/>
    </row>
    <row r="11" spans="1:131" s="234" customFormat="1" ht="26.25" customHeight="1" x14ac:dyDescent="0.15">
      <c r="A11" s="237">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1"/>
      <c r="BA11" s="231"/>
      <c r="BB11" s="231"/>
      <c r="BC11" s="231"/>
      <c r="BD11" s="231"/>
      <c r="BE11" s="232"/>
      <c r="BF11" s="232"/>
      <c r="BG11" s="232"/>
      <c r="BH11" s="232"/>
      <c r="BI11" s="232"/>
      <c r="BJ11" s="232"/>
      <c r="BK11" s="232"/>
      <c r="BL11" s="232"/>
      <c r="BM11" s="232"/>
      <c r="BN11" s="232"/>
      <c r="BO11" s="232"/>
      <c r="BP11" s="232"/>
      <c r="BQ11" s="237">
        <v>5</v>
      </c>
      <c r="BR11" s="238"/>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3"/>
    </row>
    <row r="12" spans="1:131" s="234" customFormat="1" ht="26.25" customHeight="1" x14ac:dyDescent="0.15">
      <c r="A12" s="237">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1"/>
      <c r="BA12" s="231"/>
      <c r="BB12" s="231"/>
      <c r="BC12" s="231"/>
      <c r="BD12" s="231"/>
      <c r="BE12" s="232"/>
      <c r="BF12" s="232"/>
      <c r="BG12" s="232"/>
      <c r="BH12" s="232"/>
      <c r="BI12" s="232"/>
      <c r="BJ12" s="232"/>
      <c r="BK12" s="232"/>
      <c r="BL12" s="232"/>
      <c r="BM12" s="232"/>
      <c r="BN12" s="232"/>
      <c r="BO12" s="232"/>
      <c r="BP12" s="232"/>
      <c r="BQ12" s="237">
        <v>6</v>
      </c>
      <c r="BR12" s="238"/>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3"/>
    </row>
    <row r="13" spans="1:131" s="234" customFormat="1" ht="26.25" customHeight="1" x14ac:dyDescent="0.15">
      <c r="A13" s="237">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1"/>
      <c r="BA13" s="231"/>
      <c r="BB13" s="231"/>
      <c r="BC13" s="231"/>
      <c r="BD13" s="231"/>
      <c r="BE13" s="232"/>
      <c r="BF13" s="232"/>
      <c r="BG13" s="232"/>
      <c r="BH13" s="232"/>
      <c r="BI13" s="232"/>
      <c r="BJ13" s="232"/>
      <c r="BK13" s="232"/>
      <c r="BL13" s="232"/>
      <c r="BM13" s="232"/>
      <c r="BN13" s="232"/>
      <c r="BO13" s="232"/>
      <c r="BP13" s="232"/>
      <c r="BQ13" s="237">
        <v>7</v>
      </c>
      <c r="BR13" s="238"/>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3"/>
    </row>
    <row r="14" spans="1:131" s="234" customFormat="1" ht="26.25" customHeight="1" x14ac:dyDescent="0.15">
      <c r="A14" s="237">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1"/>
      <c r="BA14" s="231"/>
      <c r="BB14" s="231"/>
      <c r="BC14" s="231"/>
      <c r="BD14" s="231"/>
      <c r="BE14" s="232"/>
      <c r="BF14" s="232"/>
      <c r="BG14" s="232"/>
      <c r="BH14" s="232"/>
      <c r="BI14" s="232"/>
      <c r="BJ14" s="232"/>
      <c r="BK14" s="232"/>
      <c r="BL14" s="232"/>
      <c r="BM14" s="232"/>
      <c r="BN14" s="232"/>
      <c r="BO14" s="232"/>
      <c r="BP14" s="232"/>
      <c r="BQ14" s="237">
        <v>8</v>
      </c>
      <c r="BR14" s="238"/>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3"/>
    </row>
    <row r="15" spans="1:131" s="234" customFormat="1" ht="26.25" customHeight="1" x14ac:dyDescent="0.15">
      <c r="A15" s="237">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1"/>
      <c r="BA15" s="231"/>
      <c r="BB15" s="231"/>
      <c r="BC15" s="231"/>
      <c r="BD15" s="231"/>
      <c r="BE15" s="232"/>
      <c r="BF15" s="232"/>
      <c r="BG15" s="232"/>
      <c r="BH15" s="232"/>
      <c r="BI15" s="232"/>
      <c r="BJ15" s="232"/>
      <c r="BK15" s="232"/>
      <c r="BL15" s="232"/>
      <c r="BM15" s="232"/>
      <c r="BN15" s="232"/>
      <c r="BO15" s="232"/>
      <c r="BP15" s="232"/>
      <c r="BQ15" s="237">
        <v>9</v>
      </c>
      <c r="BR15" s="238"/>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3"/>
    </row>
    <row r="16" spans="1:131" s="234" customFormat="1" ht="26.25" customHeight="1" x14ac:dyDescent="0.15">
      <c r="A16" s="237">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1"/>
      <c r="BA16" s="231"/>
      <c r="BB16" s="231"/>
      <c r="BC16" s="231"/>
      <c r="BD16" s="231"/>
      <c r="BE16" s="232"/>
      <c r="BF16" s="232"/>
      <c r="BG16" s="232"/>
      <c r="BH16" s="232"/>
      <c r="BI16" s="232"/>
      <c r="BJ16" s="232"/>
      <c r="BK16" s="232"/>
      <c r="BL16" s="232"/>
      <c r="BM16" s="232"/>
      <c r="BN16" s="232"/>
      <c r="BO16" s="232"/>
      <c r="BP16" s="232"/>
      <c r="BQ16" s="237">
        <v>10</v>
      </c>
      <c r="BR16" s="238"/>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3"/>
    </row>
    <row r="17" spans="1:131" s="234" customFormat="1" ht="26.25" customHeight="1" x14ac:dyDescent="0.15">
      <c r="A17" s="237">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1"/>
      <c r="BA17" s="231"/>
      <c r="BB17" s="231"/>
      <c r="BC17" s="231"/>
      <c r="BD17" s="231"/>
      <c r="BE17" s="232"/>
      <c r="BF17" s="232"/>
      <c r="BG17" s="232"/>
      <c r="BH17" s="232"/>
      <c r="BI17" s="232"/>
      <c r="BJ17" s="232"/>
      <c r="BK17" s="232"/>
      <c r="BL17" s="232"/>
      <c r="BM17" s="232"/>
      <c r="BN17" s="232"/>
      <c r="BO17" s="232"/>
      <c r="BP17" s="232"/>
      <c r="BQ17" s="237">
        <v>11</v>
      </c>
      <c r="BR17" s="238"/>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3"/>
    </row>
    <row r="18" spans="1:131" s="234" customFormat="1" ht="26.25" customHeight="1" x14ac:dyDescent="0.15">
      <c r="A18" s="237">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1"/>
      <c r="BA18" s="231"/>
      <c r="BB18" s="231"/>
      <c r="BC18" s="231"/>
      <c r="BD18" s="231"/>
      <c r="BE18" s="232"/>
      <c r="BF18" s="232"/>
      <c r="BG18" s="232"/>
      <c r="BH18" s="232"/>
      <c r="BI18" s="232"/>
      <c r="BJ18" s="232"/>
      <c r="BK18" s="232"/>
      <c r="BL18" s="232"/>
      <c r="BM18" s="232"/>
      <c r="BN18" s="232"/>
      <c r="BO18" s="232"/>
      <c r="BP18" s="232"/>
      <c r="BQ18" s="237">
        <v>12</v>
      </c>
      <c r="BR18" s="238"/>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3"/>
    </row>
    <row r="19" spans="1:131" s="234" customFormat="1" ht="26.25" customHeight="1" x14ac:dyDescent="0.15">
      <c r="A19" s="237">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1"/>
      <c r="BA19" s="231"/>
      <c r="BB19" s="231"/>
      <c r="BC19" s="231"/>
      <c r="BD19" s="231"/>
      <c r="BE19" s="232"/>
      <c r="BF19" s="232"/>
      <c r="BG19" s="232"/>
      <c r="BH19" s="232"/>
      <c r="BI19" s="232"/>
      <c r="BJ19" s="232"/>
      <c r="BK19" s="232"/>
      <c r="BL19" s="232"/>
      <c r="BM19" s="232"/>
      <c r="BN19" s="232"/>
      <c r="BO19" s="232"/>
      <c r="BP19" s="232"/>
      <c r="BQ19" s="237">
        <v>13</v>
      </c>
      <c r="BR19" s="238"/>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3"/>
    </row>
    <row r="20" spans="1:131" s="234" customFormat="1" ht="26.25" customHeight="1" x14ac:dyDescent="0.15">
      <c r="A20" s="237">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1"/>
      <c r="BA20" s="231"/>
      <c r="BB20" s="231"/>
      <c r="BC20" s="231"/>
      <c r="BD20" s="231"/>
      <c r="BE20" s="232"/>
      <c r="BF20" s="232"/>
      <c r="BG20" s="232"/>
      <c r="BH20" s="232"/>
      <c r="BI20" s="232"/>
      <c r="BJ20" s="232"/>
      <c r="BK20" s="232"/>
      <c r="BL20" s="232"/>
      <c r="BM20" s="232"/>
      <c r="BN20" s="232"/>
      <c r="BO20" s="232"/>
      <c r="BP20" s="232"/>
      <c r="BQ20" s="237">
        <v>14</v>
      </c>
      <c r="BR20" s="238"/>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3"/>
    </row>
    <row r="21" spans="1:131" s="234" customFormat="1" ht="26.25" customHeight="1" thickBot="1" x14ac:dyDescent="0.2">
      <c r="A21" s="237">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1"/>
      <c r="BA21" s="231"/>
      <c r="BB21" s="231"/>
      <c r="BC21" s="231"/>
      <c r="BD21" s="231"/>
      <c r="BE21" s="232"/>
      <c r="BF21" s="232"/>
      <c r="BG21" s="232"/>
      <c r="BH21" s="232"/>
      <c r="BI21" s="232"/>
      <c r="BJ21" s="232"/>
      <c r="BK21" s="232"/>
      <c r="BL21" s="232"/>
      <c r="BM21" s="232"/>
      <c r="BN21" s="232"/>
      <c r="BO21" s="232"/>
      <c r="BP21" s="232"/>
      <c r="BQ21" s="237">
        <v>15</v>
      </c>
      <c r="BR21" s="238"/>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3"/>
    </row>
    <row r="22" spans="1:131" s="234" customFormat="1" ht="26.25" customHeight="1" x14ac:dyDescent="0.15">
      <c r="A22" s="237">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394</v>
      </c>
      <c r="BA22" s="1056"/>
      <c r="BB22" s="1056"/>
      <c r="BC22" s="1056"/>
      <c r="BD22" s="1057"/>
      <c r="BE22" s="232"/>
      <c r="BF22" s="232"/>
      <c r="BG22" s="232"/>
      <c r="BH22" s="232"/>
      <c r="BI22" s="232"/>
      <c r="BJ22" s="232"/>
      <c r="BK22" s="232"/>
      <c r="BL22" s="232"/>
      <c r="BM22" s="232"/>
      <c r="BN22" s="232"/>
      <c r="BO22" s="232"/>
      <c r="BP22" s="232"/>
      <c r="BQ22" s="237">
        <v>16</v>
      </c>
      <c r="BR22" s="238"/>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3"/>
    </row>
    <row r="23" spans="1:131" s="234" customFormat="1" ht="26.25" customHeight="1" thickBot="1" x14ac:dyDescent="0.2">
      <c r="A23" s="239" t="s">
        <v>395</v>
      </c>
      <c r="B23" s="965" t="s">
        <v>396</v>
      </c>
      <c r="C23" s="966"/>
      <c r="D23" s="966"/>
      <c r="E23" s="966"/>
      <c r="F23" s="966"/>
      <c r="G23" s="966"/>
      <c r="H23" s="966"/>
      <c r="I23" s="966"/>
      <c r="J23" s="966"/>
      <c r="K23" s="966"/>
      <c r="L23" s="966"/>
      <c r="M23" s="966"/>
      <c r="N23" s="966"/>
      <c r="O23" s="966"/>
      <c r="P23" s="976"/>
      <c r="Q23" s="1095">
        <v>4494</v>
      </c>
      <c r="R23" s="1089"/>
      <c r="S23" s="1089"/>
      <c r="T23" s="1089"/>
      <c r="U23" s="1089"/>
      <c r="V23" s="1089">
        <v>4284</v>
      </c>
      <c r="W23" s="1089"/>
      <c r="X23" s="1089"/>
      <c r="Y23" s="1089"/>
      <c r="Z23" s="1089"/>
      <c r="AA23" s="1089">
        <v>210</v>
      </c>
      <c r="AB23" s="1089"/>
      <c r="AC23" s="1089"/>
      <c r="AD23" s="1089"/>
      <c r="AE23" s="1096"/>
      <c r="AF23" s="1097">
        <v>201</v>
      </c>
      <c r="AG23" s="1089"/>
      <c r="AH23" s="1089"/>
      <c r="AI23" s="1089"/>
      <c r="AJ23" s="1098"/>
      <c r="AK23" s="1099"/>
      <c r="AL23" s="1100"/>
      <c r="AM23" s="1100"/>
      <c r="AN23" s="1100"/>
      <c r="AO23" s="1100"/>
      <c r="AP23" s="1089">
        <v>3329</v>
      </c>
      <c r="AQ23" s="1089"/>
      <c r="AR23" s="1089"/>
      <c r="AS23" s="1089"/>
      <c r="AT23" s="1089"/>
      <c r="AU23" s="1090"/>
      <c r="AV23" s="1090"/>
      <c r="AW23" s="1090"/>
      <c r="AX23" s="1090"/>
      <c r="AY23" s="1091"/>
      <c r="AZ23" s="1092" t="s">
        <v>397</v>
      </c>
      <c r="BA23" s="1093"/>
      <c r="BB23" s="1093"/>
      <c r="BC23" s="1093"/>
      <c r="BD23" s="1094"/>
      <c r="BE23" s="232"/>
      <c r="BF23" s="232"/>
      <c r="BG23" s="232"/>
      <c r="BH23" s="232"/>
      <c r="BI23" s="232"/>
      <c r="BJ23" s="232"/>
      <c r="BK23" s="232"/>
      <c r="BL23" s="232"/>
      <c r="BM23" s="232"/>
      <c r="BN23" s="232"/>
      <c r="BO23" s="232"/>
      <c r="BP23" s="232"/>
      <c r="BQ23" s="237">
        <v>17</v>
      </c>
      <c r="BR23" s="238"/>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3"/>
    </row>
    <row r="24" spans="1:131" s="234" customFormat="1" ht="26.25" customHeight="1" x14ac:dyDescent="0.15">
      <c r="A24" s="1088" t="s">
        <v>398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1"/>
      <c r="BA24" s="231"/>
      <c r="BB24" s="231"/>
      <c r="BC24" s="231"/>
      <c r="BD24" s="231"/>
      <c r="BE24" s="232"/>
      <c r="BF24" s="232"/>
      <c r="BG24" s="232"/>
      <c r="BH24" s="232"/>
      <c r="BI24" s="232"/>
      <c r="BJ24" s="232"/>
      <c r="BK24" s="232"/>
      <c r="BL24" s="232"/>
      <c r="BM24" s="232"/>
      <c r="BN24" s="232"/>
      <c r="BO24" s="232"/>
      <c r="BP24" s="232"/>
      <c r="BQ24" s="237">
        <v>18</v>
      </c>
      <c r="BR24" s="238"/>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3"/>
    </row>
    <row r="25" spans="1:131" ht="26.25" customHeight="1" thickBot="1" x14ac:dyDescent="0.2">
      <c r="A25" s="1087" t="s">
        <v>399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1"/>
      <c r="BK25" s="231"/>
      <c r="BL25" s="231"/>
      <c r="BM25" s="231"/>
      <c r="BN25" s="231"/>
      <c r="BO25" s="240"/>
      <c r="BP25" s="240"/>
      <c r="BQ25" s="237">
        <v>19</v>
      </c>
      <c r="BR25" s="238"/>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9"/>
    </row>
    <row r="26" spans="1:131" ht="26.25" customHeight="1" x14ac:dyDescent="0.15">
      <c r="A26" s="1023" t="s">
        <v>376</v>
      </c>
      <c r="B26" s="1024"/>
      <c r="C26" s="1024"/>
      <c r="D26" s="1024"/>
      <c r="E26" s="1024"/>
      <c r="F26" s="1024"/>
      <c r="G26" s="1024"/>
      <c r="H26" s="1024"/>
      <c r="I26" s="1024"/>
      <c r="J26" s="1024"/>
      <c r="K26" s="1024"/>
      <c r="L26" s="1024"/>
      <c r="M26" s="1024"/>
      <c r="N26" s="1024"/>
      <c r="O26" s="1024"/>
      <c r="P26" s="1025"/>
      <c r="Q26" s="1029" t="s">
        <v>400</v>
      </c>
      <c r="R26" s="1030"/>
      <c r="S26" s="1030"/>
      <c r="T26" s="1030"/>
      <c r="U26" s="1031"/>
      <c r="V26" s="1029" t="s">
        <v>401</v>
      </c>
      <c r="W26" s="1030"/>
      <c r="X26" s="1030"/>
      <c r="Y26" s="1030"/>
      <c r="Z26" s="1031"/>
      <c r="AA26" s="1029" t="s">
        <v>402</v>
      </c>
      <c r="AB26" s="1030"/>
      <c r="AC26" s="1030"/>
      <c r="AD26" s="1030"/>
      <c r="AE26" s="1030"/>
      <c r="AF26" s="1083" t="s">
        <v>403</v>
      </c>
      <c r="AG26" s="1036"/>
      <c r="AH26" s="1036"/>
      <c r="AI26" s="1036"/>
      <c r="AJ26" s="1084"/>
      <c r="AK26" s="1030" t="s">
        <v>404</v>
      </c>
      <c r="AL26" s="1030"/>
      <c r="AM26" s="1030"/>
      <c r="AN26" s="1030"/>
      <c r="AO26" s="1031"/>
      <c r="AP26" s="1029" t="s">
        <v>405</v>
      </c>
      <c r="AQ26" s="1030"/>
      <c r="AR26" s="1030"/>
      <c r="AS26" s="1030"/>
      <c r="AT26" s="1031"/>
      <c r="AU26" s="1029" t="s">
        <v>406</v>
      </c>
      <c r="AV26" s="1030"/>
      <c r="AW26" s="1030"/>
      <c r="AX26" s="1030"/>
      <c r="AY26" s="1031"/>
      <c r="AZ26" s="1029" t="s">
        <v>407</v>
      </c>
      <c r="BA26" s="1030"/>
      <c r="BB26" s="1030"/>
      <c r="BC26" s="1030"/>
      <c r="BD26" s="1031"/>
      <c r="BE26" s="1029" t="s">
        <v>383</v>
      </c>
      <c r="BF26" s="1030"/>
      <c r="BG26" s="1030"/>
      <c r="BH26" s="1030"/>
      <c r="BI26" s="1043"/>
      <c r="BJ26" s="231"/>
      <c r="BK26" s="231"/>
      <c r="BL26" s="231"/>
      <c r="BM26" s="231"/>
      <c r="BN26" s="231"/>
      <c r="BO26" s="240"/>
      <c r="BP26" s="240"/>
      <c r="BQ26" s="237">
        <v>20</v>
      </c>
      <c r="BR26" s="238"/>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9"/>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1"/>
      <c r="BK27" s="231"/>
      <c r="BL27" s="231"/>
      <c r="BM27" s="231"/>
      <c r="BN27" s="231"/>
      <c r="BO27" s="240"/>
      <c r="BP27" s="240"/>
      <c r="BQ27" s="237">
        <v>21</v>
      </c>
      <c r="BR27" s="238"/>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9"/>
    </row>
    <row r="28" spans="1:131" ht="26.25" customHeight="1" thickTop="1" x14ac:dyDescent="0.15">
      <c r="A28" s="241">
        <v>1</v>
      </c>
      <c r="B28" s="1075" t="s">
        <v>408</v>
      </c>
      <c r="C28" s="1076"/>
      <c r="D28" s="1076"/>
      <c r="E28" s="1076"/>
      <c r="F28" s="1076"/>
      <c r="G28" s="1076"/>
      <c r="H28" s="1076"/>
      <c r="I28" s="1076"/>
      <c r="J28" s="1076"/>
      <c r="K28" s="1076"/>
      <c r="L28" s="1076"/>
      <c r="M28" s="1076"/>
      <c r="N28" s="1076"/>
      <c r="O28" s="1076"/>
      <c r="P28" s="1077"/>
      <c r="Q28" s="1078">
        <v>947</v>
      </c>
      <c r="R28" s="1079"/>
      <c r="S28" s="1079"/>
      <c r="T28" s="1079"/>
      <c r="U28" s="1079"/>
      <c r="V28" s="1079">
        <v>761</v>
      </c>
      <c r="W28" s="1079"/>
      <c r="X28" s="1079"/>
      <c r="Y28" s="1079"/>
      <c r="Z28" s="1079"/>
      <c r="AA28" s="1079">
        <v>186</v>
      </c>
      <c r="AB28" s="1079"/>
      <c r="AC28" s="1079"/>
      <c r="AD28" s="1079"/>
      <c r="AE28" s="1080"/>
      <c r="AF28" s="1081">
        <v>186</v>
      </c>
      <c r="AG28" s="1079"/>
      <c r="AH28" s="1079"/>
      <c r="AI28" s="1079"/>
      <c r="AJ28" s="1082"/>
      <c r="AK28" s="1070" t="s">
        <v>582</v>
      </c>
      <c r="AL28" s="1071"/>
      <c r="AM28" s="1071"/>
      <c r="AN28" s="1071"/>
      <c r="AO28" s="1071"/>
      <c r="AP28" s="1071" t="s">
        <v>582</v>
      </c>
      <c r="AQ28" s="1071"/>
      <c r="AR28" s="1071"/>
      <c r="AS28" s="1071"/>
      <c r="AT28" s="1071"/>
      <c r="AU28" s="1071" t="s">
        <v>582</v>
      </c>
      <c r="AV28" s="1071"/>
      <c r="AW28" s="1071"/>
      <c r="AX28" s="1071"/>
      <c r="AY28" s="1071"/>
      <c r="AZ28" s="1072" t="s">
        <v>582</v>
      </c>
      <c r="BA28" s="1072"/>
      <c r="BB28" s="1072"/>
      <c r="BC28" s="1072"/>
      <c r="BD28" s="1072"/>
      <c r="BE28" s="1073"/>
      <c r="BF28" s="1073"/>
      <c r="BG28" s="1073"/>
      <c r="BH28" s="1073"/>
      <c r="BI28" s="1074"/>
      <c r="BJ28" s="231"/>
      <c r="BK28" s="231"/>
      <c r="BL28" s="231"/>
      <c r="BM28" s="231"/>
      <c r="BN28" s="231"/>
      <c r="BO28" s="240"/>
      <c r="BP28" s="240"/>
      <c r="BQ28" s="237">
        <v>22</v>
      </c>
      <c r="BR28" s="238"/>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9"/>
    </row>
    <row r="29" spans="1:131" ht="26.25" customHeight="1" x14ac:dyDescent="0.15">
      <c r="A29" s="241">
        <v>2</v>
      </c>
      <c r="B29" s="1058" t="s">
        <v>409</v>
      </c>
      <c r="C29" s="1059"/>
      <c r="D29" s="1059"/>
      <c r="E29" s="1059"/>
      <c r="F29" s="1059"/>
      <c r="G29" s="1059"/>
      <c r="H29" s="1059"/>
      <c r="I29" s="1059"/>
      <c r="J29" s="1059"/>
      <c r="K29" s="1059"/>
      <c r="L29" s="1059"/>
      <c r="M29" s="1059"/>
      <c r="N29" s="1059"/>
      <c r="O29" s="1059"/>
      <c r="P29" s="1060"/>
      <c r="Q29" s="1066">
        <v>89</v>
      </c>
      <c r="R29" s="1067"/>
      <c r="S29" s="1067"/>
      <c r="T29" s="1067"/>
      <c r="U29" s="1067"/>
      <c r="V29" s="1067">
        <v>87</v>
      </c>
      <c r="W29" s="1067"/>
      <c r="X29" s="1067"/>
      <c r="Y29" s="1067"/>
      <c r="Z29" s="1067"/>
      <c r="AA29" s="1067">
        <v>1</v>
      </c>
      <c r="AB29" s="1067"/>
      <c r="AC29" s="1067"/>
      <c r="AD29" s="1067"/>
      <c r="AE29" s="1068"/>
      <c r="AF29" s="1063">
        <v>1</v>
      </c>
      <c r="AG29" s="1064"/>
      <c r="AH29" s="1064"/>
      <c r="AI29" s="1064"/>
      <c r="AJ29" s="1065"/>
      <c r="AK29" s="1008" t="s">
        <v>582</v>
      </c>
      <c r="AL29" s="999"/>
      <c r="AM29" s="999"/>
      <c r="AN29" s="999"/>
      <c r="AO29" s="999"/>
      <c r="AP29" s="999" t="s">
        <v>582</v>
      </c>
      <c r="AQ29" s="999"/>
      <c r="AR29" s="999"/>
      <c r="AS29" s="999"/>
      <c r="AT29" s="999"/>
      <c r="AU29" s="999" t="s">
        <v>582</v>
      </c>
      <c r="AV29" s="999"/>
      <c r="AW29" s="999"/>
      <c r="AX29" s="999"/>
      <c r="AY29" s="999"/>
      <c r="AZ29" s="1069" t="s">
        <v>582</v>
      </c>
      <c r="BA29" s="1069"/>
      <c r="BB29" s="1069"/>
      <c r="BC29" s="1069"/>
      <c r="BD29" s="1069"/>
      <c r="BE29" s="1000"/>
      <c r="BF29" s="1000"/>
      <c r="BG29" s="1000"/>
      <c r="BH29" s="1000"/>
      <c r="BI29" s="1001"/>
      <c r="BJ29" s="231"/>
      <c r="BK29" s="231"/>
      <c r="BL29" s="231"/>
      <c r="BM29" s="231"/>
      <c r="BN29" s="231"/>
      <c r="BO29" s="240"/>
      <c r="BP29" s="240"/>
      <c r="BQ29" s="237">
        <v>23</v>
      </c>
      <c r="BR29" s="238"/>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9"/>
    </row>
    <row r="30" spans="1:131" ht="26.25" customHeight="1" x14ac:dyDescent="0.15">
      <c r="A30" s="241">
        <v>3</v>
      </c>
      <c r="B30" s="1058" t="s">
        <v>410</v>
      </c>
      <c r="C30" s="1059"/>
      <c r="D30" s="1059"/>
      <c r="E30" s="1059"/>
      <c r="F30" s="1059"/>
      <c r="G30" s="1059"/>
      <c r="H30" s="1059"/>
      <c r="I30" s="1059"/>
      <c r="J30" s="1059"/>
      <c r="K30" s="1059"/>
      <c r="L30" s="1059"/>
      <c r="M30" s="1059"/>
      <c r="N30" s="1059"/>
      <c r="O30" s="1059"/>
      <c r="P30" s="1060"/>
      <c r="Q30" s="1066">
        <v>1008</v>
      </c>
      <c r="R30" s="1067"/>
      <c r="S30" s="1067"/>
      <c r="T30" s="1067"/>
      <c r="U30" s="1067"/>
      <c r="V30" s="1067">
        <v>964</v>
      </c>
      <c r="W30" s="1067"/>
      <c r="X30" s="1067"/>
      <c r="Y30" s="1067"/>
      <c r="Z30" s="1067"/>
      <c r="AA30" s="1067">
        <v>44</v>
      </c>
      <c r="AB30" s="1067"/>
      <c r="AC30" s="1067"/>
      <c r="AD30" s="1067"/>
      <c r="AE30" s="1068"/>
      <c r="AF30" s="1063">
        <v>44</v>
      </c>
      <c r="AG30" s="1064"/>
      <c r="AH30" s="1064"/>
      <c r="AI30" s="1064"/>
      <c r="AJ30" s="1065"/>
      <c r="AK30" s="1008" t="s">
        <v>582</v>
      </c>
      <c r="AL30" s="999"/>
      <c r="AM30" s="999"/>
      <c r="AN30" s="999"/>
      <c r="AO30" s="999"/>
      <c r="AP30" s="999" t="s">
        <v>582</v>
      </c>
      <c r="AQ30" s="999"/>
      <c r="AR30" s="999"/>
      <c r="AS30" s="999"/>
      <c r="AT30" s="999"/>
      <c r="AU30" s="999" t="s">
        <v>582</v>
      </c>
      <c r="AV30" s="999"/>
      <c r="AW30" s="999"/>
      <c r="AX30" s="999"/>
      <c r="AY30" s="999"/>
      <c r="AZ30" s="1069" t="s">
        <v>582</v>
      </c>
      <c r="BA30" s="1069"/>
      <c r="BB30" s="1069"/>
      <c r="BC30" s="1069"/>
      <c r="BD30" s="1069"/>
      <c r="BE30" s="1000"/>
      <c r="BF30" s="1000"/>
      <c r="BG30" s="1000"/>
      <c r="BH30" s="1000"/>
      <c r="BI30" s="1001"/>
      <c r="BJ30" s="231"/>
      <c r="BK30" s="231"/>
      <c r="BL30" s="231"/>
      <c r="BM30" s="231"/>
      <c r="BN30" s="231"/>
      <c r="BO30" s="240"/>
      <c r="BP30" s="240"/>
      <c r="BQ30" s="237">
        <v>24</v>
      </c>
      <c r="BR30" s="238"/>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9"/>
    </row>
    <row r="31" spans="1:131" ht="26.25" customHeight="1" x14ac:dyDescent="0.15">
      <c r="A31" s="241">
        <v>4</v>
      </c>
      <c r="B31" s="1058" t="s">
        <v>411</v>
      </c>
      <c r="C31" s="1059"/>
      <c r="D31" s="1059"/>
      <c r="E31" s="1059"/>
      <c r="F31" s="1059"/>
      <c r="G31" s="1059"/>
      <c r="H31" s="1059"/>
      <c r="I31" s="1059"/>
      <c r="J31" s="1059"/>
      <c r="K31" s="1059"/>
      <c r="L31" s="1059"/>
      <c r="M31" s="1059"/>
      <c r="N31" s="1059"/>
      <c r="O31" s="1059"/>
      <c r="P31" s="1060"/>
      <c r="Q31" s="1066">
        <v>4</v>
      </c>
      <c r="R31" s="1067"/>
      <c r="S31" s="1067"/>
      <c r="T31" s="1067"/>
      <c r="U31" s="1067"/>
      <c r="V31" s="1067">
        <v>4</v>
      </c>
      <c r="W31" s="1067"/>
      <c r="X31" s="1067"/>
      <c r="Y31" s="1067"/>
      <c r="Z31" s="1067"/>
      <c r="AA31" s="1067">
        <v>0</v>
      </c>
      <c r="AB31" s="1067"/>
      <c r="AC31" s="1067"/>
      <c r="AD31" s="1067"/>
      <c r="AE31" s="1068"/>
      <c r="AF31" s="1063" t="s">
        <v>412</v>
      </c>
      <c r="AG31" s="1064"/>
      <c r="AH31" s="1064"/>
      <c r="AI31" s="1064"/>
      <c r="AJ31" s="1065"/>
      <c r="AK31" s="1008" t="s">
        <v>582</v>
      </c>
      <c r="AL31" s="999"/>
      <c r="AM31" s="999"/>
      <c r="AN31" s="999"/>
      <c r="AO31" s="999"/>
      <c r="AP31" s="999" t="s">
        <v>582</v>
      </c>
      <c r="AQ31" s="999"/>
      <c r="AR31" s="999"/>
      <c r="AS31" s="999"/>
      <c r="AT31" s="999"/>
      <c r="AU31" s="999" t="s">
        <v>582</v>
      </c>
      <c r="AV31" s="999"/>
      <c r="AW31" s="999"/>
      <c r="AX31" s="999"/>
      <c r="AY31" s="999"/>
      <c r="AZ31" s="1069" t="s">
        <v>582</v>
      </c>
      <c r="BA31" s="1069"/>
      <c r="BB31" s="1069"/>
      <c r="BC31" s="1069"/>
      <c r="BD31" s="1069"/>
      <c r="BE31" s="1000"/>
      <c r="BF31" s="1000"/>
      <c r="BG31" s="1000"/>
      <c r="BH31" s="1000"/>
      <c r="BI31" s="1001"/>
      <c r="BJ31" s="231"/>
      <c r="BK31" s="231"/>
      <c r="BL31" s="231"/>
      <c r="BM31" s="231"/>
      <c r="BN31" s="231"/>
      <c r="BO31" s="240"/>
      <c r="BP31" s="240"/>
      <c r="BQ31" s="237">
        <v>25</v>
      </c>
      <c r="BR31" s="238"/>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9"/>
    </row>
    <row r="32" spans="1:131" ht="26.25" customHeight="1" x14ac:dyDescent="0.15">
      <c r="A32" s="241">
        <v>5</v>
      </c>
      <c r="B32" s="1058" t="s">
        <v>413</v>
      </c>
      <c r="C32" s="1059"/>
      <c r="D32" s="1059"/>
      <c r="E32" s="1059"/>
      <c r="F32" s="1059"/>
      <c r="G32" s="1059"/>
      <c r="H32" s="1059"/>
      <c r="I32" s="1059"/>
      <c r="J32" s="1059"/>
      <c r="K32" s="1059"/>
      <c r="L32" s="1059"/>
      <c r="M32" s="1059"/>
      <c r="N32" s="1059"/>
      <c r="O32" s="1059"/>
      <c r="P32" s="1060"/>
      <c r="Q32" s="1066">
        <v>139</v>
      </c>
      <c r="R32" s="1067"/>
      <c r="S32" s="1067"/>
      <c r="T32" s="1067"/>
      <c r="U32" s="1067"/>
      <c r="V32" s="1067">
        <v>135</v>
      </c>
      <c r="W32" s="1067"/>
      <c r="X32" s="1067"/>
      <c r="Y32" s="1067"/>
      <c r="Z32" s="1067"/>
      <c r="AA32" s="1067">
        <v>3</v>
      </c>
      <c r="AB32" s="1067"/>
      <c r="AC32" s="1067"/>
      <c r="AD32" s="1067"/>
      <c r="AE32" s="1068"/>
      <c r="AF32" s="1063">
        <v>277</v>
      </c>
      <c r="AG32" s="1064"/>
      <c r="AH32" s="1064"/>
      <c r="AI32" s="1064"/>
      <c r="AJ32" s="1065"/>
      <c r="AK32" s="1008">
        <v>15</v>
      </c>
      <c r="AL32" s="999"/>
      <c r="AM32" s="999"/>
      <c r="AN32" s="999"/>
      <c r="AO32" s="999"/>
      <c r="AP32" s="999">
        <v>510</v>
      </c>
      <c r="AQ32" s="999"/>
      <c r="AR32" s="999"/>
      <c r="AS32" s="999"/>
      <c r="AT32" s="999"/>
      <c r="AU32" s="999">
        <v>12</v>
      </c>
      <c r="AV32" s="999"/>
      <c r="AW32" s="999"/>
      <c r="AX32" s="999"/>
      <c r="AY32" s="999"/>
      <c r="AZ32" s="1069" t="s">
        <v>582</v>
      </c>
      <c r="BA32" s="1069"/>
      <c r="BB32" s="1069"/>
      <c r="BC32" s="1069"/>
      <c r="BD32" s="1069"/>
      <c r="BE32" s="1000" t="s">
        <v>414</v>
      </c>
      <c r="BF32" s="1000"/>
      <c r="BG32" s="1000"/>
      <c r="BH32" s="1000"/>
      <c r="BI32" s="1001"/>
      <c r="BJ32" s="231"/>
      <c r="BK32" s="231"/>
      <c r="BL32" s="231"/>
      <c r="BM32" s="231"/>
      <c r="BN32" s="231"/>
      <c r="BO32" s="240"/>
      <c r="BP32" s="240"/>
      <c r="BQ32" s="237">
        <v>26</v>
      </c>
      <c r="BR32" s="238"/>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9"/>
    </row>
    <row r="33" spans="1:131" ht="26.25" customHeight="1" x14ac:dyDescent="0.15">
      <c r="A33" s="241">
        <v>6</v>
      </c>
      <c r="B33" s="1058" t="s">
        <v>415</v>
      </c>
      <c r="C33" s="1059"/>
      <c r="D33" s="1059"/>
      <c r="E33" s="1059"/>
      <c r="F33" s="1059"/>
      <c r="G33" s="1059"/>
      <c r="H33" s="1059"/>
      <c r="I33" s="1059"/>
      <c r="J33" s="1059"/>
      <c r="K33" s="1059"/>
      <c r="L33" s="1059"/>
      <c r="M33" s="1059"/>
      <c r="N33" s="1059"/>
      <c r="O33" s="1059"/>
      <c r="P33" s="1060"/>
      <c r="Q33" s="1066">
        <v>305</v>
      </c>
      <c r="R33" s="1067"/>
      <c r="S33" s="1067"/>
      <c r="T33" s="1067"/>
      <c r="U33" s="1067"/>
      <c r="V33" s="1067">
        <v>301</v>
      </c>
      <c r="W33" s="1067"/>
      <c r="X33" s="1067"/>
      <c r="Y33" s="1067"/>
      <c r="Z33" s="1067"/>
      <c r="AA33" s="1067">
        <v>5</v>
      </c>
      <c r="AB33" s="1067"/>
      <c r="AC33" s="1067"/>
      <c r="AD33" s="1067"/>
      <c r="AE33" s="1068"/>
      <c r="AF33" s="1063">
        <v>5</v>
      </c>
      <c r="AG33" s="1064"/>
      <c r="AH33" s="1064"/>
      <c r="AI33" s="1064"/>
      <c r="AJ33" s="1065"/>
      <c r="AK33" s="1008">
        <v>152</v>
      </c>
      <c r="AL33" s="999"/>
      <c r="AM33" s="999"/>
      <c r="AN33" s="999"/>
      <c r="AO33" s="999"/>
      <c r="AP33" s="999">
        <v>1732</v>
      </c>
      <c r="AQ33" s="999"/>
      <c r="AR33" s="999"/>
      <c r="AS33" s="999"/>
      <c r="AT33" s="999"/>
      <c r="AU33" s="999">
        <v>1559</v>
      </c>
      <c r="AV33" s="999"/>
      <c r="AW33" s="999"/>
      <c r="AX33" s="999"/>
      <c r="AY33" s="999"/>
      <c r="AZ33" s="1069" t="s">
        <v>582</v>
      </c>
      <c r="BA33" s="1069"/>
      <c r="BB33" s="1069"/>
      <c r="BC33" s="1069"/>
      <c r="BD33" s="1069"/>
      <c r="BE33" s="1000" t="s">
        <v>416</v>
      </c>
      <c r="BF33" s="1000"/>
      <c r="BG33" s="1000"/>
      <c r="BH33" s="1000"/>
      <c r="BI33" s="1001"/>
      <c r="BJ33" s="231"/>
      <c r="BK33" s="231"/>
      <c r="BL33" s="231"/>
      <c r="BM33" s="231"/>
      <c r="BN33" s="231"/>
      <c r="BO33" s="240"/>
      <c r="BP33" s="240"/>
      <c r="BQ33" s="237">
        <v>27</v>
      </c>
      <c r="BR33" s="238"/>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9"/>
    </row>
    <row r="34" spans="1:131" ht="26.25" customHeight="1" x14ac:dyDescent="0.15">
      <c r="A34" s="241">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1"/>
      <c r="BK34" s="231"/>
      <c r="BL34" s="231"/>
      <c r="BM34" s="231"/>
      <c r="BN34" s="231"/>
      <c r="BO34" s="240"/>
      <c r="BP34" s="240"/>
      <c r="BQ34" s="237">
        <v>28</v>
      </c>
      <c r="BR34" s="238"/>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9"/>
    </row>
    <row r="35" spans="1:131" ht="26.25" customHeight="1" x14ac:dyDescent="0.15">
      <c r="A35" s="241">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1"/>
      <c r="BK35" s="231"/>
      <c r="BL35" s="231"/>
      <c r="BM35" s="231"/>
      <c r="BN35" s="231"/>
      <c r="BO35" s="240"/>
      <c r="BP35" s="240"/>
      <c r="BQ35" s="237">
        <v>29</v>
      </c>
      <c r="BR35" s="238"/>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9"/>
    </row>
    <row r="36" spans="1:131" ht="26.25" customHeight="1" x14ac:dyDescent="0.15">
      <c r="A36" s="241">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1"/>
      <c r="BK36" s="231"/>
      <c r="BL36" s="231"/>
      <c r="BM36" s="231"/>
      <c r="BN36" s="231"/>
      <c r="BO36" s="240"/>
      <c r="BP36" s="240"/>
      <c r="BQ36" s="237">
        <v>30</v>
      </c>
      <c r="BR36" s="238"/>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9"/>
    </row>
    <row r="37" spans="1:131" ht="26.25" customHeight="1" x14ac:dyDescent="0.15">
      <c r="A37" s="241">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1"/>
      <c r="BK37" s="231"/>
      <c r="BL37" s="231"/>
      <c r="BM37" s="231"/>
      <c r="BN37" s="231"/>
      <c r="BO37" s="240"/>
      <c r="BP37" s="240"/>
      <c r="BQ37" s="237">
        <v>31</v>
      </c>
      <c r="BR37" s="238"/>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9"/>
    </row>
    <row r="38" spans="1:131" ht="26.25" customHeight="1" x14ac:dyDescent="0.15">
      <c r="A38" s="241">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1"/>
      <c r="BK38" s="231"/>
      <c r="BL38" s="231"/>
      <c r="BM38" s="231"/>
      <c r="BN38" s="231"/>
      <c r="BO38" s="240"/>
      <c r="BP38" s="240"/>
      <c r="BQ38" s="237">
        <v>32</v>
      </c>
      <c r="BR38" s="238"/>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9"/>
    </row>
    <row r="39" spans="1:131" ht="26.25" customHeight="1" x14ac:dyDescent="0.15">
      <c r="A39" s="241">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1"/>
      <c r="BK39" s="231"/>
      <c r="BL39" s="231"/>
      <c r="BM39" s="231"/>
      <c r="BN39" s="231"/>
      <c r="BO39" s="240"/>
      <c r="BP39" s="240"/>
      <c r="BQ39" s="237">
        <v>33</v>
      </c>
      <c r="BR39" s="238"/>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9"/>
    </row>
    <row r="40" spans="1:131" ht="26.25" customHeight="1" x14ac:dyDescent="0.15">
      <c r="A40" s="237">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1"/>
      <c r="BK40" s="231"/>
      <c r="BL40" s="231"/>
      <c r="BM40" s="231"/>
      <c r="BN40" s="231"/>
      <c r="BO40" s="240"/>
      <c r="BP40" s="240"/>
      <c r="BQ40" s="237">
        <v>34</v>
      </c>
      <c r="BR40" s="238"/>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9"/>
    </row>
    <row r="41" spans="1:131" ht="26.25" customHeight="1" x14ac:dyDescent="0.15">
      <c r="A41" s="237">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1"/>
      <c r="BK41" s="231"/>
      <c r="BL41" s="231"/>
      <c r="BM41" s="231"/>
      <c r="BN41" s="231"/>
      <c r="BO41" s="240"/>
      <c r="BP41" s="240"/>
      <c r="BQ41" s="237">
        <v>35</v>
      </c>
      <c r="BR41" s="238"/>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9"/>
    </row>
    <row r="42" spans="1:131" ht="26.25" customHeight="1" x14ac:dyDescent="0.15">
      <c r="A42" s="237">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1"/>
      <c r="BK42" s="231"/>
      <c r="BL42" s="231"/>
      <c r="BM42" s="231"/>
      <c r="BN42" s="231"/>
      <c r="BO42" s="240"/>
      <c r="BP42" s="240"/>
      <c r="BQ42" s="237">
        <v>36</v>
      </c>
      <c r="BR42" s="238"/>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9"/>
    </row>
    <row r="43" spans="1:131" ht="26.25" customHeight="1" x14ac:dyDescent="0.15">
      <c r="A43" s="237">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1"/>
      <c r="BK43" s="231"/>
      <c r="BL43" s="231"/>
      <c r="BM43" s="231"/>
      <c r="BN43" s="231"/>
      <c r="BO43" s="240"/>
      <c r="BP43" s="240"/>
      <c r="BQ43" s="237">
        <v>37</v>
      </c>
      <c r="BR43" s="238"/>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9"/>
    </row>
    <row r="44" spans="1:131" ht="26.25" customHeight="1" x14ac:dyDescent="0.15">
      <c r="A44" s="237">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1"/>
      <c r="BK44" s="231"/>
      <c r="BL44" s="231"/>
      <c r="BM44" s="231"/>
      <c r="BN44" s="231"/>
      <c r="BO44" s="240"/>
      <c r="BP44" s="240"/>
      <c r="BQ44" s="237">
        <v>38</v>
      </c>
      <c r="BR44" s="238"/>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9"/>
    </row>
    <row r="45" spans="1:131" ht="26.25" customHeight="1" x14ac:dyDescent="0.15">
      <c r="A45" s="237">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1"/>
      <c r="BK45" s="231"/>
      <c r="BL45" s="231"/>
      <c r="BM45" s="231"/>
      <c r="BN45" s="231"/>
      <c r="BO45" s="240"/>
      <c r="BP45" s="240"/>
      <c r="BQ45" s="237">
        <v>39</v>
      </c>
      <c r="BR45" s="238"/>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9"/>
    </row>
    <row r="46" spans="1:131" ht="26.25" customHeight="1" x14ac:dyDescent="0.15">
      <c r="A46" s="237">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1"/>
      <c r="BK46" s="231"/>
      <c r="BL46" s="231"/>
      <c r="BM46" s="231"/>
      <c r="BN46" s="231"/>
      <c r="BO46" s="240"/>
      <c r="BP46" s="240"/>
      <c r="BQ46" s="237">
        <v>40</v>
      </c>
      <c r="BR46" s="238"/>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9"/>
    </row>
    <row r="47" spans="1:131" ht="26.25" customHeight="1" x14ac:dyDescent="0.15">
      <c r="A47" s="237">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1"/>
      <c r="BK47" s="231"/>
      <c r="BL47" s="231"/>
      <c r="BM47" s="231"/>
      <c r="BN47" s="231"/>
      <c r="BO47" s="240"/>
      <c r="BP47" s="240"/>
      <c r="BQ47" s="237">
        <v>41</v>
      </c>
      <c r="BR47" s="238"/>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9"/>
    </row>
    <row r="48" spans="1:131" ht="26.25" customHeight="1" x14ac:dyDescent="0.15">
      <c r="A48" s="237">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1"/>
      <c r="BK48" s="231"/>
      <c r="BL48" s="231"/>
      <c r="BM48" s="231"/>
      <c r="BN48" s="231"/>
      <c r="BO48" s="240"/>
      <c r="BP48" s="240"/>
      <c r="BQ48" s="237">
        <v>42</v>
      </c>
      <c r="BR48" s="238"/>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9"/>
    </row>
    <row r="49" spans="1:131" ht="26.25" customHeight="1" x14ac:dyDescent="0.15">
      <c r="A49" s="237">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1"/>
      <c r="BK49" s="231"/>
      <c r="BL49" s="231"/>
      <c r="BM49" s="231"/>
      <c r="BN49" s="231"/>
      <c r="BO49" s="240"/>
      <c r="BP49" s="240"/>
      <c r="BQ49" s="237">
        <v>43</v>
      </c>
      <c r="BR49" s="238"/>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9"/>
    </row>
    <row r="50" spans="1:131" ht="26.25" customHeight="1" x14ac:dyDescent="0.15">
      <c r="A50" s="237">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1"/>
      <c r="BK50" s="231"/>
      <c r="BL50" s="231"/>
      <c r="BM50" s="231"/>
      <c r="BN50" s="231"/>
      <c r="BO50" s="240"/>
      <c r="BP50" s="240"/>
      <c r="BQ50" s="237">
        <v>44</v>
      </c>
      <c r="BR50" s="238"/>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9"/>
    </row>
    <row r="51" spans="1:131" ht="26.25" customHeight="1" x14ac:dyDescent="0.15">
      <c r="A51" s="237">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1"/>
      <c r="BK51" s="231"/>
      <c r="BL51" s="231"/>
      <c r="BM51" s="231"/>
      <c r="BN51" s="231"/>
      <c r="BO51" s="240"/>
      <c r="BP51" s="240"/>
      <c r="BQ51" s="237">
        <v>45</v>
      </c>
      <c r="BR51" s="238"/>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9"/>
    </row>
    <row r="52" spans="1:131" ht="26.25" customHeight="1" x14ac:dyDescent="0.15">
      <c r="A52" s="237">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1"/>
      <c r="BK52" s="231"/>
      <c r="BL52" s="231"/>
      <c r="BM52" s="231"/>
      <c r="BN52" s="231"/>
      <c r="BO52" s="240"/>
      <c r="BP52" s="240"/>
      <c r="BQ52" s="237">
        <v>46</v>
      </c>
      <c r="BR52" s="238"/>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9"/>
    </row>
    <row r="53" spans="1:131" ht="26.25" customHeight="1" x14ac:dyDescent="0.15">
      <c r="A53" s="237">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1"/>
      <c r="BK53" s="231"/>
      <c r="BL53" s="231"/>
      <c r="BM53" s="231"/>
      <c r="BN53" s="231"/>
      <c r="BO53" s="240"/>
      <c r="BP53" s="240"/>
      <c r="BQ53" s="237">
        <v>47</v>
      </c>
      <c r="BR53" s="238"/>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9"/>
    </row>
    <row r="54" spans="1:131" ht="26.25" customHeight="1" x14ac:dyDescent="0.15">
      <c r="A54" s="237">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1"/>
      <c r="BK54" s="231"/>
      <c r="BL54" s="231"/>
      <c r="BM54" s="231"/>
      <c r="BN54" s="231"/>
      <c r="BO54" s="240"/>
      <c r="BP54" s="240"/>
      <c r="BQ54" s="237">
        <v>48</v>
      </c>
      <c r="BR54" s="238"/>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9"/>
    </row>
    <row r="55" spans="1:131" ht="26.25" customHeight="1" x14ac:dyDescent="0.15">
      <c r="A55" s="237">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1"/>
      <c r="BK55" s="231"/>
      <c r="BL55" s="231"/>
      <c r="BM55" s="231"/>
      <c r="BN55" s="231"/>
      <c r="BO55" s="240"/>
      <c r="BP55" s="240"/>
      <c r="BQ55" s="237">
        <v>49</v>
      </c>
      <c r="BR55" s="238"/>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9"/>
    </row>
    <row r="56" spans="1:131" ht="26.25" customHeight="1" x14ac:dyDescent="0.15">
      <c r="A56" s="237">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1"/>
      <c r="BK56" s="231"/>
      <c r="BL56" s="231"/>
      <c r="BM56" s="231"/>
      <c r="BN56" s="231"/>
      <c r="BO56" s="240"/>
      <c r="BP56" s="240"/>
      <c r="BQ56" s="237">
        <v>50</v>
      </c>
      <c r="BR56" s="238"/>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9"/>
    </row>
    <row r="57" spans="1:131" ht="26.25" customHeight="1" x14ac:dyDescent="0.15">
      <c r="A57" s="237">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1"/>
      <c r="BK57" s="231"/>
      <c r="BL57" s="231"/>
      <c r="BM57" s="231"/>
      <c r="BN57" s="231"/>
      <c r="BO57" s="240"/>
      <c r="BP57" s="240"/>
      <c r="BQ57" s="237">
        <v>51</v>
      </c>
      <c r="BR57" s="238"/>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9"/>
    </row>
    <row r="58" spans="1:131" ht="26.25" customHeight="1" x14ac:dyDescent="0.15">
      <c r="A58" s="237">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1"/>
      <c r="BK58" s="231"/>
      <c r="BL58" s="231"/>
      <c r="BM58" s="231"/>
      <c r="BN58" s="231"/>
      <c r="BO58" s="240"/>
      <c r="BP58" s="240"/>
      <c r="BQ58" s="237">
        <v>52</v>
      </c>
      <c r="BR58" s="238"/>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9"/>
    </row>
    <row r="59" spans="1:131" ht="26.25" customHeight="1" x14ac:dyDescent="0.15">
      <c r="A59" s="237">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1"/>
      <c r="BK59" s="231"/>
      <c r="BL59" s="231"/>
      <c r="BM59" s="231"/>
      <c r="BN59" s="231"/>
      <c r="BO59" s="240"/>
      <c r="BP59" s="240"/>
      <c r="BQ59" s="237">
        <v>53</v>
      </c>
      <c r="BR59" s="238"/>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9"/>
    </row>
    <row r="60" spans="1:131" ht="26.25" customHeight="1" x14ac:dyDescent="0.15">
      <c r="A60" s="237">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1"/>
      <c r="BK60" s="231"/>
      <c r="BL60" s="231"/>
      <c r="BM60" s="231"/>
      <c r="BN60" s="231"/>
      <c r="BO60" s="240"/>
      <c r="BP60" s="240"/>
      <c r="BQ60" s="237">
        <v>54</v>
      </c>
      <c r="BR60" s="238"/>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9"/>
    </row>
    <row r="61" spans="1:131" ht="26.25" customHeight="1" thickBot="1" x14ac:dyDescent="0.2">
      <c r="A61" s="237">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1"/>
      <c r="BK61" s="231"/>
      <c r="BL61" s="231"/>
      <c r="BM61" s="231"/>
      <c r="BN61" s="231"/>
      <c r="BO61" s="240"/>
      <c r="BP61" s="240"/>
      <c r="BQ61" s="237">
        <v>55</v>
      </c>
      <c r="BR61" s="238"/>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9"/>
    </row>
    <row r="62" spans="1:131" ht="26.25" customHeight="1" x14ac:dyDescent="0.15">
      <c r="A62" s="237">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0"/>
      <c r="BP62" s="240"/>
      <c r="BQ62" s="237">
        <v>56</v>
      </c>
      <c r="BR62" s="238"/>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9"/>
    </row>
    <row r="63" spans="1:131" ht="26.25" customHeight="1" thickBot="1" x14ac:dyDescent="0.2">
      <c r="A63" s="239" t="s">
        <v>395</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514</v>
      </c>
      <c r="AG63" s="987"/>
      <c r="AH63" s="987"/>
      <c r="AI63" s="987"/>
      <c r="AJ63" s="1050"/>
      <c r="AK63" s="1051"/>
      <c r="AL63" s="991"/>
      <c r="AM63" s="991"/>
      <c r="AN63" s="991"/>
      <c r="AO63" s="991"/>
      <c r="AP63" s="987">
        <v>2242</v>
      </c>
      <c r="AQ63" s="987"/>
      <c r="AR63" s="987"/>
      <c r="AS63" s="987"/>
      <c r="AT63" s="987"/>
      <c r="AU63" s="987">
        <v>1571</v>
      </c>
      <c r="AV63" s="987"/>
      <c r="AW63" s="987"/>
      <c r="AX63" s="987"/>
      <c r="AY63" s="987"/>
      <c r="AZ63" s="1045"/>
      <c r="BA63" s="1045"/>
      <c r="BB63" s="1045"/>
      <c r="BC63" s="1045"/>
      <c r="BD63" s="1045"/>
      <c r="BE63" s="988"/>
      <c r="BF63" s="988"/>
      <c r="BG63" s="988"/>
      <c r="BH63" s="988"/>
      <c r="BI63" s="989"/>
      <c r="BJ63" s="1046" t="s">
        <v>397</v>
      </c>
      <c r="BK63" s="981"/>
      <c r="BL63" s="981"/>
      <c r="BM63" s="981"/>
      <c r="BN63" s="1047"/>
      <c r="BO63" s="240"/>
      <c r="BP63" s="240"/>
      <c r="BQ63" s="237">
        <v>57</v>
      </c>
      <c r="BR63" s="238"/>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9"/>
    </row>
    <row r="65" spans="1:131" ht="26.25" customHeight="1" thickBot="1" x14ac:dyDescent="0.2">
      <c r="A65" s="231" t="s">
        <v>419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9"/>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421</v>
      </c>
      <c r="R66" s="1030"/>
      <c r="S66" s="1030"/>
      <c r="T66" s="1030"/>
      <c r="U66" s="1031"/>
      <c r="V66" s="1029" t="s">
        <v>422</v>
      </c>
      <c r="W66" s="1030"/>
      <c r="X66" s="1030"/>
      <c r="Y66" s="1030"/>
      <c r="Z66" s="1031"/>
      <c r="AA66" s="1029" t="s">
        <v>423</v>
      </c>
      <c r="AB66" s="1030"/>
      <c r="AC66" s="1030"/>
      <c r="AD66" s="1030"/>
      <c r="AE66" s="1031"/>
      <c r="AF66" s="1035" t="s">
        <v>403</v>
      </c>
      <c r="AG66" s="1036"/>
      <c r="AH66" s="1036"/>
      <c r="AI66" s="1036"/>
      <c r="AJ66" s="1037"/>
      <c r="AK66" s="1029" t="s">
        <v>424</v>
      </c>
      <c r="AL66" s="1024"/>
      <c r="AM66" s="1024"/>
      <c r="AN66" s="1024"/>
      <c r="AO66" s="1025"/>
      <c r="AP66" s="1029" t="s">
        <v>405</v>
      </c>
      <c r="AQ66" s="1030"/>
      <c r="AR66" s="1030"/>
      <c r="AS66" s="1030"/>
      <c r="AT66" s="1031"/>
      <c r="AU66" s="1029" t="s">
        <v>425</v>
      </c>
      <c r="AV66" s="1030"/>
      <c r="AW66" s="1030"/>
      <c r="AX66" s="1030"/>
      <c r="AY66" s="1031"/>
      <c r="AZ66" s="1029" t="s">
        <v>383</v>
      </c>
      <c r="BA66" s="1030"/>
      <c r="BB66" s="1030"/>
      <c r="BC66" s="1030"/>
      <c r="BD66" s="1043"/>
      <c r="BE66" s="240"/>
      <c r="BF66" s="240"/>
      <c r="BG66" s="240"/>
      <c r="BH66" s="240"/>
      <c r="BI66" s="240"/>
      <c r="BJ66" s="240"/>
      <c r="BK66" s="240"/>
      <c r="BL66" s="240"/>
      <c r="BM66" s="240"/>
      <c r="BN66" s="240"/>
      <c r="BO66" s="240"/>
      <c r="BP66" s="240"/>
      <c r="BQ66" s="237">
        <v>60</v>
      </c>
      <c r="BR66" s="242"/>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9"/>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0"/>
      <c r="BF67" s="240"/>
      <c r="BG67" s="240"/>
      <c r="BH67" s="240"/>
      <c r="BI67" s="240"/>
      <c r="BJ67" s="240"/>
      <c r="BK67" s="240"/>
      <c r="BL67" s="240"/>
      <c r="BM67" s="240"/>
      <c r="BN67" s="240"/>
      <c r="BO67" s="240"/>
      <c r="BP67" s="240"/>
      <c r="BQ67" s="237">
        <v>61</v>
      </c>
      <c r="BR67" s="242"/>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9"/>
    </row>
    <row r="68" spans="1:131" ht="26.25" customHeight="1" thickTop="1" x14ac:dyDescent="0.15">
      <c r="A68" s="235">
        <v>1</v>
      </c>
      <c r="B68" s="1013" t="s">
        <v>583</v>
      </c>
      <c r="C68" s="1014"/>
      <c r="D68" s="1014"/>
      <c r="E68" s="1014"/>
      <c r="F68" s="1014"/>
      <c r="G68" s="1014"/>
      <c r="H68" s="1014"/>
      <c r="I68" s="1014"/>
      <c r="J68" s="1014"/>
      <c r="K68" s="1014"/>
      <c r="L68" s="1014"/>
      <c r="M68" s="1014"/>
      <c r="N68" s="1014"/>
      <c r="O68" s="1014"/>
      <c r="P68" s="1015"/>
      <c r="Q68" s="1016">
        <v>655</v>
      </c>
      <c r="R68" s="1010"/>
      <c r="S68" s="1010"/>
      <c r="T68" s="1010"/>
      <c r="U68" s="1010"/>
      <c r="V68" s="1010">
        <v>647</v>
      </c>
      <c r="W68" s="1010"/>
      <c r="X68" s="1010"/>
      <c r="Y68" s="1010"/>
      <c r="Z68" s="1010"/>
      <c r="AA68" s="1010">
        <v>8</v>
      </c>
      <c r="AB68" s="1010"/>
      <c r="AC68" s="1010"/>
      <c r="AD68" s="1010"/>
      <c r="AE68" s="1010"/>
      <c r="AF68" s="1010">
        <v>8</v>
      </c>
      <c r="AG68" s="1010"/>
      <c r="AH68" s="1010"/>
      <c r="AI68" s="1010"/>
      <c r="AJ68" s="1010"/>
      <c r="AK68" s="1010" t="s">
        <v>582</v>
      </c>
      <c r="AL68" s="1010"/>
      <c r="AM68" s="1010"/>
      <c r="AN68" s="1010"/>
      <c r="AO68" s="1010"/>
      <c r="AP68" s="1010">
        <v>155</v>
      </c>
      <c r="AQ68" s="1010"/>
      <c r="AR68" s="1010"/>
      <c r="AS68" s="1010"/>
      <c r="AT68" s="1010"/>
      <c r="AU68" s="1010" t="s">
        <v>582</v>
      </c>
      <c r="AV68" s="1010"/>
      <c r="AW68" s="1010"/>
      <c r="AX68" s="1010"/>
      <c r="AY68" s="1010"/>
      <c r="AZ68" s="1011"/>
      <c r="BA68" s="1011"/>
      <c r="BB68" s="1011"/>
      <c r="BC68" s="1011"/>
      <c r="BD68" s="1012"/>
      <c r="BE68" s="240"/>
      <c r="BF68" s="240"/>
      <c r="BG68" s="240"/>
      <c r="BH68" s="240"/>
      <c r="BI68" s="240"/>
      <c r="BJ68" s="240"/>
      <c r="BK68" s="240"/>
      <c r="BL68" s="240"/>
      <c r="BM68" s="240"/>
      <c r="BN68" s="240"/>
      <c r="BO68" s="240"/>
      <c r="BP68" s="240"/>
      <c r="BQ68" s="237">
        <v>62</v>
      </c>
      <c r="BR68" s="242"/>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9"/>
    </row>
    <row r="69" spans="1:131" ht="26.25" customHeight="1" x14ac:dyDescent="0.15">
      <c r="A69" s="237">
        <v>2</v>
      </c>
      <c r="B69" s="1002" t="s">
        <v>584</v>
      </c>
      <c r="C69" s="1003"/>
      <c r="D69" s="1003"/>
      <c r="E69" s="1003"/>
      <c r="F69" s="1003"/>
      <c r="G69" s="1003"/>
      <c r="H69" s="1003"/>
      <c r="I69" s="1003"/>
      <c r="J69" s="1003"/>
      <c r="K69" s="1003"/>
      <c r="L69" s="1003"/>
      <c r="M69" s="1003"/>
      <c r="N69" s="1003"/>
      <c r="O69" s="1003"/>
      <c r="P69" s="1004"/>
      <c r="Q69" s="1005">
        <v>589</v>
      </c>
      <c r="R69" s="999"/>
      <c r="S69" s="999"/>
      <c r="T69" s="999"/>
      <c r="U69" s="999"/>
      <c r="V69" s="999">
        <v>586</v>
      </c>
      <c r="W69" s="999"/>
      <c r="X69" s="999"/>
      <c r="Y69" s="999"/>
      <c r="Z69" s="999"/>
      <c r="AA69" s="999">
        <v>3</v>
      </c>
      <c r="AB69" s="999"/>
      <c r="AC69" s="999"/>
      <c r="AD69" s="999"/>
      <c r="AE69" s="999"/>
      <c r="AF69" s="999">
        <v>3</v>
      </c>
      <c r="AG69" s="999"/>
      <c r="AH69" s="999"/>
      <c r="AI69" s="999"/>
      <c r="AJ69" s="999"/>
      <c r="AK69" s="999" t="s">
        <v>582</v>
      </c>
      <c r="AL69" s="999"/>
      <c r="AM69" s="999"/>
      <c r="AN69" s="999"/>
      <c r="AO69" s="999"/>
      <c r="AP69" s="999">
        <v>153</v>
      </c>
      <c r="AQ69" s="999"/>
      <c r="AR69" s="999"/>
      <c r="AS69" s="999"/>
      <c r="AT69" s="999"/>
      <c r="AU69" s="999" t="s">
        <v>582</v>
      </c>
      <c r="AV69" s="999"/>
      <c r="AW69" s="999"/>
      <c r="AX69" s="999"/>
      <c r="AY69" s="999"/>
      <c r="AZ69" s="1000"/>
      <c r="BA69" s="1000"/>
      <c r="BB69" s="1000"/>
      <c r="BC69" s="1000"/>
      <c r="BD69" s="1001"/>
      <c r="BE69" s="240"/>
      <c r="BF69" s="240"/>
      <c r="BG69" s="240"/>
      <c r="BH69" s="240"/>
      <c r="BI69" s="240"/>
      <c r="BJ69" s="240"/>
      <c r="BK69" s="240"/>
      <c r="BL69" s="240"/>
      <c r="BM69" s="240"/>
      <c r="BN69" s="240"/>
      <c r="BO69" s="240"/>
      <c r="BP69" s="240"/>
      <c r="BQ69" s="237">
        <v>63</v>
      </c>
      <c r="BR69" s="242"/>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9"/>
    </row>
    <row r="70" spans="1:131" ht="26.25" customHeight="1" x14ac:dyDescent="0.15">
      <c r="A70" s="237">
        <v>3</v>
      </c>
      <c r="B70" s="1002" t="s">
        <v>585</v>
      </c>
      <c r="C70" s="1003"/>
      <c r="D70" s="1003"/>
      <c r="E70" s="1003"/>
      <c r="F70" s="1003"/>
      <c r="G70" s="1003"/>
      <c r="H70" s="1003"/>
      <c r="I70" s="1003"/>
      <c r="J70" s="1003"/>
      <c r="K70" s="1003"/>
      <c r="L70" s="1003"/>
      <c r="M70" s="1003"/>
      <c r="N70" s="1003"/>
      <c r="O70" s="1003"/>
      <c r="P70" s="1004"/>
      <c r="Q70" s="1005">
        <v>80</v>
      </c>
      <c r="R70" s="999"/>
      <c r="S70" s="999"/>
      <c r="T70" s="999"/>
      <c r="U70" s="999"/>
      <c r="V70" s="999">
        <v>76</v>
      </c>
      <c r="W70" s="999"/>
      <c r="X70" s="999"/>
      <c r="Y70" s="999"/>
      <c r="Z70" s="999"/>
      <c r="AA70" s="999">
        <v>4</v>
      </c>
      <c r="AB70" s="999"/>
      <c r="AC70" s="999"/>
      <c r="AD70" s="999"/>
      <c r="AE70" s="999"/>
      <c r="AF70" s="999">
        <v>4</v>
      </c>
      <c r="AG70" s="999"/>
      <c r="AH70" s="999"/>
      <c r="AI70" s="999"/>
      <c r="AJ70" s="999"/>
      <c r="AK70" s="999" t="s">
        <v>582</v>
      </c>
      <c r="AL70" s="999"/>
      <c r="AM70" s="999"/>
      <c r="AN70" s="999"/>
      <c r="AO70" s="999"/>
      <c r="AP70" s="999">
        <v>14</v>
      </c>
      <c r="AQ70" s="999"/>
      <c r="AR70" s="999"/>
      <c r="AS70" s="999"/>
      <c r="AT70" s="999"/>
      <c r="AU70" s="999" t="s">
        <v>582</v>
      </c>
      <c r="AV70" s="999"/>
      <c r="AW70" s="999"/>
      <c r="AX70" s="999"/>
      <c r="AY70" s="999"/>
      <c r="AZ70" s="1000"/>
      <c r="BA70" s="1000"/>
      <c r="BB70" s="1000"/>
      <c r="BC70" s="1000"/>
      <c r="BD70" s="1001"/>
      <c r="BE70" s="240"/>
      <c r="BF70" s="240"/>
      <c r="BG70" s="240"/>
      <c r="BH70" s="240"/>
      <c r="BI70" s="240"/>
      <c r="BJ70" s="240"/>
      <c r="BK70" s="240"/>
      <c r="BL70" s="240"/>
      <c r="BM70" s="240"/>
      <c r="BN70" s="240"/>
      <c r="BO70" s="240"/>
      <c r="BP70" s="240"/>
      <c r="BQ70" s="237">
        <v>64</v>
      </c>
      <c r="BR70" s="242"/>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9"/>
    </row>
    <row r="71" spans="1:131" ht="26.25" customHeight="1" x14ac:dyDescent="0.15">
      <c r="A71" s="237">
        <v>4</v>
      </c>
      <c r="B71" s="1002" t="s">
        <v>586</v>
      </c>
      <c r="C71" s="1003"/>
      <c r="D71" s="1003"/>
      <c r="E71" s="1003"/>
      <c r="F71" s="1003"/>
      <c r="G71" s="1003"/>
      <c r="H71" s="1003"/>
      <c r="I71" s="1003"/>
      <c r="J71" s="1003"/>
      <c r="K71" s="1003"/>
      <c r="L71" s="1003"/>
      <c r="M71" s="1003"/>
      <c r="N71" s="1003"/>
      <c r="O71" s="1003"/>
      <c r="P71" s="1004"/>
      <c r="Q71" s="1005">
        <v>8084</v>
      </c>
      <c r="R71" s="999"/>
      <c r="S71" s="999"/>
      <c r="T71" s="999"/>
      <c r="U71" s="999"/>
      <c r="V71" s="999">
        <v>7771</v>
      </c>
      <c r="W71" s="999"/>
      <c r="X71" s="999"/>
      <c r="Y71" s="999"/>
      <c r="Z71" s="999"/>
      <c r="AA71" s="999">
        <v>313</v>
      </c>
      <c r="AB71" s="999"/>
      <c r="AC71" s="999"/>
      <c r="AD71" s="999"/>
      <c r="AE71" s="999"/>
      <c r="AF71" s="999">
        <v>313</v>
      </c>
      <c r="AG71" s="999"/>
      <c r="AH71" s="999"/>
      <c r="AI71" s="999"/>
      <c r="AJ71" s="999"/>
      <c r="AK71" s="999">
        <v>7</v>
      </c>
      <c r="AL71" s="999"/>
      <c r="AM71" s="999"/>
      <c r="AN71" s="999"/>
      <c r="AO71" s="999"/>
      <c r="AP71" s="999" t="s">
        <v>582</v>
      </c>
      <c r="AQ71" s="999"/>
      <c r="AR71" s="999"/>
      <c r="AS71" s="999"/>
      <c r="AT71" s="999"/>
      <c r="AU71" s="999" t="s">
        <v>582</v>
      </c>
      <c r="AV71" s="999"/>
      <c r="AW71" s="999"/>
      <c r="AX71" s="999"/>
      <c r="AY71" s="999"/>
      <c r="AZ71" s="1000"/>
      <c r="BA71" s="1000"/>
      <c r="BB71" s="1000"/>
      <c r="BC71" s="1000"/>
      <c r="BD71" s="1001"/>
      <c r="BE71" s="240"/>
      <c r="BF71" s="240"/>
      <c r="BG71" s="240"/>
      <c r="BH71" s="240"/>
      <c r="BI71" s="240"/>
      <c r="BJ71" s="240"/>
      <c r="BK71" s="240"/>
      <c r="BL71" s="240"/>
      <c r="BM71" s="240"/>
      <c r="BN71" s="240"/>
      <c r="BO71" s="240"/>
      <c r="BP71" s="240"/>
      <c r="BQ71" s="237">
        <v>65</v>
      </c>
      <c r="BR71" s="242"/>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9"/>
    </row>
    <row r="72" spans="1:131" ht="26.25" customHeight="1" x14ac:dyDescent="0.15">
      <c r="A72" s="237">
        <v>5</v>
      </c>
      <c r="B72" s="1002" t="s">
        <v>587</v>
      </c>
      <c r="C72" s="1003"/>
      <c r="D72" s="1003"/>
      <c r="E72" s="1003"/>
      <c r="F72" s="1003"/>
      <c r="G72" s="1003"/>
      <c r="H72" s="1003"/>
      <c r="I72" s="1003"/>
      <c r="J72" s="1003"/>
      <c r="K72" s="1003"/>
      <c r="L72" s="1003"/>
      <c r="M72" s="1003"/>
      <c r="N72" s="1003"/>
      <c r="O72" s="1003"/>
      <c r="P72" s="1004"/>
      <c r="Q72" s="1005">
        <v>92</v>
      </c>
      <c r="R72" s="999"/>
      <c r="S72" s="999"/>
      <c r="T72" s="999"/>
      <c r="U72" s="999"/>
      <c r="V72" s="999">
        <v>80</v>
      </c>
      <c r="W72" s="999"/>
      <c r="X72" s="999"/>
      <c r="Y72" s="999"/>
      <c r="Z72" s="999"/>
      <c r="AA72" s="999">
        <v>12</v>
      </c>
      <c r="AB72" s="999"/>
      <c r="AC72" s="999"/>
      <c r="AD72" s="999"/>
      <c r="AE72" s="999"/>
      <c r="AF72" s="999">
        <v>12</v>
      </c>
      <c r="AG72" s="999"/>
      <c r="AH72" s="999"/>
      <c r="AI72" s="999"/>
      <c r="AJ72" s="999"/>
      <c r="AK72" s="999" t="s">
        <v>582</v>
      </c>
      <c r="AL72" s="999"/>
      <c r="AM72" s="999"/>
      <c r="AN72" s="999"/>
      <c r="AO72" s="999"/>
      <c r="AP72" s="999" t="s">
        <v>582</v>
      </c>
      <c r="AQ72" s="999"/>
      <c r="AR72" s="999"/>
      <c r="AS72" s="999"/>
      <c r="AT72" s="999"/>
      <c r="AU72" s="999" t="s">
        <v>582</v>
      </c>
      <c r="AV72" s="999"/>
      <c r="AW72" s="999"/>
      <c r="AX72" s="999"/>
      <c r="AY72" s="999"/>
      <c r="AZ72" s="1000"/>
      <c r="BA72" s="1000"/>
      <c r="BB72" s="1000"/>
      <c r="BC72" s="1000"/>
      <c r="BD72" s="1001"/>
      <c r="BE72" s="240"/>
      <c r="BF72" s="240"/>
      <c r="BG72" s="240"/>
      <c r="BH72" s="240"/>
      <c r="BI72" s="240"/>
      <c r="BJ72" s="240"/>
      <c r="BK72" s="240"/>
      <c r="BL72" s="240"/>
      <c r="BM72" s="240"/>
      <c r="BN72" s="240"/>
      <c r="BO72" s="240"/>
      <c r="BP72" s="240"/>
      <c r="BQ72" s="237">
        <v>66</v>
      </c>
      <c r="BR72" s="242"/>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9"/>
    </row>
    <row r="73" spans="1:131" ht="26.25" customHeight="1" x14ac:dyDescent="0.15">
      <c r="A73" s="237">
        <v>6</v>
      </c>
      <c r="B73" s="1002" t="s">
        <v>588</v>
      </c>
      <c r="C73" s="1003"/>
      <c r="D73" s="1003"/>
      <c r="E73" s="1003"/>
      <c r="F73" s="1003"/>
      <c r="G73" s="1003"/>
      <c r="H73" s="1003"/>
      <c r="I73" s="1003"/>
      <c r="J73" s="1003"/>
      <c r="K73" s="1003"/>
      <c r="L73" s="1003"/>
      <c r="M73" s="1003"/>
      <c r="N73" s="1003"/>
      <c r="O73" s="1003"/>
      <c r="P73" s="1004"/>
      <c r="Q73" s="1005">
        <v>120</v>
      </c>
      <c r="R73" s="999"/>
      <c r="S73" s="999"/>
      <c r="T73" s="999"/>
      <c r="U73" s="999"/>
      <c r="V73" s="999">
        <v>109</v>
      </c>
      <c r="W73" s="999"/>
      <c r="X73" s="999"/>
      <c r="Y73" s="999"/>
      <c r="Z73" s="999"/>
      <c r="AA73" s="999">
        <v>11</v>
      </c>
      <c r="AB73" s="999"/>
      <c r="AC73" s="999"/>
      <c r="AD73" s="999"/>
      <c r="AE73" s="999"/>
      <c r="AF73" s="999">
        <v>11</v>
      </c>
      <c r="AG73" s="999"/>
      <c r="AH73" s="999"/>
      <c r="AI73" s="999"/>
      <c r="AJ73" s="999"/>
      <c r="AK73" s="999" t="s">
        <v>582</v>
      </c>
      <c r="AL73" s="999"/>
      <c r="AM73" s="999"/>
      <c r="AN73" s="999"/>
      <c r="AO73" s="999"/>
      <c r="AP73" s="999" t="s">
        <v>582</v>
      </c>
      <c r="AQ73" s="999"/>
      <c r="AR73" s="999"/>
      <c r="AS73" s="999"/>
      <c r="AT73" s="999"/>
      <c r="AU73" s="999" t="s">
        <v>582</v>
      </c>
      <c r="AV73" s="999"/>
      <c r="AW73" s="999"/>
      <c r="AX73" s="999"/>
      <c r="AY73" s="999"/>
      <c r="AZ73" s="1000"/>
      <c r="BA73" s="1000"/>
      <c r="BB73" s="1000"/>
      <c r="BC73" s="1000"/>
      <c r="BD73" s="1001"/>
      <c r="BE73" s="240"/>
      <c r="BF73" s="240"/>
      <c r="BG73" s="240"/>
      <c r="BH73" s="240"/>
      <c r="BI73" s="240"/>
      <c r="BJ73" s="240"/>
      <c r="BK73" s="240"/>
      <c r="BL73" s="240"/>
      <c r="BM73" s="240"/>
      <c r="BN73" s="240"/>
      <c r="BO73" s="240"/>
      <c r="BP73" s="240"/>
      <c r="BQ73" s="237">
        <v>67</v>
      </c>
      <c r="BR73" s="242"/>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9"/>
    </row>
    <row r="74" spans="1:131" ht="26.25" customHeight="1" x14ac:dyDescent="0.15">
      <c r="A74" s="237">
        <v>7</v>
      </c>
      <c r="B74" s="1002" t="s">
        <v>589</v>
      </c>
      <c r="C74" s="1003"/>
      <c r="D74" s="1003"/>
      <c r="E74" s="1003"/>
      <c r="F74" s="1003"/>
      <c r="G74" s="1003"/>
      <c r="H74" s="1003"/>
      <c r="I74" s="1003"/>
      <c r="J74" s="1003"/>
      <c r="K74" s="1003"/>
      <c r="L74" s="1003"/>
      <c r="M74" s="1003"/>
      <c r="N74" s="1003"/>
      <c r="O74" s="1003"/>
      <c r="P74" s="1004"/>
      <c r="Q74" s="1005">
        <v>544</v>
      </c>
      <c r="R74" s="999"/>
      <c r="S74" s="999"/>
      <c r="T74" s="999"/>
      <c r="U74" s="999"/>
      <c r="V74" s="999">
        <v>492</v>
      </c>
      <c r="W74" s="999"/>
      <c r="X74" s="999"/>
      <c r="Y74" s="999"/>
      <c r="Z74" s="999"/>
      <c r="AA74" s="999">
        <v>52</v>
      </c>
      <c r="AB74" s="999"/>
      <c r="AC74" s="999"/>
      <c r="AD74" s="999"/>
      <c r="AE74" s="999"/>
      <c r="AF74" s="999">
        <v>52</v>
      </c>
      <c r="AG74" s="999"/>
      <c r="AH74" s="999"/>
      <c r="AI74" s="999"/>
      <c r="AJ74" s="999"/>
      <c r="AK74" s="999" t="s">
        <v>582</v>
      </c>
      <c r="AL74" s="999"/>
      <c r="AM74" s="999"/>
      <c r="AN74" s="999"/>
      <c r="AO74" s="999"/>
      <c r="AP74" s="999" t="s">
        <v>582</v>
      </c>
      <c r="AQ74" s="999"/>
      <c r="AR74" s="999"/>
      <c r="AS74" s="999"/>
      <c r="AT74" s="999"/>
      <c r="AU74" s="999" t="s">
        <v>582</v>
      </c>
      <c r="AV74" s="999"/>
      <c r="AW74" s="999"/>
      <c r="AX74" s="999"/>
      <c r="AY74" s="999"/>
      <c r="AZ74" s="1000"/>
      <c r="BA74" s="1000"/>
      <c r="BB74" s="1000"/>
      <c r="BC74" s="1000"/>
      <c r="BD74" s="1001"/>
      <c r="BE74" s="240"/>
      <c r="BF74" s="240"/>
      <c r="BG74" s="240"/>
      <c r="BH74" s="240"/>
      <c r="BI74" s="240"/>
      <c r="BJ74" s="240"/>
      <c r="BK74" s="240"/>
      <c r="BL74" s="240"/>
      <c r="BM74" s="240"/>
      <c r="BN74" s="240"/>
      <c r="BO74" s="240"/>
      <c r="BP74" s="240"/>
      <c r="BQ74" s="237">
        <v>68</v>
      </c>
      <c r="BR74" s="242"/>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9"/>
    </row>
    <row r="75" spans="1:131" ht="26.25" customHeight="1" x14ac:dyDescent="0.15">
      <c r="A75" s="237">
        <v>8</v>
      </c>
      <c r="B75" s="1002" t="s">
        <v>590</v>
      </c>
      <c r="C75" s="1003"/>
      <c r="D75" s="1003"/>
      <c r="E75" s="1003"/>
      <c r="F75" s="1003"/>
      <c r="G75" s="1003"/>
      <c r="H75" s="1003"/>
      <c r="I75" s="1003"/>
      <c r="J75" s="1003"/>
      <c r="K75" s="1003"/>
      <c r="L75" s="1003"/>
      <c r="M75" s="1003"/>
      <c r="N75" s="1003"/>
      <c r="O75" s="1003"/>
      <c r="P75" s="1004"/>
      <c r="Q75" s="1006">
        <v>156510</v>
      </c>
      <c r="R75" s="1007"/>
      <c r="S75" s="1007"/>
      <c r="T75" s="1007"/>
      <c r="U75" s="1008"/>
      <c r="V75" s="1009">
        <v>149924</v>
      </c>
      <c r="W75" s="1007"/>
      <c r="X75" s="1007"/>
      <c r="Y75" s="1007"/>
      <c r="Z75" s="1008"/>
      <c r="AA75" s="1009">
        <v>6586</v>
      </c>
      <c r="AB75" s="1007"/>
      <c r="AC75" s="1007"/>
      <c r="AD75" s="1007"/>
      <c r="AE75" s="1008"/>
      <c r="AF75" s="1009">
        <v>6586</v>
      </c>
      <c r="AG75" s="1007"/>
      <c r="AH75" s="1007"/>
      <c r="AI75" s="1007"/>
      <c r="AJ75" s="1008"/>
      <c r="AK75" s="1009">
        <v>1312</v>
      </c>
      <c r="AL75" s="1007"/>
      <c r="AM75" s="1007"/>
      <c r="AN75" s="1007"/>
      <c r="AO75" s="1008"/>
      <c r="AP75" s="1009" t="s">
        <v>582</v>
      </c>
      <c r="AQ75" s="1007"/>
      <c r="AR75" s="1007"/>
      <c r="AS75" s="1007"/>
      <c r="AT75" s="1008"/>
      <c r="AU75" s="1009" t="s">
        <v>582</v>
      </c>
      <c r="AV75" s="1007"/>
      <c r="AW75" s="1007"/>
      <c r="AX75" s="1007"/>
      <c r="AY75" s="1008"/>
      <c r="AZ75" s="1000"/>
      <c r="BA75" s="1000"/>
      <c r="BB75" s="1000"/>
      <c r="BC75" s="1000"/>
      <c r="BD75" s="1001"/>
      <c r="BE75" s="240"/>
      <c r="BF75" s="240"/>
      <c r="BG75" s="240"/>
      <c r="BH75" s="240"/>
      <c r="BI75" s="240"/>
      <c r="BJ75" s="240"/>
      <c r="BK75" s="240"/>
      <c r="BL75" s="240"/>
      <c r="BM75" s="240"/>
      <c r="BN75" s="240"/>
      <c r="BO75" s="240"/>
      <c r="BP75" s="240"/>
      <c r="BQ75" s="237">
        <v>69</v>
      </c>
      <c r="BR75" s="242"/>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9"/>
    </row>
    <row r="76" spans="1:131" ht="26.25" customHeight="1" x14ac:dyDescent="0.15">
      <c r="A76" s="237">
        <v>9</v>
      </c>
      <c r="B76" s="1002" t="s">
        <v>591</v>
      </c>
      <c r="C76" s="1003"/>
      <c r="D76" s="1003"/>
      <c r="E76" s="1003"/>
      <c r="F76" s="1003"/>
      <c r="G76" s="1003"/>
      <c r="H76" s="1003"/>
      <c r="I76" s="1003"/>
      <c r="J76" s="1003"/>
      <c r="K76" s="1003"/>
      <c r="L76" s="1003"/>
      <c r="M76" s="1003"/>
      <c r="N76" s="1003"/>
      <c r="O76" s="1003"/>
      <c r="P76" s="1004"/>
      <c r="Q76" s="1006">
        <v>672</v>
      </c>
      <c r="R76" s="1007"/>
      <c r="S76" s="1007"/>
      <c r="T76" s="1007"/>
      <c r="U76" s="1008"/>
      <c r="V76" s="1009">
        <v>664</v>
      </c>
      <c r="W76" s="1007"/>
      <c r="X76" s="1007"/>
      <c r="Y76" s="1007"/>
      <c r="Z76" s="1008"/>
      <c r="AA76" s="1009">
        <v>8</v>
      </c>
      <c r="AB76" s="1007"/>
      <c r="AC76" s="1007"/>
      <c r="AD76" s="1007"/>
      <c r="AE76" s="1008"/>
      <c r="AF76" s="1009">
        <v>8</v>
      </c>
      <c r="AG76" s="1007"/>
      <c r="AH76" s="1007"/>
      <c r="AI76" s="1007"/>
      <c r="AJ76" s="1008"/>
      <c r="AK76" s="1009">
        <v>50</v>
      </c>
      <c r="AL76" s="1007"/>
      <c r="AM76" s="1007"/>
      <c r="AN76" s="1007"/>
      <c r="AO76" s="1008"/>
      <c r="AP76" s="1009" t="s">
        <v>582</v>
      </c>
      <c r="AQ76" s="1007"/>
      <c r="AR76" s="1007"/>
      <c r="AS76" s="1007"/>
      <c r="AT76" s="1008"/>
      <c r="AU76" s="1009" t="s">
        <v>582</v>
      </c>
      <c r="AV76" s="1007"/>
      <c r="AW76" s="1007"/>
      <c r="AX76" s="1007"/>
      <c r="AY76" s="1008"/>
      <c r="AZ76" s="1000"/>
      <c r="BA76" s="1000"/>
      <c r="BB76" s="1000"/>
      <c r="BC76" s="1000"/>
      <c r="BD76" s="1001"/>
      <c r="BE76" s="240"/>
      <c r="BF76" s="240"/>
      <c r="BG76" s="240"/>
      <c r="BH76" s="240"/>
      <c r="BI76" s="240"/>
      <c r="BJ76" s="240"/>
      <c r="BK76" s="240"/>
      <c r="BL76" s="240"/>
      <c r="BM76" s="240"/>
      <c r="BN76" s="240"/>
      <c r="BO76" s="240"/>
      <c r="BP76" s="240"/>
      <c r="BQ76" s="237">
        <v>70</v>
      </c>
      <c r="BR76" s="242"/>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9"/>
    </row>
    <row r="77" spans="1:131" ht="26.25" customHeight="1" x14ac:dyDescent="0.15">
      <c r="A77" s="237">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0"/>
      <c r="BF77" s="240"/>
      <c r="BG77" s="240"/>
      <c r="BH77" s="240"/>
      <c r="BI77" s="240"/>
      <c r="BJ77" s="240"/>
      <c r="BK77" s="240"/>
      <c r="BL77" s="240"/>
      <c r="BM77" s="240"/>
      <c r="BN77" s="240"/>
      <c r="BO77" s="240"/>
      <c r="BP77" s="240"/>
      <c r="BQ77" s="237">
        <v>71</v>
      </c>
      <c r="BR77" s="242"/>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9"/>
    </row>
    <row r="78" spans="1:131" ht="26.25" customHeight="1" x14ac:dyDescent="0.15">
      <c r="A78" s="237">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0"/>
      <c r="BF78" s="240"/>
      <c r="BG78" s="240"/>
      <c r="BH78" s="240"/>
      <c r="BI78" s="240"/>
      <c r="BJ78" s="229"/>
      <c r="BK78" s="229"/>
      <c r="BL78" s="229"/>
      <c r="BM78" s="229"/>
      <c r="BN78" s="229"/>
      <c r="BO78" s="240"/>
      <c r="BP78" s="240"/>
      <c r="BQ78" s="237">
        <v>72</v>
      </c>
      <c r="BR78" s="242"/>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9"/>
    </row>
    <row r="79" spans="1:131" ht="26.25" customHeight="1" x14ac:dyDescent="0.15">
      <c r="A79" s="237">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0"/>
      <c r="BF79" s="240"/>
      <c r="BG79" s="240"/>
      <c r="BH79" s="240"/>
      <c r="BI79" s="240"/>
      <c r="BJ79" s="229"/>
      <c r="BK79" s="229"/>
      <c r="BL79" s="229"/>
      <c r="BM79" s="229"/>
      <c r="BN79" s="229"/>
      <c r="BO79" s="240"/>
      <c r="BP79" s="240"/>
      <c r="BQ79" s="237">
        <v>73</v>
      </c>
      <c r="BR79" s="242"/>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9"/>
    </row>
    <row r="80" spans="1:131" ht="26.25" customHeight="1" x14ac:dyDescent="0.15">
      <c r="A80" s="237">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0"/>
      <c r="BF80" s="240"/>
      <c r="BG80" s="240"/>
      <c r="BH80" s="240"/>
      <c r="BI80" s="240"/>
      <c r="BJ80" s="240"/>
      <c r="BK80" s="240"/>
      <c r="BL80" s="240"/>
      <c r="BM80" s="240"/>
      <c r="BN80" s="240"/>
      <c r="BO80" s="240"/>
      <c r="BP80" s="240"/>
      <c r="BQ80" s="237">
        <v>74</v>
      </c>
      <c r="BR80" s="242"/>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9"/>
    </row>
    <row r="81" spans="1:131" ht="26.25" customHeight="1" x14ac:dyDescent="0.15">
      <c r="A81" s="237">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0"/>
      <c r="BF81" s="240"/>
      <c r="BG81" s="240"/>
      <c r="BH81" s="240"/>
      <c r="BI81" s="240"/>
      <c r="BJ81" s="240"/>
      <c r="BK81" s="240"/>
      <c r="BL81" s="240"/>
      <c r="BM81" s="240"/>
      <c r="BN81" s="240"/>
      <c r="BO81" s="240"/>
      <c r="BP81" s="240"/>
      <c r="BQ81" s="237">
        <v>75</v>
      </c>
      <c r="BR81" s="242"/>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9"/>
    </row>
    <row r="82" spans="1:131" ht="26.25" customHeight="1" x14ac:dyDescent="0.15">
      <c r="A82" s="237">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0"/>
      <c r="BF82" s="240"/>
      <c r="BG82" s="240"/>
      <c r="BH82" s="240"/>
      <c r="BI82" s="240"/>
      <c r="BJ82" s="240"/>
      <c r="BK82" s="240"/>
      <c r="BL82" s="240"/>
      <c r="BM82" s="240"/>
      <c r="BN82" s="240"/>
      <c r="BO82" s="240"/>
      <c r="BP82" s="240"/>
      <c r="BQ82" s="237">
        <v>76</v>
      </c>
      <c r="BR82" s="242"/>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9"/>
    </row>
    <row r="83" spans="1:131" ht="26.25" customHeight="1" x14ac:dyDescent="0.15">
      <c r="A83" s="237">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0"/>
      <c r="BF83" s="240"/>
      <c r="BG83" s="240"/>
      <c r="BH83" s="240"/>
      <c r="BI83" s="240"/>
      <c r="BJ83" s="240"/>
      <c r="BK83" s="240"/>
      <c r="BL83" s="240"/>
      <c r="BM83" s="240"/>
      <c r="BN83" s="240"/>
      <c r="BO83" s="240"/>
      <c r="BP83" s="240"/>
      <c r="BQ83" s="237">
        <v>77</v>
      </c>
      <c r="BR83" s="242"/>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9"/>
    </row>
    <row r="84" spans="1:131" ht="26.25" customHeight="1" x14ac:dyDescent="0.15">
      <c r="A84" s="237">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0"/>
      <c r="BF84" s="240"/>
      <c r="BG84" s="240"/>
      <c r="BH84" s="240"/>
      <c r="BI84" s="240"/>
      <c r="BJ84" s="240"/>
      <c r="BK84" s="240"/>
      <c r="BL84" s="240"/>
      <c r="BM84" s="240"/>
      <c r="BN84" s="240"/>
      <c r="BO84" s="240"/>
      <c r="BP84" s="240"/>
      <c r="BQ84" s="237">
        <v>78</v>
      </c>
      <c r="BR84" s="242"/>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9"/>
    </row>
    <row r="85" spans="1:131" ht="26.25" customHeight="1" x14ac:dyDescent="0.15">
      <c r="A85" s="237">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0"/>
      <c r="BF85" s="240"/>
      <c r="BG85" s="240"/>
      <c r="BH85" s="240"/>
      <c r="BI85" s="240"/>
      <c r="BJ85" s="240"/>
      <c r="BK85" s="240"/>
      <c r="BL85" s="240"/>
      <c r="BM85" s="240"/>
      <c r="BN85" s="240"/>
      <c r="BO85" s="240"/>
      <c r="BP85" s="240"/>
      <c r="BQ85" s="237">
        <v>79</v>
      </c>
      <c r="BR85" s="242"/>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9"/>
    </row>
    <row r="86" spans="1:131" ht="26.25" customHeight="1" x14ac:dyDescent="0.15">
      <c r="A86" s="237">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0"/>
      <c r="BF86" s="240"/>
      <c r="BG86" s="240"/>
      <c r="BH86" s="240"/>
      <c r="BI86" s="240"/>
      <c r="BJ86" s="240"/>
      <c r="BK86" s="240"/>
      <c r="BL86" s="240"/>
      <c r="BM86" s="240"/>
      <c r="BN86" s="240"/>
      <c r="BO86" s="240"/>
      <c r="BP86" s="240"/>
      <c r="BQ86" s="237">
        <v>80</v>
      </c>
      <c r="BR86" s="242"/>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9"/>
    </row>
    <row r="87" spans="1:131" ht="26.25" customHeight="1" x14ac:dyDescent="0.15">
      <c r="A87" s="243">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0"/>
      <c r="BF87" s="240"/>
      <c r="BG87" s="240"/>
      <c r="BH87" s="240"/>
      <c r="BI87" s="240"/>
      <c r="BJ87" s="240"/>
      <c r="BK87" s="240"/>
      <c r="BL87" s="240"/>
      <c r="BM87" s="240"/>
      <c r="BN87" s="240"/>
      <c r="BO87" s="240"/>
      <c r="BP87" s="240"/>
      <c r="BQ87" s="237">
        <v>81</v>
      </c>
      <c r="BR87" s="242"/>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9"/>
    </row>
    <row r="88" spans="1:131" ht="26.25" customHeight="1" thickBot="1" x14ac:dyDescent="0.2">
      <c r="A88" s="239" t="s">
        <v>395</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6997</v>
      </c>
      <c r="AG88" s="987"/>
      <c r="AH88" s="987"/>
      <c r="AI88" s="987"/>
      <c r="AJ88" s="987"/>
      <c r="AK88" s="991"/>
      <c r="AL88" s="991"/>
      <c r="AM88" s="991"/>
      <c r="AN88" s="991"/>
      <c r="AO88" s="991"/>
      <c r="AP88" s="987">
        <v>322</v>
      </c>
      <c r="AQ88" s="987"/>
      <c r="AR88" s="987"/>
      <c r="AS88" s="987"/>
      <c r="AT88" s="987"/>
      <c r="AU88" s="987" t="s">
        <v>518</v>
      </c>
      <c r="AV88" s="987"/>
      <c r="AW88" s="987"/>
      <c r="AX88" s="987"/>
      <c r="AY88" s="987"/>
      <c r="AZ88" s="988"/>
      <c r="BA88" s="988"/>
      <c r="BB88" s="988"/>
      <c r="BC88" s="988"/>
      <c r="BD88" s="989"/>
      <c r="BE88" s="240"/>
      <c r="BF88" s="240"/>
      <c r="BG88" s="240"/>
      <c r="BH88" s="240"/>
      <c r="BI88" s="240"/>
      <c r="BJ88" s="240"/>
      <c r="BK88" s="240"/>
      <c r="BL88" s="240"/>
      <c r="BM88" s="240"/>
      <c r="BN88" s="240"/>
      <c r="BO88" s="240"/>
      <c r="BP88" s="240"/>
      <c r="BQ88" s="237">
        <v>82</v>
      </c>
      <c r="BR88" s="242"/>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395</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430</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431</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9" customFormat="1" ht="26.25" customHeight="1" x14ac:dyDescent="0.15">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310</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310</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310</v>
      </c>
      <c r="DR109" s="924"/>
      <c r="DS109" s="924"/>
      <c r="DT109" s="924"/>
      <c r="DU109" s="925"/>
      <c r="DV109" s="926" t="s">
        <v>437</v>
      </c>
      <c r="DW109" s="924"/>
      <c r="DX109" s="924"/>
      <c r="DY109" s="924"/>
      <c r="DZ109" s="957"/>
    </row>
    <row r="110" spans="1:131" s="229" customFormat="1" ht="26.25" customHeight="1" x14ac:dyDescent="0.15">
      <c r="A110" s="835" t="s">
        <v>439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350509</v>
      </c>
      <c r="AB110" s="917"/>
      <c r="AC110" s="917"/>
      <c r="AD110" s="917"/>
      <c r="AE110" s="918"/>
      <c r="AF110" s="919">
        <v>370462</v>
      </c>
      <c r="AG110" s="917"/>
      <c r="AH110" s="917"/>
      <c r="AI110" s="917"/>
      <c r="AJ110" s="918"/>
      <c r="AK110" s="919">
        <v>370738</v>
      </c>
      <c r="AL110" s="917"/>
      <c r="AM110" s="917"/>
      <c r="AN110" s="917"/>
      <c r="AO110" s="918"/>
      <c r="AP110" s="920">
        <v>18.3</v>
      </c>
      <c r="AQ110" s="921"/>
      <c r="AR110" s="921"/>
      <c r="AS110" s="921"/>
      <c r="AT110" s="922"/>
      <c r="AU110" s="958" t="s">
        <v>73</v>
      </c>
      <c r="AV110" s="959"/>
      <c r="AW110" s="959"/>
      <c r="AX110" s="959"/>
      <c r="AY110" s="959"/>
      <c r="AZ110" s="888" t="s">
        <v>440</v>
      </c>
      <c r="BA110" s="836"/>
      <c r="BB110" s="836"/>
      <c r="BC110" s="836"/>
      <c r="BD110" s="836"/>
      <c r="BE110" s="836"/>
      <c r="BF110" s="836"/>
      <c r="BG110" s="836"/>
      <c r="BH110" s="836"/>
      <c r="BI110" s="836"/>
      <c r="BJ110" s="836"/>
      <c r="BK110" s="836"/>
      <c r="BL110" s="836"/>
      <c r="BM110" s="836"/>
      <c r="BN110" s="836"/>
      <c r="BO110" s="836"/>
      <c r="BP110" s="837"/>
      <c r="BQ110" s="889">
        <v>3102664</v>
      </c>
      <c r="BR110" s="870"/>
      <c r="BS110" s="870"/>
      <c r="BT110" s="870"/>
      <c r="BU110" s="870"/>
      <c r="BV110" s="870">
        <v>3022189</v>
      </c>
      <c r="BW110" s="870"/>
      <c r="BX110" s="870"/>
      <c r="BY110" s="870"/>
      <c r="BZ110" s="870"/>
      <c r="CA110" s="870">
        <v>3329164</v>
      </c>
      <c r="CB110" s="870"/>
      <c r="CC110" s="870"/>
      <c r="CD110" s="870"/>
      <c r="CE110" s="870"/>
      <c r="CF110" s="894">
        <v>164</v>
      </c>
      <c r="CG110" s="895"/>
      <c r="CH110" s="895"/>
      <c r="CI110" s="895"/>
      <c r="CJ110" s="895"/>
      <c r="CK110" s="954" t="s">
        <v>441</v>
      </c>
      <c r="CL110" s="847"/>
      <c r="CM110" s="888" t="s">
        <v>442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397</v>
      </c>
      <c r="DH110" s="870"/>
      <c r="DI110" s="870"/>
      <c r="DJ110" s="870"/>
      <c r="DK110" s="870"/>
      <c r="DL110" s="870" t="s">
        <v>397</v>
      </c>
      <c r="DM110" s="870"/>
      <c r="DN110" s="870"/>
      <c r="DO110" s="870"/>
      <c r="DP110" s="870"/>
      <c r="DQ110" s="870" t="s">
        <v>397</v>
      </c>
      <c r="DR110" s="870"/>
      <c r="DS110" s="870"/>
      <c r="DT110" s="870"/>
      <c r="DU110" s="870"/>
      <c r="DV110" s="871" t="s">
        <v>129</v>
      </c>
      <c r="DW110" s="871"/>
      <c r="DX110" s="871"/>
      <c r="DY110" s="871"/>
      <c r="DZ110" s="872"/>
    </row>
    <row r="111" spans="1:131" s="229" customFormat="1" ht="26.25" customHeight="1" x14ac:dyDescent="0.15">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129</v>
      </c>
      <c r="AB111" s="947"/>
      <c r="AC111" s="947"/>
      <c r="AD111" s="947"/>
      <c r="AE111" s="948"/>
      <c r="AF111" s="949" t="s">
        <v>444</v>
      </c>
      <c r="AG111" s="947"/>
      <c r="AH111" s="947"/>
      <c r="AI111" s="947"/>
      <c r="AJ111" s="948"/>
      <c r="AK111" s="949" t="s">
        <v>129</v>
      </c>
      <c r="AL111" s="947"/>
      <c r="AM111" s="947"/>
      <c r="AN111" s="947"/>
      <c r="AO111" s="948"/>
      <c r="AP111" s="950" t="s">
        <v>444</v>
      </c>
      <c r="AQ111" s="951"/>
      <c r="AR111" s="951"/>
      <c r="AS111" s="951"/>
      <c r="AT111" s="952"/>
      <c r="AU111" s="960"/>
      <c r="AV111" s="961"/>
      <c r="AW111" s="961"/>
      <c r="AX111" s="961"/>
      <c r="AY111" s="961"/>
      <c r="AZ111" s="843" t="s">
        <v>445</v>
      </c>
      <c r="BA111" s="780"/>
      <c r="BB111" s="780"/>
      <c r="BC111" s="780"/>
      <c r="BD111" s="780"/>
      <c r="BE111" s="780"/>
      <c r="BF111" s="780"/>
      <c r="BG111" s="780"/>
      <c r="BH111" s="780"/>
      <c r="BI111" s="780"/>
      <c r="BJ111" s="780"/>
      <c r="BK111" s="780"/>
      <c r="BL111" s="780"/>
      <c r="BM111" s="780"/>
      <c r="BN111" s="780"/>
      <c r="BO111" s="780"/>
      <c r="BP111" s="781"/>
      <c r="BQ111" s="844">
        <v>1395</v>
      </c>
      <c r="BR111" s="845"/>
      <c r="BS111" s="845"/>
      <c r="BT111" s="845"/>
      <c r="BU111" s="845"/>
      <c r="BV111" s="845">
        <v>1161</v>
      </c>
      <c r="BW111" s="845"/>
      <c r="BX111" s="845"/>
      <c r="BY111" s="845"/>
      <c r="BZ111" s="845"/>
      <c r="CA111" s="845">
        <v>920</v>
      </c>
      <c r="CB111" s="845"/>
      <c r="CC111" s="845"/>
      <c r="CD111" s="845"/>
      <c r="CE111" s="845"/>
      <c r="CF111" s="903">
        <v>0</v>
      </c>
      <c r="CG111" s="904"/>
      <c r="CH111" s="904"/>
      <c r="CI111" s="904"/>
      <c r="CJ111" s="904"/>
      <c r="CK111" s="955"/>
      <c r="CL111" s="849"/>
      <c r="CM111" s="843" t="s">
        <v>446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397</v>
      </c>
      <c r="DH111" s="845"/>
      <c r="DI111" s="845"/>
      <c r="DJ111" s="845"/>
      <c r="DK111" s="845"/>
      <c r="DL111" s="845" t="s">
        <v>397</v>
      </c>
      <c r="DM111" s="845"/>
      <c r="DN111" s="845"/>
      <c r="DO111" s="845"/>
      <c r="DP111" s="845"/>
      <c r="DQ111" s="845" t="s">
        <v>397</v>
      </c>
      <c r="DR111" s="845"/>
      <c r="DS111" s="845"/>
      <c r="DT111" s="845"/>
      <c r="DU111" s="845"/>
      <c r="DV111" s="822" t="s">
        <v>444</v>
      </c>
      <c r="DW111" s="822"/>
      <c r="DX111" s="822"/>
      <c r="DY111" s="822"/>
      <c r="DZ111" s="823"/>
    </row>
    <row r="112" spans="1:131" s="229" customFormat="1" ht="26.25" customHeight="1" x14ac:dyDescent="0.15">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397</v>
      </c>
      <c r="AG112" s="808"/>
      <c r="AH112" s="808"/>
      <c r="AI112" s="808"/>
      <c r="AJ112" s="809"/>
      <c r="AK112" s="810" t="s">
        <v>397</v>
      </c>
      <c r="AL112" s="808"/>
      <c r="AM112" s="808"/>
      <c r="AN112" s="808"/>
      <c r="AO112" s="809"/>
      <c r="AP112" s="852" t="s">
        <v>444</v>
      </c>
      <c r="AQ112" s="853"/>
      <c r="AR112" s="853"/>
      <c r="AS112" s="853"/>
      <c r="AT112" s="854"/>
      <c r="AU112" s="960"/>
      <c r="AV112" s="961"/>
      <c r="AW112" s="961"/>
      <c r="AX112" s="961"/>
      <c r="AY112" s="961"/>
      <c r="AZ112" s="843" t="s">
        <v>449</v>
      </c>
      <c r="BA112" s="780"/>
      <c r="BB112" s="780"/>
      <c r="BC112" s="780"/>
      <c r="BD112" s="780"/>
      <c r="BE112" s="780"/>
      <c r="BF112" s="780"/>
      <c r="BG112" s="780"/>
      <c r="BH112" s="780"/>
      <c r="BI112" s="780"/>
      <c r="BJ112" s="780"/>
      <c r="BK112" s="780"/>
      <c r="BL112" s="780"/>
      <c r="BM112" s="780"/>
      <c r="BN112" s="780"/>
      <c r="BO112" s="780"/>
      <c r="BP112" s="781"/>
      <c r="BQ112" s="844">
        <v>1784099</v>
      </c>
      <c r="BR112" s="845"/>
      <c r="BS112" s="845"/>
      <c r="BT112" s="845"/>
      <c r="BU112" s="845"/>
      <c r="BV112" s="845">
        <v>1733268</v>
      </c>
      <c r="BW112" s="845"/>
      <c r="BX112" s="845"/>
      <c r="BY112" s="845"/>
      <c r="BZ112" s="845"/>
      <c r="CA112" s="845">
        <v>1570858</v>
      </c>
      <c r="CB112" s="845"/>
      <c r="CC112" s="845"/>
      <c r="CD112" s="845"/>
      <c r="CE112" s="845"/>
      <c r="CF112" s="903">
        <v>77.400000000000006</v>
      </c>
      <c r="CG112" s="904"/>
      <c r="CH112" s="904"/>
      <c r="CI112" s="904"/>
      <c r="CJ112" s="904"/>
      <c r="CK112" s="955"/>
      <c r="CL112" s="849"/>
      <c r="CM112" s="843" t="s">
        <v>450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397</v>
      </c>
      <c r="DH112" s="845"/>
      <c r="DI112" s="845"/>
      <c r="DJ112" s="845"/>
      <c r="DK112" s="845"/>
      <c r="DL112" s="845" t="s">
        <v>444</v>
      </c>
      <c r="DM112" s="845"/>
      <c r="DN112" s="845"/>
      <c r="DO112" s="845"/>
      <c r="DP112" s="845"/>
      <c r="DQ112" s="845" t="s">
        <v>129</v>
      </c>
      <c r="DR112" s="845"/>
      <c r="DS112" s="845"/>
      <c r="DT112" s="845"/>
      <c r="DU112" s="845"/>
      <c r="DV112" s="822" t="s">
        <v>129</v>
      </c>
      <c r="DW112" s="822"/>
      <c r="DX112" s="822"/>
      <c r="DY112" s="822"/>
      <c r="DZ112" s="823"/>
    </row>
    <row r="113" spans="1:130" s="229" customFormat="1" ht="26.25" customHeight="1" x14ac:dyDescent="0.15">
      <c r="A113" s="942"/>
      <c r="B113" s="943"/>
      <c r="C113" s="780" t="s">
        <v>451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143777</v>
      </c>
      <c r="AB113" s="947"/>
      <c r="AC113" s="947"/>
      <c r="AD113" s="947"/>
      <c r="AE113" s="948"/>
      <c r="AF113" s="949">
        <v>148464</v>
      </c>
      <c r="AG113" s="947"/>
      <c r="AH113" s="947"/>
      <c r="AI113" s="947"/>
      <c r="AJ113" s="948"/>
      <c r="AK113" s="949">
        <v>145900</v>
      </c>
      <c r="AL113" s="947"/>
      <c r="AM113" s="947"/>
      <c r="AN113" s="947"/>
      <c r="AO113" s="948"/>
      <c r="AP113" s="950">
        <v>7.2</v>
      </c>
      <c r="AQ113" s="951"/>
      <c r="AR113" s="951"/>
      <c r="AS113" s="951"/>
      <c r="AT113" s="952"/>
      <c r="AU113" s="960"/>
      <c r="AV113" s="961"/>
      <c r="AW113" s="961"/>
      <c r="AX113" s="961"/>
      <c r="AY113" s="961"/>
      <c r="AZ113" s="843" t="s">
        <v>452</v>
      </c>
      <c r="BA113" s="780"/>
      <c r="BB113" s="780"/>
      <c r="BC113" s="780"/>
      <c r="BD113" s="780"/>
      <c r="BE113" s="780"/>
      <c r="BF113" s="780"/>
      <c r="BG113" s="780"/>
      <c r="BH113" s="780"/>
      <c r="BI113" s="780"/>
      <c r="BJ113" s="780"/>
      <c r="BK113" s="780"/>
      <c r="BL113" s="780"/>
      <c r="BM113" s="780"/>
      <c r="BN113" s="780"/>
      <c r="BO113" s="780"/>
      <c r="BP113" s="781"/>
      <c r="BQ113" s="844">
        <v>87637</v>
      </c>
      <c r="BR113" s="845"/>
      <c r="BS113" s="845"/>
      <c r="BT113" s="845"/>
      <c r="BU113" s="845"/>
      <c r="BV113" s="845">
        <v>64940</v>
      </c>
      <c r="BW113" s="845"/>
      <c r="BX113" s="845"/>
      <c r="BY113" s="845"/>
      <c r="BZ113" s="845"/>
      <c r="CA113" s="845">
        <v>45682</v>
      </c>
      <c r="CB113" s="845"/>
      <c r="CC113" s="845"/>
      <c r="CD113" s="845"/>
      <c r="CE113" s="845"/>
      <c r="CF113" s="903">
        <v>2.2999999999999998</v>
      </c>
      <c r="CG113" s="904"/>
      <c r="CH113" s="904"/>
      <c r="CI113" s="904"/>
      <c r="CJ113" s="904"/>
      <c r="CK113" s="955"/>
      <c r="CL113" s="849"/>
      <c r="CM113" s="843" t="s">
        <v>453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444</v>
      </c>
      <c r="DH113" s="808"/>
      <c r="DI113" s="808"/>
      <c r="DJ113" s="808"/>
      <c r="DK113" s="809"/>
      <c r="DL113" s="810" t="s">
        <v>397</v>
      </c>
      <c r="DM113" s="808"/>
      <c r="DN113" s="808"/>
      <c r="DO113" s="808"/>
      <c r="DP113" s="809"/>
      <c r="DQ113" s="810" t="s">
        <v>397</v>
      </c>
      <c r="DR113" s="808"/>
      <c r="DS113" s="808"/>
      <c r="DT113" s="808"/>
      <c r="DU113" s="809"/>
      <c r="DV113" s="852" t="s">
        <v>397</v>
      </c>
      <c r="DW113" s="853"/>
      <c r="DX113" s="853"/>
      <c r="DY113" s="853"/>
      <c r="DZ113" s="854"/>
    </row>
    <row r="114" spans="1:130" s="229" customFormat="1" ht="26.25" customHeight="1" x14ac:dyDescent="0.15">
      <c r="A114" s="942"/>
      <c r="B114" s="943"/>
      <c r="C114" s="780" t="s">
        <v>454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19529</v>
      </c>
      <c r="AB114" s="808"/>
      <c r="AC114" s="808"/>
      <c r="AD114" s="808"/>
      <c r="AE114" s="809"/>
      <c r="AF114" s="810">
        <v>19786</v>
      </c>
      <c r="AG114" s="808"/>
      <c r="AH114" s="808"/>
      <c r="AI114" s="808"/>
      <c r="AJ114" s="809"/>
      <c r="AK114" s="810">
        <v>17511</v>
      </c>
      <c r="AL114" s="808"/>
      <c r="AM114" s="808"/>
      <c r="AN114" s="808"/>
      <c r="AO114" s="809"/>
      <c r="AP114" s="852">
        <v>0.9</v>
      </c>
      <c r="AQ114" s="853"/>
      <c r="AR114" s="853"/>
      <c r="AS114" s="853"/>
      <c r="AT114" s="854"/>
      <c r="AU114" s="960"/>
      <c r="AV114" s="961"/>
      <c r="AW114" s="961"/>
      <c r="AX114" s="961"/>
      <c r="AY114" s="961"/>
      <c r="AZ114" s="843" t="s">
        <v>455</v>
      </c>
      <c r="BA114" s="780"/>
      <c r="BB114" s="780"/>
      <c r="BC114" s="780"/>
      <c r="BD114" s="780"/>
      <c r="BE114" s="780"/>
      <c r="BF114" s="780"/>
      <c r="BG114" s="780"/>
      <c r="BH114" s="780"/>
      <c r="BI114" s="780"/>
      <c r="BJ114" s="780"/>
      <c r="BK114" s="780"/>
      <c r="BL114" s="780"/>
      <c r="BM114" s="780"/>
      <c r="BN114" s="780"/>
      <c r="BO114" s="780"/>
      <c r="BP114" s="781"/>
      <c r="BQ114" s="844">
        <v>277282</v>
      </c>
      <c r="BR114" s="845"/>
      <c r="BS114" s="845"/>
      <c r="BT114" s="845"/>
      <c r="BU114" s="845"/>
      <c r="BV114" s="845">
        <v>260371</v>
      </c>
      <c r="BW114" s="845"/>
      <c r="BX114" s="845"/>
      <c r="BY114" s="845"/>
      <c r="BZ114" s="845"/>
      <c r="CA114" s="845">
        <v>281089</v>
      </c>
      <c r="CB114" s="845"/>
      <c r="CC114" s="845"/>
      <c r="CD114" s="845"/>
      <c r="CE114" s="845"/>
      <c r="CF114" s="903">
        <v>13.8</v>
      </c>
      <c r="CG114" s="904"/>
      <c r="CH114" s="904"/>
      <c r="CI114" s="904"/>
      <c r="CJ114" s="904"/>
      <c r="CK114" s="955"/>
      <c r="CL114" s="849"/>
      <c r="CM114" s="843" t="s">
        <v>456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129</v>
      </c>
      <c r="DH114" s="808"/>
      <c r="DI114" s="808"/>
      <c r="DJ114" s="808"/>
      <c r="DK114" s="809"/>
      <c r="DL114" s="810" t="s">
        <v>129</v>
      </c>
      <c r="DM114" s="808"/>
      <c r="DN114" s="808"/>
      <c r="DO114" s="808"/>
      <c r="DP114" s="809"/>
      <c r="DQ114" s="810" t="s">
        <v>397</v>
      </c>
      <c r="DR114" s="808"/>
      <c r="DS114" s="808"/>
      <c r="DT114" s="808"/>
      <c r="DU114" s="809"/>
      <c r="DV114" s="852" t="s">
        <v>129</v>
      </c>
      <c r="DW114" s="853"/>
      <c r="DX114" s="853"/>
      <c r="DY114" s="853"/>
      <c r="DZ114" s="854"/>
    </row>
    <row r="115" spans="1:130" s="229" customFormat="1" ht="26.25" customHeight="1" x14ac:dyDescent="0.15">
      <c r="A115" s="942"/>
      <c r="B115" s="943"/>
      <c r="C115" s="780" t="s">
        <v>457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615</v>
      </c>
      <c r="AB115" s="947"/>
      <c r="AC115" s="947"/>
      <c r="AD115" s="947"/>
      <c r="AE115" s="948"/>
      <c r="AF115" s="949">
        <v>233</v>
      </c>
      <c r="AG115" s="947"/>
      <c r="AH115" s="947"/>
      <c r="AI115" s="947"/>
      <c r="AJ115" s="948"/>
      <c r="AK115" s="949">
        <v>231</v>
      </c>
      <c r="AL115" s="947"/>
      <c r="AM115" s="947"/>
      <c r="AN115" s="947"/>
      <c r="AO115" s="948"/>
      <c r="AP115" s="950">
        <v>0</v>
      </c>
      <c r="AQ115" s="951"/>
      <c r="AR115" s="951"/>
      <c r="AS115" s="951"/>
      <c r="AT115" s="952"/>
      <c r="AU115" s="960"/>
      <c r="AV115" s="961"/>
      <c r="AW115" s="961"/>
      <c r="AX115" s="961"/>
      <c r="AY115" s="961"/>
      <c r="AZ115" s="843" t="s">
        <v>458</v>
      </c>
      <c r="BA115" s="780"/>
      <c r="BB115" s="780"/>
      <c r="BC115" s="780"/>
      <c r="BD115" s="780"/>
      <c r="BE115" s="780"/>
      <c r="BF115" s="780"/>
      <c r="BG115" s="780"/>
      <c r="BH115" s="780"/>
      <c r="BI115" s="780"/>
      <c r="BJ115" s="780"/>
      <c r="BK115" s="780"/>
      <c r="BL115" s="780"/>
      <c r="BM115" s="780"/>
      <c r="BN115" s="780"/>
      <c r="BO115" s="780"/>
      <c r="BP115" s="781"/>
      <c r="BQ115" s="844" t="s">
        <v>397</v>
      </c>
      <c r="BR115" s="845"/>
      <c r="BS115" s="845"/>
      <c r="BT115" s="845"/>
      <c r="BU115" s="845"/>
      <c r="BV115" s="845" t="s">
        <v>397</v>
      </c>
      <c r="BW115" s="845"/>
      <c r="BX115" s="845"/>
      <c r="BY115" s="845"/>
      <c r="BZ115" s="845"/>
      <c r="CA115" s="845" t="s">
        <v>397</v>
      </c>
      <c r="CB115" s="845"/>
      <c r="CC115" s="845"/>
      <c r="CD115" s="845"/>
      <c r="CE115" s="845"/>
      <c r="CF115" s="903" t="s">
        <v>397</v>
      </c>
      <c r="CG115" s="904"/>
      <c r="CH115" s="904"/>
      <c r="CI115" s="904"/>
      <c r="CJ115" s="904"/>
      <c r="CK115" s="955"/>
      <c r="CL115" s="849"/>
      <c r="CM115" s="843" t="s">
        <v>459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397</v>
      </c>
      <c r="DH115" s="808"/>
      <c r="DI115" s="808"/>
      <c r="DJ115" s="808"/>
      <c r="DK115" s="809"/>
      <c r="DL115" s="810" t="s">
        <v>397</v>
      </c>
      <c r="DM115" s="808"/>
      <c r="DN115" s="808"/>
      <c r="DO115" s="808"/>
      <c r="DP115" s="809"/>
      <c r="DQ115" s="810" t="s">
        <v>129</v>
      </c>
      <c r="DR115" s="808"/>
      <c r="DS115" s="808"/>
      <c r="DT115" s="808"/>
      <c r="DU115" s="809"/>
      <c r="DV115" s="852" t="s">
        <v>397</v>
      </c>
      <c r="DW115" s="853"/>
      <c r="DX115" s="853"/>
      <c r="DY115" s="853"/>
      <c r="DZ115" s="854"/>
    </row>
    <row r="116" spans="1:130" s="229" customFormat="1" ht="26.25" customHeight="1" x14ac:dyDescent="0.15">
      <c r="A116" s="944"/>
      <c r="B116" s="945"/>
      <c r="C116" s="867" t="s">
        <v>460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397</v>
      </c>
      <c r="AB116" s="808"/>
      <c r="AC116" s="808"/>
      <c r="AD116" s="808"/>
      <c r="AE116" s="809"/>
      <c r="AF116" s="810" t="s">
        <v>397</v>
      </c>
      <c r="AG116" s="808"/>
      <c r="AH116" s="808"/>
      <c r="AI116" s="808"/>
      <c r="AJ116" s="809"/>
      <c r="AK116" s="810" t="s">
        <v>397</v>
      </c>
      <c r="AL116" s="808"/>
      <c r="AM116" s="808"/>
      <c r="AN116" s="808"/>
      <c r="AO116" s="809"/>
      <c r="AP116" s="852" t="s">
        <v>397</v>
      </c>
      <c r="AQ116" s="853"/>
      <c r="AR116" s="853"/>
      <c r="AS116" s="853"/>
      <c r="AT116" s="854"/>
      <c r="AU116" s="960"/>
      <c r="AV116" s="961"/>
      <c r="AW116" s="961"/>
      <c r="AX116" s="961"/>
      <c r="AY116" s="961"/>
      <c r="AZ116" s="937" t="s">
        <v>461</v>
      </c>
      <c r="BA116" s="938"/>
      <c r="BB116" s="938"/>
      <c r="BC116" s="938"/>
      <c r="BD116" s="938"/>
      <c r="BE116" s="938"/>
      <c r="BF116" s="938"/>
      <c r="BG116" s="938"/>
      <c r="BH116" s="938"/>
      <c r="BI116" s="938"/>
      <c r="BJ116" s="938"/>
      <c r="BK116" s="938"/>
      <c r="BL116" s="938"/>
      <c r="BM116" s="938"/>
      <c r="BN116" s="938"/>
      <c r="BO116" s="938"/>
      <c r="BP116" s="939"/>
      <c r="BQ116" s="844" t="s">
        <v>444</v>
      </c>
      <c r="BR116" s="845"/>
      <c r="BS116" s="845"/>
      <c r="BT116" s="845"/>
      <c r="BU116" s="845"/>
      <c r="BV116" s="845" t="s">
        <v>397</v>
      </c>
      <c r="BW116" s="845"/>
      <c r="BX116" s="845"/>
      <c r="BY116" s="845"/>
      <c r="BZ116" s="845"/>
      <c r="CA116" s="845" t="s">
        <v>444</v>
      </c>
      <c r="CB116" s="845"/>
      <c r="CC116" s="845"/>
      <c r="CD116" s="845"/>
      <c r="CE116" s="845"/>
      <c r="CF116" s="903" t="s">
        <v>444</v>
      </c>
      <c r="CG116" s="904"/>
      <c r="CH116" s="904"/>
      <c r="CI116" s="904"/>
      <c r="CJ116" s="904"/>
      <c r="CK116" s="955"/>
      <c r="CL116" s="849"/>
      <c r="CM116" s="843" t="s">
        <v>462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397</v>
      </c>
      <c r="DH116" s="808"/>
      <c r="DI116" s="808"/>
      <c r="DJ116" s="808"/>
      <c r="DK116" s="809"/>
      <c r="DL116" s="810" t="s">
        <v>129</v>
      </c>
      <c r="DM116" s="808"/>
      <c r="DN116" s="808"/>
      <c r="DO116" s="808"/>
      <c r="DP116" s="809"/>
      <c r="DQ116" s="810" t="s">
        <v>129</v>
      </c>
      <c r="DR116" s="808"/>
      <c r="DS116" s="808"/>
      <c r="DT116" s="808"/>
      <c r="DU116" s="809"/>
      <c r="DV116" s="852" t="s">
        <v>444</v>
      </c>
      <c r="DW116" s="853"/>
      <c r="DX116" s="853"/>
      <c r="DY116" s="853"/>
      <c r="DZ116" s="854"/>
    </row>
    <row r="117" spans="1:130" s="229"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463</v>
      </c>
      <c r="Z117" s="925"/>
      <c r="AA117" s="930">
        <v>514430</v>
      </c>
      <c r="AB117" s="931"/>
      <c r="AC117" s="931"/>
      <c r="AD117" s="931"/>
      <c r="AE117" s="932"/>
      <c r="AF117" s="933">
        <v>538945</v>
      </c>
      <c r="AG117" s="931"/>
      <c r="AH117" s="931"/>
      <c r="AI117" s="931"/>
      <c r="AJ117" s="932"/>
      <c r="AK117" s="933">
        <v>534380</v>
      </c>
      <c r="AL117" s="931"/>
      <c r="AM117" s="931"/>
      <c r="AN117" s="931"/>
      <c r="AO117" s="932"/>
      <c r="AP117" s="934"/>
      <c r="AQ117" s="935"/>
      <c r="AR117" s="935"/>
      <c r="AS117" s="935"/>
      <c r="AT117" s="936"/>
      <c r="AU117" s="960"/>
      <c r="AV117" s="961"/>
      <c r="AW117" s="961"/>
      <c r="AX117" s="961"/>
      <c r="AY117" s="961"/>
      <c r="AZ117" s="891" t="s">
        <v>464</v>
      </c>
      <c r="BA117" s="892"/>
      <c r="BB117" s="892"/>
      <c r="BC117" s="892"/>
      <c r="BD117" s="892"/>
      <c r="BE117" s="892"/>
      <c r="BF117" s="892"/>
      <c r="BG117" s="892"/>
      <c r="BH117" s="892"/>
      <c r="BI117" s="892"/>
      <c r="BJ117" s="892"/>
      <c r="BK117" s="892"/>
      <c r="BL117" s="892"/>
      <c r="BM117" s="892"/>
      <c r="BN117" s="892"/>
      <c r="BO117" s="892"/>
      <c r="BP117" s="893"/>
      <c r="BQ117" s="844" t="s">
        <v>129</v>
      </c>
      <c r="BR117" s="845"/>
      <c r="BS117" s="845"/>
      <c r="BT117" s="845"/>
      <c r="BU117" s="845"/>
      <c r="BV117" s="845" t="s">
        <v>129</v>
      </c>
      <c r="BW117" s="845"/>
      <c r="BX117" s="845"/>
      <c r="BY117" s="845"/>
      <c r="BZ117" s="845"/>
      <c r="CA117" s="845" t="s">
        <v>397</v>
      </c>
      <c r="CB117" s="845"/>
      <c r="CC117" s="845"/>
      <c r="CD117" s="845"/>
      <c r="CE117" s="845"/>
      <c r="CF117" s="903" t="s">
        <v>129</v>
      </c>
      <c r="CG117" s="904"/>
      <c r="CH117" s="904"/>
      <c r="CI117" s="904"/>
      <c r="CJ117" s="904"/>
      <c r="CK117" s="955"/>
      <c r="CL117" s="849"/>
      <c r="CM117" s="843" t="s">
        <v>465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397</v>
      </c>
      <c r="DH117" s="808"/>
      <c r="DI117" s="808"/>
      <c r="DJ117" s="808"/>
      <c r="DK117" s="809"/>
      <c r="DL117" s="810" t="s">
        <v>397</v>
      </c>
      <c r="DM117" s="808"/>
      <c r="DN117" s="808"/>
      <c r="DO117" s="808"/>
      <c r="DP117" s="809"/>
      <c r="DQ117" s="810" t="s">
        <v>397</v>
      </c>
      <c r="DR117" s="808"/>
      <c r="DS117" s="808"/>
      <c r="DT117" s="808"/>
      <c r="DU117" s="809"/>
      <c r="DV117" s="852" t="s">
        <v>129</v>
      </c>
      <c r="DW117" s="853"/>
      <c r="DX117" s="853"/>
      <c r="DY117" s="853"/>
      <c r="DZ117" s="854"/>
    </row>
    <row r="118" spans="1:130" s="229" customFormat="1" ht="26.25" customHeight="1" x14ac:dyDescent="0.15">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310</v>
      </c>
      <c r="AL118" s="924"/>
      <c r="AM118" s="924"/>
      <c r="AN118" s="924"/>
      <c r="AO118" s="925"/>
      <c r="AP118" s="927" t="s">
        <v>437</v>
      </c>
      <c r="AQ118" s="928"/>
      <c r="AR118" s="928"/>
      <c r="AS118" s="928"/>
      <c r="AT118" s="929"/>
      <c r="AU118" s="960"/>
      <c r="AV118" s="961"/>
      <c r="AW118" s="961"/>
      <c r="AX118" s="961"/>
      <c r="AY118" s="961"/>
      <c r="AZ118" s="866" t="s">
        <v>466</v>
      </c>
      <c r="BA118" s="867"/>
      <c r="BB118" s="867"/>
      <c r="BC118" s="867"/>
      <c r="BD118" s="867"/>
      <c r="BE118" s="867"/>
      <c r="BF118" s="867"/>
      <c r="BG118" s="867"/>
      <c r="BH118" s="867"/>
      <c r="BI118" s="867"/>
      <c r="BJ118" s="867"/>
      <c r="BK118" s="867"/>
      <c r="BL118" s="867"/>
      <c r="BM118" s="867"/>
      <c r="BN118" s="867"/>
      <c r="BO118" s="867"/>
      <c r="BP118" s="868"/>
      <c r="BQ118" s="907" t="s">
        <v>397</v>
      </c>
      <c r="BR118" s="873"/>
      <c r="BS118" s="873"/>
      <c r="BT118" s="873"/>
      <c r="BU118" s="873"/>
      <c r="BV118" s="873" t="s">
        <v>397</v>
      </c>
      <c r="BW118" s="873"/>
      <c r="BX118" s="873"/>
      <c r="BY118" s="873"/>
      <c r="BZ118" s="873"/>
      <c r="CA118" s="873" t="s">
        <v>397</v>
      </c>
      <c r="CB118" s="873"/>
      <c r="CC118" s="873"/>
      <c r="CD118" s="873"/>
      <c r="CE118" s="873"/>
      <c r="CF118" s="903" t="s">
        <v>397</v>
      </c>
      <c r="CG118" s="904"/>
      <c r="CH118" s="904"/>
      <c r="CI118" s="904"/>
      <c r="CJ118" s="904"/>
      <c r="CK118" s="955"/>
      <c r="CL118" s="849"/>
      <c r="CM118" s="843" t="s">
        <v>467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397</v>
      </c>
      <c r="DH118" s="808"/>
      <c r="DI118" s="808"/>
      <c r="DJ118" s="808"/>
      <c r="DK118" s="809"/>
      <c r="DL118" s="810" t="s">
        <v>397</v>
      </c>
      <c r="DM118" s="808"/>
      <c r="DN118" s="808"/>
      <c r="DO118" s="808"/>
      <c r="DP118" s="809"/>
      <c r="DQ118" s="810" t="s">
        <v>397</v>
      </c>
      <c r="DR118" s="808"/>
      <c r="DS118" s="808"/>
      <c r="DT118" s="808"/>
      <c r="DU118" s="809"/>
      <c r="DV118" s="852" t="s">
        <v>397</v>
      </c>
      <c r="DW118" s="853"/>
      <c r="DX118" s="853"/>
      <c r="DY118" s="853"/>
      <c r="DZ118" s="854"/>
    </row>
    <row r="119" spans="1:130" s="229" customFormat="1" ht="26.25" customHeight="1" x14ac:dyDescent="0.15">
      <c r="A119" s="846" t="s">
        <v>441</v>
      </c>
      <c r="B119" s="847"/>
      <c r="C119" s="888" t="s">
        <v>442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397</v>
      </c>
      <c r="AB119" s="917"/>
      <c r="AC119" s="917"/>
      <c r="AD119" s="917"/>
      <c r="AE119" s="918"/>
      <c r="AF119" s="919" t="s">
        <v>397</v>
      </c>
      <c r="AG119" s="917"/>
      <c r="AH119" s="917"/>
      <c r="AI119" s="917"/>
      <c r="AJ119" s="918"/>
      <c r="AK119" s="919" t="s">
        <v>397</v>
      </c>
      <c r="AL119" s="917"/>
      <c r="AM119" s="917"/>
      <c r="AN119" s="917"/>
      <c r="AO119" s="918"/>
      <c r="AP119" s="920" t="s">
        <v>397</v>
      </c>
      <c r="AQ119" s="921"/>
      <c r="AR119" s="921"/>
      <c r="AS119" s="921"/>
      <c r="AT119" s="922"/>
      <c r="AU119" s="962"/>
      <c r="AV119" s="963"/>
      <c r="AW119" s="963"/>
      <c r="AX119" s="963"/>
      <c r="AY119" s="963"/>
      <c r="AZ119" s="250" t="s">
        <v>190</v>
      </c>
      <c r="BA119" s="250"/>
      <c r="BB119" s="250"/>
      <c r="BC119" s="250"/>
      <c r="BD119" s="250"/>
      <c r="BE119" s="250"/>
      <c r="BF119" s="250"/>
      <c r="BG119" s="250"/>
      <c r="BH119" s="250"/>
      <c r="BI119" s="250"/>
      <c r="BJ119" s="250"/>
      <c r="BK119" s="250"/>
      <c r="BL119" s="250"/>
      <c r="BM119" s="250"/>
      <c r="BN119" s="250"/>
      <c r="BO119" s="905" t="s">
        <v>468</v>
      </c>
      <c r="BP119" s="906"/>
      <c r="BQ119" s="907">
        <v>5253077</v>
      </c>
      <c r="BR119" s="873"/>
      <c r="BS119" s="873"/>
      <c r="BT119" s="873"/>
      <c r="BU119" s="873"/>
      <c r="BV119" s="873">
        <v>5081929</v>
      </c>
      <c r="BW119" s="873"/>
      <c r="BX119" s="873"/>
      <c r="BY119" s="873"/>
      <c r="BZ119" s="873"/>
      <c r="CA119" s="873">
        <v>5227713</v>
      </c>
      <c r="CB119" s="873"/>
      <c r="CC119" s="873"/>
      <c r="CD119" s="873"/>
      <c r="CE119" s="873"/>
      <c r="CF119" s="776"/>
      <c r="CG119" s="777"/>
      <c r="CH119" s="777"/>
      <c r="CI119" s="777"/>
      <c r="CJ119" s="862"/>
      <c r="CK119" s="956"/>
      <c r="CL119" s="851"/>
      <c r="CM119" s="866" t="s">
        <v>469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1395</v>
      </c>
      <c r="DH119" s="792"/>
      <c r="DI119" s="792"/>
      <c r="DJ119" s="792"/>
      <c r="DK119" s="793"/>
      <c r="DL119" s="794">
        <v>1161</v>
      </c>
      <c r="DM119" s="792"/>
      <c r="DN119" s="792"/>
      <c r="DO119" s="792"/>
      <c r="DP119" s="793"/>
      <c r="DQ119" s="794">
        <v>920</v>
      </c>
      <c r="DR119" s="792"/>
      <c r="DS119" s="792"/>
      <c r="DT119" s="792"/>
      <c r="DU119" s="793"/>
      <c r="DV119" s="876">
        <v>0</v>
      </c>
      <c r="DW119" s="877"/>
      <c r="DX119" s="877"/>
      <c r="DY119" s="877"/>
      <c r="DZ119" s="878"/>
    </row>
    <row r="120" spans="1:130" s="229" customFormat="1" ht="26.25" customHeight="1" x14ac:dyDescent="0.15">
      <c r="A120" s="848"/>
      <c r="B120" s="849"/>
      <c r="C120" s="843" t="s">
        <v>446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397</v>
      </c>
      <c r="AB120" s="808"/>
      <c r="AC120" s="808"/>
      <c r="AD120" s="808"/>
      <c r="AE120" s="809"/>
      <c r="AF120" s="810" t="s">
        <v>397</v>
      </c>
      <c r="AG120" s="808"/>
      <c r="AH120" s="808"/>
      <c r="AI120" s="808"/>
      <c r="AJ120" s="809"/>
      <c r="AK120" s="810" t="s">
        <v>397</v>
      </c>
      <c r="AL120" s="808"/>
      <c r="AM120" s="808"/>
      <c r="AN120" s="808"/>
      <c r="AO120" s="809"/>
      <c r="AP120" s="852" t="s">
        <v>397</v>
      </c>
      <c r="AQ120" s="853"/>
      <c r="AR120" s="853"/>
      <c r="AS120" s="853"/>
      <c r="AT120" s="854"/>
      <c r="AU120" s="908" t="s">
        <v>470</v>
      </c>
      <c r="AV120" s="909"/>
      <c r="AW120" s="909"/>
      <c r="AX120" s="909"/>
      <c r="AY120" s="910"/>
      <c r="AZ120" s="888" t="s">
        <v>471</v>
      </c>
      <c r="BA120" s="836"/>
      <c r="BB120" s="836"/>
      <c r="BC120" s="836"/>
      <c r="BD120" s="836"/>
      <c r="BE120" s="836"/>
      <c r="BF120" s="836"/>
      <c r="BG120" s="836"/>
      <c r="BH120" s="836"/>
      <c r="BI120" s="836"/>
      <c r="BJ120" s="836"/>
      <c r="BK120" s="836"/>
      <c r="BL120" s="836"/>
      <c r="BM120" s="836"/>
      <c r="BN120" s="836"/>
      <c r="BO120" s="836"/>
      <c r="BP120" s="837"/>
      <c r="BQ120" s="889">
        <v>2912430</v>
      </c>
      <c r="BR120" s="870"/>
      <c r="BS120" s="870"/>
      <c r="BT120" s="870"/>
      <c r="BU120" s="870"/>
      <c r="BV120" s="870">
        <v>2746988</v>
      </c>
      <c r="BW120" s="870"/>
      <c r="BX120" s="870"/>
      <c r="BY120" s="870"/>
      <c r="BZ120" s="870"/>
      <c r="CA120" s="870">
        <v>2712987</v>
      </c>
      <c r="CB120" s="870"/>
      <c r="CC120" s="870"/>
      <c r="CD120" s="870"/>
      <c r="CE120" s="870"/>
      <c r="CF120" s="894">
        <v>133.6</v>
      </c>
      <c r="CG120" s="895"/>
      <c r="CH120" s="895"/>
      <c r="CI120" s="895"/>
      <c r="CJ120" s="895"/>
      <c r="CK120" s="896" t="s">
        <v>472</v>
      </c>
      <c r="CL120" s="880"/>
      <c r="CM120" s="880"/>
      <c r="CN120" s="880"/>
      <c r="CO120" s="881"/>
      <c r="CP120" s="900" t="s">
        <v>473</v>
      </c>
      <c r="CQ120" s="901"/>
      <c r="CR120" s="901"/>
      <c r="CS120" s="901"/>
      <c r="CT120" s="901"/>
      <c r="CU120" s="901"/>
      <c r="CV120" s="901"/>
      <c r="CW120" s="901"/>
      <c r="CX120" s="901"/>
      <c r="CY120" s="901"/>
      <c r="CZ120" s="901"/>
      <c r="DA120" s="901"/>
      <c r="DB120" s="901"/>
      <c r="DC120" s="901"/>
      <c r="DD120" s="901"/>
      <c r="DE120" s="901"/>
      <c r="DF120" s="902"/>
      <c r="DG120" s="889">
        <v>1784099</v>
      </c>
      <c r="DH120" s="870"/>
      <c r="DI120" s="870"/>
      <c r="DJ120" s="870"/>
      <c r="DK120" s="870"/>
      <c r="DL120" s="870">
        <v>1721744</v>
      </c>
      <c r="DM120" s="870"/>
      <c r="DN120" s="870"/>
      <c r="DO120" s="870"/>
      <c r="DP120" s="870"/>
      <c r="DQ120" s="870">
        <v>1559131</v>
      </c>
      <c r="DR120" s="870"/>
      <c r="DS120" s="870"/>
      <c r="DT120" s="870"/>
      <c r="DU120" s="870"/>
      <c r="DV120" s="871">
        <v>76.8</v>
      </c>
      <c r="DW120" s="871"/>
      <c r="DX120" s="871"/>
      <c r="DY120" s="871"/>
      <c r="DZ120" s="872"/>
    </row>
    <row r="121" spans="1:130" s="229" customFormat="1" ht="26.25" customHeight="1" x14ac:dyDescent="0.15">
      <c r="A121" s="848"/>
      <c r="B121" s="849"/>
      <c r="C121" s="891" t="s">
        <v>474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397</v>
      </c>
      <c r="AB121" s="808"/>
      <c r="AC121" s="808"/>
      <c r="AD121" s="808"/>
      <c r="AE121" s="809"/>
      <c r="AF121" s="810" t="s">
        <v>397</v>
      </c>
      <c r="AG121" s="808"/>
      <c r="AH121" s="808"/>
      <c r="AI121" s="808"/>
      <c r="AJ121" s="809"/>
      <c r="AK121" s="810" t="s">
        <v>397</v>
      </c>
      <c r="AL121" s="808"/>
      <c r="AM121" s="808"/>
      <c r="AN121" s="808"/>
      <c r="AO121" s="809"/>
      <c r="AP121" s="852" t="s">
        <v>397</v>
      </c>
      <c r="AQ121" s="853"/>
      <c r="AR121" s="853"/>
      <c r="AS121" s="853"/>
      <c r="AT121" s="854"/>
      <c r="AU121" s="911"/>
      <c r="AV121" s="912"/>
      <c r="AW121" s="912"/>
      <c r="AX121" s="912"/>
      <c r="AY121" s="913"/>
      <c r="AZ121" s="843" t="s">
        <v>475</v>
      </c>
      <c r="BA121" s="780"/>
      <c r="BB121" s="780"/>
      <c r="BC121" s="780"/>
      <c r="BD121" s="780"/>
      <c r="BE121" s="780"/>
      <c r="BF121" s="780"/>
      <c r="BG121" s="780"/>
      <c r="BH121" s="780"/>
      <c r="BI121" s="780"/>
      <c r="BJ121" s="780"/>
      <c r="BK121" s="780"/>
      <c r="BL121" s="780"/>
      <c r="BM121" s="780"/>
      <c r="BN121" s="780"/>
      <c r="BO121" s="780"/>
      <c r="BP121" s="781"/>
      <c r="BQ121" s="844">
        <v>3142</v>
      </c>
      <c r="BR121" s="845"/>
      <c r="BS121" s="845"/>
      <c r="BT121" s="845"/>
      <c r="BU121" s="845"/>
      <c r="BV121" s="845">
        <v>1999</v>
      </c>
      <c r="BW121" s="845"/>
      <c r="BX121" s="845"/>
      <c r="BY121" s="845"/>
      <c r="BZ121" s="845"/>
      <c r="CA121" s="845">
        <v>766</v>
      </c>
      <c r="CB121" s="845"/>
      <c r="CC121" s="845"/>
      <c r="CD121" s="845"/>
      <c r="CE121" s="845"/>
      <c r="CF121" s="903">
        <v>0</v>
      </c>
      <c r="CG121" s="904"/>
      <c r="CH121" s="904"/>
      <c r="CI121" s="904"/>
      <c r="CJ121" s="904"/>
      <c r="CK121" s="897"/>
      <c r="CL121" s="883"/>
      <c r="CM121" s="883"/>
      <c r="CN121" s="883"/>
      <c r="CO121" s="884"/>
      <c r="CP121" s="863" t="s">
        <v>476</v>
      </c>
      <c r="CQ121" s="864"/>
      <c r="CR121" s="864"/>
      <c r="CS121" s="864"/>
      <c r="CT121" s="864"/>
      <c r="CU121" s="864"/>
      <c r="CV121" s="864"/>
      <c r="CW121" s="864"/>
      <c r="CX121" s="864"/>
      <c r="CY121" s="864"/>
      <c r="CZ121" s="864"/>
      <c r="DA121" s="864"/>
      <c r="DB121" s="864"/>
      <c r="DC121" s="864"/>
      <c r="DD121" s="864"/>
      <c r="DE121" s="864"/>
      <c r="DF121" s="865"/>
      <c r="DG121" s="844" t="s">
        <v>397</v>
      </c>
      <c r="DH121" s="845"/>
      <c r="DI121" s="845"/>
      <c r="DJ121" s="845"/>
      <c r="DK121" s="845"/>
      <c r="DL121" s="845">
        <v>11524</v>
      </c>
      <c r="DM121" s="845"/>
      <c r="DN121" s="845"/>
      <c r="DO121" s="845"/>
      <c r="DP121" s="845"/>
      <c r="DQ121" s="845">
        <v>11727</v>
      </c>
      <c r="DR121" s="845"/>
      <c r="DS121" s="845"/>
      <c r="DT121" s="845"/>
      <c r="DU121" s="845"/>
      <c r="DV121" s="822">
        <v>0.6</v>
      </c>
      <c r="DW121" s="822"/>
      <c r="DX121" s="822"/>
      <c r="DY121" s="822"/>
      <c r="DZ121" s="823"/>
    </row>
    <row r="122" spans="1:130" s="229" customFormat="1" ht="26.25" customHeight="1" x14ac:dyDescent="0.15">
      <c r="A122" s="848"/>
      <c r="B122" s="849"/>
      <c r="C122" s="843" t="s">
        <v>456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397</v>
      </c>
      <c r="AB122" s="808"/>
      <c r="AC122" s="808"/>
      <c r="AD122" s="808"/>
      <c r="AE122" s="809"/>
      <c r="AF122" s="810" t="s">
        <v>397</v>
      </c>
      <c r="AG122" s="808"/>
      <c r="AH122" s="808"/>
      <c r="AI122" s="808"/>
      <c r="AJ122" s="809"/>
      <c r="AK122" s="810" t="s">
        <v>397</v>
      </c>
      <c r="AL122" s="808"/>
      <c r="AM122" s="808"/>
      <c r="AN122" s="808"/>
      <c r="AO122" s="809"/>
      <c r="AP122" s="852" t="s">
        <v>397</v>
      </c>
      <c r="AQ122" s="853"/>
      <c r="AR122" s="853"/>
      <c r="AS122" s="853"/>
      <c r="AT122" s="854"/>
      <c r="AU122" s="911"/>
      <c r="AV122" s="912"/>
      <c r="AW122" s="912"/>
      <c r="AX122" s="912"/>
      <c r="AY122" s="913"/>
      <c r="AZ122" s="866" t="s">
        <v>477</v>
      </c>
      <c r="BA122" s="867"/>
      <c r="BB122" s="867"/>
      <c r="BC122" s="867"/>
      <c r="BD122" s="867"/>
      <c r="BE122" s="867"/>
      <c r="BF122" s="867"/>
      <c r="BG122" s="867"/>
      <c r="BH122" s="867"/>
      <c r="BI122" s="867"/>
      <c r="BJ122" s="867"/>
      <c r="BK122" s="867"/>
      <c r="BL122" s="867"/>
      <c r="BM122" s="867"/>
      <c r="BN122" s="867"/>
      <c r="BO122" s="867"/>
      <c r="BP122" s="868"/>
      <c r="BQ122" s="907">
        <v>3318745</v>
      </c>
      <c r="BR122" s="873"/>
      <c r="BS122" s="873"/>
      <c r="BT122" s="873"/>
      <c r="BU122" s="873"/>
      <c r="BV122" s="873">
        <v>3260526</v>
      </c>
      <c r="BW122" s="873"/>
      <c r="BX122" s="873"/>
      <c r="BY122" s="873"/>
      <c r="BZ122" s="873"/>
      <c r="CA122" s="873">
        <v>3314268</v>
      </c>
      <c r="CB122" s="873"/>
      <c r="CC122" s="873"/>
      <c r="CD122" s="873"/>
      <c r="CE122" s="873"/>
      <c r="CF122" s="874">
        <v>163.19999999999999</v>
      </c>
      <c r="CG122" s="875"/>
      <c r="CH122" s="875"/>
      <c r="CI122" s="875"/>
      <c r="CJ122" s="875"/>
      <c r="CK122" s="897"/>
      <c r="CL122" s="883"/>
      <c r="CM122" s="883"/>
      <c r="CN122" s="883"/>
      <c r="CO122" s="884"/>
      <c r="CP122" s="863" t="s">
        <v>478</v>
      </c>
      <c r="CQ122" s="864"/>
      <c r="CR122" s="864"/>
      <c r="CS122" s="864"/>
      <c r="CT122" s="864"/>
      <c r="CU122" s="864"/>
      <c r="CV122" s="864"/>
      <c r="CW122" s="864"/>
      <c r="CX122" s="864"/>
      <c r="CY122" s="864"/>
      <c r="CZ122" s="864"/>
      <c r="DA122" s="864"/>
      <c r="DB122" s="864"/>
      <c r="DC122" s="864"/>
      <c r="DD122" s="864"/>
      <c r="DE122" s="864"/>
      <c r="DF122" s="865"/>
      <c r="DG122" s="844" t="s">
        <v>129</v>
      </c>
      <c r="DH122" s="845"/>
      <c r="DI122" s="845"/>
      <c r="DJ122" s="845"/>
      <c r="DK122" s="845"/>
      <c r="DL122" s="845" t="s">
        <v>129</v>
      </c>
      <c r="DM122" s="845"/>
      <c r="DN122" s="845"/>
      <c r="DO122" s="845"/>
      <c r="DP122" s="845"/>
      <c r="DQ122" s="845" t="s">
        <v>129</v>
      </c>
      <c r="DR122" s="845"/>
      <c r="DS122" s="845"/>
      <c r="DT122" s="845"/>
      <c r="DU122" s="845"/>
      <c r="DV122" s="822" t="s">
        <v>129</v>
      </c>
      <c r="DW122" s="822"/>
      <c r="DX122" s="822"/>
      <c r="DY122" s="822"/>
      <c r="DZ122" s="823"/>
    </row>
    <row r="123" spans="1:130" s="229" customFormat="1" ht="26.25" customHeight="1" x14ac:dyDescent="0.15">
      <c r="A123" s="848"/>
      <c r="B123" s="849"/>
      <c r="C123" s="843" t="s">
        <v>462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129</v>
      </c>
      <c r="AB123" s="808"/>
      <c r="AC123" s="808"/>
      <c r="AD123" s="808"/>
      <c r="AE123" s="809"/>
      <c r="AF123" s="810" t="s">
        <v>397</v>
      </c>
      <c r="AG123" s="808"/>
      <c r="AH123" s="808"/>
      <c r="AI123" s="808"/>
      <c r="AJ123" s="809"/>
      <c r="AK123" s="810" t="s">
        <v>129</v>
      </c>
      <c r="AL123" s="808"/>
      <c r="AM123" s="808"/>
      <c r="AN123" s="808"/>
      <c r="AO123" s="809"/>
      <c r="AP123" s="852" t="s">
        <v>129</v>
      </c>
      <c r="AQ123" s="853"/>
      <c r="AR123" s="853"/>
      <c r="AS123" s="853"/>
      <c r="AT123" s="854"/>
      <c r="AU123" s="914"/>
      <c r="AV123" s="915"/>
      <c r="AW123" s="915"/>
      <c r="AX123" s="915"/>
      <c r="AY123" s="915"/>
      <c r="AZ123" s="250" t="s">
        <v>190</v>
      </c>
      <c r="BA123" s="250"/>
      <c r="BB123" s="250"/>
      <c r="BC123" s="250"/>
      <c r="BD123" s="250"/>
      <c r="BE123" s="250"/>
      <c r="BF123" s="250"/>
      <c r="BG123" s="250"/>
      <c r="BH123" s="250"/>
      <c r="BI123" s="250"/>
      <c r="BJ123" s="250"/>
      <c r="BK123" s="250"/>
      <c r="BL123" s="250"/>
      <c r="BM123" s="250"/>
      <c r="BN123" s="250"/>
      <c r="BO123" s="905" t="s">
        <v>479</v>
      </c>
      <c r="BP123" s="906"/>
      <c r="BQ123" s="860">
        <v>6234317</v>
      </c>
      <c r="BR123" s="861"/>
      <c r="BS123" s="861"/>
      <c r="BT123" s="861"/>
      <c r="BU123" s="861"/>
      <c r="BV123" s="861">
        <v>6009513</v>
      </c>
      <c r="BW123" s="861"/>
      <c r="BX123" s="861"/>
      <c r="BY123" s="861"/>
      <c r="BZ123" s="861"/>
      <c r="CA123" s="861">
        <v>6028021</v>
      </c>
      <c r="CB123" s="861"/>
      <c r="CC123" s="861"/>
      <c r="CD123" s="861"/>
      <c r="CE123" s="861"/>
      <c r="CF123" s="776"/>
      <c r="CG123" s="777"/>
      <c r="CH123" s="777"/>
      <c r="CI123" s="777"/>
      <c r="CJ123" s="862"/>
      <c r="CK123" s="897"/>
      <c r="CL123" s="883"/>
      <c r="CM123" s="883"/>
      <c r="CN123" s="883"/>
      <c r="CO123" s="884"/>
      <c r="CP123" s="863" t="s">
        <v>480</v>
      </c>
      <c r="CQ123" s="864"/>
      <c r="CR123" s="864"/>
      <c r="CS123" s="864"/>
      <c r="CT123" s="864"/>
      <c r="CU123" s="864"/>
      <c r="CV123" s="864"/>
      <c r="CW123" s="864"/>
      <c r="CX123" s="864"/>
      <c r="CY123" s="864"/>
      <c r="CZ123" s="864"/>
      <c r="DA123" s="864"/>
      <c r="DB123" s="864"/>
      <c r="DC123" s="864"/>
      <c r="DD123" s="864"/>
      <c r="DE123" s="864"/>
      <c r="DF123" s="865"/>
      <c r="DG123" s="807" t="s">
        <v>129</v>
      </c>
      <c r="DH123" s="808"/>
      <c r="DI123" s="808"/>
      <c r="DJ123" s="808"/>
      <c r="DK123" s="809"/>
      <c r="DL123" s="810" t="s">
        <v>412</v>
      </c>
      <c r="DM123" s="808"/>
      <c r="DN123" s="808"/>
      <c r="DO123" s="808"/>
      <c r="DP123" s="809"/>
      <c r="DQ123" s="810" t="s">
        <v>129</v>
      </c>
      <c r="DR123" s="808"/>
      <c r="DS123" s="808"/>
      <c r="DT123" s="808"/>
      <c r="DU123" s="809"/>
      <c r="DV123" s="852" t="s">
        <v>412</v>
      </c>
      <c r="DW123" s="853"/>
      <c r="DX123" s="853"/>
      <c r="DY123" s="853"/>
      <c r="DZ123" s="854"/>
    </row>
    <row r="124" spans="1:130" s="229" customFormat="1" ht="26.25" customHeight="1" thickBot="1" x14ac:dyDescent="0.2">
      <c r="A124" s="848"/>
      <c r="B124" s="849"/>
      <c r="C124" s="843" t="s">
        <v>465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481</v>
      </c>
      <c r="AB124" s="808"/>
      <c r="AC124" s="808"/>
      <c r="AD124" s="808"/>
      <c r="AE124" s="809"/>
      <c r="AF124" s="810" t="s">
        <v>129</v>
      </c>
      <c r="AG124" s="808"/>
      <c r="AH124" s="808"/>
      <c r="AI124" s="808"/>
      <c r="AJ124" s="809"/>
      <c r="AK124" s="810" t="s">
        <v>129</v>
      </c>
      <c r="AL124" s="808"/>
      <c r="AM124" s="808"/>
      <c r="AN124" s="808"/>
      <c r="AO124" s="809"/>
      <c r="AP124" s="852" t="s">
        <v>129</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129</v>
      </c>
      <c r="BR124" s="859"/>
      <c r="BS124" s="859"/>
      <c r="BT124" s="859"/>
      <c r="BU124" s="859"/>
      <c r="BV124" s="859" t="s">
        <v>129</v>
      </c>
      <c r="BW124" s="859"/>
      <c r="BX124" s="859"/>
      <c r="BY124" s="859"/>
      <c r="BZ124" s="859"/>
      <c r="CA124" s="859" t="s">
        <v>129</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t="s">
        <v>129</v>
      </c>
      <c r="DH124" s="792"/>
      <c r="DI124" s="792"/>
      <c r="DJ124" s="792"/>
      <c r="DK124" s="793"/>
      <c r="DL124" s="794" t="s">
        <v>129</v>
      </c>
      <c r="DM124" s="792"/>
      <c r="DN124" s="792"/>
      <c r="DO124" s="792"/>
      <c r="DP124" s="793"/>
      <c r="DQ124" s="794" t="s">
        <v>129</v>
      </c>
      <c r="DR124" s="792"/>
      <c r="DS124" s="792"/>
      <c r="DT124" s="792"/>
      <c r="DU124" s="793"/>
      <c r="DV124" s="876" t="s">
        <v>412</v>
      </c>
      <c r="DW124" s="877"/>
      <c r="DX124" s="877"/>
      <c r="DY124" s="877"/>
      <c r="DZ124" s="878"/>
    </row>
    <row r="125" spans="1:130" s="229" customFormat="1" ht="26.25" customHeight="1" x14ac:dyDescent="0.15">
      <c r="A125" s="848"/>
      <c r="B125" s="849"/>
      <c r="C125" s="843" t="s">
        <v>467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129</v>
      </c>
      <c r="AB125" s="808"/>
      <c r="AC125" s="808"/>
      <c r="AD125" s="808"/>
      <c r="AE125" s="809"/>
      <c r="AF125" s="810" t="s">
        <v>129</v>
      </c>
      <c r="AG125" s="808"/>
      <c r="AH125" s="808"/>
      <c r="AI125" s="808"/>
      <c r="AJ125" s="809"/>
      <c r="AK125" s="810" t="s">
        <v>129</v>
      </c>
      <c r="AL125" s="808"/>
      <c r="AM125" s="808"/>
      <c r="AN125" s="808"/>
      <c r="AO125" s="809"/>
      <c r="AP125" s="852" t="s">
        <v>412</v>
      </c>
      <c r="AQ125" s="853"/>
      <c r="AR125" s="853"/>
      <c r="AS125" s="853"/>
      <c r="AT125" s="854"/>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129</v>
      </c>
      <c r="DH125" s="870"/>
      <c r="DI125" s="870"/>
      <c r="DJ125" s="870"/>
      <c r="DK125" s="870"/>
      <c r="DL125" s="870" t="s">
        <v>129</v>
      </c>
      <c r="DM125" s="870"/>
      <c r="DN125" s="870"/>
      <c r="DO125" s="870"/>
      <c r="DP125" s="870"/>
      <c r="DQ125" s="870" t="s">
        <v>129</v>
      </c>
      <c r="DR125" s="870"/>
      <c r="DS125" s="870"/>
      <c r="DT125" s="870"/>
      <c r="DU125" s="870"/>
      <c r="DV125" s="871" t="s">
        <v>129</v>
      </c>
      <c r="DW125" s="871"/>
      <c r="DX125" s="871"/>
      <c r="DY125" s="871"/>
      <c r="DZ125" s="872"/>
    </row>
    <row r="126" spans="1:130" s="229" customFormat="1" ht="26.25" customHeight="1" thickBot="1" x14ac:dyDescent="0.2">
      <c r="A126" s="848"/>
      <c r="B126" s="849"/>
      <c r="C126" s="843" t="s">
        <v>469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615</v>
      </c>
      <c r="AB126" s="808"/>
      <c r="AC126" s="808"/>
      <c r="AD126" s="808"/>
      <c r="AE126" s="809"/>
      <c r="AF126" s="810">
        <v>233</v>
      </c>
      <c r="AG126" s="808"/>
      <c r="AH126" s="808"/>
      <c r="AI126" s="808"/>
      <c r="AJ126" s="809"/>
      <c r="AK126" s="810">
        <v>231</v>
      </c>
      <c r="AL126" s="808"/>
      <c r="AM126" s="808"/>
      <c r="AN126" s="808"/>
      <c r="AO126" s="809"/>
      <c r="AP126" s="852">
        <v>0</v>
      </c>
      <c r="AQ126" s="853"/>
      <c r="AR126" s="853"/>
      <c r="AS126" s="853"/>
      <c r="AT126" s="854"/>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129</v>
      </c>
      <c r="DH126" s="845"/>
      <c r="DI126" s="845"/>
      <c r="DJ126" s="845"/>
      <c r="DK126" s="845"/>
      <c r="DL126" s="845" t="s">
        <v>129</v>
      </c>
      <c r="DM126" s="845"/>
      <c r="DN126" s="845"/>
      <c r="DO126" s="845"/>
      <c r="DP126" s="845"/>
      <c r="DQ126" s="845" t="s">
        <v>129</v>
      </c>
      <c r="DR126" s="845"/>
      <c r="DS126" s="845"/>
      <c r="DT126" s="845"/>
      <c r="DU126" s="845"/>
      <c r="DV126" s="822" t="s">
        <v>129</v>
      </c>
      <c r="DW126" s="822"/>
      <c r="DX126" s="822"/>
      <c r="DY126" s="822"/>
      <c r="DZ126" s="823"/>
    </row>
    <row r="127" spans="1:130" s="229" customFormat="1" ht="26.25" customHeight="1" x14ac:dyDescent="0.15">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129</v>
      </c>
      <c r="AB127" s="808"/>
      <c r="AC127" s="808"/>
      <c r="AD127" s="808"/>
      <c r="AE127" s="809"/>
      <c r="AF127" s="810" t="s">
        <v>129</v>
      </c>
      <c r="AG127" s="808"/>
      <c r="AH127" s="808"/>
      <c r="AI127" s="808"/>
      <c r="AJ127" s="809"/>
      <c r="AK127" s="810" t="s">
        <v>129</v>
      </c>
      <c r="AL127" s="808"/>
      <c r="AM127" s="808"/>
      <c r="AN127" s="808"/>
      <c r="AO127" s="809"/>
      <c r="AP127" s="852" t="s">
        <v>129</v>
      </c>
      <c r="AQ127" s="853"/>
      <c r="AR127" s="853"/>
      <c r="AS127" s="853"/>
      <c r="AT127" s="854"/>
      <c r="AU127" s="231"/>
      <c r="AV127" s="231"/>
      <c r="AW127" s="231"/>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31"/>
      <c r="CB127" s="231"/>
      <c r="CC127" s="231"/>
      <c r="CD127" s="254"/>
      <c r="CE127" s="254"/>
      <c r="CF127" s="254"/>
      <c r="CG127" s="231"/>
      <c r="CH127" s="231"/>
      <c r="CI127" s="231"/>
      <c r="CJ127" s="253"/>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129</v>
      </c>
      <c r="DH127" s="845"/>
      <c r="DI127" s="845"/>
      <c r="DJ127" s="845"/>
      <c r="DK127" s="845"/>
      <c r="DL127" s="845" t="s">
        <v>129</v>
      </c>
      <c r="DM127" s="845"/>
      <c r="DN127" s="845"/>
      <c r="DO127" s="845"/>
      <c r="DP127" s="845"/>
      <c r="DQ127" s="845" t="s">
        <v>129</v>
      </c>
      <c r="DR127" s="845"/>
      <c r="DS127" s="845"/>
      <c r="DT127" s="845"/>
      <c r="DU127" s="845"/>
      <c r="DV127" s="822" t="s">
        <v>129</v>
      </c>
      <c r="DW127" s="822"/>
      <c r="DX127" s="822"/>
      <c r="DY127" s="822"/>
      <c r="DZ127" s="823"/>
    </row>
    <row r="128" spans="1:130" s="229" customFormat="1" ht="26.25" customHeight="1" thickBot="1" x14ac:dyDescent="0.2">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2841</v>
      </c>
      <c r="AB128" s="829"/>
      <c r="AC128" s="829"/>
      <c r="AD128" s="829"/>
      <c r="AE128" s="830"/>
      <c r="AF128" s="831">
        <v>3057</v>
      </c>
      <c r="AG128" s="829"/>
      <c r="AH128" s="829"/>
      <c r="AI128" s="829"/>
      <c r="AJ128" s="830"/>
      <c r="AK128" s="831">
        <v>1911</v>
      </c>
      <c r="AL128" s="829"/>
      <c r="AM128" s="829"/>
      <c r="AN128" s="829"/>
      <c r="AO128" s="830"/>
      <c r="AP128" s="832"/>
      <c r="AQ128" s="833"/>
      <c r="AR128" s="833"/>
      <c r="AS128" s="833"/>
      <c r="AT128" s="834"/>
      <c r="AU128" s="231"/>
      <c r="AV128" s="231"/>
      <c r="AW128" s="231"/>
      <c r="AX128" s="835" t="s">
        <v>495</v>
      </c>
      <c r="AY128" s="836"/>
      <c r="AZ128" s="836"/>
      <c r="BA128" s="836"/>
      <c r="BB128" s="836"/>
      <c r="BC128" s="836"/>
      <c r="BD128" s="836"/>
      <c r="BE128" s="837"/>
      <c r="BF128" s="814" t="s">
        <v>129</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4"/>
      <c r="CB128" s="254"/>
      <c r="CC128" s="254"/>
      <c r="CD128" s="254"/>
      <c r="CE128" s="254"/>
      <c r="CF128" s="254"/>
      <c r="CG128" s="231"/>
      <c r="CH128" s="231"/>
      <c r="CI128" s="231"/>
      <c r="CJ128" s="253"/>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t="s">
        <v>129</v>
      </c>
      <c r="DH128" s="819"/>
      <c r="DI128" s="819"/>
      <c r="DJ128" s="819"/>
      <c r="DK128" s="819"/>
      <c r="DL128" s="819" t="s">
        <v>412</v>
      </c>
      <c r="DM128" s="819"/>
      <c r="DN128" s="819"/>
      <c r="DO128" s="819"/>
      <c r="DP128" s="819"/>
      <c r="DQ128" s="819" t="s">
        <v>129</v>
      </c>
      <c r="DR128" s="819"/>
      <c r="DS128" s="819"/>
      <c r="DT128" s="819"/>
      <c r="DU128" s="819"/>
      <c r="DV128" s="820" t="s">
        <v>129</v>
      </c>
      <c r="DW128" s="820"/>
      <c r="DX128" s="820"/>
      <c r="DY128" s="820"/>
      <c r="DZ128" s="821"/>
    </row>
    <row r="129" spans="1:131" s="229"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2055981</v>
      </c>
      <c r="AB129" s="808"/>
      <c r="AC129" s="808"/>
      <c r="AD129" s="808"/>
      <c r="AE129" s="809"/>
      <c r="AF129" s="810">
        <v>2137122</v>
      </c>
      <c r="AG129" s="808"/>
      <c r="AH129" s="808"/>
      <c r="AI129" s="808"/>
      <c r="AJ129" s="809"/>
      <c r="AK129" s="810">
        <v>2342959</v>
      </c>
      <c r="AL129" s="808"/>
      <c r="AM129" s="808"/>
      <c r="AN129" s="808"/>
      <c r="AO129" s="809"/>
      <c r="AP129" s="811"/>
      <c r="AQ129" s="812"/>
      <c r="AR129" s="812"/>
      <c r="AS129" s="812"/>
      <c r="AT129" s="813"/>
      <c r="AU129" s="232"/>
      <c r="AV129" s="232"/>
      <c r="AW129" s="232"/>
      <c r="AX129" s="779" t="s">
        <v>498</v>
      </c>
      <c r="AY129" s="780"/>
      <c r="AZ129" s="780"/>
      <c r="BA129" s="780"/>
      <c r="BB129" s="780"/>
      <c r="BC129" s="780"/>
      <c r="BD129" s="780"/>
      <c r="BE129" s="781"/>
      <c r="BF129" s="798" t="s">
        <v>412</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303002</v>
      </c>
      <c r="AB130" s="808"/>
      <c r="AC130" s="808"/>
      <c r="AD130" s="808"/>
      <c r="AE130" s="809"/>
      <c r="AF130" s="810">
        <v>305954</v>
      </c>
      <c r="AG130" s="808"/>
      <c r="AH130" s="808"/>
      <c r="AI130" s="808"/>
      <c r="AJ130" s="809"/>
      <c r="AK130" s="810">
        <v>312735</v>
      </c>
      <c r="AL130" s="808"/>
      <c r="AM130" s="808"/>
      <c r="AN130" s="808"/>
      <c r="AO130" s="809"/>
      <c r="AP130" s="811"/>
      <c r="AQ130" s="812"/>
      <c r="AR130" s="812"/>
      <c r="AS130" s="812"/>
      <c r="AT130" s="813"/>
      <c r="AU130" s="232"/>
      <c r="AV130" s="232"/>
      <c r="AW130" s="232"/>
      <c r="AX130" s="779" t="s">
        <v>501</v>
      </c>
      <c r="AY130" s="780"/>
      <c r="AZ130" s="780"/>
      <c r="BA130" s="780"/>
      <c r="BB130" s="780"/>
      <c r="BC130" s="780"/>
      <c r="BD130" s="780"/>
      <c r="BE130" s="781"/>
      <c r="BF130" s="782">
        <v>11.7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1752979</v>
      </c>
      <c r="AB131" s="792"/>
      <c r="AC131" s="792"/>
      <c r="AD131" s="792"/>
      <c r="AE131" s="793"/>
      <c r="AF131" s="794">
        <v>1831168</v>
      </c>
      <c r="AG131" s="792"/>
      <c r="AH131" s="792"/>
      <c r="AI131" s="792"/>
      <c r="AJ131" s="793"/>
      <c r="AK131" s="794">
        <v>2030224</v>
      </c>
      <c r="AL131" s="792"/>
      <c r="AM131" s="792"/>
      <c r="AN131" s="792"/>
      <c r="AO131" s="793"/>
      <c r="AP131" s="795"/>
      <c r="AQ131" s="796"/>
      <c r="AR131" s="796"/>
      <c r="AS131" s="796"/>
      <c r="AT131" s="797"/>
      <c r="AU131" s="232"/>
      <c r="AV131" s="232"/>
      <c r="AW131" s="232"/>
      <c r="AX131" s="757" t="s">
        <v>503</v>
      </c>
      <c r="AY131" s="758"/>
      <c r="AZ131" s="758"/>
      <c r="BA131" s="758"/>
      <c r="BB131" s="758"/>
      <c r="BC131" s="758"/>
      <c r="BD131" s="758"/>
      <c r="BE131" s="759"/>
      <c r="BF131" s="760" t="s">
        <v>129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11.89900164</v>
      </c>
      <c r="AB132" s="773"/>
      <c r="AC132" s="773"/>
      <c r="AD132" s="773"/>
      <c r="AE132" s="774"/>
      <c r="AF132" s="775">
        <v>12.55668513</v>
      </c>
      <c r="AG132" s="773"/>
      <c r="AH132" s="773"/>
      <c r="AI132" s="773"/>
      <c r="AJ132" s="774"/>
      <c r="AK132" s="775">
        <v>10.8231407</v>
      </c>
      <c r="AL132" s="773"/>
      <c r="AM132" s="773"/>
      <c r="AN132" s="773"/>
      <c r="AO132" s="774"/>
      <c r="AP132" s="776"/>
      <c r="AQ132" s="777"/>
      <c r="AR132" s="777"/>
      <c r="AS132" s="777"/>
      <c r="AT132" s="778"/>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10.9</v>
      </c>
      <c r="AB133" s="752"/>
      <c r="AC133" s="752"/>
      <c r="AD133" s="752"/>
      <c r="AE133" s="753"/>
      <c r="AF133" s="751">
        <v>11.8</v>
      </c>
      <c r="AG133" s="752"/>
      <c r="AH133" s="752"/>
      <c r="AI133" s="752"/>
      <c r="AJ133" s="753"/>
      <c r="AK133" s="751">
        <v>11.7</v>
      </c>
      <c r="AL133" s="752"/>
      <c r="AM133" s="752"/>
      <c r="AN133" s="752"/>
      <c r="AO133" s="753"/>
      <c r="AP133" s="754"/>
      <c r="AQ133" s="755"/>
      <c r="AR133" s="755"/>
      <c r="AS133" s="755"/>
      <c r="AT133" s="756"/>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xCGA7+BkWrWKjn4jDgTJ2WysG5WSZH7NN3IUnrmUrJCbRzhBN6kHsBVrSR9pFd8eDNqT/m5TvBGikUtgpZSHxw==" saltValue="8/zv6BSwJqS0chCJw2Sj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507</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R243xizcZCcwnuZQsib+2ZY+UWSZmULzeyuBRDJZI9POeJfeIFBnVv5tZRmUCwIlOC1dymw/DuFbw8Qp4kyNVw==" saltValue="XOX+DrJZfNImzBcE98EZrg==" spinCount="100000" sheet="1" objects="1" scenarios="1"/>
  <dataConsolidate/>
  <phoneticPr fontId="2"/>
  <printOptions horizontalCentered="1" verticalCentered="1"/>
  <pageMargins left="0" right="0" top="0" bottom="0" header="0" footer="0"/>
  <pageSetup paperSize="9" scale="31" orientation="portrait" horizontalDpi="0"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pjfXyc/VZSHRyYo3wNOchCmKIdrG/UR+hHZb59DjIpgWoSBIOfRsYagObt1IBvz958JilZVC24wzVRBxUyig==" saltValue="uNy9lNzIyfabhv1kE0pxu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508</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509</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46" t="s">
        <v>510</v>
      </c>
      <c r="AP7" s="271"/>
      <c r="AQ7" s="272" t="s">
        <v>511</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47"/>
      <c r="AP8" s="277" t="s">
        <v>512</v>
      </c>
      <c r="AQ8" s="278" t="s">
        <v>513</v>
      </c>
      <c r="AR8" s="279" t="s">
        <v>514</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58" t="s">
        <v>515</v>
      </c>
      <c r="AL9" s="1159"/>
      <c r="AM9" s="1159"/>
      <c r="AN9" s="1160"/>
      <c r="AO9" s="280">
        <v>510243</v>
      </c>
      <c r="AP9" s="280">
        <v>92924</v>
      </c>
      <c r="AQ9" s="281">
        <v>138005</v>
      </c>
      <c r="AR9" s="282">
        <v>-32.700000000000003</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58" t="s">
        <v>516</v>
      </c>
      <c r="AL10" s="1159"/>
      <c r="AM10" s="1159"/>
      <c r="AN10" s="1160"/>
      <c r="AO10" s="283">
        <v>128848</v>
      </c>
      <c r="AP10" s="283">
        <v>23465</v>
      </c>
      <c r="AQ10" s="284">
        <v>18944</v>
      </c>
      <c r="AR10" s="285">
        <v>23.9</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58" t="s">
        <v>517</v>
      </c>
      <c r="AL11" s="1159"/>
      <c r="AM11" s="1159"/>
      <c r="AN11" s="1160"/>
      <c r="AO11" s="283" t="s">
        <v>518</v>
      </c>
      <c r="AP11" s="283" t="s">
        <v>518</v>
      </c>
      <c r="AQ11" s="284">
        <v>1141</v>
      </c>
      <c r="AR11" s="285" t="s">
        <v>518</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58" t="s">
        <v>519</v>
      </c>
      <c r="AL12" s="1159"/>
      <c r="AM12" s="1159"/>
      <c r="AN12" s="1160"/>
      <c r="AO12" s="283" t="s">
        <v>518</v>
      </c>
      <c r="AP12" s="283" t="s">
        <v>518</v>
      </c>
      <c r="AQ12" s="284" t="s">
        <v>518</v>
      </c>
      <c r="AR12" s="285" t="s">
        <v>518</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58" t="s">
        <v>520</v>
      </c>
      <c r="AL13" s="1159"/>
      <c r="AM13" s="1159"/>
      <c r="AN13" s="1160"/>
      <c r="AO13" s="283">
        <v>35536</v>
      </c>
      <c r="AP13" s="283">
        <v>6472</v>
      </c>
      <c r="AQ13" s="284">
        <v>5446</v>
      </c>
      <c r="AR13" s="285">
        <v>18.8</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58" t="s">
        <v>521</v>
      </c>
      <c r="AL14" s="1159"/>
      <c r="AM14" s="1159"/>
      <c r="AN14" s="1160"/>
      <c r="AO14" s="283">
        <v>26889</v>
      </c>
      <c r="AP14" s="283">
        <v>4897</v>
      </c>
      <c r="AQ14" s="284">
        <v>2970</v>
      </c>
      <c r="AR14" s="285">
        <v>64.900000000000006</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61" t="s">
        <v>522</v>
      </c>
      <c r="AL15" s="1162"/>
      <c r="AM15" s="1162"/>
      <c r="AN15" s="1163"/>
      <c r="AO15" s="283">
        <v>-28713</v>
      </c>
      <c r="AP15" s="283">
        <v>-5229</v>
      </c>
      <c r="AQ15" s="284">
        <v>-11906</v>
      </c>
      <c r="AR15" s="285">
        <v>-56.1</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61" t="s">
        <v>190</v>
      </c>
      <c r="AL16" s="1162"/>
      <c r="AM16" s="1162"/>
      <c r="AN16" s="1163"/>
      <c r="AO16" s="283">
        <v>672803</v>
      </c>
      <c r="AP16" s="283">
        <v>122528</v>
      </c>
      <c r="AQ16" s="284">
        <v>154600</v>
      </c>
      <c r="AR16" s="285">
        <v>-20.7</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523</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524</v>
      </c>
      <c r="AP20" s="292" t="s">
        <v>525</v>
      </c>
      <c r="AQ20" s="293" t="s">
        <v>526</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64" t="s">
        <v>527</v>
      </c>
      <c r="AL21" s="1165"/>
      <c r="AM21" s="1165"/>
      <c r="AN21" s="1166"/>
      <c r="AO21" s="296">
        <v>9.65</v>
      </c>
      <c r="AP21" s="297">
        <v>13.81</v>
      </c>
      <c r="AQ21" s="298">
        <v>-4.16</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64" t="s">
        <v>528</v>
      </c>
      <c r="AL22" s="1165"/>
      <c r="AM22" s="1165"/>
      <c r="AN22" s="1166"/>
      <c r="AO22" s="301">
        <v>89.8</v>
      </c>
      <c r="AP22" s="302">
        <v>95.5</v>
      </c>
      <c r="AQ22" s="303">
        <v>-5.7</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57" t="s">
        <v>529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6"/>
    </row>
    <row r="27" spans="1:46" x14ac:dyDescent="0.15">
      <c r="A27" s="308"/>
      <c r="AO27" s="261"/>
      <c r="AP27" s="261"/>
      <c r="AQ27" s="261"/>
      <c r="AR27" s="261"/>
      <c r="AS27" s="261"/>
      <c r="AT27" s="261"/>
    </row>
    <row r="28" spans="1:46" ht="17.25" x14ac:dyDescent="0.15">
      <c r="A28" s="262" t="s">
        <v>530</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531</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46" t="s">
        <v>510</v>
      </c>
      <c r="AP30" s="271"/>
      <c r="AQ30" s="272" t="s">
        <v>511</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47"/>
      <c r="AP31" s="277" t="s">
        <v>512</v>
      </c>
      <c r="AQ31" s="278" t="s">
        <v>513</v>
      </c>
      <c r="AR31" s="279" t="s">
        <v>514</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48" t="s">
        <v>532</v>
      </c>
      <c r="AL32" s="1149"/>
      <c r="AM32" s="1149"/>
      <c r="AN32" s="1150"/>
      <c r="AO32" s="311">
        <v>370738</v>
      </c>
      <c r="AP32" s="311">
        <v>67517</v>
      </c>
      <c r="AQ32" s="312">
        <v>81359</v>
      </c>
      <c r="AR32" s="313">
        <v>-17</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48" t="s">
        <v>533</v>
      </c>
      <c r="AL33" s="1149"/>
      <c r="AM33" s="1149"/>
      <c r="AN33" s="1150"/>
      <c r="AO33" s="311" t="s">
        <v>518</v>
      </c>
      <c r="AP33" s="311" t="s">
        <v>518</v>
      </c>
      <c r="AQ33" s="312" t="s">
        <v>518</v>
      </c>
      <c r="AR33" s="313" t="s">
        <v>518</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48" t="s">
        <v>534</v>
      </c>
      <c r="AL34" s="1149"/>
      <c r="AM34" s="1149"/>
      <c r="AN34" s="1150"/>
      <c r="AO34" s="311" t="s">
        <v>518</v>
      </c>
      <c r="AP34" s="311" t="s">
        <v>518</v>
      </c>
      <c r="AQ34" s="312" t="s">
        <v>518</v>
      </c>
      <c r="AR34" s="313" t="s">
        <v>518</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48" t="s">
        <v>535</v>
      </c>
      <c r="AL35" s="1149"/>
      <c r="AM35" s="1149"/>
      <c r="AN35" s="1150"/>
      <c r="AO35" s="311">
        <v>145900</v>
      </c>
      <c r="AP35" s="311">
        <v>26571</v>
      </c>
      <c r="AQ35" s="312">
        <v>18647</v>
      </c>
      <c r="AR35" s="313">
        <v>42.5</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48" t="s">
        <v>536</v>
      </c>
      <c r="AL36" s="1149"/>
      <c r="AM36" s="1149"/>
      <c r="AN36" s="1150"/>
      <c r="AO36" s="311">
        <v>17511</v>
      </c>
      <c r="AP36" s="311">
        <v>3189</v>
      </c>
      <c r="AQ36" s="312">
        <v>4480</v>
      </c>
      <c r="AR36" s="313">
        <v>-28.8</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48" t="s">
        <v>537</v>
      </c>
      <c r="AL37" s="1149"/>
      <c r="AM37" s="1149"/>
      <c r="AN37" s="1150"/>
      <c r="AO37" s="311">
        <v>231</v>
      </c>
      <c r="AP37" s="311">
        <v>42</v>
      </c>
      <c r="AQ37" s="312">
        <v>815</v>
      </c>
      <c r="AR37" s="313">
        <v>-94.8</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51" t="s">
        <v>538</v>
      </c>
      <c r="AL38" s="1152"/>
      <c r="AM38" s="1152"/>
      <c r="AN38" s="1153"/>
      <c r="AO38" s="314" t="s">
        <v>518</v>
      </c>
      <c r="AP38" s="314" t="s">
        <v>518</v>
      </c>
      <c r="AQ38" s="315">
        <v>14</v>
      </c>
      <c r="AR38" s="303" t="s">
        <v>518</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51" t="s">
        <v>539</v>
      </c>
      <c r="AL39" s="1152"/>
      <c r="AM39" s="1152"/>
      <c r="AN39" s="1153"/>
      <c r="AO39" s="311">
        <v>-1911</v>
      </c>
      <c r="AP39" s="311">
        <v>-348</v>
      </c>
      <c r="AQ39" s="312">
        <v>-4008</v>
      </c>
      <c r="AR39" s="313">
        <v>-91.3</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48" t="s">
        <v>540</v>
      </c>
      <c r="AL40" s="1149"/>
      <c r="AM40" s="1149"/>
      <c r="AN40" s="1150"/>
      <c r="AO40" s="311">
        <v>-312735</v>
      </c>
      <c r="AP40" s="311">
        <v>-56954</v>
      </c>
      <c r="AQ40" s="312">
        <v>-68941</v>
      </c>
      <c r="AR40" s="313">
        <v>-17.399999999999999</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54" t="s">
        <v>303</v>
      </c>
      <c r="AL41" s="1155"/>
      <c r="AM41" s="1155"/>
      <c r="AN41" s="1156"/>
      <c r="AO41" s="311">
        <v>219734</v>
      </c>
      <c r="AP41" s="311">
        <v>40017</v>
      </c>
      <c r="AQ41" s="312">
        <v>32367</v>
      </c>
      <c r="AR41" s="313">
        <v>23.6</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541</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542</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543</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41" t="s">
        <v>510</v>
      </c>
      <c r="AN49" s="1143" t="s">
        <v>544</v>
      </c>
      <c r="AO49" s="1144"/>
      <c r="AP49" s="1144"/>
      <c r="AQ49" s="1144"/>
      <c r="AR49" s="1145"/>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42"/>
      <c r="AN50" s="327" t="s">
        <v>545</v>
      </c>
      <c r="AO50" s="328" t="s">
        <v>546</v>
      </c>
      <c r="AP50" s="329" t="s">
        <v>547</v>
      </c>
      <c r="AQ50" s="330" t="s">
        <v>548</v>
      </c>
      <c r="AR50" s="331" t="s">
        <v>549</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550</v>
      </c>
      <c r="AL51" s="324"/>
      <c r="AM51" s="332">
        <v>430361</v>
      </c>
      <c r="AN51" s="333">
        <v>71465</v>
      </c>
      <c r="AO51" s="334">
        <v>58.2</v>
      </c>
      <c r="AP51" s="335">
        <v>116162</v>
      </c>
      <c r="AQ51" s="336">
        <v>-3.1</v>
      </c>
      <c r="AR51" s="337">
        <v>61.3</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551</v>
      </c>
      <c r="AM52" s="340">
        <v>112366</v>
      </c>
      <c r="AN52" s="341">
        <v>18659</v>
      </c>
      <c r="AO52" s="342">
        <v>23.5</v>
      </c>
      <c r="AP52" s="343">
        <v>61562</v>
      </c>
      <c r="AQ52" s="344">
        <v>-7.4</v>
      </c>
      <c r="AR52" s="345">
        <v>30.9</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552</v>
      </c>
      <c r="AL53" s="324"/>
      <c r="AM53" s="332">
        <v>540845</v>
      </c>
      <c r="AN53" s="333">
        <v>91762</v>
      </c>
      <c r="AO53" s="334">
        <v>28.4</v>
      </c>
      <c r="AP53" s="335">
        <v>121449</v>
      </c>
      <c r="AQ53" s="336">
        <v>4.5999999999999996</v>
      </c>
      <c r="AR53" s="337">
        <v>23.8</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551</v>
      </c>
      <c r="AM54" s="340">
        <v>333803</v>
      </c>
      <c r="AN54" s="341">
        <v>56634</v>
      </c>
      <c r="AO54" s="342">
        <v>203.5</v>
      </c>
      <c r="AP54" s="343">
        <v>62922</v>
      </c>
      <c r="AQ54" s="344">
        <v>2.2000000000000002</v>
      </c>
      <c r="AR54" s="345">
        <v>201.3</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553</v>
      </c>
      <c r="AL55" s="324"/>
      <c r="AM55" s="332">
        <v>791367</v>
      </c>
      <c r="AN55" s="333">
        <v>137462</v>
      </c>
      <c r="AO55" s="334">
        <v>49.8</v>
      </c>
      <c r="AP55" s="335">
        <v>145139</v>
      </c>
      <c r="AQ55" s="336">
        <v>19.5</v>
      </c>
      <c r="AR55" s="337">
        <v>30.3</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551</v>
      </c>
      <c r="AM56" s="340">
        <v>456568</v>
      </c>
      <c r="AN56" s="341">
        <v>79307</v>
      </c>
      <c r="AO56" s="342">
        <v>40</v>
      </c>
      <c r="AP56" s="343">
        <v>83762</v>
      </c>
      <c r="AQ56" s="344">
        <v>33.1</v>
      </c>
      <c r="AR56" s="345">
        <v>6.9</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554</v>
      </c>
      <c r="AL57" s="324"/>
      <c r="AM57" s="332">
        <v>774485</v>
      </c>
      <c r="AN57" s="333">
        <v>137882</v>
      </c>
      <c r="AO57" s="334">
        <v>0.3</v>
      </c>
      <c r="AP57" s="335">
        <v>125391</v>
      </c>
      <c r="AQ57" s="336">
        <v>-13.6</v>
      </c>
      <c r="AR57" s="337">
        <v>13.9</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551</v>
      </c>
      <c r="AM58" s="340">
        <v>588349</v>
      </c>
      <c r="AN58" s="341">
        <v>104744</v>
      </c>
      <c r="AO58" s="342">
        <v>32.1</v>
      </c>
      <c r="AP58" s="343">
        <v>68516</v>
      </c>
      <c r="AQ58" s="344">
        <v>-18.2</v>
      </c>
      <c r="AR58" s="345">
        <v>50.3</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555</v>
      </c>
      <c r="AL59" s="324"/>
      <c r="AM59" s="332">
        <v>1203794</v>
      </c>
      <c r="AN59" s="333">
        <v>219230</v>
      </c>
      <c r="AO59" s="334">
        <v>59</v>
      </c>
      <c r="AP59" s="335">
        <v>138402</v>
      </c>
      <c r="AQ59" s="336">
        <v>10.4</v>
      </c>
      <c r="AR59" s="337">
        <v>48.6</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551</v>
      </c>
      <c r="AM60" s="340">
        <v>1070606</v>
      </c>
      <c r="AN60" s="341">
        <v>194975</v>
      </c>
      <c r="AO60" s="342">
        <v>86.1</v>
      </c>
      <c r="AP60" s="343">
        <v>70652</v>
      </c>
      <c r="AQ60" s="344">
        <v>3.1</v>
      </c>
      <c r="AR60" s="345">
        <v>83</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556</v>
      </c>
      <c r="AL61" s="346"/>
      <c r="AM61" s="347">
        <v>748170</v>
      </c>
      <c r="AN61" s="348">
        <v>131560</v>
      </c>
      <c r="AO61" s="349">
        <v>39.1</v>
      </c>
      <c r="AP61" s="350">
        <v>129309</v>
      </c>
      <c r="AQ61" s="351">
        <v>3.6</v>
      </c>
      <c r="AR61" s="337">
        <v>35.5</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551</v>
      </c>
      <c r="AM62" s="340">
        <v>512338</v>
      </c>
      <c r="AN62" s="341">
        <v>90864</v>
      </c>
      <c r="AO62" s="342">
        <v>77</v>
      </c>
      <c r="AP62" s="343">
        <v>69483</v>
      </c>
      <c r="AQ62" s="344">
        <v>2.6</v>
      </c>
      <c r="AR62" s="345">
        <v>74.400000000000006</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TkWaNYvvGSA+qLe9e7HWul0cjSyAsFnIIgx73RV6dPCjIn7IwGnJdfZsjLqfIC6NbiFwYhFTKT4BErRelkVtPw==" saltValue="K9voBWkjOLadEflZ3SDN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horizontalDpi="0"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558</v>
      </c>
    </row>
    <row r="121" spans="125:125" ht="13.5" hidden="1" customHeight="1" x14ac:dyDescent="0.15">
      <c r="DU121" s="258"/>
    </row>
  </sheetData>
  <sheetProtection algorithmName="SHA-512" hashValue="oZ8kyBvRtb5OjvCLwumMTjU8LWBqHsJjb5kjDc6VZVYLi2RiwZ19a2gfc+1UYXH9DrmqEhtpX5XNSHYP9297WQ==" saltValue="NlvrvPcYvz3453jneVkF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sheetData>
  <sheetProtection algorithmName="SHA-512" hashValue="XU5++xgD7mog3xuO6c4GydKKtfVPSa2Q/hPY4QoMiu9fs93poe/s1UOR1lsZIrHJWMjxAJJhi7fWyNRGcMbqXw==" saltValue="JKJtyNL3n7oL5YxQSkCJ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123.26</v>
      </c>
      <c r="G47" s="12">
        <v>130.71</v>
      </c>
      <c r="H47" s="12">
        <v>121.3</v>
      </c>
      <c r="I47" s="12">
        <v>112.45</v>
      </c>
      <c r="J47" s="13">
        <v>101.1</v>
      </c>
    </row>
    <row r="48" spans="2:10" ht="57.75" customHeight="1" x14ac:dyDescent="0.15">
      <c r="B48" s="14"/>
      <c r="C48" s="1169" t="s">
        <v>4</v>
      </c>
      <c r="D48" s="1169"/>
      <c r="E48" s="1170"/>
      <c r="F48" s="15">
        <v>10.36</v>
      </c>
      <c r="G48" s="16">
        <v>7.29</v>
      </c>
      <c r="H48" s="16">
        <v>10.89</v>
      </c>
      <c r="I48" s="16">
        <v>10.66</v>
      </c>
      <c r="J48" s="17">
        <v>8.56</v>
      </c>
    </row>
    <row r="49" spans="2:10" ht="57.75" customHeight="1" thickBot="1" x14ac:dyDescent="0.2">
      <c r="B49" s="18"/>
      <c r="C49" s="1171" t="s">
        <v>5</v>
      </c>
      <c r="D49" s="1171"/>
      <c r="E49" s="1172"/>
      <c r="F49" s="19">
        <v>3.06</v>
      </c>
      <c r="G49" s="20">
        <v>3.44</v>
      </c>
      <c r="H49" s="20" t="s">
        <v>565</v>
      </c>
      <c r="I49" s="20">
        <v>4.76</v>
      </c>
      <c r="J49" s="21">
        <v>3.57</v>
      </c>
    </row>
    <row r="50" spans="2:10" x14ac:dyDescent="0.15"/>
  </sheetData>
  <sheetProtection algorithmName="SHA-512" hashValue="OXXll6mEzIN2TdyybV30QDX7K8SvoCABnYZUayvSev8TJa0Wu0kmL+UAttVeB9L+oKAtN7I1KeBVvZqygtyKRQ==" saltValue="Adx9DhjP/1ZEBAn/oxu4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 </cp:lastModifiedBy>
  <cp:lastPrinted>2023-03-23T01:24:11Z</cp:lastPrinted>
  <dcterms:created xsi:type="dcterms:W3CDTF">2023-03-17T05:28:16Z</dcterms:created>
  <dcterms:modified xsi:type="dcterms:W3CDTF">2023-10-02T00:33:38Z</dcterms:modified>
</cp:coreProperties>
</file>