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ate-fs\Public\総務部\財政課\財政共有\9.財政健全化\04 財政状況資料集\令和03年度\103-2 市回答2回目\"/>
    </mc:Choice>
  </mc:AlternateContent>
  <bookViews>
    <workbookView xWindow="-120" yWindow="-120" windowWidth="29040" windowHeight="15840" tabRatio="7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O39" i="10"/>
  <c r="BW39" i="10"/>
  <c r="BE39" i="10"/>
  <c r="AM39" i="10"/>
  <c r="U39" i="10"/>
  <c r="CO38" i="10"/>
  <c r="BE38" i="10"/>
  <c r="AM38" i="10"/>
  <c r="U38" i="10"/>
  <c r="CO37" i="10"/>
  <c r="BE37" i="10"/>
  <c r="CO36" i="10"/>
  <c r="CO34" i="10"/>
  <c r="CO35" i="10" s="1"/>
  <c r="BW34" i="10"/>
  <c r="BW35" i="10" s="1"/>
  <c r="BW36" i="10" s="1"/>
  <c r="BW37" i="10" s="1"/>
  <c r="BW38" i="10" s="1"/>
  <c r="C34" i="10"/>
  <c r="C35" i="10" s="1"/>
  <c r="C36" i="10" s="1"/>
  <c r="C37" i="10" l="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U34" i="10"/>
  <c r="U35" i="10" s="1"/>
  <c r="U36" i="10" s="1"/>
  <c r="U37" i="10" s="1"/>
  <c r="AM34" i="10"/>
  <c r="AM35" i="10" s="1"/>
  <c r="AM36" i="10" s="1"/>
  <c r="AM37" i="10" s="1"/>
</calcChain>
</file>

<file path=xl/sharedStrings.xml><?xml version="1.0" encoding="utf-8"?>
<sst xmlns="http://schemas.openxmlformats.org/spreadsheetml/2006/main" count="1144" uniqueCount="617">
  <si>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</si>
  <si>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</si>
  <si>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</si>
  <si>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</si>
  <si>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</si>
  <si>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</si>
  <si>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</si>
  <si>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</si>
  <si>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</si>
  <si>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</si>
  <si>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</si>
  <si>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</si>
  <si>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</si>
  <si>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</si>
  <si>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</si>
  <si>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</si>
  <si>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</si>
  <si>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</si>
  <si>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</si>
  <si>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</si>
  <si>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</si>
  <si>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</si>
  <si>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</si>
  <si>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</si>
  <si>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</si>
  <si>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</si>
  <si>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</si>
  <si>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</si>
  <si>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</si>
  <si>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</si>
  <si>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</si>
  <si>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</si>
  <si>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</si>
  <si>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</si>
  <si>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</si>
  <si>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</si>
  <si>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</si>
  <si>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</si>
  <si>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</si>
  <si>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</si>
  <si>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</si>
  <si>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</si>
  <si>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</si>
  <si>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</si>
  <si>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</si>
  <si>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</si>
  <si>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</si>
  <si>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</si>
  <si>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</si>
  <si>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</si>
  <si>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</si>
  <si>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</si>
  <si>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</si>
  <si>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</si>
  <si>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</si>
  <si>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</si>
  <si>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</si>
  <si>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</si>
  <si>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</si>
  <si>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</si>
  <si>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</si>
  <si>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</si>
  <si>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</si>
  <si>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</si>
  <si>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</si>
  <si>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</si>
  <si>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</si>
  <si>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</si>
  <si>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</si>
  <si>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</si>
  <si>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</si>
  <si>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</si>
  <si>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</si>
  <si>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</si>
  <si>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</si>
  <si>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</si>
  <si>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</si>
  <si>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</si>
  <si>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</si>
  <si>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</si>
  <si>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</si>
  <si>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</si>
  <si>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</si>
  <si>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</si>
  <si>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</si>
  <si>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</si>
  <si>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</si>
  <si>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</si>
  <si>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</si>
  <si>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</si>
  <si>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</si>
  <si>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</si>
  <si>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</si>
  <si>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</si>
  <si>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</si>
  <si>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</si>
  <si>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</si>
  <si>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</si>
  <si>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</si>
  <si>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</si>
  <si>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</si>
  <si>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</si>
  <si>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</si>
  <si>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</si>
  <si>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</si>
  <si>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</si>
  <si>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</si>
  <si>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</si>
  <si>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</si>
  <si>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</si>
  <si>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</si>
  <si>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</si>
  <si>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</si>
  <si>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</si>
  <si>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</si>
  <si>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</si>
  <si>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</si>
  <si>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</si>
  <si>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</si>
  <si>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</si>
  <si>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</si>
  <si>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</si>
  <si>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</si>
  <si>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</si>
  <si>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</si>
  <si>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</si>
  <si>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</si>
  <si>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</si>
  <si>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</si>
  <si>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</si>
  <si>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</si>
  <si>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</si>
  <si>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</si>
  <si>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</si>
  <si>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</si>
  <si>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</si>
  <si>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</si>
  <si>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</si>
  <si>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</si>
  <si>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</si>
  <si>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</si>
  <si>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</si>
  <si>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</si>
  <si>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</si>
  <si>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</si>
  <si>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</si>
  <si>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</si>
  <si>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</si>
  <si>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</si>
  <si>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</si>
  <si>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</si>
  <si>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</si>
  <si>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大館市病院事業会計</t>
    <phoneticPr fontId="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</si>
  <si>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</si>
  <si>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</si>
  <si>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</si>
  <si>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</si>
  <si>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</si>
  <si>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</si>
  <si>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</si>
  <si>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</si>
  <si>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</si>
  <si>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</si>
  <si>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</si>
  <si>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</si>
  <si>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</si>
  <si>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</si>
  <si>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</si>
  <si>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</si>
  <si>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</si>
  <si>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</si>
  <si>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</si>
  <si>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</si>
  <si>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</si>
  <si>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</si>
  <si>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</si>
  <si>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</si>
  <si>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</si>
  <si>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</si>
  <si>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</si>
  <si>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</si>
  <si>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</si>
  <si>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</si>
  <si>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</si>
  <si>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</si>
  <si>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</si>
  <si>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</si>
  <si>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</si>
  <si>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</si>
  <si>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</si>
  <si>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</si>
  <si>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</si>
  <si>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</si>
  <si>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</si>
  <si>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</si>
  <si>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</si>
  <si>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</si>
  <si>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</si>
  <si>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</si>
  <si>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</si>
  <si>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</si>
  <si>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</si>
  <si>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</si>
  <si>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</si>
  <si>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</si>
  <si>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</si>
  <si>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</si>
  <si>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</si>
  <si>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</si>
  <si>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</si>
  <si>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</si>
  <si>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</si>
  <si>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</si>
  <si>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</si>
  <si>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</si>
  <si>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秋田県大館市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</si>
  <si>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</si>
  <si>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</si>
  <si>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</si>
  <si>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</si>
  <si>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</si>
  <si>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</si>
  <si>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</si>
  <si>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</si>
  <si>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</si>
  <si>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</si>
  <si>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</si>
  <si>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</si>
  <si>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</si>
  <si>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</si>
  <si>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</si>
  <si>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</si>
  <si>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</si>
  <si>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</si>
  <si>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</si>
  <si>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</si>
  <si>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</si>
  <si>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</si>
  <si>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</si>
  <si>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</si>
  <si>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</si>
  <si>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</si>
  <si>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</si>
  <si>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</si>
  <si>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</si>
  <si>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</si>
  <si>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</si>
  <si>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</si>
  <si>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</si>
  <si>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</si>
  <si>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</si>
  <si>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</si>
  <si>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</si>
  <si>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</si>
  <si>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</si>
  <si>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</si>
  <si>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</si>
  <si>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</si>
  <si>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</si>
  <si>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</si>
  <si>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</si>
  <si>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</si>
  <si>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</si>
  <si>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</si>
  <si>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</si>
  <si>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</si>
  <si>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</si>
  <si>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</si>
  <si>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</si>
  <si>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</si>
  <si>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</si>
  <si>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</si>
  <si>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</si>
  <si>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</si>
  <si>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</si>
  <si>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</si>
  <si>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</si>
  <si>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</si>
  <si>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</si>
  <si>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</si>
  <si>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</si>
  <si>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</si>
  <si>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</si>
  <si>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</si>
  <si>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</si>
  <si>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</si>
  <si>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</si>
  <si>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</si>
  <si>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</si>
  <si>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</si>
  <si>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</si>
  <si>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</si>
  <si>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</si>
  <si>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</si>
  <si>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</si>
  <si>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</si>
  <si>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</si>
  <si>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</si>
  <si>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</si>
  <si>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</si>
  <si>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</si>
  <si>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</si>
  <si>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</si>
  <si>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</si>
  <si>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</si>
  <si>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</si>
  <si>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</si>
  <si>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</si>
  <si>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</si>
  <si>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</si>
  <si>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</si>
  <si>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</si>
  <si>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</si>
  <si>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</si>
  <si>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</si>
  <si>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</si>
  <si>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</si>
  <si>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</si>
  <si>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</si>
  <si>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</si>
  <si>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</si>
  <si>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</si>
  <si>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</si>
  <si>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</si>
  <si>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</si>
  <si>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</si>
  <si>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</si>
  <si>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</si>
  <si>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</si>
  <si>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</si>
  <si>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</si>
  <si>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</si>
  <si>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</si>
  <si>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</si>
  <si>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</si>
  <si>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</si>
  <si>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</si>
  <si>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</si>
  <si>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</si>
  <si>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</si>
  <si>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</si>
  <si>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</si>
  <si>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</si>
  <si>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</si>
  <si>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</si>
  <si>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</si>
  <si>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</si>
  <si>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</si>
  <si>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</si>
  <si>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</si>
  <si>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</si>
  <si>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</si>
  <si>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</si>
  <si>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</si>
  <si>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</si>
  <si>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</si>
  <si>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</si>
  <si>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</si>
  <si>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</si>
  <si>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</si>
  <si>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</si>
  <si>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</si>
  <si>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</si>
  <si>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</si>
  <si>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</si>
  <si>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</si>
  <si>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</si>
  <si>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</si>
  <si>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</si>
  <si>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</si>
  <si>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</si>
  <si>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</si>
  <si>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秋田県大館市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</si>
  <si>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</si>
  <si>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</si>
  <si>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</si>
  <si>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</si>
  <si>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</si>
  <si>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</si>
  <si>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</si>
  <si>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</si>
  <si>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</si>
  <si>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</si>
  <si>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</si>
  <si>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</si>
  <si>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</si>
  <si>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</si>
  <si>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</si>
  <si>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</si>
  <si>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</si>
  <si>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</si>
  <si>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</si>
  <si>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</si>
  <si>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大館市小規模水道等事業特別会計</t>
    <phoneticPr fontId="5"/>
  </si>
  <si>
    <t>大館市休日夜間急患センター特別会計</t>
    <phoneticPr fontId="5"/>
  </si>
  <si>
    <t>大館市温泉開発特別会計</t>
    <phoneticPr fontId="5"/>
  </si>
  <si>
    <t>大館市奨学資金特別会計</t>
    <phoneticPr fontId="5"/>
  </si>
  <si>
    <t>大館市都市計画事業特別会計</t>
    <phoneticPr fontId="5"/>
  </si>
  <si>
    <t>大館市土地取得特別会計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</si>
  <si>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</si>
  <si>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</si>
  <si>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</si>
  <si>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</si>
  <si>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</si>
  <si>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</si>
  <si>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</si>
  <si>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</si>
  <si>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</si>
  <si>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</si>
  <si>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</si>
  <si>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</si>
  <si>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</si>
  <si>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</si>
  <si>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</si>
  <si>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大館市国民健康保険特別会計</t>
    <phoneticPr fontId="5"/>
  </si>
  <si>
    <t>大館市後期高齢者医療特別会計</t>
    <phoneticPr fontId="5"/>
  </si>
  <si>
    <t>大館市介護保険特別会計</t>
    <phoneticPr fontId="5"/>
  </si>
  <si>
    <t>大館市介護サービス事業特別会計</t>
    <phoneticPr fontId="5"/>
  </si>
  <si>
    <t>大館市水道事業会計</t>
    <phoneticPr fontId="5"/>
  </si>
  <si>
    <t>法適用企業</t>
    <phoneticPr fontId="5"/>
  </si>
  <si>
    <t>大館市工業用水道事業会計</t>
    <phoneticPr fontId="5"/>
  </si>
  <si>
    <t>大館市下水道事業会計</t>
    <phoneticPr fontId="5"/>
  </si>
  <si>
    <t>大館市病院事業会計</t>
    <phoneticPr fontId="5"/>
  </si>
  <si>
    <t>大館市公設総合地方卸売市場特別会計</t>
    <phoneticPr fontId="5"/>
  </si>
  <si>
    <t>法非適用企業</t>
    <phoneticPr fontId="5"/>
  </si>
  <si>
    <t>大館市農業集落排水事業特別会計</t>
    <phoneticPr fontId="5"/>
  </si>
  <si>
    <t>法非適用企業</t>
    <phoneticPr fontId="5"/>
  </si>
  <si>
    <t>大館市戸別浄化槽整備事業特別会計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</si>
  <si>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</si>
  <si>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</si>
  <si>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</si>
  <si>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</si>
  <si>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</si>
  <si>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</si>
  <si>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</si>
  <si>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</si>
  <si>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</si>
  <si>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</si>
  <si>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</si>
  <si>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</si>
  <si>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</si>
  <si>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</si>
  <si>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</si>
  <si>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</si>
  <si>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</si>
  <si>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</si>
  <si>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</si>
  <si>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</si>
  <si>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</si>
  <si>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</si>
  <si>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</si>
  <si>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</si>
  <si>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</si>
  <si>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</si>
  <si>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</si>
  <si>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</si>
  <si>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</si>
  <si>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</si>
  <si>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</si>
  <si>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</si>
  <si>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</si>
  <si>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</si>
  <si>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</si>
  <si>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</si>
  <si>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</si>
  <si>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</si>
  <si>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</si>
  <si>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</si>
  <si>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</si>
  <si>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</si>
  <si>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</si>
  <si>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</si>
  <si>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</si>
  <si>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</si>
  <si>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</si>
  <si>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</si>
  <si>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</si>
  <si>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</si>
  <si>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</si>
  <si>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</si>
  <si>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</si>
  <si>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</si>
  <si>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</si>
  <si>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</si>
  <si>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大館市病院事業会計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</si>
  <si>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</si>
  <si>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大館市農業集落排水事業特別会計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</si>
  <si>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</si>
  <si>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</si>
  <si>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</si>
  <si>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</si>
  <si>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</si>
  <si>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</si>
  <si>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</si>
  <si>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</si>
  <si>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</si>
  <si>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</si>
  <si>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</si>
  <si>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</si>
  <si>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</si>
  <si>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</si>
  <si>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</si>
  <si>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</si>
  <si>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</si>
  <si>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</si>
  <si>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</si>
  <si>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</si>
  <si>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</si>
  <si>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</si>
  <si>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</si>
  <si>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</si>
  <si>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</si>
  <si>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</si>
  <si>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</si>
  <si>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</si>
  <si>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</si>
  <si>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</si>
  <si>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</si>
  <si>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</si>
  <si>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</si>
  <si>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</si>
  <si>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</si>
  <si>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</si>
  <si>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</si>
  <si>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</si>
  <si>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</si>
  <si>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</si>
  <si>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</si>
  <si>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</si>
  <si>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</si>
  <si>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</si>
  <si>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</si>
  <si>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</si>
  <si>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</si>
  <si>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</si>
  <si>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</si>
  <si>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</si>
  <si>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</si>
  <si>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</si>
  <si>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</si>
  <si>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</si>
  <si>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</si>
  <si>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</si>
  <si>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</si>
  <si>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</si>
  <si>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</si>
  <si>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</si>
  <si>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</si>
  <si>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</si>
  <si>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</si>
  <si>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</si>
  <si>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</si>
  <si>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</si>
  <si>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</si>
  <si>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</si>
  <si>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</si>
  <si>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</si>
  <si>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</si>
  <si>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</si>
  <si>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</si>
  <si>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</si>
  <si>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</si>
  <si>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</si>
  <si>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</si>
  <si>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</si>
  <si>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</si>
  <si>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</si>
  <si>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</si>
  <si>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</si>
  <si>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</si>
  <si>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</si>
  <si>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3.52</t>
  </si>
  <si>
    <t>▲ 0.40</t>
  </si>
  <si>
    <t>大館市病院事業会計</t>
  </si>
  <si>
    <t>▲ 0.55</t>
  </si>
  <si>
    <t>▲ 0.39</t>
  </si>
  <si>
    <t>▲ 0.46</t>
  </si>
  <si>
    <t>▲ 0.66</t>
  </si>
  <si>
    <t>大館市水道事業会計</t>
  </si>
  <si>
    <t>一般会計</t>
  </si>
  <si>
    <t>大館市介護保険特別会計</t>
  </si>
  <si>
    <t>大館市国民健康保険特別会計</t>
  </si>
  <si>
    <t>大館市工業用水道事業会計</t>
  </si>
  <si>
    <t>大館市下水道事業会計</t>
  </si>
  <si>
    <t>大館市都市計画事業特別会計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</si>
  <si>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</si>
  <si>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</si>
  <si>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</si>
  <si>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</si>
  <si>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</si>
  <si>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</si>
  <si>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</si>
  <si>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</si>
  <si>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</si>
  <si>
    <t>秋田県市町村総合事務組合（一般会計）</t>
  </si>
  <si>
    <t>秋田県市町村総合事務組合（交通災害共済事業等特別会計）</t>
  </si>
  <si>
    <t>秋田県市町村会館管理組合（一般会計）</t>
  </si>
  <si>
    <t>秋田県後期高齢者医療広域連合（一般会計）</t>
  </si>
  <si>
    <t>秋田県後期高齢者医療広域連合（後期高齢者医療特別会計）</t>
  </si>
  <si>
    <t>県北環境保全センター</t>
  </si>
  <si>
    <t>大館市文教振興事業団</t>
  </si>
  <si>
    <t>地域振興基金</t>
    <rPh sb="0" eb="6">
      <t>チイキシンコウキキン</t>
    </rPh>
    <phoneticPr fontId="5"/>
  </si>
  <si>
    <t>ふるさと応援寄附基金</t>
    <rPh sb="4" eb="10">
      <t>オウエンキフキキン</t>
    </rPh>
    <phoneticPr fontId="5"/>
  </si>
  <si>
    <t>ふるさと基金</t>
    <rPh sb="4" eb="6">
      <t>キキン</t>
    </rPh>
    <phoneticPr fontId="5"/>
  </si>
  <si>
    <t>庁舎等整備基金</t>
    <rPh sb="0" eb="2">
      <t>チョウシャ</t>
    </rPh>
    <rPh sb="2" eb="3">
      <t>トウ</t>
    </rPh>
    <rPh sb="3" eb="5">
      <t>セイビ</t>
    </rPh>
    <rPh sb="5" eb="7">
      <t>キキン</t>
    </rPh>
    <phoneticPr fontId="5"/>
  </si>
  <si>
    <t>公共施設適正管理基金</t>
    <rPh sb="0" eb="4">
      <t>コウキョウシセツ</t>
    </rPh>
    <rPh sb="4" eb="6">
      <t>テキセイ</t>
    </rPh>
    <rPh sb="6" eb="8">
      <t>カンリ</t>
    </rPh>
    <rPh sb="8" eb="10">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</si>
  <si>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</si>
  <si>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</si>
  <si>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61.1％と類似団体平均と同程度である。将来負担比率は82.2%となっており、類似団体平均より高い水準にある。将来負担比率が前年度比5.3％の減となっているが、これは本庁舎の建替え工事に伴う地方債借入額の一部繰上償還と地方債新規発行額の抑制による地方債の現在高の減少が主な要因である。
　今後は大館駅周辺整備事業等に伴う地方債の借入れによる比率の上昇が見込まれるが、本庁舎建設事業の一部繰上償還や、普通建設事業の厳選により地方債残高の増加を抑制していきながら公共施設等総合管理計画並びに個別施設計画に基づき、施設の老朽化対策に取り組んでいく。</t>
    <rPh sb="26" eb="29">
      <t>ドウテイド</t>
    </rPh>
    <rPh sb="84" eb="85">
      <t>ゲン</t>
    </rPh>
    <rPh sb="115" eb="117">
      <t>イチブ</t>
    </rPh>
    <rPh sb="117" eb="119">
      <t>クリアゲ</t>
    </rPh>
    <rPh sb="119" eb="121">
      <t>ショウカン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</si>
  <si>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</si>
  <si>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</si>
  <si>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</si>
  <si>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</si>
  <si>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</si>
  <si>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</si>
  <si>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82.2％、実質公債費比率は8.2％となっており、ともに類似団体平均より高い水準にある。実質公債費比率は改善要因となる公債費に準ずる債務負担行為に係る支出額（一般廃棄物処理施設のＰＦＩ事業委託料（施設整備相当分））が減少した一方で、悪化要因となる標準税収入額の減少等により前年度比0.2％の減となった。将来負担比率は本庁舎の建替え工事に伴う地方債借入額の一部繰上償還と地方債新規発行額の抑制により前年度比5.3％の減となった。
　今後は普通建設事業を厳選し、地方債残高の増加を抑制する等、将来負担を平準化しつつ老朽化対策に取り組んでいく。</t>
    <rPh sb="67" eb="70">
      <t>コウサイヒ</t>
    </rPh>
    <rPh sb="71" eb="72">
      <t>ジュン</t>
    </rPh>
    <rPh sb="74" eb="80">
      <t>サイムフタンコウイ</t>
    </rPh>
    <rPh sb="81" eb="82">
      <t>カカ</t>
    </rPh>
    <rPh sb="83" eb="86">
      <t>シシュツガク</t>
    </rPh>
    <rPh sb="94" eb="96">
      <t>シセツ</t>
    </rPh>
    <rPh sb="100" eb="102">
      <t>ジギョウ</t>
    </rPh>
    <rPh sb="116" eb="118">
      <t>ゲンショウ</t>
    </rPh>
    <rPh sb="131" eb="134">
      <t>ヒョウジュンゼイ</t>
    </rPh>
    <rPh sb="134" eb="136">
      <t>シュウニュウ</t>
    </rPh>
    <rPh sb="136" eb="137">
      <t>ガク</t>
    </rPh>
    <rPh sb="147" eb="148">
      <t>ヒ</t>
    </rPh>
    <rPh sb="153" eb="154">
      <t>ゲン</t>
    </rPh>
    <rPh sb="185" eb="187">
      <t>イチブ</t>
    </rPh>
    <rPh sb="187" eb="189">
      <t>クリアゲ</t>
    </rPh>
    <rPh sb="189" eb="191">
      <t>ショウカン</t>
    </rPh>
    <rPh sb="192" eb="195">
      <t>チホウサイ</t>
    </rPh>
    <rPh sb="195" eb="197">
      <t>シンキ</t>
    </rPh>
    <rPh sb="197" eb="200">
      <t>ハッコウガク</t>
    </rPh>
    <rPh sb="201" eb="203">
      <t>ヨクセイ</t>
    </rPh>
    <rPh sb="215" eb="216">
      <t>ゲン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</si>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</sst>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D345-42B3-8C28-5702AA6B40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64652</c:v>
                </c:pt>
                <c:pt idx="1">
                  <c:v>66408</c:v>
                </c:pt>
                <c:pt idx="2">
                  <c:v>70209</c:v>
                </c:pt>
                <c:pt idx="3">
                  <c:v>119750</c:v>
                </c:pt>
                <c:pt idx="4">
                  <c:v>83477</c:v>
                </c:pt>
              </c:numCache>
            </c:numRef>
          </c:val>
          <c:smooth val="0"/>
          <c:extLst>
            <c:ext xmlns:c16="http://schemas.microsoft.com/office/drawing/2014/chart" uri="{C3380CC4-5D6E-409C-BE32-E72D297353CC}">
              <c16:uniqueId val="{00000001-D345-42B3-8C28-5702AA6B408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7.59</c:v>
                </c:pt>
                <c:pt idx="1">
                  <c:v>5.26</c:v>
                </c:pt>
                <c:pt idx="2">
                  <c:v>8.2200000000000006</c:v>
                </c:pt>
                <c:pt idx="3">
                  <c:v>8.34</c:v>
                </c:pt>
                <c:pt idx="4">
                  <c:v>9.61</c:v>
                </c:pt>
              </c:numCache>
            </c:numRef>
          </c:val>
          <c:extLst>
            <c:ext xmlns:c16="http://schemas.microsoft.com/office/drawing/2014/chart" uri="{C3380CC4-5D6E-409C-BE32-E72D297353CC}">
              <c16:uniqueId val="{00000000-1100-4A53-BA79-2E747183A0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7.59</c:v>
                </c:pt>
                <c:pt idx="1">
                  <c:v>6.5</c:v>
                </c:pt>
                <c:pt idx="2">
                  <c:v>6.53</c:v>
                </c:pt>
                <c:pt idx="3">
                  <c:v>5.68</c:v>
                </c:pt>
                <c:pt idx="4">
                  <c:v>6.01</c:v>
                </c:pt>
              </c:numCache>
            </c:numRef>
          </c:val>
          <c:extLst>
            <c:ext xmlns:c16="http://schemas.microsoft.com/office/drawing/2014/chart" uri="{C3380CC4-5D6E-409C-BE32-E72D297353CC}">
              <c16:uniqueId val="{00000001-1100-4A53-BA79-2E747183A0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0.55000000000000004</c:v>
                </c:pt>
                <c:pt idx="1">
                  <c:v>-3.52</c:v>
                </c:pt>
                <c:pt idx="2">
                  <c:v>2.92</c:v>
                </c:pt>
                <c:pt idx="3">
                  <c:v>-0.4</c:v>
                </c:pt>
                <c:pt idx="4">
                  <c:v>4.07</c:v>
                </c:pt>
              </c:numCache>
            </c:numRef>
          </c:val>
          <c:smooth val="0"/>
          <c:extLst>
            <c:ext xmlns:c16="http://schemas.microsoft.com/office/drawing/2014/chart" uri="{C3380CC4-5D6E-409C-BE32-E72D297353CC}">
              <c16:uniqueId val="{00000002-1100-4A53-BA79-2E747183A0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7.0000000000000007E-2</c:v>
                </c:pt>
                <c:pt idx="2">
                  <c:v>#N/A</c:v>
                </c:pt>
                <c:pt idx="3">
                  <c:v>7.0000000000000007E-2</c:v>
                </c:pt>
                <c:pt idx="4">
                  <c:v>#N/A</c:v>
                </c:pt>
                <c:pt idx="5">
                  <c:v>7.0000000000000007E-2</c:v>
                </c:pt>
                <c:pt idx="6">
                  <c:v>#N/A</c:v>
                </c:pt>
                <c:pt idx="7">
                  <c:v>0.06</c:v>
                </c:pt>
                <c:pt idx="8">
                  <c:v>#N/A</c:v>
                </c:pt>
                <c:pt idx="9">
                  <c:v>0.04</c:v>
                </c:pt>
              </c:numCache>
            </c:numRef>
          </c:val>
          <c:extLst>
            <c:ext xmlns:c16="http://schemas.microsoft.com/office/drawing/2014/chart" uri="{C3380CC4-5D6E-409C-BE32-E72D297353CC}">
              <c16:uniqueId val="{00000000-DCEE-47BF-80A0-848F963541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EE-47BF-80A0-848F96354162}"/>
            </c:ext>
          </c:extLst>
        </c:ser>
        <c:ser>
          <c:idx val="2"/>
          <c:order val="2"/>
          <c:tx>
            <c:strRef>
              <c:f>データシート!$A$29</c:f>
              <c:strCache>
                <c:ptCount val="1"/>
                <c:pt idx="0">
                  <c:v>大館市都市計画事業特別会計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DCEE-47BF-80A0-848F96354162}"/>
            </c:ext>
          </c:extLst>
        </c:ser>
        <c:ser>
          <c:idx val="3"/>
          <c:order val="3"/>
          <c:tx>
            <c:strRef>
              <c:f>データシート!$A$30</c:f>
              <c:strCache>
                <c:ptCount val="1"/>
                <c:pt idx="0">
                  <c:v>大館市下水道事業会計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1.67</c:v>
                </c:pt>
                <c:pt idx="2">
                  <c:v>#N/A</c:v>
                </c:pt>
                <c:pt idx="3">
                  <c:v>1.1599999999999999</c:v>
                </c:pt>
                <c:pt idx="4">
                  <c:v>#N/A</c:v>
                </c:pt>
                <c:pt idx="5">
                  <c:v>1.01</c:v>
                </c:pt>
                <c:pt idx="6">
                  <c:v>#N/A</c:v>
                </c:pt>
                <c:pt idx="7">
                  <c:v>0.65</c:v>
                </c:pt>
                <c:pt idx="8">
                  <c:v>#N/A</c:v>
                </c:pt>
                <c:pt idx="9">
                  <c:v>0.36</c:v>
                </c:pt>
              </c:numCache>
            </c:numRef>
          </c:val>
          <c:extLst>
            <c:ext xmlns:c16="http://schemas.microsoft.com/office/drawing/2014/chart" uri="{C3380CC4-5D6E-409C-BE32-E72D297353CC}">
              <c16:uniqueId val="{00000003-DCEE-47BF-80A0-848F96354162}"/>
            </c:ext>
          </c:extLst>
        </c:ser>
        <c:ser>
          <c:idx val="4"/>
          <c:order val="4"/>
          <c:tx>
            <c:strRef>
              <c:f>データシート!$A$31</c:f>
              <c:strCache>
                <c:ptCount val="1"/>
                <c:pt idx="0">
                  <c:v>大館市工業用水道事業会計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0.48</c:v>
                </c:pt>
                <c:pt idx="2">
                  <c:v>#N/A</c:v>
                </c:pt>
                <c:pt idx="3">
                  <c:v>0.53</c:v>
                </c:pt>
                <c:pt idx="4">
                  <c:v>#N/A</c:v>
                </c:pt>
                <c:pt idx="5">
                  <c:v>0.63</c:v>
                </c:pt>
                <c:pt idx="6">
                  <c:v>#N/A</c:v>
                </c:pt>
                <c:pt idx="7">
                  <c:v>0.71</c:v>
                </c:pt>
                <c:pt idx="8">
                  <c:v>#N/A</c:v>
                </c:pt>
                <c:pt idx="9">
                  <c:v>0.79</c:v>
                </c:pt>
              </c:numCache>
            </c:numRef>
          </c:val>
          <c:extLst>
            <c:ext xmlns:c16="http://schemas.microsoft.com/office/drawing/2014/chart" uri="{C3380CC4-5D6E-409C-BE32-E72D297353CC}">
              <c16:uniqueId val="{00000004-DCEE-47BF-80A0-848F96354162}"/>
            </c:ext>
          </c:extLst>
        </c:ser>
        <c:ser>
          <c:idx val="5"/>
          <c:order val="5"/>
          <c:tx>
            <c:strRef>
              <c:f>データシート!$A$32</c:f>
              <c:strCache>
                <c:ptCount val="1"/>
                <c:pt idx="0">
                  <c:v>大館市国民健康保険特別会計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2.1</c:v>
                </c:pt>
                <c:pt idx="2">
                  <c:v>#N/A</c:v>
                </c:pt>
                <c:pt idx="3">
                  <c:v>0.93</c:v>
                </c:pt>
                <c:pt idx="4">
                  <c:v>#N/A</c:v>
                </c:pt>
                <c:pt idx="5">
                  <c:v>0.88</c:v>
                </c:pt>
                <c:pt idx="6">
                  <c:v>#N/A</c:v>
                </c:pt>
                <c:pt idx="7">
                  <c:v>0.68</c:v>
                </c:pt>
                <c:pt idx="8">
                  <c:v>#N/A</c:v>
                </c:pt>
                <c:pt idx="9">
                  <c:v>1.1599999999999999</c:v>
                </c:pt>
              </c:numCache>
            </c:numRef>
          </c:val>
          <c:extLst>
            <c:ext xmlns:c16="http://schemas.microsoft.com/office/drawing/2014/chart" uri="{C3380CC4-5D6E-409C-BE32-E72D297353CC}">
              <c16:uniqueId val="{00000005-DCEE-47BF-80A0-848F96354162}"/>
            </c:ext>
          </c:extLst>
        </c:ser>
        <c:ser>
          <c:idx val="6"/>
          <c:order val="6"/>
          <c:tx>
            <c:strRef>
              <c:f>データシート!$A$33</c:f>
              <c:strCache>
                <c:ptCount val="1"/>
                <c:pt idx="0">
                  <c:v>大館市介護保険特別会計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1.93</c:v>
                </c:pt>
                <c:pt idx="2">
                  <c:v>#N/A</c:v>
                </c:pt>
                <c:pt idx="3">
                  <c:v>2.36</c:v>
                </c:pt>
                <c:pt idx="4">
                  <c:v>#N/A</c:v>
                </c:pt>
                <c:pt idx="5">
                  <c:v>1.57</c:v>
                </c:pt>
                <c:pt idx="6">
                  <c:v>#N/A</c:v>
                </c:pt>
                <c:pt idx="7">
                  <c:v>1.48</c:v>
                </c:pt>
                <c:pt idx="8">
                  <c:v>#N/A</c:v>
                </c:pt>
                <c:pt idx="9">
                  <c:v>1.98</c:v>
                </c:pt>
              </c:numCache>
            </c:numRef>
          </c:val>
          <c:extLst>
            <c:ext xmlns:c16="http://schemas.microsoft.com/office/drawing/2014/chart" uri="{C3380CC4-5D6E-409C-BE32-E72D297353CC}">
              <c16:uniqueId val="{00000006-DCEE-47BF-80A0-848F9635416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7.55</c:v>
                </c:pt>
                <c:pt idx="2">
                  <c:v>#N/A</c:v>
                </c:pt>
                <c:pt idx="3">
                  <c:v>5.19</c:v>
                </c:pt>
                <c:pt idx="4">
                  <c:v>#N/A</c:v>
                </c:pt>
                <c:pt idx="5">
                  <c:v>8.19</c:v>
                </c:pt>
                <c:pt idx="6">
                  <c:v>#N/A</c:v>
                </c:pt>
                <c:pt idx="7">
                  <c:v>8.3000000000000007</c:v>
                </c:pt>
                <c:pt idx="8">
                  <c:v>#N/A</c:v>
                </c:pt>
                <c:pt idx="9">
                  <c:v>9.57</c:v>
                </c:pt>
              </c:numCache>
            </c:numRef>
          </c:val>
          <c:extLst>
            <c:ext xmlns:c16="http://schemas.microsoft.com/office/drawing/2014/chart" uri="{C3380CC4-5D6E-409C-BE32-E72D297353CC}">
              <c16:uniqueId val="{00000007-DCEE-47BF-80A0-848F96354162}"/>
            </c:ext>
          </c:extLst>
        </c:ser>
        <c:ser>
          <c:idx val="8"/>
          <c:order val="8"/>
          <c:tx>
            <c:strRef>
              <c:f>データシート!$A$35</c:f>
              <c:strCache>
                <c:ptCount val="1"/>
                <c:pt idx="0">
                  <c:v>大館市水道事業会計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9.36</c:v>
                </c:pt>
                <c:pt idx="2">
                  <c:v>#N/A</c:v>
                </c:pt>
                <c:pt idx="3">
                  <c:v>10.039999999999999</c:v>
                </c:pt>
                <c:pt idx="4">
                  <c:v>#N/A</c:v>
                </c:pt>
                <c:pt idx="5">
                  <c:v>10.6</c:v>
                </c:pt>
                <c:pt idx="6">
                  <c:v>#N/A</c:v>
                </c:pt>
                <c:pt idx="7">
                  <c:v>10.34</c:v>
                </c:pt>
                <c:pt idx="8">
                  <c:v>#N/A</c:v>
                </c:pt>
                <c:pt idx="9">
                  <c:v>11.01</c:v>
                </c:pt>
              </c:numCache>
            </c:numRef>
          </c:val>
          <c:extLst>
            <c:ext xmlns:c16="http://schemas.microsoft.com/office/drawing/2014/chart" uri="{C3380CC4-5D6E-409C-BE32-E72D297353CC}">
              <c16:uniqueId val="{00000008-DCEE-47BF-80A0-848F96354162}"/>
            </c:ext>
          </c:extLst>
        </c:ser>
        <c:ser>
          <c:idx val="9"/>
          <c:order val="9"/>
          <c:tx>
            <c:strRef>
              <c:f>データシート!$A$36</c:f>
              <c:strCache>
                <c:ptCount val="1"/>
                <c:pt idx="0">
                  <c:v>大館市病院事業会計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0.55000000000000004</c:v>
                </c:pt>
                <c:pt idx="1">
                  <c:v>#N/A</c:v>
                </c:pt>
                <c:pt idx="2">
                  <c:v>0.39</c:v>
                </c:pt>
                <c:pt idx="3">
                  <c:v>#N/A</c:v>
                </c:pt>
                <c:pt idx="4">
                  <c:v>0.46</c:v>
                </c:pt>
                <c:pt idx="5">
                  <c:v>#N/A</c:v>
                </c:pt>
                <c:pt idx="6">
                  <c:v>#N/A</c:v>
                </c:pt>
                <c:pt idx="7">
                  <c:v>0</c:v>
                </c:pt>
                <c:pt idx="8">
                  <c:v>0.66</c:v>
                </c:pt>
                <c:pt idx="9">
                  <c:v>#N/A</c:v>
                </c:pt>
              </c:numCache>
            </c:numRef>
          </c:val>
          <c:extLst>
            <c:ext xmlns:c16="http://schemas.microsoft.com/office/drawing/2014/chart" uri="{C3380CC4-5D6E-409C-BE32-E72D297353CC}">
              <c16:uniqueId val="{00000009-DCEE-47BF-80A0-848F9635416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3450</c:v>
                </c:pt>
                <c:pt idx="5">
                  <c:v>3367</c:v>
                </c:pt>
                <c:pt idx="8">
                  <c:v>3377</c:v>
                </c:pt>
                <c:pt idx="11">
                  <c:v>3380</c:v>
                </c:pt>
                <c:pt idx="14">
                  <c:v>3287</c:v>
                </c:pt>
              </c:numCache>
            </c:numRef>
          </c:val>
          <c:extLst>
            <c:ext xmlns:c16="http://schemas.microsoft.com/office/drawing/2014/chart" uri="{C3380CC4-5D6E-409C-BE32-E72D297353CC}">
              <c16:uniqueId val="{00000000-F15E-439A-9B62-81BFCF4D9B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5E-439A-9B62-81BFCF4D9B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201</c:v>
                </c:pt>
                <c:pt idx="3">
                  <c:v>201</c:v>
                </c:pt>
                <c:pt idx="6">
                  <c:v>199</c:v>
                </c:pt>
                <c:pt idx="9">
                  <c:v>71</c:v>
                </c:pt>
                <c:pt idx="12">
                  <c:v>7</c:v>
                </c:pt>
              </c:numCache>
            </c:numRef>
          </c:val>
          <c:extLst>
            <c:ext xmlns:c16="http://schemas.microsoft.com/office/drawing/2014/chart" uri="{C3380CC4-5D6E-409C-BE32-E72D297353CC}">
              <c16:uniqueId val="{00000002-F15E-439A-9B62-81BFCF4D9B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5E-439A-9B62-81BFCF4D9B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1576</c:v>
                </c:pt>
                <c:pt idx="3">
                  <c:v>1536</c:v>
                </c:pt>
                <c:pt idx="6">
                  <c:v>1504</c:v>
                </c:pt>
                <c:pt idx="9">
                  <c:v>1467</c:v>
                </c:pt>
                <c:pt idx="12">
                  <c:v>1461</c:v>
                </c:pt>
              </c:numCache>
            </c:numRef>
          </c:val>
          <c:extLst>
            <c:ext xmlns:c16="http://schemas.microsoft.com/office/drawing/2014/chart" uri="{C3380CC4-5D6E-409C-BE32-E72D297353CC}">
              <c16:uniqueId val="{00000004-F15E-439A-9B62-81BFCF4D9B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5E-439A-9B62-81BFCF4D9B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5E-439A-9B62-81BFCF4D9B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3186</c:v>
                </c:pt>
                <c:pt idx="3">
                  <c:v>3261</c:v>
                </c:pt>
                <c:pt idx="6">
                  <c:v>3254</c:v>
                </c:pt>
                <c:pt idx="9">
                  <c:v>3313</c:v>
                </c:pt>
                <c:pt idx="12">
                  <c:v>3411</c:v>
                </c:pt>
              </c:numCache>
            </c:numRef>
          </c:val>
          <c:extLst>
            <c:ext xmlns:c16="http://schemas.microsoft.com/office/drawing/2014/chart" uri="{C3380CC4-5D6E-409C-BE32-E72D297353CC}">
              <c16:uniqueId val="{00000007-F15E-439A-9B62-81BFCF4D9B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1513</c:v>
                </c:pt>
                <c:pt idx="2">
                  <c:v>#N/A</c:v>
                </c:pt>
                <c:pt idx="3">
                  <c:v>#N/A</c:v>
                </c:pt>
                <c:pt idx="4">
                  <c:v>1631</c:v>
                </c:pt>
                <c:pt idx="5">
                  <c:v>#N/A</c:v>
                </c:pt>
                <c:pt idx="6">
                  <c:v>#N/A</c:v>
                </c:pt>
                <c:pt idx="7">
                  <c:v>1580</c:v>
                </c:pt>
                <c:pt idx="8">
                  <c:v>#N/A</c:v>
                </c:pt>
                <c:pt idx="9">
                  <c:v>#N/A</c:v>
                </c:pt>
                <c:pt idx="10">
                  <c:v>1471</c:v>
                </c:pt>
                <c:pt idx="11">
                  <c:v>#N/A</c:v>
                </c:pt>
                <c:pt idx="12">
                  <c:v>#N/A</c:v>
                </c:pt>
                <c:pt idx="13">
                  <c:v>1592</c:v>
                </c:pt>
                <c:pt idx="14">
                  <c:v>#N/A</c:v>
                </c:pt>
              </c:numCache>
            </c:numRef>
          </c:val>
          <c:smooth val="0"/>
          <c:extLst>
            <c:ext xmlns:c16="http://schemas.microsoft.com/office/drawing/2014/chart" uri="{C3380CC4-5D6E-409C-BE32-E72D297353CC}">
              <c16:uniqueId val="{00000008-F15E-439A-9B62-81BFCF4D9B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36415</c:v>
                </c:pt>
                <c:pt idx="5">
                  <c:v>36383</c:v>
                </c:pt>
                <c:pt idx="8">
                  <c:v>35720</c:v>
                </c:pt>
                <c:pt idx="11">
                  <c:v>37465</c:v>
                </c:pt>
                <c:pt idx="14">
                  <c:v>37219</c:v>
                </c:pt>
              </c:numCache>
            </c:numRef>
          </c:val>
          <c:extLst>
            <c:ext xmlns:c16="http://schemas.microsoft.com/office/drawing/2014/chart" uri="{C3380CC4-5D6E-409C-BE32-E72D297353CC}">
              <c16:uniqueId val="{00000000-D372-463F-919D-A71FC2004F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2651</c:v>
                </c:pt>
                <c:pt idx="5">
                  <c:v>1071</c:v>
                </c:pt>
                <c:pt idx="8">
                  <c:v>933</c:v>
                </c:pt>
                <c:pt idx="11">
                  <c:v>887</c:v>
                </c:pt>
                <c:pt idx="14">
                  <c:v>784</c:v>
                </c:pt>
              </c:numCache>
            </c:numRef>
          </c:val>
          <c:extLst>
            <c:ext xmlns:c16="http://schemas.microsoft.com/office/drawing/2014/chart" uri="{C3380CC4-5D6E-409C-BE32-E72D297353CC}">
              <c16:uniqueId val="{00000001-D372-463F-919D-A71FC2004F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7688</c:v>
                </c:pt>
                <c:pt idx="5">
                  <c:v>7983</c:v>
                </c:pt>
                <c:pt idx="8">
                  <c:v>7834</c:v>
                </c:pt>
                <c:pt idx="11">
                  <c:v>7231</c:v>
                </c:pt>
                <c:pt idx="14">
                  <c:v>7206</c:v>
                </c:pt>
              </c:numCache>
            </c:numRef>
          </c:val>
          <c:extLst>
            <c:ext xmlns:c16="http://schemas.microsoft.com/office/drawing/2014/chart" uri="{C3380CC4-5D6E-409C-BE32-E72D297353CC}">
              <c16:uniqueId val="{00000002-D372-463F-919D-A71FC2004F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72-463F-919D-A71FC2004F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72-463F-919D-A71FC2004F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72-463F-919D-A71FC2004F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5993</c:v>
                </c:pt>
                <c:pt idx="3">
                  <c:v>5720</c:v>
                </c:pt>
                <c:pt idx="6">
                  <c:v>5795</c:v>
                </c:pt>
                <c:pt idx="9">
                  <c:v>5836</c:v>
                </c:pt>
                <c:pt idx="12">
                  <c:v>5838</c:v>
                </c:pt>
              </c:numCache>
            </c:numRef>
          </c:val>
          <c:extLst>
            <c:ext xmlns:c16="http://schemas.microsoft.com/office/drawing/2014/chart" uri="{C3380CC4-5D6E-409C-BE32-E72D297353CC}">
              <c16:uniqueId val="{00000006-D372-463F-919D-A71FC2004F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372-463F-919D-A71FC2004F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23064</c:v>
                </c:pt>
                <c:pt idx="3">
                  <c:v>21866</c:v>
                </c:pt>
                <c:pt idx="6">
                  <c:v>21122</c:v>
                </c:pt>
                <c:pt idx="9">
                  <c:v>20668</c:v>
                </c:pt>
                <c:pt idx="12">
                  <c:v>20801</c:v>
                </c:pt>
              </c:numCache>
            </c:numRef>
          </c:val>
          <c:extLst>
            <c:ext xmlns:c16="http://schemas.microsoft.com/office/drawing/2014/chart" uri="{C3380CC4-5D6E-409C-BE32-E72D297353CC}">
              <c16:uniqueId val="{00000008-D372-463F-919D-A71FC2004F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491</c:v>
                </c:pt>
                <c:pt idx="3">
                  <c:v>290</c:v>
                </c:pt>
                <c:pt idx="6">
                  <c:v>91</c:v>
                </c:pt>
                <c:pt idx="9">
                  <c:v>2332</c:v>
                </c:pt>
                <c:pt idx="12">
                  <c:v>2325</c:v>
                </c:pt>
              </c:numCache>
            </c:numRef>
          </c:val>
          <c:extLst>
            <c:ext xmlns:c16="http://schemas.microsoft.com/office/drawing/2014/chart" uri="{C3380CC4-5D6E-409C-BE32-E72D297353CC}">
              <c16:uniqueId val="{00000009-D372-463F-919D-A71FC2004F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30553</c:v>
                </c:pt>
                <c:pt idx="3">
                  <c:v>30936</c:v>
                </c:pt>
                <c:pt idx="6">
                  <c:v>30714</c:v>
                </c:pt>
                <c:pt idx="9">
                  <c:v>33092</c:v>
                </c:pt>
                <c:pt idx="12">
                  <c:v>32122</c:v>
                </c:pt>
              </c:numCache>
            </c:numRef>
          </c:val>
          <c:extLst>
            <c:ext xmlns:c16="http://schemas.microsoft.com/office/drawing/2014/chart" uri="{C3380CC4-5D6E-409C-BE32-E72D297353CC}">
              <c16:uniqueId val="{0000000A-D372-463F-919D-A71FC2004F4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13347</c:v>
                </c:pt>
                <c:pt idx="2">
                  <c:v>#N/A</c:v>
                </c:pt>
                <c:pt idx="3">
                  <c:v>#N/A</c:v>
                </c:pt>
                <c:pt idx="4">
                  <c:v>13376</c:v>
                </c:pt>
                <c:pt idx="5">
                  <c:v>#N/A</c:v>
                </c:pt>
                <c:pt idx="6">
                  <c:v>#N/A</c:v>
                </c:pt>
                <c:pt idx="7">
                  <c:v>13235</c:v>
                </c:pt>
                <c:pt idx="8">
                  <c:v>#N/A</c:v>
                </c:pt>
                <c:pt idx="9">
                  <c:v>#N/A</c:v>
                </c:pt>
                <c:pt idx="10">
                  <c:v>16346</c:v>
                </c:pt>
                <c:pt idx="11">
                  <c:v>#N/A</c:v>
                </c:pt>
                <c:pt idx="12">
                  <c:v>#N/A</c:v>
                </c:pt>
                <c:pt idx="13">
                  <c:v>15876</c:v>
                </c:pt>
                <c:pt idx="14">
                  <c:v>#N/A</c:v>
                </c:pt>
              </c:numCache>
            </c:numRef>
          </c:val>
          <c:smooth val="0"/>
          <c:extLst>
            <c:ext xmlns:c16="http://schemas.microsoft.com/office/drawing/2014/chart" uri="{C3380CC4-5D6E-409C-BE32-E72D297353CC}">
              <c16:uniqueId val="{0000000B-D372-463F-919D-A71FC2004F4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1402</c:v>
                </c:pt>
                <c:pt idx="1">
                  <c:v>1247</c:v>
                </c:pt>
                <c:pt idx="2">
                  <c:v>1354</c:v>
                </c:pt>
              </c:numCache>
            </c:numRef>
          </c:val>
          <c:extLst>
            <c:ext xmlns:c16="http://schemas.microsoft.com/office/drawing/2014/chart" uri="{C3380CC4-5D6E-409C-BE32-E72D297353CC}">
              <c16:uniqueId val="{00000000-74DF-4A6A-A381-3D32516492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415</c:v>
                </c:pt>
                <c:pt idx="1">
                  <c:v>415</c:v>
                </c:pt>
                <c:pt idx="2">
                  <c:v>696</c:v>
                </c:pt>
              </c:numCache>
            </c:numRef>
          </c:val>
          <c:extLst>
            <c:ext xmlns:c16="http://schemas.microsoft.com/office/drawing/2014/chart" uri="{C3380CC4-5D6E-409C-BE32-E72D297353CC}">
              <c16:uniqueId val="{00000001-74DF-4A6A-A381-3D32516492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7000</c:v>
                </c:pt>
                <c:pt idx="1">
                  <c:v>6485</c:v>
                </c:pt>
                <c:pt idx="2">
                  <c:v>5857</c:v>
                </c:pt>
              </c:numCache>
            </c:numRef>
          </c:val>
          <c:extLst>
            <c:ext xmlns:c16="http://schemas.microsoft.com/office/drawing/2014/chart" uri="{C3380CC4-5D6E-409C-BE32-E72D297353CC}">
              <c16:uniqueId val="{00000002-74DF-4A6A-A381-3D32516492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{4BEB8A56-FC7F-4A72-9BBA-A8EA1CEADB2A}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3F2-4813-AF7F-F5455A42EC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{FD59D215-99C3-460A-95D1-8C70E8FB1ED2}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F2-4813-AF7F-F5455A42EC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{26214480-48A4-4F07-BF3E-D44B82872E44}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F2-4813-AF7F-F5455A42EC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{9ADF740E-BD4A-488F-84F5-A6A0B8271789}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F2-4813-AF7F-F5455A42EC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{EFCB9316-E855-4268-8C84-282E3F60696F}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F2-4813-AF7F-F5455A42EC27}"/>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{2D2801ED-BA6C-47FF-9CF3-1152BB2FD3DA}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3F2-4813-AF7F-F5455A42EC27}"/>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{4DFA83A4-59D0-4AC6-B7F8-7718F387ED59}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3F2-4813-AF7F-F5455A42EC27}"/>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{8B9E3492-8F96-45F6-BB8B-04BC9D620A26}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3F2-4813-AF7F-F5455A42EC2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{62F511FE-6B65-456D-9D56-666C78E51E06}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3F2-4813-AF7F-F5455A42EC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56.6</c:v>
                </c:pt>
                <c:pt idx="8">
                  <c:v>57.9</c:v>
                </c:pt>
                <c:pt idx="16">
                  <c:v>59.4</c:v>
                </c:pt>
                <c:pt idx="24">
                  <c:v>59.6</c:v>
                </c:pt>
                <c:pt idx="32">
                  <c:v>61.1</c:v>
                </c:pt>
              </c:numCache>
            </c:numRef>
          </c:xVal>
          <c:yVal>
            <c:numRef>
              <c:f>公会計指標分析・財政指標組合せ分析表!$BP$51:$DC$51</c:f>
              <c:numCache>
                <c:formatCode>#,##0.0;"▲ "#,##0.0</c:formatCode>
                <c:ptCount val="40"/>
                <c:pt idx="0">
                  <c:v>72.099999999999994</c:v>
                </c:pt>
                <c:pt idx="8">
                  <c:v>72.900000000000006</c:v>
                </c:pt>
                <c:pt idx="16">
                  <c:v>72.7</c:v>
                </c:pt>
                <c:pt idx="24">
                  <c:v>87.5</c:v>
                </c:pt>
                <c:pt idx="32">
                  <c:v>82.2</c:v>
                </c:pt>
              </c:numCache>
            </c:numRef>
          </c:yVal>
          <c:smooth val="0"/>
          <c:extLst>
            <c:ext xmlns:c16="http://schemas.microsoft.com/office/drawing/2014/chart" uri="{C3380CC4-5D6E-409C-BE32-E72D297353CC}">
              <c16:uniqueId val="{00000009-53F2-4813-AF7F-F5455A42EC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{F1ADE4C2-35F4-4E83-AB5C-3925317F427B}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3F2-4813-AF7F-F5455A42EC2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{E205B834-6CB9-46C3-99E7-C67A6C3EA806}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F2-4813-AF7F-F5455A42EC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{24C218DE-CCB7-47AC-BACD-4A2EA01F81DF}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F2-4813-AF7F-F5455A42EC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{A2009B71-C68B-4984-BD6E-A9373565EC5A}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F2-4813-AF7F-F5455A42EC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{170F781E-0CDE-4226-96B6-FDE4C8CC1DFF}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F2-4813-AF7F-F5455A42EC27}"/>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{F4EEEBF1-25FE-460A-9BA2-3521A9F5EBEF}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3F2-4813-AF7F-F5455A42EC27}"/>
                </c:ext>
              </c:extLst>
            </c:dLbl>
            <c:dLbl>
              <c:idx val="16"/>
              <c:layout>
                <c:manualLayout>
                  <c:x val="-2.3853859453899409E-2"/>
                  <c:y val="-4.667360077241391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{88663E20-BE0A-4CB5-A775-60A706BCFC91}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3F2-4813-AF7F-F5455A42EC27}"/>
                </c:ext>
              </c:extLst>
            </c:dLbl>
            <c:dLbl>
              <c:idx val="24"/>
              <c:layout>
                <c:manualLayout>
                  <c:x val="-4.0177641846568912E-2"/>
                  <c:y val="-8.280448343931645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{E26BE0D4-C756-4EC8-86A9-CA023E84F554}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3F2-4813-AF7F-F5455A42EC2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{CFBCF5BB-C507-4D22-9155-056F1A6CC9C2}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3F2-4813-AF7F-F5455A42EC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53F2-4813-AF7F-F5455A42EC27}"/>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{3CCB4ED1-19D8-4FE6-B63A-A325B034FB5C}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E89-4418-945E-A62B0C46B0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{8D877EEE-9563-4D42-A91B-40D36199D61F}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89-4418-945E-A62B0C46B0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{29DC2264-F40C-49C6-B693-CFF255D0B177}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89-4418-945E-A62B0C46B0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{411D2B67-30EE-484A-BC45-A84D14FBB11F}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89-4418-945E-A62B0C46B0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{975A022B-FA3A-4904-A2B4-C277B2F5B871}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89-4418-945E-A62B0C46B02A}"/>
                </c:ext>
              </c:extLst>
            </c:dLbl>
            <c:dLbl>
              <c:idx val="8"/>
              <c:layout>
                <c:manualLayout>
                  <c:x val="-4.509653070695374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{F0D2807B-63C6-405A-85F2-B5359B7B2602}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E89-4418-945E-A62B0C46B02A}"/>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{7404FEBB-9724-4BF0-A011-E664B59FDA90}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E89-4418-945E-A62B0C46B02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{11600821-FC36-4FCC-A037-EE508C79B486}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E89-4418-945E-A62B0C46B02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{60BD283F-2ECC-482D-B1F3-33289AEEE1E8}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E89-4418-945E-A62B0C46B0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8.5</c:v>
                </c:pt>
                <c:pt idx="16">
                  <c:v>8.5</c:v>
                </c:pt>
                <c:pt idx="24">
                  <c:v>8.4</c:v>
                </c:pt>
                <c:pt idx="32">
                  <c:v>8.1999999999999993</c:v>
                </c:pt>
              </c:numCache>
            </c:numRef>
          </c:xVal>
          <c:yVal>
            <c:numRef>
              <c:f>公会計指標分析・財政指標組合せ分析表!$BP$73:$DC$73</c:f>
              <c:numCache>
                <c:formatCode>#,##0.0;"▲ "#,##0.0</c:formatCode>
                <c:ptCount val="40"/>
                <c:pt idx="0">
                  <c:v>72.099999999999994</c:v>
                </c:pt>
                <c:pt idx="8">
                  <c:v>72.900000000000006</c:v>
                </c:pt>
                <c:pt idx="16">
                  <c:v>72.7</c:v>
                </c:pt>
                <c:pt idx="24">
                  <c:v>87.5</c:v>
                </c:pt>
                <c:pt idx="32">
                  <c:v>82.2</c:v>
                </c:pt>
              </c:numCache>
            </c:numRef>
          </c:yVal>
          <c:smooth val="0"/>
          <c:extLst>
            <c:ext xmlns:c16="http://schemas.microsoft.com/office/drawing/2014/chart" uri="{C3380CC4-5D6E-409C-BE32-E72D297353CC}">
              <c16:uniqueId val="{00000009-CE89-4418-945E-A62B0C46B0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{D87302BF-4591-4427-8221-309E88BBBD23}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E89-4418-945E-A62B0C46B0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{0BB55F24-00CD-4424-8D6F-A8CF4AD04C1F}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89-4418-945E-A62B0C46B0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{9A8DCC61-F9AE-4CD6-A42B-C9E51B34CA4D}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89-4418-945E-A62B0C46B0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{00B262A9-96B9-45B8-86AA-82778C517B9B}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89-4418-945E-A62B0C46B0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{ED03AF45-B338-4316-9EFE-1D2F0A93A9C1}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89-4418-945E-A62B0C46B02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{3A5F7E79-D505-43C1-BC31-B3F683DAC964}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E89-4418-945E-A62B0C46B02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{79F70566-EB10-43E7-A471-3140936F5507}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E89-4418-945E-A62B0C46B02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{78A6FCF9-2FB7-4D20-98FD-BB07C71DA89F}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E89-4418-945E-A62B0C46B02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{68AF5319-4C42-411B-AC57-E0348E212F45}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E89-4418-945E-A62B0C46B0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CE89-4418-945E-A62B0C46B02A}"/>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元利償還金は一般単独事業債（臨時地方道）などの償還終了による減額が元金償還開始額を下回ったことにより前年度と比べて増加した。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公営企業債の元利償還金に対する繰入金は、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事業債の償還終了に伴う繰入金の減少により、前年度に引き続き減少した。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債務負担行為に基づく支出額は一般廃棄物処理施設整備費の減少により減少した。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算入公債費等は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等の元金償還額の増加により増加した。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この結果、実質公債費比率は前年度比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％となった。今後も適正な事業量の管理を行うことで地方債の借入抑制を図る。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本市では、満期一括償還の地方債を発行していないため、減債基金残高と減債基金積立相当額に該当する数値はありません。</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一般会計等に係る地方債の現在高は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、新規建設事業の抑制</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臨時財政対策債</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の発行額の</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公営企業債等繰入見込額</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は減少傾向にあったが、病院施設整備事業債の償還終了による減額が元金償還開始額を下回ったことにより、増加に転じた。</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この結果、将来負担比率は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82.2</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大館駅周辺整備事業等の大規模事業の実施に伴う地方債発行額の増加により比率</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上昇することが予想される。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今後も適切な事業量の管理を行うことで地方債借入の抑制を図り、併せて市税を中心とした歳入の確保に努め財政の健全化を図る。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秋田県大館市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積立額が取り崩し額を上回ったことにより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減債基金は、普通交付税再算定の臨時財政対策償還基金費分を積み立てたことにより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その他特定目的基金ではふるさと応援寄附基金が寄附額の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地域振興基金が新型コロナウイルス感染症対策事業への対応により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百万円の減少、庁舎等整備基金が本庁舎建設事業への対応により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444</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百万円減少したため、</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628</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百万円の減少となっている。基金全体では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百万円の減少となっている。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財政調整基金については、目標積立額に近づくように、減債基金と合わせ地方財政法第</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条第</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の規定による額以上を積み立てていく方針。減債基金については、今後も同程度以上の残高を維持していく方針。その他特定目的基金については、庁舎建設や公共施設の老朽化に伴う更新・建替・解体などの大型事業への充当により残高の減少が考えられることから、計画的な積み立て等、その運用について適切に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・地域振興基金：新市建設計画に基づく地域づくりに要する経費。</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・ふるさと応援寄附基金：子どもの成長支援や教育支援、生活弱者が安心して暮らせるまちづくり、環境保全及び資源循環、秋田犬のふるさと大館に関する事業、寄附される方が希望する事業に要する経費。</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・ふるさと基金：健康で文化的なふるさとづくり（ハード事業を除く）に要する経費。</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・庁舎等整備基金：本庁舎及びその付帯設備の整備に要する経費。</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・公共施設適正管理基金：用途を廃止した公共施設の解体及び除去に要する経費や公共施設の維持改修に要する経費。</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地域振興基金が新型コロナウイルス感染症対策事業への対応により減少、庁舎等整備基金が本庁舎建設事業への対応により減少したため、全体として残高が減少した。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公共施設の老朽化に伴う維持補修費や建替・解体費用の増加が見込まれるため、公共施設適正管理基金に計画的に積立を行う。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除排雪経費等へ対応するための財源とした</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が、地方消費税交付金や普通交付税の前年度費増により積立額が増加し</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、残高が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普通交付税の一本算定開始や新型コロナウイルス感染症対策等により、基金の取り崩し額が増加することが懸念されるが、標準財政規模（</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22,505,831</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億円）程度を確保できるよう目指していく。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地方償還財源として取り崩しを行ったが、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取り崩し額と同額を積立てたほか、普通交付税再算定の臨時財政対策債償還基金費分を</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積立てたため</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、残高が増加した</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大館駅周辺整備事業等が進んでおり公債費の増加が見込まれているため、今後の償還に備え財政調整基金と合わせて地方財政法第</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条第１項の規定による額以上の積み立てを行い、標準財政規模（</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22,505,831</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億円）程度を確保できるよう目指していく。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69,293
68,900
913.22
46,966,198
44,631,079
2,162,650
22,505,831
32,121,609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61.1</a:t>
          </a:r>
          <a:r>
            <a:rPr kumimoji="1" lang="ja-JP" altLang="en-US" sz="1100">
              <a:latin typeface="ＭＳ Ｐゴシック" panose="020B0600070205080204" pitchFamily="50" charset="-128"/>
              <a:ea typeface="ＭＳ Ｐゴシック" panose="020B0600070205080204" pitchFamily="50" charset="-128"/>
            </a:rPr>
            <a:t>％と類似団体平均と同程度である。</a:t>
          </a:r>
        </a:p>
        <a:p>
          <a:r>
            <a:rPr kumimoji="1" lang="ja-JP" altLang="en-US" sz="1100">
              <a:latin typeface="ＭＳ Ｐゴシック" panose="020B0600070205080204" pitchFamily="50" charset="-128"/>
              <a:ea typeface="ＭＳ Ｐゴシック" panose="020B0600070205080204" pitchFamily="50" charset="-128"/>
            </a:rPr>
            <a:t>　これは一般廃棄物処理施設など老朽化の進んでいる施設が多い中、有形固定資産額の約半数を占める道路について、平成</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年代前半に積極的に改良を行った結果、有形固定資産減価償却率が</a:t>
          </a:r>
          <a:r>
            <a:rPr kumimoji="1" lang="en-US" altLang="ja-JP" sz="1100">
              <a:latin typeface="ＭＳ Ｐゴシック" panose="020B0600070205080204" pitchFamily="50" charset="-128"/>
              <a:ea typeface="ＭＳ Ｐゴシック" panose="020B0600070205080204" pitchFamily="50" charset="-128"/>
            </a:rPr>
            <a:t>54.7</a:t>
          </a:r>
          <a:r>
            <a:rPr kumimoji="1" lang="ja-JP" altLang="en-US" sz="1100">
              <a:latin typeface="ＭＳ Ｐゴシック" panose="020B0600070205080204" pitchFamily="50" charset="-128"/>
              <a:ea typeface="ＭＳ Ｐゴシック" panose="020B0600070205080204" pitchFamily="50" charset="-128"/>
            </a:rPr>
            <a:t>％と類似団体平均を下回っていることによるものと考えられる。</a:t>
          </a:r>
        </a:p>
        <a:p>
          <a:r>
            <a:rPr kumimoji="1" lang="ja-JP" altLang="en-US" sz="1100">
              <a:latin typeface="ＭＳ Ｐゴシック" panose="020B0600070205080204" pitchFamily="50" charset="-128"/>
              <a:ea typeface="ＭＳ Ｐゴシック" panose="020B0600070205080204" pitchFamily="50" charset="-128"/>
            </a:rPr>
            <a:t>　今後は公共施設等総合管理計画並びに個別施設計画に基づき、本庁舎建替え事業を実施しつつ老朽化施設の統廃合、長寿命化に取り組んでいく。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0"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81" name="楕円 80"/>
        <xdr:cNvSpPr/>
      </xdr:nvSpPr>
      <xdr:spPr>
        <a:xfrm>
          <a:off x="47117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129134</xdr:rowOff>
    </xdr:from>
    <xdr:ext cx="405111" cy="259045"/>
    <xdr:sp macro="" textlink="">
      <xdr:nvSpPr>
        <xdr:cNvPr id="82" name="有形固定資産減価償却率該当値テキスト"/>
        <xdr:cNvSpPr txBox="1"/>
      </xdr:nvSpPr>
      <xdr:spPr>
        <a:xfrm>
          <a:off x="4813300" y="5872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52282</xdr:rowOff>
    </xdr:from>
    <xdr:to>
      <xdr:col>19</xdr:col>
      <xdr:colOff>187325</xdr:colOff>
      <xdr:row>30</xdr:row>
      <xdr:rowOff>153882</xdr:rowOff>
    </xdr:to>
    <xdr:sp macro="" textlink="">
      <xdr:nvSpPr>
        <xdr:cNvPr id="83" name="楕円 82"/>
        <xdr:cNvSpPr/>
      </xdr:nvSpPr>
      <xdr:spPr>
        <a:xfrm>
          <a:off x="4000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103082</xdr:rowOff>
    </xdr:from>
    <xdr:to>
      <xdr:col>23</xdr:col>
      <xdr:colOff>85725</xdr:colOff>
      <xdr:row>30</xdr:row>
      <xdr:rowOff>157057</xdr:rowOff>
    </xdr:to>
    <xdr:cxnSp macro="">
      <xdr:nvCxnSpPr>
        <xdr:cNvPr id="84" name="直線コネクタ 83"/>
        <xdr:cNvCxnSpPr/>
      </xdr:nvCxnSpPr>
      <xdr:spPr>
        <a:xfrm>
          <a:off x="4051300" y="6018107"/>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5" name="楕円 84"/>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103082</xdr:rowOff>
    </xdr:to>
    <xdr:cxnSp macro="">
      <xdr:nvCxnSpPr>
        <xdr:cNvPr id="86" name="直線コネクタ 85"/>
        <xdr:cNvCxnSpPr/>
      </xdr:nvCxnSpPr>
      <xdr:spPr>
        <a:xfrm>
          <a:off x="3289300" y="6010910"/>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7" name="楕円 86"/>
        <xdr:cNvSpPr/>
      </xdr:nvSpPr>
      <xdr:spPr>
        <a:xfrm>
          <a:off x="2476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41910</xdr:rowOff>
    </xdr:from>
    <xdr:to>
      <xdr:col>15</xdr:col>
      <xdr:colOff>136525</xdr:colOff>
      <xdr:row>30</xdr:row>
      <xdr:rowOff>95885</xdr:rowOff>
    </xdr:to>
    <xdr:cxnSp macro="">
      <xdr:nvCxnSpPr>
        <xdr:cNvPr id="88" name="直線コネクタ 87"/>
        <xdr:cNvCxnSpPr/>
      </xdr:nvCxnSpPr>
      <xdr:spPr>
        <a:xfrm>
          <a:off x="2527300" y="595693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115782</xdr:rowOff>
    </xdr:from>
    <xdr:to>
      <xdr:col>7</xdr:col>
      <xdr:colOff>187325</xdr:colOff>
      <xdr:row>30</xdr:row>
      <xdr:rowOff>45932</xdr:rowOff>
    </xdr:to>
    <xdr:sp macro="" textlink="">
      <xdr:nvSpPr>
        <xdr:cNvPr id="89" name="楕円 88"/>
        <xdr:cNvSpPr/>
      </xdr:nvSpPr>
      <xdr:spPr>
        <a:xfrm>
          <a:off x="1714500" y="5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166582</xdr:rowOff>
    </xdr:from>
    <xdr:to>
      <xdr:col>11</xdr:col>
      <xdr:colOff>136525</xdr:colOff>
      <xdr:row>30</xdr:row>
      <xdr:rowOff>41910</xdr:rowOff>
    </xdr:to>
    <xdr:cxnSp macro="">
      <xdr:nvCxnSpPr>
        <xdr:cNvPr id="90" name="直線コネクタ 89"/>
        <xdr:cNvCxnSpPr/>
      </xdr:nvCxnSpPr>
      <xdr:spPr>
        <a:xfrm>
          <a:off x="1765300" y="591015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2" name="n_2aveValue有形固定資産減価償却率"/>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94" name="n_4aveValue有形固定資産減価償却率"/>
        <xdr:cNvSpPr txBox="1"/>
      </xdr:nvSpPr>
      <xdr:spPr>
        <a:xfrm>
          <a:off x="1562744"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170409</xdr:rowOff>
    </xdr:from>
    <xdr:ext cx="405111" cy="259045"/>
    <xdr:sp macro="" textlink="">
      <xdr:nvSpPr>
        <xdr:cNvPr id="95" name="n_1mainValue有形固定資産減価償却率"/>
        <xdr:cNvSpPr txBox="1"/>
      </xdr:nvSpPr>
      <xdr:spPr>
        <a:xfrm>
          <a:off x="38360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96" name="n_2mainValue有形固定資産減価償却率"/>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7" name="n_3mainValue有形固定資産減価償却率"/>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62459</xdr:rowOff>
    </xdr:from>
    <xdr:ext cx="405111" cy="259045"/>
    <xdr:sp macro="" textlink="">
      <xdr:nvSpPr>
        <xdr:cNvPr id="98" name="n_4mainValue有形固定資産減価償却率"/>
        <xdr:cNvSpPr txBox="1"/>
      </xdr:nvSpPr>
      <xdr:spPr>
        <a:xfrm>
          <a:off x="1562744" y="56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a:effectLst/>
              <a:latin typeface="ＭＳ Ｐゴシック" panose="020B0600070205080204" pitchFamily="50" charset="-128"/>
              <a:ea typeface="ＭＳ Ｐゴシック" panose="020B0600070205080204" pitchFamily="50" charset="-128"/>
            </a:rPr>
            <a:t>　債務償還比率は</a:t>
          </a:r>
          <a:r>
            <a:rPr lang="en-US" altLang="ja-JP">
              <a:effectLst/>
              <a:latin typeface="ＭＳ Ｐゴシック" panose="020B0600070205080204" pitchFamily="50" charset="-128"/>
              <a:ea typeface="ＭＳ Ｐゴシック" panose="020B0600070205080204" pitchFamily="50" charset="-128"/>
            </a:rPr>
            <a:t>778.1</a:t>
          </a:r>
          <a:r>
            <a:rPr lang="ja-JP" altLang="en-US">
              <a:effectLst/>
              <a:latin typeface="ＭＳ Ｐゴシック" panose="020B0600070205080204" pitchFamily="50" charset="-128"/>
              <a:ea typeface="ＭＳ Ｐゴシック" panose="020B0600070205080204" pitchFamily="50" charset="-128"/>
            </a:rPr>
            <a:t>％と類似団体を上回っている。前年度から大きく減少した主な要因は、本庁舎の建替え工事に伴う地方債の借入について一部繰上償還や地方債新規発行額の抑制による地方債の現在高の減少に伴い、将来負担額が減少したことによる。</a:t>
          </a:r>
        </a:p>
        <a:p>
          <a:pPr eaLnBrk="1" fontAlgn="auto" latinLnBrk="0" hangingPunct="1"/>
          <a:r>
            <a:rPr lang="ja-JP" altLang="en-US">
              <a:effectLst/>
              <a:latin typeface="ＭＳ Ｐゴシック" panose="020B0600070205080204" pitchFamily="50" charset="-128"/>
              <a:ea typeface="ＭＳ Ｐゴシック" panose="020B0600070205080204" pitchFamily="50" charset="-128"/>
            </a:rPr>
            <a:t>　今後も本庁舎建設事業の一部繰上償還や普通建設事業を厳選し、地方債残高の増加を抑制していく。</a:t>
          </a:r>
        </a:p>
        <a:p>
          <a:pPr eaLnBrk="1" fontAlgn="auto" latinLnBrk="0" hangingPunct="1"/>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xdr:cNvSpPr txBox="1"/>
      </xdr:nvSpPr>
      <xdr:spPr>
        <a:xfrm>
          <a:off x="14846300" y="5822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152645</xdr:rowOff>
    </xdr:from>
    <xdr:to>
      <xdr:col>76</xdr:col>
      <xdr:colOff>73025</xdr:colOff>
      <xdr:row>33</xdr:row>
      <xdr:rowOff>82795</xdr:rowOff>
    </xdr:to>
    <xdr:sp macro="" textlink="">
      <xdr:nvSpPr>
        <xdr:cNvPr id="145" name="楕円 144"/>
        <xdr:cNvSpPr/>
      </xdr:nvSpPr>
      <xdr:spPr>
        <a:xfrm>
          <a:off x="14744700" y="64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131072</xdr:rowOff>
    </xdr:from>
    <xdr:ext cx="469744" cy="259045"/>
    <xdr:sp macro="" textlink="">
      <xdr:nvSpPr>
        <xdr:cNvPr id="146" name="債務償還比率該当値テキスト"/>
        <xdr:cNvSpPr txBox="1"/>
      </xdr:nvSpPr>
      <xdr:spPr>
        <a:xfrm>
          <a:off x="14846300" y="63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128932</xdr:rowOff>
    </xdr:from>
    <xdr:to>
      <xdr:col>72</xdr:col>
      <xdr:colOff>123825</xdr:colOff>
      <xdr:row>34</xdr:row>
      <xdr:rowOff>59082</xdr:rowOff>
    </xdr:to>
    <xdr:sp macro="" textlink="">
      <xdr:nvSpPr>
        <xdr:cNvPr id="147" name="楕円 146"/>
        <xdr:cNvSpPr/>
      </xdr:nvSpPr>
      <xdr:spPr>
        <a:xfrm>
          <a:off x="14033500" y="655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31995</xdr:rowOff>
    </xdr:from>
    <xdr:to>
      <xdr:col>76</xdr:col>
      <xdr:colOff>22225</xdr:colOff>
      <xdr:row>34</xdr:row>
      <xdr:rowOff>8282</xdr:rowOff>
    </xdr:to>
    <xdr:cxnSp macro="">
      <xdr:nvCxnSpPr>
        <xdr:cNvPr id="148" name="直線コネクタ 147"/>
        <xdr:cNvCxnSpPr/>
      </xdr:nvCxnSpPr>
      <xdr:spPr>
        <a:xfrm flipV="1">
          <a:off x="14084300" y="6461370"/>
          <a:ext cx="711200" cy="14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100983</xdr:rowOff>
    </xdr:from>
    <xdr:to>
      <xdr:col>68</xdr:col>
      <xdr:colOff>123825</xdr:colOff>
      <xdr:row>33</xdr:row>
      <xdr:rowOff>31133</xdr:rowOff>
    </xdr:to>
    <xdr:sp macro="" textlink="">
      <xdr:nvSpPr>
        <xdr:cNvPr id="149" name="楕円 148"/>
        <xdr:cNvSpPr/>
      </xdr:nvSpPr>
      <xdr:spPr>
        <a:xfrm>
          <a:off x="13271500" y="63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151783</xdr:rowOff>
    </xdr:from>
    <xdr:to>
      <xdr:col>72</xdr:col>
      <xdr:colOff>73025</xdr:colOff>
      <xdr:row>34</xdr:row>
      <xdr:rowOff>8282</xdr:rowOff>
    </xdr:to>
    <xdr:cxnSp macro="">
      <xdr:nvCxnSpPr>
        <xdr:cNvPr id="150" name="直線コネクタ 149"/>
        <xdr:cNvCxnSpPr/>
      </xdr:nvCxnSpPr>
      <xdr:spPr>
        <a:xfrm>
          <a:off x="13322300" y="6409708"/>
          <a:ext cx="762000" cy="19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82169</xdr:rowOff>
    </xdr:from>
    <xdr:to>
      <xdr:col>64</xdr:col>
      <xdr:colOff>123825</xdr:colOff>
      <xdr:row>33</xdr:row>
      <xdr:rowOff>12319</xdr:rowOff>
    </xdr:to>
    <xdr:sp macro="" textlink="">
      <xdr:nvSpPr>
        <xdr:cNvPr id="151" name="楕円 150"/>
        <xdr:cNvSpPr/>
      </xdr:nvSpPr>
      <xdr:spPr>
        <a:xfrm>
          <a:off x="12509500" y="63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132969</xdr:rowOff>
    </xdr:from>
    <xdr:to>
      <xdr:col>68</xdr:col>
      <xdr:colOff>73025</xdr:colOff>
      <xdr:row>32</xdr:row>
      <xdr:rowOff>151783</xdr:rowOff>
    </xdr:to>
    <xdr:cxnSp macro="">
      <xdr:nvCxnSpPr>
        <xdr:cNvPr id="152" name="直線コネクタ 151"/>
        <xdr:cNvCxnSpPr/>
      </xdr:nvCxnSpPr>
      <xdr:spPr>
        <a:xfrm>
          <a:off x="12560300" y="6390894"/>
          <a:ext cx="762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21871</xdr:rowOff>
    </xdr:from>
    <xdr:to>
      <xdr:col>60</xdr:col>
      <xdr:colOff>123825</xdr:colOff>
      <xdr:row>32</xdr:row>
      <xdr:rowOff>123471</xdr:rowOff>
    </xdr:to>
    <xdr:sp macro="" textlink="">
      <xdr:nvSpPr>
        <xdr:cNvPr id="153" name="楕円 152"/>
        <xdr:cNvSpPr/>
      </xdr:nvSpPr>
      <xdr:spPr>
        <a:xfrm>
          <a:off x="11747500" y="627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72671</xdr:rowOff>
    </xdr:from>
    <xdr:to>
      <xdr:col>64</xdr:col>
      <xdr:colOff>73025</xdr:colOff>
      <xdr:row>32</xdr:row>
      <xdr:rowOff>132969</xdr:rowOff>
    </xdr:to>
    <xdr:cxnSp macro="">
      <xdr:nvCxnSpPr>
        <xdr:cNvPr id="154" name="直線コネクタ 153"/>
        <xdr:cNvCxnSpPr/>
      </xdr:nvCxnSpPr>
      <xdr:spPr>
        <a:xfrm>
          <a:off x="11798300" y="6330596"/>
          <a:ext cx="762000" cy="6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5" name="n_1aveValue債務償還比率"/>
        <xdr:cNvSpPr txBox="1"/>
      </xdr:nvSpPr>
      <xdr:spPr>
        <a:xfrm>
          <a:off x="13836727"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xdr:cNvSpPr txBox="1"/>
      </xdr:nvSpPr>
      <xdr:spPr>
        <a:xfrm>
          <a:off x="13087427" y="59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7" name="n_3aveValue債務償還比率"/>
        <xdr:cNvSpPr txBox="1"/>
      </xdr:nvSpPr>
      <xdr:spPr>
        <a:xfrm>
          <a:off x="12325427" y="59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58" name="n_4aveValue債務償還比率"/>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50209</xdr:rowOff>
    </xdr:from>
    <xdr:ext cx="469744" cy="259045"/>
    <xdr:sp macro="" textlink="">
      <xdr:nvSpPr>
        <xdr:cNvPr id="159" name="n_1mainValue債務償還比率"/>
        <xdr:cNvSpPr txBox="1"/>
      </xdr:nvSpPr>
      <xdr:spPr>
        <a:xfrm>
          <a:off x="13836727" y="665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22260</xdr:rowOff>
    </xdr:from>
    <xdr:ext cx="469744" cy="259045"/>
    <xdr:sp macro="" textlink="">
      <xdr:nvSpPr>
        <xdr:cNvPr id="160" name="n_2mainValue債務償還比率"/>
        <xdr:cNvSpPr txBox="1"/>
      </xdr:nvSpPr>
      <xdr:spPr>
        <a:xfrm>
          <a:off x="13087427" y="64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3446</xdr:rowOff>
    </xdr:from>
    <xdr:ext cx="469744" cy="259045"/>
    <xdr:sp macro="" textlink="">
      <xdr:nvSpPr>
        <xdr:cNvPr id="161" name="n_3mainValue債務償還比率"/>
        <xdr:cNvSpPr txBox="1"/>
      </xdr:nvSpPr>
      <xdr:spPr>
        <a:xfrm>
          <a:off x="12325427" y="643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114598</xdr:rowOff>
    </xdr:from>
    <xdr:ext cx="469744" cy="259045"/>
    <xdr:sp macro="" textlink="">
      <xdr:nvSpPr>
        <xdr:cNvPr id="162" name="n_4mainValue債務償還比率"/>
        <xdr:cNvSpPr txBox="1"/>
      </xdr:nvSpPr>
      <xdr:spPr>
        <a:xfrm>
          <a:off x="11563427" y="63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69,293
68,900
913.22
46,966,198
44,631,079
2,162,650
22,505,831
32,121,609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18542</xdr:rowOff>
    </xdr:from>
    <xdr:to>
      <xdr:col>24</xdr:col>
      <xdr:colOff>114300</xdr:colOff>
      <xdr:row>38</xdr:row>
      <xdr:rowOff>120142</xdr:rowOff>
    </xdr:to>
    <xdr:sp macro="" textlink="">
      <xdr:nvSpPr>
        <xdr:cNvPr id="71" name="楕円 70"/>
        <xdr:cNvSpPr/>
      </xdr:nvSpPr>
      <xdr:spPr>
        <a:xfrm>
          <a:off x="45847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41419</xdr:rowOff>
    </xdr:from>
    <xdr:ext cx="405111" cy="259045"/>
    <xdr:sp macro="" textlink="">
      <xdr:nvSpPr>
        <xdr:cNvPr id="72" name="【道路】&#10;有形固定資産減価償却率該当値テキスト"/>
        <xdr:cNvSpPr txBox="1"/>
      </xdr:nvSpPr>
      <xdr:spPr>
        <a:xfrm>
          <a:off x="4673600" y="638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148844</xdr:rowOff>
    </xdr:from>
    <xdr:to>
      <xdr:col>20</xdr:col>
      <xdr:colOff>38100</xdr:colOff>
      <xdr:row>38</xdr:row>
      <xdr:rowOff>78994</xdr:rowOff>
    </xdr:to>
    <xdr:sp macro="" textlink="">
      <xdr:nvSpPr>
        <xdr:cNvPr id="73" name="楕円 72"/>
        <xdr:cNvSpPr/>
      </xdr:nvSpPr>
      <xdr:spPr>
        <a:xfrm>
          <a:off x="3746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28194</xdr:rowOff>
    </xdr:from>
    <xdr:to>
      <xdr:col>24</xdr:col>
      <xdr:colOff>63500</xdr:colOff>
      <xdr:row>38</xdr:row>
      <xdr:rowOff>69342</xdr:rowOff>
    </xdr:to>
    <xdr:cxnSp macro="">
      <xdr:nvCxnSpPr>
        <xdr:cNvPr id="74" name="直線コネクタ 73"/>
        <xdr:cNvCxnSpPr/>
      </xdr:nvCxnSpPr>
      <xdr:spPr>
        <a:xfrm>
          <a:off x="3797300" y="654329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112268</xdr:rowOff>
    </xdr:from>
    <xdr:to>
      <xdr:col>15</xdr:col>
      <xdr:colOff>101600</xdr:colOff>
      <xdr:row>38</xdr:row>
      <xdr:rowOff>42418</xdr:rowOff>
    </xdr:to>
    <xdr:sp macro="" textlink="">
      <xdr:nvSpPr>
        <xdr:cNvPr id="75" name="楕円 74"/>
        <xdr:cNvSpPr/>
      </xdr:nvSpPr>
      <xdr:spPr>
        <a:xfrm>
          <a:off x="28575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163068</xdr:rowOff>
    </xdr:from>
    <xdr:to>
      <xdr:col>19</xdr:col>
      <xdr:colOff>177800</xdr:colOff>
      <xdr:row>38</xdr:row>
      <xdr:rowOff>28194</xdr:rowOff>
    </xdr:to>
    <xdr:cxnSp macro="">
      <xdr:nvCxnSpPr>
        <xdr:cNvPr id="76" name="直線コネクタ 75"/>
        <xdr:cNvCxnSpPr/>
      </xdr:nvCxnSpPr>
      <xdr:spPr>
        <a:xfrm>
          <a:off x="2908300" y="650671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68834</xdr:rowOff>
    </xdr:from>
    <xdr:to>
      <xdr:col>10</xdr:col>
      <xdr:colOff>165100</xdr:colOff>
      <xdr:row>37</xdr:row>
      <xdr:rowOff>170435</xdr:rowOff>
    </xdr:to>
    <xdr:sp macro="" textlink="">
      <xdr:nvSpPr>
        <xdr:cNvPr id="77" name="楕円 76"/>
        <xdr:cNvSpPr/>
      </xdr:nvSpPr>
      <xdr:spPr>
        <a:xfrm>
          <a:off x="1968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119634</xdr:rowOff>
    </xdr:from>
    <xdr:to>
      <xdr:col>15</xdr:col>
      <xdr:colOff>50800</xdr:colOff>
      <xdr:row>37</xdr:row>
      <xdr:rowOff>163068</xdr:rowOff>
    </xdr:to>
    <xdr:cxnSp macro="">
      <xdr:nvCxnSpPr>
        <xdr:cNvPr id="78" name="直線コネクタ 77"/>
        <xdr:cNvCxnSpPr/>
      </xdr:nvCxnSpPr>
      <xdr:spPr>
        <a:xfrm>
          <a:off x="2019300" y="64632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25400</xdr:rowOff>
    </xdr:from>
    <xdr:to>
      <xdr:col>6</xdr:col>
      <xdr:colOff>38100</xdr:colOff>
      <xdr:row>37</xdr:row>
      <xdr:rowOff>127000</xdr:rowOff>
    </xdr:to>
    <xdr:sp macro="" textlink="">
      <xdr:nvSpPr>
        <xdr:cNvPr id="79" name="楕円 78"/>
        <xdr:cNvSpPr/>
      </xdr:nvSpPr>
      <xdr:spPr>
        <a:xfrm>
          <a:off x="107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76200</xdr:rowOff>
    </xdr:from>
    <xdr:to>
      <xdr:col>10</xdr:col>
      <xdr:colOff>114300</xdr:colOff>
      <xdr:row>37</xdr:row>
      <xdr:rowOff>119634</xdr:rowOff>
    </xdr:to>
    <xdr:cxnSp macro="">
      <xdr:nvCxnSpPr>
        <xdr:cNvPr id="80" name="直線コネクタ 79"/>
        <xdr:cNvCxnSpPr/>
      </xdr:nvCxnSpPr>
      <xdr:spPr>
        <a:xfrm>
          <a:off x="1130300" y="64198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xdr:cNvSpPr txBox="1"/>
      </xdr:nvSpPr>
      <xdr:spPr>
        <a:xfrm>
          <a:off x="2705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xdr:cNvSpPr txBox="1"/>
      </xdr:nvSpPr>
      <xdr:spPr>
        <a:xfrm>
          <a:off x="1816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84" name="n_4aveValue【道路】&#10;有形固定資産減価償却率"/>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95521</xdr:rowOff>
    </xdr:from>
    <xdr:ext cx="405111" cy="259045"/>
    <xdr:sp macro="" textlink="">
      <xdr:nvSpPr>
        <xdr:cNvPr id="85" name="n_1mainValue【道路】&#10;有形固定資産減価償却率"/>
        <xdr:cNvSpPr txBox="1"/>
      </xdr:nvSpPr>
      <xdr:spPr>
        <a:xfrm>
          <a:off x="3582044" y="626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58945</xdr:rowOff>
    </xdr:from>
    <xdr:ext cx="405111" cy="259045"/>
    <xdr:sp macro="" textlink="">
      <xdr:nvSpPr>
        <xdr:cNvPr id="86" name="n_2mainValue【道路】&#10;有形固定資産減価償却率"/>
        <xdr:cNvSpPr txBox="1"/>
      </xdr:nvSpPr>
      <xdr:spPr>
        <a:xfrm>
          <a:off x="2705744" y="623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15511</xdr:rowOff>
    </xdr:from>
    <xdr:ext cx="405111" cy="259045"/>
    <xdr:sp macro="" textlink="">
      <xdr:nvSpPr>
        <xdr:cNvPr id="87" name="n_3mainValue【道路】&#10;有形固定資産減価償却率"/>
        <xdr:cNvSpPr txBox="1"/>
      </xdr:nvSpPr>
      <xdr:spPr>
        <a:xfrm>
          <a:off x="1816744" y="618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143527</xdr:rowOff>
    </xdr:from>
    <xdr:ext cx="405111" cy="259045"/>
    <xdr:sp macro="" textlink="">
      <xdr:nvSpPr>
        <xdr:cNvPr id="88" name="n_4mainValue【道路】&#10;有形固定資産減価償却率"/>
        <xdr:cNvSpPr txBox="1"/>
      </xdr:nvSpPr>
      <xdr:spPr>
        <a:xfrm>
          <a:off x="927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9" name="【道路】&#10;一人当たり延長平均値テキスト"/>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137463</xdr:rowOff>
    </xdr:from>
    <xdr:to>
      <xdr:col>55</xdr:col>
      <xdr:colOff>50800</xdr:colOff>
      <xdr:row>41</xdr:row>
      <xdr:rowOff>67613</xdr:rowOff>
    </xdr:to>
    <xdr:sp macro="" textlink="">
      <xdr:nvSpPr>
        <xdr:cNvPr id="130" name="楕円 129"/>
        <xdr:cNvSpPr/>
      </xdr:nvSpPr>
      <xdr:spPr>
        <a:xfrm>
          <a:off x="10426700" y="699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160340</xdr:rowOff>
    </xdr:from>
    <xdr:ext cx="534377" cy="259045"/>
    <xdr:sp macro="" textlink="">
      <xdr:nvSpPr>
        <xdr:cNvPr id="131" name="【道路】&#10;一人当たり延長該当値テキスト"/>
        <xdr:cNvSpPr txBox="1"/>
      </xdr:nvSpPr>
      <xdr:spPr>
        <a:xfrm>
          <a:off x="10515600" y="684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141512</xdr:rowOff>
    </xdr:from>
    <xdr:to>
      <xdr:col>50</xdr:col>
      <xdr:colOff>165100</xdr:colOff>
      <xdr:row>41</xdr:row>
      <xdr:rowOff>71662</xdr:rowOff>
    </xdr:to>
    <xdr:sp macro="" textlink="">
      <xdr:nvSpPr>
        <xdr:cNvPr id="132" name="楕円 131"/>
        <xdr:cNvSpPr/>
      </xdr:nvSpPr>
      <xdr:spPr>
        <a:xfrm>
          <a:off x="9588500" y="69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16813</xdr:rowOff>
    </xdr:from>
    <xdr:to>
      <xdr:col>55</xdr:col>
      <xdr:colOff>0</xdr:colOff>
      <xdr:row>41</xdr:row>
      <xdr:rowOff>20862</xdr:rowOff>
    </xdr:to>
    <xdr:cxnSp macro="">
      <xdr:nvCxnSpPr>
        <xdr:cNvPr id="133" name="直線コネクタ 132"/>
        <xdr:cNvCxnSpPr/>
      </xdr:nvCxnSpPr>
      <xdr:spPr>
        <a:xfrm flipV="1">
          <a:off x="9639300" y="7046263"/>
          <a:ext cx="8382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145448</xdr:rowOff>
    </xdr:from>
    <xdr:to>
      <xdr:col>46</xdr:col>
      <xdr:colOff>38100</xdr:colOff>
      <xdr:row>41</xdr:row>
      <xdr:rowOff>75598</xdr:rowOff>
    </xdr:to>
    <xdr:sp macro="" textlink="">
      <xdr:nvSpPr>
        <xdr:cNvPr id="134" name="楕円 133"/>
        <xdr:cNvSpPr/>
      </xdr:nvSpPr>
      <xdr:spPr>
        <a:xfrm>
          <a:off x="8699500" y="70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20862</xdr:rowOff>
    </xdr:from>
    <xdr:to>
      <xdr:col>50</xdr:col>
      <xdr:colOff>114300</xdr:colOff>
      <xdr:row>41</xdr:row>
      <xdr:rowOff>24798</xdr:rowOff>
    </xdr:to>
    <xdr:cxnSp macro="">
      <xdr:nvCxnSpPr>
        <xdr:cNvPr id="135" name="直線コネクタ 134"/>
        <xdr:cNvCxnSpPr/>
      </xdr:nvCxnSpPr>
      <xdr:spPr>
        <a:xfrm flipV="1">
          <a:off x="8750300" y="7050312"/>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149106</xdr:rowOff>
    </xdr:from>
    <xdr:to>
      <xdr:col>41</xdr:col>
      <xdr:colOff>101600</xdr:colOff>
      <xdr:row>41</xdr:row>
      <xdr:rowOff>79256</xdr:rowOff>
    </xdr:to>
    <xdr:sp macro="" textlink="">
      <xdr:nvSpPr>
        <xdr:cNvPr id="136" name="楕円 135"/>
        <xdr:cNvSpPr/>
      </xdr:nvSpPr>
      <xdr:spPr>
        <a:xfrm>
          <a:off x="7810500" y="70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24798</xdr:rowOff>
    </xdr:from>
    <xdr:to>
      <xdr:col>45</xdr:col>
      <xdr:colOff>177800</xdr:colOff>
      <xdr:row>41</xdr:row>
      <xdr:rowOff>28456</xdr:rowOff>
    </xdr:to>
    <xdr:cxnSp macro="">
      <xdr:nvCxnSpPr>
        <xdr:cNvPr id="137" name="直線コネクタ 136"/>
        <xdr:cNvCxnSpPr/>
      </xdr:nvCxnSpPr>
      <xdr:spPr>
        <a:xfrm flipV="1">
          <a:off x="7861300" y="705424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151702</xdr:rowOff>
    </xdr:from>
    <xdr:to>
      <xdr:col>36</xdr:col>
      <xdr:colOff>165100</xdr:colOff>
      <xdr:row>41</xdr:row>
      <xdr:rowOff>81852</xdr:rowOff>
    </xdr:to>
    <xdr:sp macro="" textlink="">
      <xdr:nvSpPr>
        <xdr:cNvPr id="138" name="楕円 137"/>
        <xdr:cNvSpPr/>
      </xdr:nvSpPr>
      <xdr:spPr>
        <a:xfrm>
          <a:off x="6921500" y="700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28456</xdr:rowOff>
    </xdr:from>
    <xdr:to>
      <xdr:col>41</xdr:col>
      <xdr:colOff>50800</xdr:colOff>
      <xdr:row>41</xdr:row>
      <xdr:rowOff>31052</xdr:rowOff>
    </xdr:to>
    <xdr:cxnSp macro="">
      <xdr:nvCxnSpPr>
        <xdr:cNvPr id="139" name="直線コネクタ 138"/>
        <xdr:cNvCxnSpPr/>
      </xdr:nvCxnSpPr>
      <xdr:spPr>
        <a:xfrm flipV="1">
          <a:off x="6972300" y="7057906"/>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89961</xdr:rowOff>
    </xdr:from>
    <xdr:ext cx="534377" cy="259045"/>
    <xdr:sp macro="" textlink="">
      <xdr:nvSpPr>
        <xdr:cNvPr id="140" name="n_1aveValue【道路】&#10;一人当たり延長"/>
        <xdr:cNvSpPr txBox="1"/>
      </xdr:nvSpPr>
      <xdr:spPr>
        <a:xfrm>
          <a:off x="9359411" y="71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83869</xdr:rowOff>
    </xdr:from>
    <xdr:ext cx="534377" cy="259045"/>
    <xdr:sp macro="" textlink="">
      <xdr:nvSpPr>
        <xdr:cNvPr id="141" name="n_2aveValue【道路】&#10;一人当たり延長"/>
        <xdr:cNvSpPr txBox="1"/>
      </xdr:nvSpPr>
      <xdr:spPr>
        <a:xfrm>
          <a:off x="8483111" y="71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86499</xdr:rowOff>
    </xdr:from>
    <xdr:ext cx="534377" cy="259045"/>
    <xdr:sp macro="" textlink="">
      <xdr:nvSpPr>
        <xdr:cNvPr id="142" name="n_3aveValue【道路】&#10;一人当たり延長"/>
        <xdr:cNvSpPr txBox="1"/>
      </xdr:nvSpPr>
      <xdr:spPr>
        <a:xfrm>
          <a:off x="7594111" y="71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88189</xdr:rowOff>
    </xdr:from>
    <xdr:ext cx="534377" cy="259045"/>
    <xdr:sp macro="" textlink="">
      <xdr:nvSpPr>
        <xdr:cNvPr id="144" name="n_1mainValue【道路】&#10;一人当たり延長"/>
        <xdr:cNvSpPr txBox="1"/>
      </xdr:nvSpPr>
      <xdr:spPr>
        <a:xfrm>
          <a:off x="9359411" y="677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92125</xdr:rowOff>
    </xdr:from>
    <xdr:ext cx="534377" cy="259045"/>
    <xdr:sp macro="" textlink="">
      <xdr:nvSpPr>
        <xdr:cNvPr id="145" name="n_2mainValue【道路】&#10;一人当たり延長"/>
        <xdr:cNvSpPr txBox="1"/>
      </xdr:nvSpPr>
      <xdr:spPr>
        <a:xfrm>
          <a:off x="8483111" y="677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95783</xdr:rowOff>
    </xdr:from>
    <xdr:ext cx="534377" cy="259045"/>
    <xdr:sp macro="" textlink="">
      <xdr:nvSpPr>
        <xdr:cNvPr id="146" name="n_3mainValue【道路】&#10;一人当たり延長"/>
        <xdr:cNvSpPr txBox="1"/>
      </xdr:nvSpPr>
      <xdr:spPr>
        <a:xfrm>
          <a:off x="7594111" y="678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72979</xdr:rowOff>
    </xdr:from>
    <xdr:ext cx="534377" cy="259045"/>
    <xdr:sp macro="" textlink="">
      <xdr:nvSpPr>
        <xdr:cNvPr id="147" name="n_4mainValue【道路】&#10;一人当たり延長"/>
        <xdr:cNvSpPr txBox="1"/>
      </xdr:nvSpPr>
      <xdr:spPr>
        <a:xfrm>
          <a:off x="6705111" y="710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89" name="楕円 188"/>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17797</xdr:rowOff>
    </xdr:from>
    <xdr:ext cx="405111" cy="259045"/>
    <xdr:sp macro="" textlink="">
      <xdr:nvSpPr>
        <xdr:cNvPr id="190" name="【橋りょう・トンネル】&#10;有形固定資産減価償却率該当値テキスト"/>
        <xdr:cNvSpPr txBox="1"/>
      </xdr:nvSpPr>
      <xdr:spPr>
        <a:xfrm>
          <a:off x="46736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91" name="楕円 190"/>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34290</xdr:rowOff>
    </xdr:from>
    <xdr:to>
      <xdr:col>24</xdr:col>
      <xdr:colOff>63500</xdr:colOff>
      <xdr:row>60</xdr:row>
      <xdr:rowOff>45720</xdr:rowOff>
    </xdr:to>
    <xdr:cxnSp macro="">
      <xdr:nvCxnSpPr>
        <xdr:cNvPr id="192" name="直線コネクタ 191"/>
        <xdr:cNvCxnSpPr/>
      </xdr:nvCxnSpPr>
      <xdr:spPr>
        <a:xfrm>
          <a:off x="3797300" y="103212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164737</xdr:rowOff>
    </xdr:from>
    <xdr:to>
      <xdr:col>15</xdr:col>
      <xdr:colOff>101600</xdr:colOff>
      <xdr:row>60</xdr:row>
      <xdr:rowOff>94887</xdr:rowOff>
    </xdr:to>
    <xdr:sp macro="" textlink="">
      <xdr:nvSpPr>
        <xdr:cNvPr id="193" name="楕円 192"/>
        <xdr:cNvSpPr/>
      </xdr:nvSpPr>
      <xdr:spPr>
        <a:xfrm>
          <a:off x="2857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34290</xdr:rowOff>
    </xdr:from>
    <xdr:to>
      <xdr:col>19</xdr:col>
      <xdr:colOff>177800</xdr:colOff>
      <xdr:row>60</xdr:row>
      <xdr:rowOff>44087</xdr:rowOff>
    </xdr:to>
    <xdr:cxnSp macro="">
      <xdr:nvCxnSpPr>
        <xdr:cNvPr id="194" name="直線コネクタ 193"/>
        <xdr:cNvCxnSpPr/>
      </xdr:nvCxnSpPr>
      <xdr:spPr>
        <a:xfrm flipV="1">
          <a:off x="2908300" y="1032129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150041</xdr:rowOff>
    </xdr:from>
    <xdr:to>
      <xdr:col>10</xdr:col>
      <xdr:colOff>165100</xdr:colOff>
      <xdr:row>60</xdr:row>
      <xdr:rowOff>80191</xdr:rowOff>
    </xdr:to>
    <xdr:sp macro="" textlink="">
      <xdr:nvSpPr>
        <xdr:cNvPr id="195" name="楕円 194"/>
        <xdr:cNvSpPr/>
      </xdr:nvSpPr>
      <xdr:spPr>
        <a:xfrm>
          <a:off x="1968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29391</xdr:rowOff>
    </xdr:from>
    <xdr:to>
      <xdr:col>15</xdr:col>
      <xdr:colOff>50800</xdr:colOff>
      <xdr:row>60</xdr:row>
      <xdr:rowOff>44087</xdr:rowOff>
    </xdr:to>
    <xdr:cxnSp macro="">
      <xdr:nvCxnSpPr>
        <xdr:cNvPr id="196" name="直線コネクタ 195"/>
        <xdr:cNvCxnSpPr/>
      </xdr:nvCxnSpPr>
      <xdr:spPr>
        <a:xfrm>
          <a:off x="2019300" y="1031639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168003</xdr:rowOff>
    </xdr:from>
    <xdr:to>
      <xdr:col>6</xdr:col>
      <xdr:colOff>38100</xdr:colOff>
      <xdr:row>60</xdr:row>
      <xdr:rowOff>98153</xdr:rowOff>
    </xdr:to>
    <xdr:sp macro="" textlink="">
      <xdr:nvSpPr>
        <xdr:cNvPr id="197" name="楕円 196"/>
        <xdr:cNvSpPr/>
      </xdr:nvSpPr>
      <xdr:spPr>
        <a:xfrm>
          <a:off x="1079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29391</xdr:rowOff>
    </xdr:from>
    <xdr:to>
      <xdr:col>10</xdr:col>
      <xdr:colOff>114300</xdr:colOff>
      <xdr:row>60</xdr:row>
      <xdr:rowOff>47353</xdr:rowOff>
    </xdr:to>
    <xdr:cxnSp macro="">
      <xdr:nvCxnSpPr>
        <xdr:cNvPr id="198" name="直線コネクタ 197"/>
        <xdr:cNvCxnSpPr/>
      </xdr:nvCxnSpPr>
      <xdr:spPr>
        <a:xfrm flipV="1">
          <a:off x="1130300" y="1031639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9"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101617</xdr:rowOff>
    </xdr:from>
    <xdr:ext cx="405111" cy="259045"/>
    <xdr:sp macro="" textlink="">
      <xdr:nvSpPr>
        <xdr:cNvPr id="203" name="n_1mainValue【橋りょう・トンネ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111414</xdr:rowOff>
    </xdr:from>
    <xdr:ext cx="405111" cy="259045"/>
    <xdr:sp macro="" textlink="">
      <xdr:nvSpPr>
        <xdr:cNvPr id="204" name="n_2mainValue【橋りょう・トンネル】&#10;有形固定資産減価償却率"/>
        <xdr:cNvSpPr txBox="1"/>
      </xdr:nvSpPr>
      <xdr:spPr>
        <a:xfrm>
          <a:off x="2705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96718</xdr:rowOff>
    </xdr:from>
    <xdr:ext cx="405111" cy="259045"/>
    <xdr:sp macro="" textlink="">
      <xdr:nvSpPr>
        <xdr:cNvPr id="205" name="n_3mainValue【橋りょう・トンネル】&#10;有形固定資産減価償却率"/>
        <xdr:cNvSpPr txBox="1"/>
      </xdr:nvSpPr>
      <xdr:spPr>
        <a:xfrm>
          <a:off x="1816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114680</xdr:rowOff>
    </xdr:from>
    <xdr:ext cx="405111" cy="259045"/>
    <xdr:sp macro="" textlink="">
      <xdr:nvSpPr>
        <xdr:cNvPr id="206" name="n_4mainValue【橋りょう・トンネル】&#10;有形固定資産減価償却率"/>
        <xdr:cNvSpPr txBox="1"/>
      </xdr:nvSpPr>
      <xdr:spPr>
        <a:xfrm>
          <a:off x="927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17156</xdr:rowOff>
    </xdr:from>
    <xdr:to>
      <xdr:col>55</xdr:col>
      <xdr:colOff>50800</xdr:colOff>
      <xdr:row>63</xdr:row>
      <xdr:rowOff>118756</xdr:rowOff>
    </xdr:to>
    <xdr:sp macro="" textlink="">
      <xdr:nvSpPr>
        <xdr:cNvPr id="246" name="楕円 245"/>
        <xdr:cNvSpPr/>
      </xdr:nvSpPr>
      <xdr:spPr>
        <a:xfrm>
          <a:off x="10426700" y="108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167033</xdr:rowOff>
    </xdr:from>
    <xdr:ext cx="599010" cy="259045"/>
    <xdr:sp macro="" textlink="">
      <xdr:nvSpPr>
        <xdr:cNvPr id="247" name="【橋りょう・トンネル】&#10;一人当たり有形固定資産（償却資産）額該当値テキスト"/>
        <xdr:cNvSpPr txBox="1"/>
      </xdr:nvSpPr>
      <xdr:spPr>
        <a:xfrm>
          <a:off x="10515600" y="1079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22537</xdr:rowOff>
    </xdr:from>
    <xdr:to>
      <xdr:col>50</xdr:col>
      <xdr:colOff>165100</xdr:colOff>
      <xdr:row>63</xdr:row>
      <xdr:rowOff>124137</xdr:rowOff>
    </xdr:to>
    <xdr:sp macro="" textlink="">
      <xdr:nvSpPr>
        <xdr:cNvPr id="248" name="楕円 247"/>
        <xdr:cNvSpPr/>
      </xdr:nvSpPr>
      <xdr:spPr>
        <a:xfrm>
          <a:off x="9588500" y="1082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67956</xdr:rowOff>
    </xdr:from>
    <xdr:to>
      <xdr:col>55</xdr:col>
      <xdr:colOff>0</xdr:colOff>
      <xdr:row>63</xdr:row>
      <xdr:rowOff>73337</xdr:rowOff>
    </xdr:to>
    <xdr:cxnSp macro="">
      <xdr:nvCxnSpPr>
        <xdr:cNvPr id="249" name="直線コネクタ 248"/>
        <xdr:cNvCxnSpPr/>
      </xdr:nvCxnSpPr>
      <xdr:spPr>
        <a:xfrm flipV="1">
          <a:off x="9639300" y="10869306"/>
          <a:ext cx="8382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32526</xdr:rowOff>
    </xdr:from>
    <xdr:to>
      <xdr:col>46</xdr:col>
      <xdr:colOff>38100</xdr:colOff>
      <xdr:row>63</xdr:row>
      <xdr:rowOff>134126</xdr:rowOff>
    </xdr:to>
    <xdr:sp macro="" textlink="">
      <xdr:nvSpPr>
        <xdr:cNvPr id="250" name="楕円 249"/>
        <xdr:cNvSpPr/>
      </xdr:nvSpPr>
      <xdr:spPr>
        <a:xfrm>
          <a:off x="8699500" y="108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73337</xdr:rowOff>
    </xdr:from>
    <xdr:to>
      <xdr:col>50</xdr:col>
      <xdr:colOff>114300</xdr:colOff>
      <xdr:row>63</xdr:row>
      <xdr:rowOff>83326</xdr:rowOff>
    </xdr:to>
    <xdr:cxnSp macro="">
      <xdr:nvCxnSpPr>
        <xdr:cNvPr id="251" name="直線コネクタ 250"/>
        <xdr:cNvCxnSpPr/>
      </xdr:nvCxnSpPr>
      <xdr:spPr>
        <a:xfrm flipV="1">
          <a:off x="8750300" y="10874687"/>
          <a:ext cx="889000" cy="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37610</xdr:rowOff>
    </xdr:from>
    <xdr:to>
      <xdr:col>41</xdr:col>
      <xdr:colOff>101600</xdr:colOff>
      <xdr:row>63</xdr:row>
      <xdr:rowOff>139210</xdr:rowOff>
    </xdr:to>
    <xdr:sp macro="" textlink="">
      <xdr:nvSpPr>
        <xdr:cNvPr id="252" name="楕円 251"/>
        <xdr:cNvSpPr/>
      </xdr:nvSpPr>
      <xdr:spPr>
        <a:xfrm>
          <a:off x="7810500" y="1083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83326</xdr:rowOff>
    </xdr:from>
    <xdr:to>
      <xdr:col>45</xdr:col>
      <xdr:colOff>177800</xdr:colOff>
      <xdr:row>63</xdr:row>
      <xdr:rowOff>88410</xdr:rowOff>
    </xdr:to>
    <xdr:cxnSp macro="">
      <xdr:nvCxnSpPr>
        <xdr:cNvPr id="253" name="直線コネクタ 252"/>
        <xdr:cNvCxnSpPr/>
      </xdr:nvCxnSpPr>
      <xdr:spPr>
        <a:xfrm flipV="1">
          <a:off x="7861300" y="10884676"/>
          <a:ext cx="889000" cy="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48288</xdr:rowOff>
    </xdr:from>
    <xdr:to>
      <xdr:col>36</xdr:col>
      <xdr:colOff>165100</xdr:colOff>
      <xdr:row>63</xdr:row>
      <xdr:rowOff>149888</xdr:rowOff>
    </xdr:to>
    <xdr:sp macro="" textlink="">
      <xdr:nvSpPr>
        <xdr:cNvPr id="254" name="楕円 253"/>
        <xdr:cNvSpPr/>
      </xdr:nvSpPr>
      <xdr:spPr>
        <a:xfrm>
          <a:off x="6921500" y="1084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88410</xdr:rowOff>
    </xdr:from>
    <xdr:to>
      <xdr:col>41</xdr:col>
      <xdr:colOff>50800</xdr:colOff>
      <xdr:row>63</xdr:row>
      <xdr:rowOff>99088</xdr:rowOff>
    </xdr:to>
    <xdr:cxnSp macro="">
      <xdr:nvCxnSpPr>
        <xdr:cNvPr id="255" name="直線コネクタ 254"/>
        <xdr:cNvCxnSpPr/>
      </xdr:nvCxnSpPr>
      <xdr:spPr>
        <a:xfrm flipV="1">
          <a:off x="6972300" y="10889760"/>
          <a:ext cx="889000" cy="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115264</xdr:rowOff>
    </xdr:from>
    <xdr:ext cx="599010" cy="259045"/>
    <xdr:sp macro="" textlink="">
      <xdr:nvSpPr>
        <xdr:cNvPr id="260" name="n_1mainValue【橋りょう・トンネル】&#10;一人当たり有形固定資産（償却資産）額"/>
        <xdr:cNvSpPr txBox="1"/>
      </xdr:nvSpPr>
      <xdr:spPr>
        <a:xfrm>
          <a:off x="9327095" y="1091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125253</xdr:rowOff>
    </xdr:from>
    <xdr:ext cx="599010" cy="259045"/>
    <xdr:sp macro="" textlink="">
      <xdr:nvSpPr>
        <xdr:cNvPr id="261" name="n_2mainValue【橋りょう・トンネル】&#10;一人当たり有形固定資産（償却資産）額"/>
        <xdr:cNvSpPr txBox="1"/>
      </xdr:nvSpPr>
      <xdr:spPr>
        <a:xfrm>
          <a:off x="8450795" y="1092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130337</xdr:rowOff>
    </xdr:from>
    <xdr:ext cx="599010" cy="259045"/>
    <xdr:sp macro="" textlink="">
      <xdr:nvSpPr>
        <xdr:cNvPr id="262" name="n_3mainValue【橋りょう・トンネル】&#10;一人当たり有形固定資産（償却資産）額"/>
        <xdr:cNvSpPr txBox="1"/>
      </xdr:nvSpPr>
      <xdr:spPr>
        <a:xfrm>
          <a:off x="7561795" y="1093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141015</xdr:rowOff>
    </xdr:from>
    <xdr:ext cx="599010" cy="259045"/>
    <xdr:sp macro="" textlink="">
      <xdr:nvSpPr>
        <xdr:cNvPr id="263" name="n_4mainValue【橋りょう・トンネル】&#10;一人当たり有形固定資産（償却資産）額"/>
        <xdr:cNvSpPr txBox="1"/>
      </xdr:nvSpPr>
      <xdr:spPr>
        <a:xfrm>
          <a:off x="6672795" y="1094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91" name="【公営住宅】&#10;有形固定資産減価償却率平均値テキスト"/>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302" name="楕円 301"/>
        <xdr:cNvSpPr/>
      </xdr:nvSpPr>
      <xdr:spPr>
        <a:xfrm>
          <a:off x="4584700" y="139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69614</xdr:rowOff>
    </xdr:from>
    <xdr:ext cx="405111" cy="259045"/>
    <xdr:sp macro="" textlink="">
      <xdr:nvSpPr>
        <xdr:cNvPr id="303" name="【公営住宅】&#10;有形固定資産減価償却率該当値テキスト"/>
        <xdr:cNvSpPr txBox="1"/>
      </xdr:nvSpPr>
      <xdr:spPr>
        <a:xfrm>
          <a:off x="4673600" y="13785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158750</xdr:rowOff>
    </xdr:from>
    <xdr:to>
      <xdr:col>20</xdr:col>
      <xdr:colOff>38100</xdr:colOff>
      <xdr:row>81</xdr:row>
      <xdr:rowOff>88900</xdr:rowOff>
    </xdr:to>
    <xdr:sp macro="" textlink="">
      <xdr:nvSpPr>
        <xdr:cNvPr id="304" name="楕円 303"/>
        <xdr:cNvSpPr/>
      </xdr:nvSpPr>
      <xdr:spPr>
        <a:xfrm>
          <a:off x="3746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38100</xdr:rowOff>
    </xdr:from>
    <xdr:to>
      <xdr:col>24</xdr:col>
      <xdr:colOff>63500</xdr:colOff>
      <xdr:row>81</xdr:row>
      <xdr:rowOff>97537</xdr:rowOff>
    </xdr:to>
    <xdr:cxnSp macro="">
      <xdr:nvCxnSpPr>
        <xdr:cNvPr id="305" name="直線コネクタ 304"/>
        <xdr:cNvCxnSpPr/>
      </xdr:nvCxnSpPr>
      <xdr:spPr>
        <a:xfrm>
          <a:off x="3797300" y="13925550"/>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131318</xdr:rowOff>
    </xdr:from>
    <xdr:to>
      <xdr:col>15</xdr:col>
      <xdr:colOff>101600</xdr:colOff>
      <xdr:row>81</xdr:row>
      <xdr:rowOff>61468</xdr:rowOff>
    </xdr:to>
    <xdr:sp macro="" textlink="">
      <xdr:nvSpPr>
        <xdr:cNvPr id="306" name="楕円 305"/>
        <xdr:cNvSpPr/>
      </xdr:nvSpPr>
      <xdr:spPr>
        <a:xfrm>
          <a:off x="2857500" y="138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xdr:rowOff>
    </xdr:from>
    <xdr:to>
      <xdr:col>19</xdr:col>
      <xdr:colOff>177800</xdr:colOff>
      <xdr:row>81</xdr:row>
      <xdr:rowOff>38100</xdr:rowOff>
    </xdr:to>
    <xdr:cxnSp macro="">
      <xdr:nvCxnSpPr>
        <xdr:cNvPr id="307" name="直線コネクタ 306"/>
        <xdr:cNvCxnSpPr/>
      </xdr:nvCxnSpPr>
      <xdr:spPr>
        <a:xfrm>
          <a:off x="2908300" y="1389811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113030</xdr:rowOff>
    </xdr:from>
    <xdr:to>
      <xdr:col>10</xdr:col>
      <xdr:colOff>165100</xdr:colOff>
      <xdr:row>81</xdr:row>
      <xdr:rowOff>43180</xdr:rowOff>
    </xdr:to>
    <xdr:sp macro="" textlink="">
      <xdr:nvSpPr>
        <xdr:cNvPr id="308" name="楕円 307"/>
        <xdr:cNvSpPr/>
      </xdr:nvSpPr>
      <xdr:spPr>
        <a:xfrm>
          <a:off x="1968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163830</xdr:rowOff>
    </xdr:from>
    <xdr:to>
      <xdr:col>15</xdr:col>
      <xdr:colOff>50800</xdr:colOff>
      <xdr:row>81</xdr:row>
      <xdr:rowOff>10668</xdr:rowOff>
    </xdr:to>
    <xdr:cxnSp macro="">
      <xdr:nvCxnSpPr>
        <xdr:cNvPr id="309" name="直線コネクタ 308"/>
        <xdr:cNvCxnSpPr/>
      </xdr:nvCxnSpPr>
      <xdr:spPr>
        <a:xfrm>
          <a:off x="2019300" y="1387983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58165</xdr:rowOff>
    </xdr:from>
    <xdr:to>
      <xdr:col>6</xdr:col>
      <xdr:colOff>38100</xdr:colOff>
      <xdr:row>80</xdr:row>
      <xdr:rowOff>159765</xdr:rowOff>
    </xdr:to>
    <xdr:sp macro="" textlink="">
      <xdr:nvSpPr>
        <xdr:cNvPr id="310" name="楕円 309"/>
        <xdr:cNvSpPr/>
      </xdr:nvSpPr>
      <xdr:spPr>
        <a:xfrm>
          <a:off x="1079500" y="137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108965</xdr:rowOff>
    </xdr:from>
    <xdr:to>
      <xdr:col>10</xdr:col>
      <xdr:colOff>114300</xdr:colOff>
      <xdr:row>80</xdr:row>
      <xdr:rowOff>163830</xdr:rowOff>
    </xdr:to>
    <xdr:cxnSp macro="">
      <xdr:nvCxnSpPr>
        <xdr:cNvPr id="311" name="直線コネクタ 310"/>
        <xdr:cNvCxnSpPr/>
      </xdr:nvCxnSpPr>
      <xdr:spPr>
        <a:xfrm>
          <a:off x="1130300" y="1382496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312" name="n_1aveValue【公営住宅】&#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313" name="n_2aveValue【公営住宅】&#10;有形固定資産減価償却率"/>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314" name="n_3aveValue【公営住宅】&#10;有形固定資産減価償却率"/>
        <xdr:cNvSpPr txBox="1"/>
      </xdr:nvSpPr>
      <xdr:spPr>
        <a:xfrm>
          <a:off x="18167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121175</xdr:rowOff>
    </xdr:from>
    <xdr:ext cx="405111" cy="259045"/>
    <xdr:sp macro="" textlink="">
      <xdr:nvSpPr>
        <xdr:cNvPr id="315" name="n_4aveValue【公営住宅】&#10;有形固定資産減価償却率"/>
        <xdr:cNvSpPr txBox="1"/>
      </xdr:nvSpPr>
      <xdr:spPr>
        <a:xfrm>
          <a:off x="927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105427</xdr:rowOff>
    </xdr:from>
    <xdr:ext cx="405111" cy="259045"/>
    <xdr:sp macro="" textlink="">
      <xdr:nvSpPr>
        <xdr:cNvPr id="316" name="n_1mainValue【公営住宅】&#10;有形固定資産減価償却率"/>
        <xdr:cNvSpPr txBox="1"/>
      </xdr:nvSpPr>
      <xdr:spPr>
        <a:xfrm>
          <a:off x="3582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77995</xdr:rowOff>
    </xdr:from>
    <xdr:ext cx="405111" cy="259045"/>
    <xdr:sp macro="" textlink="">
      <xdr:nvSpPr>
        <xdr:cNvPr id="317" name="n_2mainValue【公営住宅】&#10;有形固定資産減価償却率"/>
        <xdr:cNvSpPr txBox="1"/>
      </xdr:nvSpPr>
      <xdr:spPr>
        <a:xfrm>
          <a:off x="2705744" y="1362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59707</xdr:rowOff>
    </xdr:from>
    <xdr:ext cx="405111" cy="259045"/>
    <xdr:sp macro="" textlink="">
      <xdr:nvSpPr>
        <xdr:cNvPr id="318" name="n_3mainValue【公営住宅】&#10;有形固定資産減価償却率"/>
        <xdr:cNvSpPr txBox="1"/>
      </xdr:nvSpPr>
      <xdr:spPr>
        <a:xfrm>
          <a:off x="1816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4842</xdr:rowOff>
    </xdr:from>
    <xdr:ext cx="405111" cy="259045"/>
    <xdr:sp macro="" textlink="">
      <xdr:nvSpPr>
        <xdr:cNvPr id="319" name="n_4mainValue【公営住宅】&#10;有形固定資産減価償却率"/>
        <xdr:cNvSpPr txBox="1"/>
      </xdr:nvSpPr>
      <xdr:spPr>
        <a:xfrm>
          <a:off x="927744" y="1354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8"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34544</xdr:rowOff>
    </xdr:from>
    <xdr:to>
      <xdr:col>55</xdr:col>
      <xdr:colOff>50800</xdr:colOff>
      <xdr:row>83</xdr:row>
      <xdr:rowOff>136144</xdr:rowOff>
    </xdr:to>
    <xdr:sp macro="" textlink="">
      <xdr:nvSpPr>
        <xdr:cNvPr id="359" name="楕円 358"/>
        <xdr:cNvSpPr/>
      </xdr:nvSpPr>
      <xdr:spPr>
        <a:xfrm>
          <a:off x="10426700" y="142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57421</xdr:rowOff>
    </xdr:from>
    <xdr:ext cx="469744" cy="259045"/>
    <xdr:sp macro="" textlink="">
      <xdr:nvSpPr>
        <xdr:cNvPr id="360" name="【公営住宅】&#10;一人当たり面積該当値テキスト"/>
        <xdr:cNvSpPr txBox="1"/>
      </xdr:nvSpPr>
      <xdr:spPr>
        <a:xfrm>
          <a:off x="10515600"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36830</xdr:rowOff>
    </xdr:from>
    <xdr:to>
      <xdr:col>50</xdr:col>
      <xdr:colOff>165100</xdr:colOff>
      <xdr:row>83</xdr:row>
      <xdr:rowOff>138430</xdr:rowOff>
    </xdr:to>
    <xdr:sp macro="" textlink="">
      <xdr:nvSpPr>
        <xdr:cNvPr id="361" name="楕円 360"/>
        <xdr:cNvSpPr/>
      </xdr:nvSpPr>
      <xdr:spPr>
        <a:xfrm>
          <a:off x="9588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85344</xdr:rowOff>
    </xdr:from>
    <xdr:to>
      <xdr:col>55</xdr:col>
      <xdr:colOff>0</xdr:colOff>
      <xdr:row>83</xdr:row>
      <xdr:rowOff>87630</xdr:rowOff>
    </xdr:to>
    <xdr:cxnSp macro="">
      <xdr:nvCxnSpPr>
        <xdr:cNvPr id="362" name="直線コネクタ 361"/>
        <xdr:cNvCxnSpPr/>
      </xdr:nvCxnSpPr>
      <xdr:spPr>
        <a:xfrm flipV="1">
          <a:off x="9639300" y="143156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31496</xdr:rowOff>
    </xdr:from>
    <xdr:to>
      <xdr:col>46</xdr:col>
      <xdr:colOff>38100</xdr:colOff>
      <xdr:row>83</xdr:row>
      <xdr:rowOff>133096</xdr:rowOff>
    </xdr:to>
    <xdr:sp macro="" textlink="">
      <xdr:nvSpPr>
        <xdr:cNvPr id="363" name="楕円 362"/>
        <xdr:cNvSpPr/>
      </xdr:nvSpPr>
      <xdr:spPr>
        <a:xfrm>
          <a:off x="8699500" y="142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82296</xdr:rowOff>
    </xdr:from>
    <xdr:to>
      <xdr:col>50</xdr:col>
      <xdr:colOff>114300</xdr:colOff>
      <xdr:row>83</xdr:row>
      <xdr:rowOff>87630</xdr:rowOff>
    </xdr:to>
    <xdr:cxnSp macro="">
      <xdr:nvCxnSpPr>
        <xdr:cNvPr id="364" name="直線コネクタ 363"/>
        <xdr:cNvCxnSpPr/>
      </xdr:nvCxnSpPr>
      <xdr:spPr>
        <a:xfrm>
          <a:off x="8750300" y="1431264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45213</xdr:rowOff>
    </xdr:from>
    <xdr:to>
      <xdr:col>41</xdr:col>
      <xdr:colOff>101600</xdr:colOff>
      <xdr:row>83</xdr:row>
      <xdr:rowOff>146813</xdr:rowOff>
    </xdr:to>
    <xdr:sp macro="" textlink="">
      <xdr:nvSpPr>
        <xdr:cNvPr id="365" name="楕円 364"/>
        <xdr:cNvSpPr/>
      </xdr:nvSpPr>
      <xdr:spPr>
        <a:xfrm>
          <a:off x="781050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82296</xdr:rowOff>
    </xdr:from>
    <xdr:to>
      <xdr:col>45</xdr:col>
      <xdr:colOff>177800</xdr:colOff>
      <xdr:row>83</xdr:row>
      <xdr:rowOff>96013</xdr:rowOff>
    </xdr:to>
    <xdr:cxnSp macro="">
      <xdr:nvCxnSpPr>
        <xdr:cNvPr id="366" name="直線コネクタ 365"/>
        <xdr:cNvCxnSpPr/>
      </xdr:nvCxnSpPr>
      <xdr:spPr>
        <a:xfrm flipV="1">
          <a:off x="7861300" y="1431264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32258</xdr:rowOff>
    </xdr:from>
    <xdr:to>
      <xdr:col>36</xdr:col>
      <xdr:colOff>165100</xdr:colOff>
      <xdr:row>83</xdr:row>
      <xdr:rowOff>133858</xdr:rowOff>
    </xdr:to>
    <xdr:sp macro="" textlink="">
      <xdr:nvSpPr>
        <xdr:cNvPr id="367" name="楕円 366"/>
        <xdr:cNvSpPr/>
      </xdr:nvSpPr>
      <xdr:spPr>
        <a:xfrm>
          <a:off x="6921500" y="1426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83058</xdr:rowOff>
    </xdr:from>
    <xdr:to>
      <xdr:col>41</xdr:col>
      <xdr:colOff>50800</xdr:colOff>
      <xdr:row>83</xdr:row>
      <xdr:rowOff>96013</xdr:rowOff>
    </xdr:to>
    <xdr:cxnSp macro="">
      <xdr:nvCxnSpPr>
        <xdr:cNvPr id="368" name="直線コネクタ 367"/>
        <xdr:cNvCxnSpPr/>
      </xdr:nvCxnSpPr>
      <xdr:spPr>
        <a:xfrm>
          <a:off x="6972300" y="14313408"/>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105935</xdr:rowOff>
    </xdr:from>
    <xdr:ext cx="469744" cy="259045"/>
    <xdr:sp macro="" textlink="">
      <xdr:nvSpPr>
        <xdr:cNvPr id="369" name="n_1aveValue【公営住宅】&#10;一人当たり面積"/>
        <xdr:cNvSpPr txBox="1"/>
      </xdr:nvSpPr>
      <xdr:spPr>
        <a:xfrm>
          <a:off x="9391727" y="1450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0" name="n_2aveValue【公営住宅】&#10;一人当たり面積"/>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97553</xdr:rowOff>
    </xdr:from>
    <xdr:ext cx="469744" cy="259045"/>
    <xdr:sp macro="" textlink="">
      <xdr:nvSpPr>
        <xdr:cNvPr id="371" name="n_3aveValue【公営住宅】&#10;一人当たり面積"/>
        <xdr:cNvSpPr txBox="1"/>
      </xdr:nvSpPr>
      <xdr:spPr>
        <a:xfrm>
          <a:off x="7626427" y="1449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92219</xdr:rowOff>
    </xdr:from>
    <xdr:ext cx="469744" cy="259045"/>
    <xdr:sp macro="" textlink="">
      <xdr:nvSpPr>
        <xdr:cNvPr id="372" name="n_4aveValue【公営住宅】&#10;一人当たり面積"/>
        <xdr:cNvSpPr txBox="1"/>
      </xdr:nvSpPr>
      <xdr:spPr>
        <a:xfrm>
          <a:off x="6737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154957</xdr:rowOff>
    </xdr:from>
    <xdr:ext cx="469744" cy="259045"/>
    <xdr:sp macro="" textlink="">
      <xdr:nvSpPr>
        <xdr:cNvPr id="373" name="n_1mainValue【公営住宅】&#10;一人当たり面積"/>
        <xdr:cNvSpPr txBox="1"/>
      </xdr:nvSpPr>
      <xdr:spPr>
        <a:xfrm>
          <a:off x="93917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149623</xdr:rowOff>
    </xdr:from>
    <xdr:ext cx="469744" cy="259045"/>
    <xdr:sp macro="" textlink="">
      <xdr:nvSpPr>
        <xdr:cNvPr id="374" name="n_2mainValue【公営住宅】&#10;一人当たり面積"/>
        <xdr:cNvSpPr txBox="1"/>
      </xdr:nvSpPr>
      <xdr:spPr>
        <a:xfrm>
          <a:off x="8515427" y="1403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163340</xdr:rowOff>
    </xdr:from>
    <xdr:ext cx="469744" cy="259045"/>
    <xdr:sp macro="" textlink="">
      <xdr:nvSpPr>
        <xdr:cNvPr id="375" name="n_3mainValue【公営住宅】&#10;一人当たり面積"/>
        <xdr:cNvSpPr txBox="1"/>
      </xdr:nvSpPr>
      <xdr:spPr>
        <a:xfrm>
          <a:off x="7626427" y="1405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150385</xdr:rowOff>
    </xdr:from>
    <xdr:ext cx="469744" cy="259045"/>
    <xdr:sp macro="" textlink="">
      <xdr:nvSpPr>
        <xdr:cNvPr id="376" name="n_4mainValue【公営住宅】&#10;一人当たり面積"/>
        <xdr:cNvSpPr txBox="1"/>
      </xdr:nvSpPr>
      <xdr:spPr>
        <a:xfrm>
          <a:off x="6737427" y="1403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2" name="【認定こども園・幼稚園・保育所】&#10;有形固定資産減価償却率平均値テキスト"/>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105410</xdr:rowOff>
    </xdr:from>
    <xdr:to>
      <xdr:col>85</xdr:col>
      <xdr:colOff>177800</xdr:colOff>
      <xdr:row>41</xdr:row>
      <xdr:rowOff>35560</xdr:rowOff>
    </xdr:to>
    <xdr:sp macro="" textlink="">
      <xdr:nvSpPr>
        <xdr:cNvPr id="433" name="楕円 432"/>
        <xdr:cNvSpPr/>
      </xdr:nvSpPr>
      <xdr:spPr>
        <a:xfrm>
          <a:off x="16268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83837</xdr:rowOff>
    </xdr:from>
    <xdr:ext cx="405111" cy="259045"/>
    <xdr:sp macro="" textlink="">
      <xdr:nvSpPr>
        <xdr:cNvPr id="434" name="【認定こども園・幼稚園・保育所】&#10;有形固定資産減価償却率該当値テキスト"/>
        <xdr:cNvSpPr txBox="1"/>
      </xdr:nvSpPr>
      <xdr:spPr>
        <a:xfrm>
          <a:off x="16357600"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67310</xdr:rowOff>
    </xdr:from>
    <xdr:to>
      <xdr:col>81</xdr:col>
      <xdr:colOff>101600</xdr:colOff>
      <xdr:row>40</xdr:row>
      <xdr:rowOff>168910</xdr:rowOff>
    </xdr:to>
    <xdr:sp macro="" textlink="">
      <xdr:nvSpPr>
        <xdr:cNvPr id="435" name="楕円 434"/>
        <xdr:cNvSpPr/>
      </xdr:nvSpPr>
      <xdr:spPr>
        <a:xfrm>
          <a:off x="15430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118110</xdr:rowOff>
    </xdr:from>
    <xdr:to>
      <xdr:col>85</xdr:col>
      <xdr:colOff>127000</xdr:colOff>
      <xdr:row>40</xdr:row>
      <xdr:rowOff>156210</xdr:rowOff>
    </xdr:to>
    <xdr:cxnSp macro="">
      <xdr:nvCxnSpPr>
        <xdr:cNvPr id="436" name="直線コネクタ 435"/>
        <xdr:cNvCxnSpPr/>
      </xdr:nvCxnSpPr>
      <xdr:spPr>
        <a:xfrm>
          <a:off x="15481300" y="69761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33020</xdr:rowOff>
    </xdr:from>
    <xdr:to>
      <xdr:col>76</xdr:col>
      <xdr:colOff>165100</xdr:colOff>
      <xdr:row>40</xdr:row>
      <xdr:rowOff>134620</xdr:rowOff>
    </xdr:to>
    <xdr:sp macro="" textlink="">
      <xdr:nvSpPr>
        <xdr:cNvPr id="437" name="楕円 436"/>
        <xdr:cNvSpPr/>
      </xdr:nvSpPr>
      <xdr:spPr>
        <a:xfrm>
          <a:off x="14541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83820</xdr:rowOff>
    </xdr:from>
    <xdr:to>
      <xdr:col>81</xdr:col>
      <xdr:colOff>50800</xdr:colOff>
      <xdr:row>40</xdr:row>
      <xdr:rowOff>118110</xdr:rowOff>
    </xdr:to>
    <xdr:cxnSp macro="">
      <xdr:nvCxnSpPr>
        <xdr:cNvPr id="438" name="直線コネクタ 437"/>
        <xdr:cNvCxnSpPr/>
      </xdr:nvCxnSpPr>
      <xdr:spPr>
        <a:xfrm>
          <a:off x="14592300" y="69418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162560</xdr:rowOff>
    </xdr:from>
    <xdr:to>
      <xdr:col>72</xdr:col>
      <xdr:colOff>38100</xdr:colOff>
      <xdr:row>40</xdr:row>
      <xdr:rowOff>92710</xdr:rowOff>
    </xdr:to>
    <xdr:sp macro="" textlink="">
      <xdr:nvSpPr>
        <xdr:cNvPr id="439" name="楕円 438"/>
        <xdr:cNvSpPr/>
      </xdr:nvSpPr>
      <xdr:spPr>
        <a:xfrm>
          <a:off x="1365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41910</xdr:rowOff>
    </xdr:from>
    <xdr:to>
      <xdr:col>76</xdr:col>
      <xdr:colOff>114300</xdr:colOff>
      <xdr:row>40</xdr:row>
      <xdr:rowOff>83820</xdr:rowOff>
    </xdr:to>
    <xdr:cxnSp macro="">
      <xdr:nvCxnSpPr>
        <xdr:cNvPr id="440" name="直線コネクタ 439"/>
        <xdr:cNvCxnSpPr/>
      </xdr:nvCxnSpPr>
      <xdr:spPr>
        <a:xfrm>
          <a:off x="13703300" y="68999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116840</xdr:rowOff>
    </xdr:from>
    <xdr:to>
      <xdr:col>67</xdr:col>
      <xdr:colOff>101600</xdr:colOff>
      <xdr:row>40</xdr:row>
      <xdr:rowOff>46990</xdr:rowOff>
    </xdr:to>
    <xdr:sp macro="" textlink="">
      <xdr:nvSpPr>
        <xdr:cNvPr id="441" name="楕円 440"/>
        <xdr:cNvSpPr/>
      </xdr:nvSpPr>
      <xdr:spPr>
        <a:xfrm>
          <a:off x="12763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167640</xdr:rowOff>
    </xdr:from>
    <xdr:to>
      <xdr:col>71</xdr:col>
      <xdr:colOff>177800</xdr:colOff>
      <xdr:row>40</xdr:row>
      <xdr:rowOff>41910</xdr:rowOff>
    </xdr:to>
    <xdr:cxnSp macro="">
      <xdr:nvCxnSpPr>
        <xdr:cNvPr id="442" name="直線コネクタ 441"/>
        <xdr:cNvCxnSpPr/>
      </xdr:nvCxnSpPr>
      <xdr:spPr>
        <a:xfrm>
          <a:off x="12814300" y="68541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3" name="n_1aveValue【認定こども園・幼稚園・保育所】&#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4" name="n_2aveValue【認定こども園・幼稚園・保育所】&#10;有形固定資産減価償却率"/>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5" name="n_3aveValue【認定こども園・幼稚園・保育所】&#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認定こども園・幼稚園・保育所】&#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160037</xdr:rowOff>
    </xdr:from>
    <xdr:ext cx="405111" cy="259045"/>
    <xdr:sp macro="" textlink="">
      <xdr:nvSpPr>
        <xdr:cNvPr id="447" name="n_1mainValue【認定こども園・幼稚園・保育所】&#10;有形固定資産減価償却率"/>
        <xdr:cNvSpPr txBox="1"/>
      </xdr:nvSpPr>
      <xdr:spPr>
        <a:xfrm>
          <a:off x="152660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125747</xdr:rowOff>
    </xdr:from>
    <xdr:ext cx="405111" cy="259045"/>
    <xdr:sp macro="" textlink="">
      <xdr:nvSpPr>
        <xdr:cNvPr id="448" name="n_2mainValue【認定こども園・幼稚園・保育所】&#10;有形固定資産減価償却率"/>
        <xdr:cNvSpPr txBox="1"/>
      </xdr:nvSpPr>
      <xdr:spPr>
        <a:xfrm>
          <a:off x="143897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83837</xdr:rowOff>
    </xdr:from>
    <xdr:ext cx="405111" cy="259045"/>
    <xdr:sp macro="" textlink="">
      <xdr:nvSpPr>
        <xdr:cNvPr id="449" name="n_3mainValue【認定こども園・幼稚園・保育所】&#10;有形固定資産減価償却率"/>
        <xdr:cNvSpPr txBox="1"/>
      </xdr:nvSpPr>
      <xdr:spPr>
        <a:xfrm>
          <a:off x="13500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38117</xdr:rowOff>
    </xdr:from>
    <xdr:ext cx="405111" cy="259045"/>
    <xdr:sp macro="" textlink="">
      <xdr:nvSpPr>
        <xdr:cNvPr id="450" name="n_4mainValue【認定こども園・幼稚園・保育所】&#10;有形固定資産減価償却率"/>
        <xdr:cNvSpPr txBox="1"/>
      </xdr:nvSpPr>
      <xdr:spPr>
        <a:xfrm>
          <a:off x="12611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48260</xdr:rowOff>
    </xdr:from>
    <xdr:to>
      <xdr:col>116</xdr:col>
      <xdr:colOff>114300</xdr:colOff>
      <xdr:row>37</xdr:row>
      <xdr:rowOff>149860</xdr:rowOff>
    </xdr:to>
    <xdr:sp macro="" textlink="">
      <xdr:nvSpPr>
        <xdr:cNvPr id="490" name="楕円 489"/>
        <xdr:cNvSpPr/>
      </xdr:nvSpPr>
      <xdr:spPr>
        <a:xfrm>
          <a:off x="22110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71137</xdr:rowOff>
    </xdr:from>
    <xdr:ext cx="469744" cy="259045"/>
    <xdr:sp macro="" textlink="">
      <xdr:nvSpPr>
        <xdr:cNvPr id="491" name="【認定こども園・幼稚園・保育所】&#10;一人当たり面積該当値テキスト"/>
        <xdr:cNvSpPr txBox="1"/>
      </xdr:nvSpPr>
      <xdr:spPr>
        <a:xfrm>
          <a:off x="22199600"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63500</xdr:rowOff>
    </xdr:from>
    <xdr:to>
      <xdr:col>112</xdr:col>
      <xdr:colOff>38100</xdr:colOff>
      <xdr:row>37</xdr:row>
      <xdr:rowOff>165100</xdr:rowOff>
    </xdr:to>
    <xdr:sp macro="" textlink="">
      <xdr:nvSpPr>
        <xdr:cNvPr id="492" name="楕円 491"/>
        <xdr:cNvSpPr/>
      </xdr:nvSpPr>
      <xdr:spPr>
        <a:xfrm>
          <a:off x="21272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99060</xdr:rowOff>
    </xdr:from>
    <xdr:to>
      <xdr:col>116</xdr:col>
      <xdr:colOff>63500</xdr:colOff>
      <xdr:row>37</xdr:row>
      <xdr:rowOff>114300</xdr:rowOff>
    </xdr:to>
    <xdr:cxnSp macro="">
      <xdr:nvCxnSpPr>
        <xdr:cNvPr id="493" name="直線コネクタ 492"/>
        <xdr:cNvCxnSpPr/>
      </xdr:nvCxnSpPr>
      <xdr:spPr>
        <a:xfrm flipV="1">
          <a:off x="21323300" y="64427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74930</xdr:rowOff>
    </xdr:from>
    <xdr:to>
      <xdr:col>107</xdr:col>
      <xdr:colOff>101600</xdr:colOff>
      <xdr:row>38</xdr:row>
      <xdr:rowOff>5080</xdr:rowOff>
    </xdr:to>
    <xdr:sp macro="" textlink="">
      <xdr:nvSpPr>
        <xdr:cNvPr id="494" name="楕円 493"/>
        <xdr:cNvSpPr/>
      </xdr:nvSpPr>
      <xdr:spPr>
        <a:xfrm>
          <a:off x="20383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114300</xdr:rowOff>
    </xdr:from>
    <xdr:to>
      <xdr:col>111</xdr:col>
      <xdr:colOff>177800</xdr:colOff>
      <xdr:row>37</xdr:row>
      <xdr:rowOff>125730</xdr:rowOff>
    </xdr:to>
    <xdr:cxnSp macro="">
      <xdr:nvCxnSpPr>
        <xdr:cNvPr id="495" name="直線コネクタ 494"/>
        <xdr:cNvCxnSpPr/>
      </xdr:nvCxnSpPr>
      <xdr:spPr>
        <a:xfrm flipV="1">
          <a:off x="20434300" y="6457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86360</xdr:rowOff>
    </xdr:from>
    <xdr:to>
      <xdr:col>102</xdr:col>
      <xdr:colOff>165100</xdr:colOff>
      <xdr:row>38</xdr:row>
      <xdr:rowOff>16510</xdr:rowOff>
    </xdr:to>
    <xdr:sp macro="" textlink="">
      <xdr:nvSpPr>
        <xdr:cNvPr id="496" name="楕円 495"/>
        <xdr:cNvSpPr/>
      </xdr:nvSpPr>
      <xdr:spPr>
        <a:xfrm>
          <a:off x="19494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125730</xdr:rowOff>
    </xdr:from>
    <xdr:to>
      <xdr:col>107</xdr:col>
      <xdr:colOff>50800</xdr:colOff>
      <xdr:row>37</xdr:row>
      <xdr:rowOff>137160</xdr:rowOff>
    </xdr:to>
    <xdr:cxnSp macro="">
      <xdr:nvCxnSpPr>
        <xdr:cNvPr id="497" name="直線コネクタ 496"/>
        <xdr:cNvCxnSpPr/>
      </xdr:nvCxnSpPr>
      <xdr:spPr>
        <a:xfrm flipV="1">
          <a:off x="19545300" y="64693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97790</xdr:rowOff>
    </xdr:from>
    <xdr:to>
      <xdr:col>98</xdr:col>
      <xdr:colOff>38100</xdr:colOff>
      <xdr:row>38</xdr:row>
      <xdr:rowOff>27940</xdr:rowOff>
    </xdr:to>
    <xdr:sp macro="" textlink="">
      <xdr:nvSpPr>
        <xdr:cNvPr id="498" name="楕円 497"/>
        <xdr:cNvSpPr/>
      </xdr:nvSpPr>
      <xdr:spPr>
        <a:xfrm>
          <a:off x="18605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137160</xdr:rowOff>
    </xdr:from>
    <xdr:to>
      <xdr:col>102</xdr:col>
      <xdr:colOff>114300</xdr:colOff>
      <xdr:row>37</xdr:row>
      <xdr:rowOff>148590</xdr:rowOff>
    </xdr:to>
    <xdr:cxnSp macro="">
      <xdr:nvCxnSpPr>
        <xdr:cNvPr id="499" name="直線コネクタ 498"/>
        <xdr:cNvCxnSpPr/>
      </xdr:nvCxnSpPr>
      <xdr:spPr>
        <a:xfrm flipV="1">
          <a:off x="18656300" y="6480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0" name="n_1aveValue【認定こども園・幼稚園・保育所】&#10;一人当たり面積"/>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1" name="n_2aveValue【認定こども園・幼稚園・保育所】&#10;一人当たり面積"/>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2" name="n_3aveValue【認定こども園・幼稚園・保育所】&#10;一人当たり面積"/>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10177</xdr:rowOff>
    </xdr:from>
    <xdr:ext cx="469744" cy="259045"/>
    <xdr:sp macro="" textlink="">
      <xdr:nvSpPr>
        <xdr:cNvPr id="504" name="n_1mainValue【認定こども園・幼稚園・保育所】&#10;一人当たり面積"/>
        <xdr:cNvSpPr txBox="1"/>
      </xdr:nvSpPr>
      <xdr:spPr>
        <a:xfrm>
          <a:off x="21075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21607</xdr:rowOff>
    </xdr:from>
    <xdr:ext cx="469744" cy="259045"/>
    <xdr:sp macro="" textlink="">
      <xdr:nvSpPr>
        <xdr:cNvPr id="505" name="n_2mainValue【認定こども園・幼稚園・保育所】&#10;一人当たり面積"/>
        <xdr:cNvSpPr txBox="1"/>
      </xdr:nvSpPr>
      <xdr:spPr>
        <a:xfrm>
          <a:off x="20199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33037</xdr:rowOff>
    </xdr:from>
    <xdr:ext cx="469744" cy="259045"/>
    <xdr:sp macro="" textlink="">
      <xdr:nvSpPr>
        <xdr:cNvPr id="506" name="n_3mainValue【認定こども園・幼稚園・保育所】&#10;一人当たり面積"/>
        <xdr:cNvSpPr txBox="1"/>
      </xdr:nvSpPr>
      <xdr:spPr>
        <a:xfrm>
          <a:off x="193104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44467</xdr:rowOff>
    </xdr:from>
    <xdr:ext cx="469744" cy="259045"/>
    <xdr:sp macro="" textlink="">
      <xdr:nvSpPr>
        <xdr:cNvPr id="507" name="n_4mainValue【認定こども園・幼稚園・保育所】&#10;一人当たり面積"/>
        <xdr:cNvSpPr txBox="1"/>
      </xdr:nvSpPr>
      <xdr:spPr>
        <a:xfrm>
          <a:off x="18421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35" name="【学校施設】&#10;有形固定資産減価償却率平均値テキスト"/>
        <xdr:cNvSpPr txBox="1"/>
      </xdr:nvSpPr>
      <xdr:spPr>
        <a:xfrm>
          <a:off x="16357600" y="1009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79502</xdr:rowOff>
    </xdr:from>
    <xdr:to>
      <xdr:col>85</xdr:col>
      <xdr:colOff>177800</xdr:colOff>
      <xdr:row>64</xdr:row>
      <xdr:rowOff>9652</xdr:rowOff>
    </xdr:to>
    <xdr:sp macro="" textlink="">
      <xdr:nvSpPr>
        <xdr:cNvPr id="546" name="楕円 545"/>
        <xdr:cNvSpPr/>
      </xdr:nvSpPr>
      <xdr:spPr>
        <a:xfrm>
          <a:off x="162687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165879</xdr:rowOff>
    </xdr:from>
    <xdr:ext cx="405111" cy="259045"/>
    <xdr:sp macro="" textlink="">
      <xdr:nvSpPr>
        <xdr:cNvPr id="547" name="【学校施設】&#10;有形固定資産減価償却率該当値テキスト"/>
        <xdr:cNvSpPr txBox="1"/>
      </xdr:nvSpPr>
      <xdr:spPr>
        <a:xfrm>
          <a:off x="16357600" y="1079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88646</xdr:rowOff>
    </xdr:from>
    <xdr:to>
      <xdr:col>81</xdr:col>
      <xdr:colOff>101600</xdr:colOff>
      <xdr:row>64</xdr:row>
      <xdr:rowOff>18796</xdr:rowOff>
    </xdr:to>
    <xdr:sp macro="" textlink="">
      <xdr:nvSpPr>
        <xdr:cNvPr id="548" name="楕円 547"/>
        <xdr:cNvSpPr/>
      </xdr:nvSpPr>
      <xdr:spPr>
        <a:xfrm>
          <a:off x="15430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130302</xdr:rowOff>
    </xdr:from>
    <xdr:to>
      <xdr:col>85</xdr:col>
      <xdr:colOff>127000</xdr:colOff>
      <xdr:row>63</xdr:row>
      <xdr:rowOff>139446</xdr:rowOff>
    </xdr:to>
    <xdr:cxnSp macro="">
      <xdr:nvCxnSpPr>
        <xdr:cNvPr id="549" name="直線コネクタ 548"/>
        <xdr:cNvCxnSpPr/>
      </xdr:nvCxnSpPr>
      <xdr:spPr>
        <a:xfrm flipV="1">
          <a:off x="15481300" y="109316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29210</xdr:rowOff>
    </xdr:from>
    <xdr:to>
      <xdr:col>76</xdr:col>
      <xdr:colOff>165100</xdr:colOff>
      <xdr:row>63</xdr:row>
      <xdr:rowOff>130810</xdr:rowOff>
    </xdr:to>
    <xdr:sp macro="" textlink="">
      <xdr:nvSpPr>
        <xdr:cNvPr id="550" name="楕円 549"/>
        <xdr:cNvSpPr/>
      </xdr:nvSpPr>
      <xdr:spPr>
        <a:xfrm>
          <a:off x="14541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80010</xdr:rowOff>
    </xdr:from>
    <xdr:to>
      <xdr:col>81</xdr:col>
      <xdr:colOff>50800</xdr:colOff>
      <xdr:row>63</xdr:row>
      <xdr:rowOff>139446</xdr:rowOff>
    </xdr:to>
    <xdr:cxnSp macro="">
      <xdr:nvCxnSpPr>
        <xdr:cNvPr id="551" name="直線コネクタ 550"/>
        <xdr:cNvCxnSpPr/>
      </xdr:nvCxnSpPr>
      <xdr:spPr>
        <a:xfrm>
          <a:off x="14592300" y="108813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136652</xdr:rowOff>
    </xdr:from>
    <xdr:to>
      <xdr:col>72</xdr:col>
      <xdr:colOff>38100</xdr:colOff>
      <xdr:row>63</xdr:row>
      <xdr:rowOff>66802</xdr:rowOff>
    </xdr:to>
    <xdr:sp macro="" textlink="">
      <xdr:nvSpPr>
        <xdr:cNvPr id="552" name="楕円 551"/>
        <xdr:cNvSpPr/>
      </xdr:nvSpPr>
      <xdr:spPr>
        <a:xfrm>
          <a:off x="13652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16002</xdr:rowOff>
    </xdr:from>
    <xdr:to>
      <xdr:col>76</xdr:col>
      <xdr:colOff>114300</xdr:colOff>
      <xdr:row>63</xdr:row>
      <xdr:rowOff>80010</xdr:rowOff>
    </xdr:to>
    <xdr:cxnSp macro="">
      <xdr:nvCxnSpPr>
        <xdr:cNvPr id="553" name="直線コネクタ 552"/>
        <xdr:cNvCxnSpPr/>
      </xdr:nvCxnSpPr>
      <xdr:spPr>
        <a:xfrm>
          <a:off x="13703300" y="108173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58928</xdr:rowOff>
    </xdr:from>
    <xdr:to>
      <xdr:col>67</xdr:col>
      <xdr:colOff>101600</xdr:colOff>
      <xdr:row>62</xdr:row>
      <xdr:rowOff>160528</xdr:rowOff>
    </xdr:to>
    <xdr:sp macro="" textlink="">
      <xdr:nvSpPr>
        <xdr:cNvPr id="554" name="楕円 553"/>
        <xdr:cNvSpPr/>
      </xdr:nvSpPr>
      <xdr:spPr>
        <a:xfrm>
          <a:off x="12763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109728</xdr:rowOff>
    </xdr:from>
    <xdr:to>
      <xdr:col>71</xdr:col>
      <xdr:colOff>177800</xdr:colOff>
      <xdr:row>63</xdr:row>
      <xdr:rowOff>16002</xdr:rowOff>
    </xdr:to>
    <xdr:cxnSp macro="">
      <xdr:nvCxnSpPr>
        <xdr:cNvPr id="555" name="直線コネクタ 554"/>
        <xdr:cNvCxnSpPr/>
      </xdr:nvCxnSpPr>
      <xdr:spPr>
        <a:xfrm>
          <a:off x="12814300" y="107396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56" name="n_1aveValue【学校施設】&#10;有形固定資産減価償却率"/>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557" name="n_2aveValue【学校施設】&#10;有形固定資産減価償却率"/>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558" name="n_3aveValue【学校施設】&#10;有形固定資産減価償却率"/>
        <xdr:cNvSpPr txBox="1"/>
      </xdr:nvSpPr>
      <xdr:spPr>
        <a:xfrm>
          <a:off x="13500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59" name="n_4aveValue【学校施設】&#10;有形固定資産減価償却率"/>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9923</xdr:rowOff>
    </xdr:from>
    <xdr:ext cx="405111" cy="259045"/>
    <xdr:sp macro="" textlink="">
      <xdr:nvSpPr>
        <xdr:cNvPr id="560" name="n_1mainValue【学校施設】&#10;有形固定資産減価償却率"/>
        <xdr:cNvSpPr txBox="1"/>
      </xdr:nvSpPr>
      <xdr:spPr>
        <a:xfrm>
          <a:off x="15266044" y="1098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121937</xdr:rowOff>
    </xdr:from>
    <xdr:ext cx="405111" cy="259045"/>
    <xdr:sp macro="" textlink="">
      <xdr:nvSpPr>
        <xdr:cNvPr id="561" name="n_2mainValue【学校施設】&#10;有形固定資産減価償却率"/>
        <xdr:cNvSpPr txBox="1"/>
      </xdr:nvSpPr>
      <xdr:spPr>
        <a:xfrm>
          <a:off x="14389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57929</xdr:rowOff>
    </xdr:from>
    <xdr:ext cx="405111" cy="259045"/>
    <xdr:sp macro="" textlink="">
      <xdr:nvSpPr>
        <xdr:cNvPr id="562" name="n_3mainValue【学校施設】&#10;有形固定資産減価償却率"/>
        <xdr:cNvSpPr txBox="1"/>
      </xdr:nvSpPr>
      <xdr:spPr>
        <a:xfrm>
          <a:off x="13500744" y="108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151655</xdr:rowOff>
    </xdr:from>
    <xdr:ext cx="405111" cy="259045"/>
    <xdr:sp macro="" textlink="">
      <xdr:nvSpPr>
        <xdr:cNvPr id="563" name="n_4mainValue【学校施設】&#10;有形固定資産減価償却率"/>
        <xdr:cNvSpPr txBox="1"/>
      </xdr:nvSpPr>
      <xdr:spPr>
        <a:xfrm>
          <a:off x="12611744" y="1078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593" name="【学校施設】&#10;一人当たり面積平均値テキスト"/>
        <xdr:cNvSpPr txBox="1"/>
      </xdr:nvSpPr>
      <xdr:spPr>
        <a:xfrm>
          <a:off x="22199600" y="10442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78740</xdr:rowOff>
    </xdr:from>
    <xdr:to>
      <xdr:col>116</xdr:col>
      <xdr:colOff>114300</xdr:colOff>
      <xdr:row>60</xdr:row>
      <xdr:rowOff>8890</xdr:rowOff>
    </xdr:to>
    <xdr:sp macro="" textlink="">
      <xdr:nvSpPr>
        <xdr:cNvPr id="604" name="楕円 603"/>
        <xdr:cNvSpPr/>
      </xdr:nvSpPr>
      <xdr:spPr>
        <a:xfrm>
          <a:off x="22110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101617</xdr:rowOff>
    </xdr:from>
    <xdr:ext cx="469744" cy="259045"/>
    <xdr:sp macro="" textlink="">
      <xdr:nvSpPr>
        <xdr:cNvPr id="605" name="【学校施設】&#10;一人当たり面積該当値テキスト"/>
        <xdr:cNvSpPr txBox="1"/>
      </xdr:nvSpPr>
      <xdr:spPr>
        <a:xfrm>
          <a:off x="22199600"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103886</xdr:rowOff>
    </xdr:from>
    <xdr:to>
      <xdr:col>112</xdr:col>
      <xdr:colOff>38100</xdr:colOff>
      <xdr:row>60</xdr:row>
      <xdr:rowOff>34036</xdr:rowOff>
    </xdr:to>
    <xdr:sp macro="" textlink="">
      <xdr:nvSpPr>
        <xdr:cNvPr id="606" name="楕円 605"/>
        <xdr:cNvSpPr/>
      </xdr:nvSpPr>
      <xdr:spPr>
        <a:xfrm>
          <a:off x="21272500" y="102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129540</xdr:rowOff>
    </xdr:from>
    <xdr:to>
      <xdr:col>116</xdr:col>
      <xdr:colOff>63500</xdr:colOff>
      <xdr:row>59</xdr:row>
      <xdr:rowOff>154686</xdr:rowOff>
    </xdr:to>
    <xdr:cxnSp macro="">
      <xdr:nvCxnSpPr>
        <xdr:cNvPr id="607" name="直線コネクタ 606"/>
        <xdr:cNvCxnSpPr/>
      </xdr:nvCxnSpPr>
      <xdr:spPr>
        <a:xfrm flipV="1">
          <a:off x="21323300" y="1024509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128270</xdr:rowOff>
    </xdr:from>
    <xdr:to>
      <xdr:col>107</xdr:col>
      <xdr:colOff>101600</xdr:colOff>
      <xdr:row>60</xdr:row>
      <xdr:rowOff>58420</xdr:rowOff>
    </xdr:to>
    <xdr:sp macro="" textlink="">
      <xdr:nvSpPr>
        <xdr:cNvPr id="608" name="楕円 607"/>
        <xdr:cNvSpPr/>
      </xdr:nvSpPr>
      <xdr:spPr>
        <a:xfrm>
          <a:off x="20383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154686</xdr:rowOff>
    </xdr:from>
    <xdr:to>
      <xdr:col>111</xdr:col>
      <xdr:colOff>177800</xdr:colOff>
      <xdr:row>60</xdr:row>
      <xdr:rowOff>7620</xdr:rowOff>
    </xdr:to>
    <xdr:cxnSp macro="">
      <xdr:nvCxnSpPr>
        <xdr:cNvPr id="609" name="直線コネクタ 608"/>
        <xdr:cNvCxnSpPr/>
      </xdr:nvCxnSpPr>
      <xdr:spPr>
        <a:xfrm flipV="1">
          <a:off x="20434300" y="10270236"/>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150368</xdr:rowOff>
    </xdr:from>
    <xdr:to>
      <xdr:col>102</xdr:col>
      <xdr:colOff>165100</xdr:colOff>
      <xdr:row>60</xdr:row>
      <xdr:rowOff>80518</xdr:rowOff>
    </xdr:to>
    <xdr:sp macro="" textlink="">
      <xdr:nvSpPr>
        <xdr:cNvPr id="610" name="楕円 609"/>
        <xdr:cNvSpPr/>
      </xdr:nvSpPr>
      <xdr:spPr>
        <a:xfrm>
          <a:off x="194945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7620</xdr:rowOff>
    </xdr:from>
    <xdr:to>
      <xdr:col>107</xdr:col>
      <xdr:colOff>50800</xdr:colOff>
      <xdr:row>60</xdr:row>
      <xdr:rowOff>29718</xdr:rowOff>
    </xdr:to>
    <xdr:cxnSp macro="">
      <xdr:nvCxnSpPr>
        <xdr:cNvPr id="611" name="直線コネクタ 610"/>
        <xdr:cNvCxnSpPr/>
      </xdr:nvCxnSpPr>
      <xdr:spPr>
        <a:xfrm flipV="1">
          <a:off x="19545300" y="10294620"/>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170942</xdr:rowOff>
    </xdr:from>
    <xdr:to>
      <xdr:col>98</xdr:col>
      <xdr:colOff>38100</xdr:colOff>
      <xdr:row>60</xdr:row>
      <xdr:rowOff>101092</xdr:rowOff>
    </xdr:to>
    <xdr:sp macro="" textlink="">
      <xdr:nvSpPr>
        <xdr:cNvPr id="612" name="楕円 611"/>
        <xdr:cNvSpPr/>
      </xdr:nvSpPr>
      <xdr:spPr>
        <a:xfrm>
          <a:off x="18605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29718</xdr:rowOff>
    </xdr:from>
    <xdr:to>
      <xdr:col>102</xdr:col>
      <xdr:colOff>114300</xdr:colOff>
      <xdr:row>60</xdr:row>
      <xdr:rowOff>50292</xdr:rowOff>
    </xdr:to>
    <xdr:cxnSp macro="">
      <xdr:nvCxnSpPr>
        <xdr:cNvPr id="613" name="直線コネクタ 612"/>
        <xdr:cNvCxnSpPr/>
      </xdr:nvCxnSpPr>
      <xdr:spPr>
        <a:xfrm flipV="1">
          <a:off x="18656300" y="1031671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127271</xdr:rowOff>
    </xdr:from>
    <xdr:ext cx="469744" cy="259045"/>
    <xdr:sp macro="" textlink="">
      <xdr:nvSpPr>
        <xdr:cNvPr id="614" name="n_1aveValue【学校施設】&#10;一人当たり面積"/>
        <xdr:cNvSpPr txBox="1"/>
      </xdr:nvSpPr>
      <xdr:spPr>
        <a:xfrm>
          <a:off x="21075727" y="1058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615" name="n_2aveValue【学校施設】&#10;一人当たり面積"/>
        <xdr:cNvSpPr txBox="1"/>
      </xdr:nvSpPr>
      <xdr:spPr>
        <a:xfrm>
          <a:off x="201994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616" name="n_3aveValue【学校施設】&#10;一人当たり面積"/>
        <xdr:cNvSpPr txBox="1"/>
      </xdr:nvSpPr>
      <xdr:spPr>
        <a:xfrm>
          <a:off x="19310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617" name="n_4aveValue【学校施設】&#10;一人当たり面積"/>
        <xdr:cNvSpPr txBox="1"/>
      </xdr:nvSpPr>
      <xdr:spPr>
        <a:xfrm>
          <a:off x="18421427" y="106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50563</xdr:rowOff>
    </xdr:from>
    <xdr:ext cx="469744" cy="259045"/>
    <xdr:sp macro="" textlink="">
      <xdr:nvSpPr>
        <xdr:cNvPr id="618" name="n_1mainValue【学校施設】&#10;一人当たり面積"/>
        <xdr:cNvSpPr txBox="1"/>
      </xdr:nvSpPr>
      <xdr:spPr>
        <a:xfrm>
          <a:off x="21075727" y="99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74947</xdr:rowOff>
    </xdr:from>
    <xdr:ext cx="469744" cy="259045"/>
    <xdr:sp macro="" textlink="">
      <xdr:nvSpPr>
        <xdr:cNvPr id="619" name="n_2mainValue【学校施設】&#10;一人当たり面積"/>
        <xdr:cNvSpPr txBox="1"/>
      </xdr:nvSpPr>
      <xdr:spPr>
        <a:xfrm>
          <a:off x="20199427"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97045</xdr:rowOff>
    </xdr:from>
    <xdr:ext cx="469744" cy="259045"/>
    <xdr:sp macro="" textlink="">
      <xdr:nvSpPr>
        <xdr:cNvPr id="620" name="n_3mainValue【学校施設】&#10;一人当たり面積"/>
        <xdr:cNvSpPr txBox="1"/>
      </xdr:nvSpPr>
      <xdr:spPr>
        <a:xfrm>
          <a:off x="19310427" y="1004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117619</xdr:rowOff>
    </xdr:from>
    <xdr:ext cx="469744" cy="259045"/>
    <xdr:sp macro="" textlink="">
      <xdr:nvSpPr>
        <xdr:cNvPr id="621" name="n_4mainValue【学校施設】&#10;一人当たり面積"/>
        <xdr:cNvSpPr txBox="1"/>
      </xdr:nvSpPr>
      <xdr:spPr>
        <a:xfrm>
          <a:off x="18421427"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651" name="【児童館】&#10;有形固定資産減価償却率平均値テキスト"/>
        <xdr:cNvSpPr txBox="1"/>
      </xdr:nvSpPr>
      <xdr:spPr>
        <a:xfrm>
          <a:off x="16357600" y="1406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3" name="フローチャート: 判断 652"/>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4" name="フローチャート: 判断 653"/>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5" name="フローチャート: 判断 654"/>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6" name="フローチャート: 判断 655"/>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31114</xdr:rowOff>
    </xdr:from>
    <xdr:to>
      <xdr:col>85</xdr:col>
      <xdr:colOff>177800</xdr:colOff>
      <xdr:row>83</xdr:row>
      <xdr:rowOff>132714</xdr:rowOff>
    </xdr:to>
    <xdr:sp macro="" textlink="">
      <xdr:nvSpPr>
        <xdr:cNvPr id="662" name="楕円 661"/>
        <xdr:cNvSpPr/>
      </xdr:nvSpPr>
      <xdr:spPr>
        <a:xfrm>
          <a:off x="162687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9541</xdr:rowOff>
    </xdr:from>
    <xdr:ext cx="405111" cy="259045"/>
    <xdr:sp macro="" textlink="">
      <xdr:nvSpPr>
        <xdr:cNvPr id="663" name="【児童館】&#10;有形固定資産減価償却率該当値テキスト"/>
        <xdr:cNvSpPr txBox="1"/>
      </xdr:nvSpPr>
      <xdr:spPr>
        <a:xfrm>
          <a:off x="16357600"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168275</xdr:rowOff>
    </xdr:from>
    <xdr:to>
      <xdr:col>81</xdr:col>
      <xdr:colOff>101600</xdr:colOff>
      <xdr:row>83</xdr:row>
      <xdr:rowOff>98425</xdr:rowOff>
    </xdr:to>
    <xdr:sp macro="" textlink="">
      <xdr:nvSpPr>
        <xdr:cNvPr id="664" name="楕円 663"/>
        <xdr:cNvSpPr/>
      </xdr:nvSpPr>
      <xdr:spPr>
        <a:xfrm>
          <a:off x="15430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47625</xdr:rowOff>
    </xdr:from>
    <xdr:to>
      <xdr:col>85</xdr:col>
      <xdr:colOff>127000</xdr:colOff>
      <xdr:row>83</xdr:row>
      <xdr:rowOff>81914</xdr:rowOff>
    </xdr:to>
    <xdr:cxnSp macro="">
      <xdr:nvCxnSpPr>
        <xdr:cNvPr id="665" name="直線コネクタ 664"/>
        <xdr:cNvCxnSpPr/>
      </xdr:nvCxnSpPr>
      <xdr:spPr>
        <a:xfrm>
          <a:off x="15481300" y="142779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126364</xdr:rowOff>
    </xdr:from>
    <xdr:to>
      <xdr:col>76</xdr:col>
      <xdr:colOff>165100</xdr:colOff>
      <xdr:row>83</xdr:row>
      <xdr:rowOff>56514</xdr:rowOff>
    </xdr:to>
    <xdr:sp macro="" textlink="">
      <xdr:nvSpPr>
        <xdr:cNvPr id="666" name="楕円 665"/>
        <xdr:cNvSpPr/>
      </xdr:nvSpPr>
      <xdr:spPr>
        <a:xfrm>
          <a:off x="14541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5714</xdr:rowOff>
    </xdr:from>
    <xdr:to>
      <xdr:col>81</xdr:col>
      <xdr:colOff>50800</xdr:colOff>
      <xdr:row>83</xdr:row>
      <xdr:rowOff>47625</xdr:rowOff>
    </xdr:to>
    <xdr:cxnSp macro="">
      <xdr:nvCxnSpPr>
        <xdr:cNvPr id="667" name="直線コネクタ 666"/>
        <xdr:cNvCxnSpPr/>
      </xdr:nvCxnSpPr>
      <xdr:spPr>
        <a:xfrm>
          <a:off x="14592300" y="142360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84455</xdr:rowOff>
    </xdr:from>
    <xdr:to>
      <xdr:col>72</xdr:col>
      <xdr:colOff>38100</xdr:colOff>
      <xdr:row>83</xdr:row>
      <xdr:rowOff>14605</xdr:rowOff>
    </xdr:to>
    <xdr:sp macro="" textlink="">
      <xdr:nvSpPr>
        <xdr:cNvPr id="668" name="楕円 667"/>
        <xdr:cNvSpPr/>
      </xdr:nvSpPr>
      <xdr:spPr>
        <a:xfrm>
          <a:off x="13652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135255</xdr:rowOff>
    </xdr:from>
    <xdr:to>
      <xdr:col>76</xdr:col>
      <xdr:colOff>114300</xdr:colOff>
      <xdr:row>83</xdr:row>
      <xdr:rowOff>5714</xdr:rowOff>
    </xdr:to>
    <xdr:cxnSp macro="">
      <xdr:nvCxnSpPr>
        <xdr:cNvPr id="669" name="直線コネクタ 668"/>
        <xdr:cNvCxnSpPr/>
      </xdr:nvCxnSpPr>
      <xdr:spPr>
        <a:xfrm>
          <a:off x="13703300" y="141941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71120</xdr:rowOff>
    </xdr:from>
    <xdr:to>
      <xdr:col>67</xdr:col>
      <xdr:colOff>101600</xdr:colOff>
      <xdr:row>86</xdr:row>
      <xdr:rowOff>1270</xdr:rowOff>
    </xdr:to>
    <xdr:sp macro="" textlink="">
      <xdr:nvSpPr>
        <xdr:cNvPr id="670" name="楕円 669"/>
        <xdr:cNvSpPr/>
      </xdr:nvSpPr>
      <xdr:spPr>
        <a:xfrm>
          <a:off x="12763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135255</xdr:rowOff>
    </xdr:from>
    <xdr:to>
      <xdr:col>71</xdr:col>
      <xdr:colOff>177800</xdr:colOff>
      <xdr:row>85</xdr:row>
      <xdr:rowOff>121920</xdr:rowOff>
    </xdr:to>
    <xdr:cxnSp macro="">
      <xdr:nvCxnSpPr>
        <xdr:cNvPr id="671" name="直線コネクタ 670"/>
        <xdr:cNvCxnSpPr/>
      </xdr:nvCxnSpPr>
      <xdr:spPr>
        <a:xfrm flipV="1">
          <a:off x="12814300" y="14194155"/>
          <a:ext cx="889000" cy="50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672" name="n_1aveValue【児童館】&#10;有形固定資産減価償却率"/>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3"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674" name="n_3aveValue【児童館】&#10;有形固定資産減価償却率"/>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75" name="n_4aveValue【児童館】&#10;有形固定資産減価償却率"/>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89552</xdr:rowOff>
    </xdr:from>
    <xdr:ext cx="405111" cy="259045"/>
    <xdr:sp macro="" textlink="">
      <xdr:nvSpPr>
        <xdr:cNvPr id="676" name="n_1mainValue【児童館】&#10;有形固定資産減価償却率"/>
        <xdr:cNvSpPr txBox="1"/>
      </xdr:nvSpPr>
      <xdr:spPr>
        <a:xfrm>
          <a:off x="152660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47641</xdr:rowOff>
    </xdr:from>
    <xdr:ext cx="405111" cy="259045"/>
    <xdr:sp macro="" textlink="">
      <xdr:nvSpPr>
        <xdr:cNvPr id="677" name="n_2mainValue【児童館】&#10;有形固定資産減価償却率"/>
        <xdr:cNvSpPr txBox="1"/>
      </xdr:nvSpPr>
      <xdr:spPr>
        <a:xfrm>
          <a:off x="14389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678" name="n_3mainValue【児童館】&#10;有形固定資産減価償却率"/>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163847</xdr:rowOff>
    </xdr:from>
    <xdr:ext cx="405111" cy="259045"/>
    <xdr:sp macro="" textlink="">
      <xdr:nvSpPr>
        <xdr:cNvPr id="679" name="n_4mainValue【児童館】&#10;有形固定資産減価償却率"/>
        <xdr:cNvSpPr txBox="1"/>
      </xdr:nvSpPr>
      <xdr:spPr>
        <a:xfrm>
          <a:off x="126117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8"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1" name="フローチャート: 判断 710"/>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3" name="フローチャート: 判断 712"/>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44450</xdr:rowOff>
    </xdr:from>
    <xdr:to>
      <xdr:col>116</xdr:col>
      <xdr:colOff>114300</xdr:colOff>
      <xdr:row>78</xdr:row>
      <xdr:rowOff>146050</xdr:rowOff>
    </xdr:to>
    <xdr:sp macro="" textlink="">
      <xdr:nvSpPr>
        <xdr:cNvPr id="719" name="楕円 718"/>
        <xdr:cNvSpPr/>
      </xdr:nvSpPr>
      <xdr:spPr>
        <a:xfrm>
          <a:off x="221107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67327</xdr:rowOff>
    </xdr:from>
    <xdr:ext cx="469744" cy="259045"/>
    <xdr:sp macro="" textlink="">
      <xdr:nvSpPr>
        <xdr:cNvPr id="720" name="【児童館】&#10;一人当たり面積該当値テキスト"/>
        <xdr:cNvSpPr txBox="1"/>
      </xdr:nvSpPr>
      <xdr:spPr>
        <a:xfrm>
          <a:off x="22199600"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82550</xdr:rowOff>
    </xdr:from>
    <xdr:to>
      <xdr:col>112</xdr:col>
      <xdr:colOff>38100</xdr:colOff>
      <xdr:row>79</xdr:row>
      <xdr:rowOff>12700</xdr:rowOff>
    </xdr:to>
    <xdr:sp macro="" textlink="">
      <xdr:nvSpPr>
        <xdr:cNvPr id="721" name="楕円 720"/>
        <xdr:cNvSpPr/>
      </xdr:nvSpPr>
      <xdr:spPr>
        <a:xfrm>
          <a:off x="21272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95250</xdr:rowOff>
    </xdr:from>
    <xdr:to>
      <xdr:col>116</xdr:col>
      <xdr:colOff>63500</xdr:colOff>
      <xdr:row>78</xdr:row>
      <xdr:rowOff>133350</xdr:rowOff>
    </xdr:to>
    <xdr:cxnSp macro="">
      <xdr:nvCxnSpPr>
        <xdr:cNvPr id="722" name="直線コネクタ 721"/>
        <xdr:cNvCxnSpPr/>
      </xdr:nvCxnSpPr>
      <xdr:spPr>
        <a:xfrm flipV="1">
          <a:off x="21323300" y="13468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101600</xdr:rowOff>
    </xdr:from>
    <xdr:to>
      <xdr:col>107</xdr:col>
      <xdr:colOff>101600</xdr:colOff>
      <xdr:row>79</xdr:row>
      <xdr:rowOff>31750</xdr:rowOff>
    </xdr:to>
    <xdr:sp macro="" textlink="">
      <xdr:nvSpPr>
        <xdr:cNvPr id="723" name="楕円 722"/>
        <xdr:cNvSpPr/>
      </xdr:nvSpPr>
      <xdr:spPr>
        <a:xfrm>
          <a:off x="20383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133350</xdr:rowOff>
    </xdr:from>
    <xdr:to>
      <xdr:col>111</xdr:col>
      <xdr:colOff>177800</xdr:colOff>
      <xdr:row>78</xdr:row>
      <xdr:rowOff>152400</xdr:rowOff>
    </xdr:to>
    <xdr:cxnSp macro="">
      <xdr:nvCxnSpPr>
        <xdr:cNvPr id="724" name="直線コネクタ 723"/>
        <xdr:cNvCxnSpPr/>
      </xdr:nvCxnSpPr>
      <xdr:spPr>
        <a:xfrm flipV="1">
          <a:off x="20434300" y="13506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120650</xdr:rowOff>
    </xdr:from>
    <xdr:to>
      <xdr:col>102</xdr:col>
      <xdr:colOff>165100</xdr:colOff>
      <xdr:row>79</xdr:row>
      <xdr:rowOff>50800</xdr:rowOff>
    </xdr:to>
    <xdr:sp macro="" textlink="">
      <xdr:nvSpPr>
        <xdr:cNvPr id="725" name="楕円 724"/>
        <xdr:cNvSpPr/>
      </xdr:nvSpPr>
      <xdr:spPr>
        <a:xfrm>
          <a:off x="19494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152400</xdr:rowOff>
    </xdr:from>
    <xdr:to>
      <xdr:col>107</xdr:col>
      <xdr:colOff>50800</xdr:colOff>
      <xdr:row>79</xdr:row>
      <xdr:rowOff>0</xdr:rowOff>
    </xdr:to>
    <xdr:cxnSp macro="">
      <xdr:nvCxnSpPr>
        <xdr:cNvPr id="726" name="直線コネクタ 725"/>
        <xdr:cNvCxnSpPr/>
      </xdr:nvCxnSpPr>
      <xdr:spPr>
        <a:xfrm flipV="1">
          <a:off x="19545300" y="13525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727" name="楕円 726"/>
        <xdr:cNvSpPr/>
      </xdr:nvSpPr>
      <xdr:spPr>
        <a:xfrm>
          <a:off x="18605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0</xdr:rowOff>
    </xdr:from>
    <xdr:to>
      <xdr:col>102</xdr:col>
      <xdr:colOff>114300</xdr:colOff>
      <xdr:row>83</xdr:row>
      <xdr:rowOff>133350</xdr:rowOff>
    </xdr:to>
    <xdr:cxnSp macro="">
      <xdr:nvCxnSpPr>
        <xdr:cNvPr id="728" name="直線コネクタ 727"/>
        <xdr:cNvCxnSpPr/>
      </xdr:nvCxnSpPr>
      <xdr:spPr>
        <a:xfrm flipV="1">
          <a:off x="18656300" y="13544550"/>
          <a:ext cx="889000" cy="8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9"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0"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1"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2" name="n_4ave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29227</xdr:rowOff>
    </xdr:from>
    <xdr:ext cx="469744" cy="259045"/>
    <xdr:sp macro="" textlink="">
      <xdr:nvSpPr>
        <xdr:cNvPr id="733" name="n_1mainValue【児童館】&#10;一人当たり面積"/>
        <xdr:cNvSpPr txBox="1"/>
      </xdr:nvSpPr>
      <xdr:spPr>
        <a:xfrm>
          <a:off x="21075727"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48277</xdr:rowOff>
    </xdr:from>
    <xdr:ext cx="469744" cy="259045"/>
    <xdr:sp macro="" textlink="">
      <xdr:nvSpPr>
        <xdr:cNvPr id="734" name="n_2mainValue【児童館】&#10;一人当たり面積"/>
        <xdr:cNvSpPr txBox="1"/>
      </xdr:nvSpPr>
      <xdr:spPr>
        <a:xfrm>
          <a:off x="20199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67327</xdr:rowOff>
    </xdr:from>
    <xdr:ext cx="469744" cy="259045"/>
    <xdr:sp macro="" textlink="">
      <xdr:nvSpPr>
        <xdr:cNvPr id="735" name="n_3mainValue【児童館】&#10;一人当たり面積"/>
        <xdr:cNvSpPr txBox="1"/>
      </xdr:nvSpPr>
      <xdr:spPr>
        <a:xfrm>
          <a:off x="19310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36" name="n_4main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2" name="直線コネクタ 761"/>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3" name="【公民館】&#10;有形固定資産減価償却率最小値テキスト"/>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4" name="直線コネクタ 763"/>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767" name="【公民館】&#10;有形固定資産減価償却率平均値テキスト"/>
        <xdr:cNvSpPr txBox="1"/>
      </xdr:nvSpPr>
      <xdr:spPr>
        <a:xfrm>
          <a:off x="16357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8" name="フローチャート: 判断 767"/>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9" name="フローチャート: 判断 768"/>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0" name="フローチャート: 判断 769"/>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1" name="フローチャート: 判断 770"/>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2" name="フローチャート: 判断 771"/>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79284</xdr:rowOff>
    </xdr:from>
    <xdr:to>
      <xdr:col>85</xdr:col>
      <xdr:colOff>177800</xdr:colOff>
      <xdr:row>107</xdr:row>
      <xdr:rowOff>9434</xdr:rowOff>
    </xdr:to>
    <xdr:sp macro="" textlink="">
      <xdr:nvSpPr>
        <xdr:cNvPr id="778" name="楕円 777"/>
        <xdr:cNvSpPr/>
      </xdr:nvSpPr>
      <xdr:spPr>
        <a:xfrm>
          <a:off x="162687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57711</xdr:rowOff>
    </xdr:from>
    <xdr:ext cx="405111" cy="259045"/>
    <xdr:sp macro="" textlink="">
      <xdr:nvSpPr>
        <xdr:cNvPr id="779" name="【公民館】&#10;有形固定資産減価償却率該当値テキスト"/>
        <xdr:cNvSpPr txBox="1"/>
      </xdr:nvSpPr>
      <xdr:spPr>
        <a:xfrm>
          <a:off x="16357600"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43362</xdr:rowOff>
    </xdr:from>
    <xdr:to>
      <xdr:col>81</xdr:col>
      <xdr:colOff>101600</xdr:colOff>
      <xdr:row>106</xdr:row>
      <xdr:rowOff>144962</xdr:rowOff>
    </xdr:to>
    <xdr:sp macro="" textlink="">
      <xdr:nvSpPr>
        <xdr:cNvPr id="780" name="楕円 779"/>
        <xdr:cNvSpPr/>
      </xdr:nvSpPr>
      <xdr:spPr>
        <a:xfrm>
          <a:off x="15430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94162</xdr:rowOff>
    </xdr:from>
    <xdr:to>
      <xdr:col>85</xdr:col>
      <xdr:colOff>127000</xdr:colOff>
      <xdr:row>106</xdr:row>
      <xdr:rowOff>130084</xdr:rowOff>
    </xdr:to>
    <xdr:cxnSp macro="">
      <xdr:nvCxnSpPr>
        <xdr:cNvPr id="781" name="直線コネクタ 780"/>
        <xdr:cNvCxnSpPr/>
      </xdr:nvCxnSpPr>
      <xdr:spPr>
        <a:xfrm>
          <a:off x="15481300" y="1826786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7438</xdr:rowOff>
    </xdr:from>
    <xdr:to>
      <xdr:col>76</xdr:col>
      <xdr:colOff>165100</xdr:colOff>
      <xdr:row>106</xdr:row>
      <xdr:rowOff>109038</xdr:rowOff>
    </xdr:to>
    <xdr:sp macro="" textlink="">
      <xdr:nvSpPr>
        <xdr:cNvPr id="782" name="楕円 781"/>
        <xdr:cNvSpPr/>
      </xdr:nvSpPr>
      <xdr:spPr>
        <a:xfrm>
          <a:off x="14541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58238</xdr:rowOff>
    </xdr:from>
    <xdr:to>
      <xdr:col>81</xdr:col>
      <xdr:colOff>50800</xdr:colOff>
      <xdr:row>106</xdr:row>
      <xdr:rowOff>94162</xdr:rowOff>
    </xdr:to>
    <xdr:cxnSp macro="">
      <xdr:nvCxnSpPr>
        <xdr:cNvPr id="783" name="直線コネクタ 782"/>
        <xdr:cNvCxnSpPr/>
      </xdr:nvCxnSpPr>
      <xdr:spPr>
        <a:xfrm>
          <a:off x="14592300" y="182319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142966</xdr:rowOff>
    </xdr:from>
    <xdr:to>
      <xdr:col>72</xdr:col>
      <xdr:colOff>38100</xdr:colOff>
      <xdr:row>106</xdr:row>
      <xdr:rowOff>73116</xdr:rowOff>
    </xdr:to>
    <xdr:sp macro="" textlink="">
      <xdr:nvSpPr>
        <xdr:cNvPr id="784" name="楕円 783"/>
        <xdr:cNvSpPr/>
      </xdr:nvSpPr>
      <xdr:spPr>
        <a:xfrm>
          <a:off x="13652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22316</xdr:rowOff>
    </xdr:from>
    <xdr:to>
      <xdr:col>76</xdr:col>
      <xdr:colOff>114300</xdr:colOff>
      <xdr:row>106</xdr:row>
      <xdr:rowOff>58238</xdr:rowOff>
    </xdr:to>
    <xdr:cxnSp macro="">
      <xdr:nvCxnSpPr>
        <xdr:cNvPr id="785" name="直線コネクタ 784"/>
        <xdr:cNvCxnSpPr/>
      </xdr:nvCxnSpPr>
      <xdr:spPr>
        <a:xfrm>
          <a:off x="13703300" y="181960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108676</xdr:rowOff>
    </xdr:from>
    <xdr:to>
      <xdr:col>67</xdr:col>
      <xdr:colOff>101600</xdr:colOff>
      <xdr:row>106</xdr:row>
      <xdr:rowOff>38826</xdr:rowOff>
    </xdr:to>
    <xdr:sp macro="" textlink="">
      <xdr:nvSpPr>
        <xdr:cNvPr id="786" name="楕円 785"/>
        <xdr:cNvSpPr/>
      </xdr:nvSpPr>
      <xdr:spPr>
        <a:xfrm>
          <a:off x="12763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159476</xdr:rowOff>
    </xdr:from>
    <xdr:to>
      <xdr:col>71</xdr:col>
      <xdr:colOff>177800</xdr:colOff>
      <xdr:row>106</xdr:row>
      <xdr:rowOff>22316</xdr:rowOff>
    </xdr:to>
    <xdr:cxnSp macro="">
      <xdr:nvCxnSpPr>
        <xdr:cNvPr id="787" name="直線コネクタ 786"/>
        <xdr:cNvCxnSpPr/>
      </xdr:nvCxnSpPr>
      <xdr:spPr>
        <a:xfrm>
          <a:off x="12814300" y="181617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88" name="n_1aveValue【公民館】&#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89" name="n_2ave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790" name="n_3aveValue【公民館】&#10;有形固定資産減価償却率"/>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791" name="n_4aveValue【公民館】&#10;有形固定資産減価償却率"/>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136089</xdr:rowOff>
    </xdr:from>
    <xdr:ext cx="405111" cy="259045"/>
    <xdr:sp macro="" textlink="">
      <xdr:nvSpPr>
        <xdr:cNvPr id="792" name="n_1mainValue【公民館】&#10;有形固定資産減価償却率"/>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100165</xdr:rowOff>
    </xdr:from>
    <xdr:ext cx="405111" cy="259045"/>
    <xdr:sp macro="" textlink="">
      <xdr:nvSpPr>
        <xdr:cNvPr id="793" name="n_2mainValue【公民館】&#10;有形固定資産減価償却率"/>
        <xdr:cNvSpPr txBox="1"/>
      </xdr:nvSpPr>
      <xdr:spPr>
        <a:xfrm>
          <a:off x="14389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64243</xdr:rowOff>
    </xdr:from>
    <xdr:ext cx="405111" cy="259045"/>
    <xdr:sp macro="" textlink="">
      <xdr:nvSpPr>
        <xdr:cNvPr id="794" name="n_3mainValue【公民館】&#10;有形固定資産減価償却率"/>
        <xdr:cNvSpPr txBox="1"/>
      </xdr:nvSpPr>
      <xdr:spPr>
        <a:xfrm>
          <a:off x="13500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29953</xdr:rowOff>
    </xdr:from>
    <xdr:ext cx="405111" cy="259045"/>
    <xdr:sp macro="" textlink="">
      <xdr:nvSpPr>
        <xdr:cNvPr id="795" name="n_4mainValue【公民館】&#10;有形固定資産減価償却率"/>
        <xdr:cNvSpPr txBox="1"/>
      </xdr:nvSpPr>
      <xdr:spPr>
        <a:xfrm>
          <a:off x="126117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7" name="直線コネクタ 816"/>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公民館】&#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822" name="【公民館】&#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4" name="フローチャート: 判断 823"/>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5" name="フローチャート: 判断 824"/>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6" name="フローチャート: 判断 825"/>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7" name="フローチャート: 判断 826"/>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57404</xdr:rowOff>
    </xdr:from>
    <xdr:to>
      <xdr:col>116</xdr:col>
      <xdr:colOff>114300</xdr:colOff>
      <xdr:row>102</xdr:row>
      <xdr:rowOff>159004</xdr:rowOff>
    </xdr:to>
    <xdr:sp macro="" textlink="">
      <xdr:nvSpPr>
        <xdr:cNvPr id="833" name="楕円 832"/>
        <xdr:cNvSpPr/>
      </xdr:nvSpPr>
      <xdr:spPr>
        <a:xfrm>
          <a:off x="22110700" y="17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80281</xdr:rowOff>
    </xdr:from>
    <xdr:ext cx="469744" cy="259045"/>
    <xdr:sp macro="" textlink="">
      <xdr:nvSpPr>
        <xdr:cNvPr id="834" name="【公民館】&#10;一人当たり面積該当値テキスト"/>
        <xdr:cNvSpPr txBox="1"/>
      </xdr:nvSpPr>
      <xdr:spPr>
        <a:xfrm>
          <a:off x="22199600" y="1739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73406</xdr:rowOff>
    </xdr:from>
    <xdr:to>
      <xdr:col>112</xdr:col>
      <xdr:colOff>38100</xdr:colOff>
      <xdr:row>103</xdr:row>
      <xdr:rowOff>3556</xdr:rowOff>
    </xdr:to>
    <xdr:sp macro="" textlink="">
      <xdr:nvSpPr>
        <xdr:cNvPr id="835" name="楕円 834"/>
        <xdr:cNvSpPr/>
      </xdr:nvSpPr>
      <xdr:spPr>
        <a:xfrm>
          <a:off x="21272500" y="175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108204</xdr:rowOff>
    </xdr:from>
    <xdr:to>
      <xdr:col>116</xdr:col>
      <xdr:colOff>63500</xdr:colOff>
      <xdr:row>102</xdr:row>
      <xdr:rowOff>124206</xdr:rowOff>
    </xdr:to>
    <xdr:cxnSp macro="">
      <xdr:nvCxnSpPr>
        <xdr:cNvPr id="836" name="直線コネクタ 835"/>
        <xdr:cNvCxnSpPr/>
      </xdr:nvCxnSpPr>
      <xdr:spPr>
        <a:xfrm flipV="1">
          <a:off x="21323300" y="1759610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89408</xdr:rowOff>
    </xdr:from>
    <xdr:to>
      <xdr:col>107</xdr:col>
      <xdr:colOff>101600</xdr:colOff>
      <xdr:row>103</xdr:row>
      <xdr:rowOff>19558</xdr:rowOff>
    </xdr:to>
    <xdr:sp macro="" textlink="">
      <xdr:nvSpPr>
        <xdr:cNvPr id="837" name="楕円 836"/>
        <xdr:cNvSpPr/>
      </xdr:nvSpPr>
      <xdr:spPr>
        <a:xfrm>
          <a:off x="203835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124206</xdr:rowOff>
    </xdr:from>
    <xdr:to>
      <xdr:col>111</xdr:col>
      <xdr:colOff>177800</xdr:colOff>
      <xdr:row>102</xdr:row>
      <xdr:rowOff>140208</xdr:rowOff>
    </xdr:to>
    <xdr:cxnSp macro="">
      <xdr:nvCxnSpPr>
        <xdr:cNvPr id="838" name="直線コネクタ 837"/>
        <xdr:cNvCxnSpPr/>
      </xdr:nvCxnSpPr>
      <xdr:spPr>
        <a:xfrm flipV="1">
          <a:off x="20434300" y="1761210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103124</xdr:rowOff>
    </xdr:from>
    <xdr:to>
      <xdr:col>102</xdr:col>
      <xdr:colOff>165100</xdr:colOff>
      <xdr:row>103</xdr:row>
      <xdr:rowOff>33274</xdr:rowOff>
    </xdr:to>
    <xdr:sp macro="" textlink="">
      <xdr:nvSpPr>
        <xdr:cNvPr id="839" name="楕円 838"/>
        <xdr:cNvSpPr/>
      </xdr:nvSpPr>
      <xdr:spPr>
        <a:xfrm>
          <a:off x="19494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140208</xdr:rowOff>
    </xdr:from>
    <xdr:to>
      <xdr:col>107</xdr:col>
      <xdr:colOff>50800</xdr:colOff>
      <xdr:row>102</xdr:row>
      <xdr:rowOff>153924</xdr:rowOff>
    </xdr:to>
    <xdr:cxnSp macro="">
      <xdr:nvCxnSpPr>
        <xdr:cNvPr id="840" name="直線コネクタ 839"/>
        <xdr:cNvCxnSpPr/>
      </xdr:nvCxnSpPr>
      <xdr:spPr>
        <a:xfrm flipV="1">
          <a:off x="19545300" y="176281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116839</xdr:rowOff>
    </xdr:from>
    <xdr:to>
      <xdr:col>98</xdr:col>
      <xdr:colOff>38100</xdr:colOff>
      <xdr:row>103</xdr:row>
      <xdr:rowOff>46989</xdr:rowOff>
    </xdr:to>
    <xdr:sp macro="" textlink="">
      <xdr:nvSpPr>
        <xdr:cNvPr id="841" name="楕円 840"/>
        <xdr:cNvSpPr/>
      </xdr:nvSpPr>
      <xdr:spPr>
        <a:xfrm>
          <a:off x="18605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153924</xdr:rowOff>
    </xdr:from>
    <xdr:to>
      <xdr:col>102</xdr:col>
      <xdr:colOff>114300</xdr:colOff>
      <xdr:row>102</xdr:row>
      <xdr:rowOff>167639</xdr:rowOff>
    </xdr:to>
    <xdr:cxnSp macro="">
      <xdr:nvCxnSpPr>
        <xdr:cNvPr id="842" name="直線コネクタ 841"/>
        <xdr:cNvCxnSpPr/>
      </xdr:nvCxnSpPr>
      <xdr:spPr>
        <a:xfrm flipV="1">
          <a:off x="18656300" y="176418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843" name="n_1aveValue【公民館】&#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844" name="n_2aveValue【公民館】&#10;一人当たり面積"/>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845" name="n_3aveValue【公民館】&#10;一人当たり面積"/>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846" name="n_4aveValue【公民館】&#10;一人当たり面積"/>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20083</xdr:rowOff>
    </xdr:from>
    <xdr:ext cx="469744" cy="259045"/>
    <xdr:sp macro="" textlink="">
      <xdr:nvSpPr>
        <xdr:cNvPr id="847" name="n_1mainValue【公民館】&#10;一人当たり面積"/>
        <xdr:cNvSpPr txBox="1"/>
      </xdr:nvSpPr>
      <xdr:spPr>
        <a:xfrm>
          <a:off x="21075727" y="1733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36085</xdr:rowOff>
    </xdr:from>
    <xdr:ext cx="469744" cy="259045"/>
    <xdr:sp macro="" textlink="">
      <xdr:nvSpPr>
        <xdr:cNvPr id="848" name="n_2mainValue【公民館】&#10;一人当たり面積"/>
        <xdr:cNvSpPr txBox="1"/>
      </xdr:nvSpPr>
      <xdr:spPr>
        <a:xfrm>
          <a:off x="20199427" y="1735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49801</xdr:rowOff>
    </xdr:from>
    <xdr:ext cx="469744" cy="259045"/>
    <xdr:sp macro="" textlink="">
      <xdr:nvSpPr>
        <xdr:cNvPr id="849" name="n_3mainValue【公民館】&#10;一人当たり面積"/>
        <xdr:cNvSpPr txBox="1"/>
      </xdr:nvSpPr>
      <xdr:spPr>
        <a:xfrm>
          <a:off x="19310427" y="173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63516</xdr:rowOff>
    </xdr:from>
    <xdr:ext cx="469744" cy="259045"/>
    <xdr:sp macro="" textlink="">
      <xdr:nvSpPr>
        <xdr:cNvPr id="850" name="n_4mainValue【公民館】&#10;一人当たり面積"/>
        <xdr:cNvSpPr txBox="1"/>
      </xdr:nvSpPr>
      <xdr:spPr>
        <a:xfrm>
          <a:off x="18421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橋りょう・トンネル</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52.8</a:t>
          </a:r>
          <a:r>
            <a:rPr kumimoji="1" lang="ja-JP" altLang="en-US" sz="1050">
              <a:latin typeface="ＭＳ Ｐゴシック" panose="020B0600070205080204" pitchFamily="50" charset="-128"/>
              <a:ea typeface="ＭＳ Ｐゴシック" panose="020B0600070205080204" pitchFamily="50" charset="-128"/>
            </a:rPr>
            <a:t>％と類似団体平均を下回っているのは、平成</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年代前半に積極的な改良を行ったほか、令和３年度に外川原橋や土目内橋の橋梁補修を行ったことによるものである。今後も橋梁長寿命化修繕計画を基に老朽化対策に取り組んでいく。</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公営住宅</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65.1</a:t>
          </a:r>
          <a:r>
            <a:rPr kumimoji="1" lang="ja-JP" altLang="en-US" sz="1050">
              <a:latin typeface="ＭＳ Ｐゴシック" panose="020B0600070205080204" pitchFamily="50" charset="-128"/>
              <a:ea typeface="ＭＳ Ｐゴシック" panose="020B0600070205080204" pitchFamily="50" charset="-128"/>
            </a:rPr>
            <a:t>％と類似団体平均を下回っているが、大きな建替え工事や改修工事がなかったことから償却率は増加した。今後は建替え及び改修工事を予定しており、個別施設計画に基づき統合を含めた老朽化対策に取り組んでいく。</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認定こども園・幼稚園・保育所</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88.2</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児童館</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71.3</a:t>
          </a:r>
          <a:r>
            <a:rPr kumimoji="1" lang="ja-JP" altLang="en-US" sz="1050">
              <a:latin typeface="ＭＳ Ｐゴシック" panose="020B0600070205080204" pitchFamily="50" charset="-128"/>
              <a:ea typeface="ＭＳ Ｐゴシック" panose="020B0600070205080204" pitchFamily="50" charset="-128"/>
            </a:rPr>
            <a:t>％と類似団体平均よりも高くなっているが、いずれも築</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年以上経過した木造建築の施設が多いことが主な要因である。今後は個別施設計画に基づき老朽化対策に取り組んでいく。</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学校施設</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79.1</a:t>
          </a:r>
          <a:r>
            <a:rPr kumimoji="1" lang="ja-JP" altLang="en-US" sz="1050">
              <a:latin typeface="ＭＳ Ｐゴシック" panose="020B0600070205080204" pitchFamily="50" charset="-128"/>
              <a:ea typeface="ＭＳ Ｐゴシック" panose="020B0600070205080204" pitchFamily="50" charset="-128"/>
            </a:rPr>
            <a:t>％と類似団体平均よりも高くなっているが、これは平成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年度に</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校を統合した中学校を開設したものの、昭和</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年代～</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年代に建築された校舎が依然として多いためである。また、一人当たり面積が</a:t>
          </a:r>
          <a:r>
            <a:rPr kumimoji="1" lang="en-US" altLang="ja-JP" sz="1050">
              <a:latin typeface="ＭＳ Ｐゴシック" panose="020B0600070205080204" pitchFamily="50" charset="-128"/>
              <a:ea typeface="ＭＳ Ｐゴシック" panose="020B0600070205080204" pitchFamily="50" charset="-128"/>
            </a:rPr>
            <a:t>2.055㎡</a:t>
          </a:r>
          <a:r>
            <a:rPr kumimoji="1" lang="ja-JP" altLang="en-US" sz="1050">
              <a:latin typeface="ＭＳ Ｐゴシック" panose="020B0600070205080204" pitchFamily="50" charset="-128"/>
              <a:ea typeface="ＭＳ Ｐゴシック" panose="020B0600070205080204" pitchFamily="50" charset="-128"/>
            </a:rPr>
            <a:t>と類似団体よりも広くなっているのは人口が減少していることが主な要因である。全ての校舎の耐震化工事を終えているため、今後は適切な維持修繕により施設の長寿命化を図っていく。</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公民館</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74.3</a:t>
          </a:r>
          <a:r>
            <a:rPr kumimoji="1" lang="ja-JP" altLang="en-US" sz="1050">
              <a:latin typeface="ＭＳ Ｐゴシック" panose="020B0600070205080204" pitchFamily="50" charset="-128"/>
              <a:ea typeface="ＭＳ Ｐゴシック" panose="020B0600070205080204" pitchFamily="50" charset="-128"/>
            </a:rPr>
            <a:t>％と類似団体平均よりも高くなっているが、これは築</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年以上経過した木造建築の施設が多いことが主な要因である。今後は個別施設計画に基づき老朽化対策に取り組んでいく。また、一人当たり面積が</a:t>
          </a:r>
          <a:r>
            <a:rPr kumimoji="1" lang="en-US" altLang="ja-JP" sz="1050">
              <a:latin typeface="ＭＳ Ｐゴシック" panose="020B0600070205080204" pitchFamily="50" charset="-128"/>
              <a:ea typeface="ＭＳ Ｐゴシック" panose="020B0600070205080204" pitchFamily="50" charset="-128"/>
            </a:rPr>
            <a:t>0.436㎡</a:t>
          </a:r>
          <a:r>
            <a:rPr kumimoji="1" lang="ja-JP" altLang="en-US" sz="1050">
              <a:latin typeface="ＭＳ Ｐゴシック" panose="020B0600070205080204" pitchFamily="50" charset="-128"/>
              <a:ea typeface="ＭＳ Ｐゴシック" panose="020B0600070205080204" pitchFamily="50" charset="-128"/>
            </a:rPr>
            <a:t>と類似団体内平均よりも広くなっているのは、点在する集落に分館施設を設置しており、施設数が多いことが要因である。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69,293
68,900
913.22
46,966,198
44,631,079
2,162,650
22,505,831
32,121,609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118473</xdr:rowOff>
    </xdr:from>
    <xdr:to>
      <xdr:col>24</xdr:col>
      <xdr:colOff>114300</xdr:colOff>
      <xdr:row>40</xdr:row>
      <xdr:rowOff>48623</xdr:rowOff>
    </xdr:to>
    <xdr:sp macro="" textlink="">
      <xdr:nvSpPr>
        <xdr:cNvPr id="74" name="楕円 73"/>
        <xdr:cNvSpPr/>
      </xdr:nvSpPr>
      <xdr:spPr>
        <a:xfrm>
          <a:off x="45847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96900</xdr:rowOff>
    </xdr:from>
    <xdr:ext cx="405111" cy="259045"/>
    <xdr:sp macro="" textlink="">
      <xdr:nvSpPr>
        <xdr:cNvPr id="75" name="【図書館】&#10;有形固定資産減価償却率該当値テキスト"/>
        <xdr:cNvSpPr txBox="1"/>
      </xdr:nvSpPr>
      <xdr:spPr>
        <a:xfrm>
          <a:off x="4673600"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89081</xdr:rowOff>
    </xdr:from>
    <xdr:to>
      <xdr:col>20</xdr:col>
      <xdr:colOff>38100</xdr:colOff>
      <xdr:row>40</xdr:row>
      <xdr:rowOff>19231</xdr:rowOff>
    </xdr:to>
    <xdr:sp macro="" textlink="">
      <xdr:nvSpPr>
        <xdr:cNvPr id="76" name="楕円 75"/>
        <xdr:cNvSpPr/>
      </xdr:nvSpPr>
      <xdr:spPr>
        <a:xfrm>
          <a:off x="3746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139881</xdr:rowOff>
    </xdr:from>
    <xdr:to>
      <xdr:col>24</xdr:col>
      <xdr:colOff>63500</xdr:colOff>
      <xdr:row>39</xdr:row>
      <xdr:rowOff>169273</xdr:rowOff>
    </xdr:to>
    <xdr:cxnSp macro="">
      <xdr:nvCxnSpPr>
        <xdr:cNvPr id="77" name="直線コネクタ 76"/>
        <xdr:cNvCxnSpPr/>
      </xdr:nvCxnSpPr>
      <xdr:spPr>
        <a:xfrm>
          <a:off x="3797300" y="68264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58057</xdr:rowOff>
    </xdr:from>
    <xdr:to>
      <xdr:col>15</xdr:col>
      <xdr:colOff>101600</xdr:colOff>
      <xdr:row>39</xdr:row>
      <xdr:rowOff>159657</xdr:rowOff>
    </xdr:to>
    <xdr:sp macro="" textlink="">
      <xdr:nvSpPr>
        <xdr:cNvPr id="78" name="楕円 77"/>
        <xdr:cNvSpPr/>
      </xdr:nvSpPr>
      <xdr:spPr>
        <a:xfrm>
          <a:off x="2857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108857</xdr:rowOff>
    </xdr:from>
    <xdr:to>
      <xdr:col>19</xdr:col>
      <xdr:colOff>177800</xdr:colOff>
      <xdr:row>39</xdr:row>
      <xdr:rowOff>139881</xdr:rowOff>
    </xdr:to>
    <xdr:cxnSp macro="">
      <xdr:nvCxnSpPr>
        <xdr:cNvPr id="79" name="直線コネクタ 78"/>
        <xdr:cNvCxnSpPr/>
      </xdr:nvCxnSpPr>
      <xdr:spPr>
        <a:xfrm>
          <a:off x="2908300" y="67954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27033</xdr:rowOff>
    </xdr:from>
    <xdr:to>
      <xdr:col>10</xdr:col>
      <xdr:colOff>165100</xdr:colOff>
      <xdr:row>39</xdr:row>
      <xdr:rowOff>128633</xdr:rowOff>
    </xdr:to>
    <xdr:sp macro="" textlink="">
      <xdr:nvSpPr>
        <xdr:cNvPr id="80" name="楕円 79"/>
        <xdr:cNvSpPr/>
      </xdr:nvSpPr>
      <xdr:spPr>
        <a:xfrm>
          <a:off x="1968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77833</xdr:rowOff>
    </xdr:from>
    <xdr:to>
      <xdr:col>15</xdr:col>
      <xdr:colOff>50800</xdr:colOff>
      <xdr:row>39</xdr:row>
      <xdr:rowOff>108857</xdr:rowOff>
    </xdr:to>
    <xdr:cxnSp macro="">
      <xdr:nvCxnSpPr>
        <xdr:cNvPr id="81" name="直線コネクタ 80"/>
        <xdr:cNvCxnSpPr/>
      </xdr:nvCxnSpPr>
      <xdr:spPr>
        <a:xfrm>
          <a:off x="2019300" y="676438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169091</xdr:rowOff>
    </xdr:from>
    <xdr:to>
      <xdr:col>6</xdr:col>
      <xdr:colOff>38100</xdr:colOff>
      <xdr:row>39</xdr:row>
      <xdr:rowOff>99241</xdr:rowOff>
    </xdr:to>
    <xdr:sp macro="" textlink="">
      <xdr:nvSpPr>
        <xdr:cNvPr id="82" name="楕円 81"/>
        <xdr:cNvSpPr/>
      </xdr:nvSpPr>
      <xdr:spPr>
        <a:xfrm>
          <a:off x="1079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48441</xdr:rowOff>
    </xdr:from>
    <xdr:to>
      <xdr:col>10</xdr:col>
      <xdr:colOff>114300</xdr:colOff>
      <xdr:row>39</xdr:row>
      <xdr:rowOff>77833</xdr:rowOff>
    </xdr:to>
    <xdr:cxnSp macro="">
      <xdr:nvCxnSpPr>
        <xdr:cNvPr id="83" name="直線コネクタ 82"/>
        <xdr:cNvCxnSpPr/>
      </xdr:nvCxnSpPr>
      <xdr:spPr>
        <a:xfrm>
          <a:off x="1130300" y="673499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10358</xdr:rowOff>
    </xdr:from>
    <xdr:ext cx="405111" cy="259045"/>
    <xdr:sp macro="" textlink="">
      <xdr:nvSpPr>
        <xdr:cNvPr id="88" name="n_1mainValue【図書館】&#10;有形固定資産減価償却率"/>
        <xdr:cNvSpPr txBox="1"/>
      </xdr:nvSpPr>
      <xdr:spPr>
        <a:xfrm>
          <a:off x="35820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150784</xdr:rowOff>
    </xdr:from>
    <xdr:ext cx="405111" cy="259045"/>
    <xdr:sp macro="" textlink="">
      <xdr:nvSpPr>
        <xdr:cNvPr id="89" name="n_2mainValue【図書館】&#10;有形固定資産減価償却率"/>
        <xdr:cNvSpPr txBox="1"/>
      </xdr:nvSpPr>
      <xdr:spPr>
        <a:xfrm>
          <a:off x="2705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119760</xdr:rowOff>
    </xdr:from>
    <xdr:ext cx="405111" cy="259045"/>
    <xdr:sp macro="" textlink="">
      <xdr:nvSpPr>
        <xdr:cNvPr id="90" name="n_3mainValue【図書館】&#10;有形固定資産減価償却率"/>
        <xdr:cNvSpPr txBox="1"/>
      </xdr:nvSpPr>
      <xdr:spPr>
        <a:xfrm>
          <a:off x="1816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90368</xdr:rowOff>
    </xdr:from>
    <xdr:ext cx="405111" cy="259045"/>
    <xdr:sp macro="" textlink="">
      <xdr:nvSpPr>
        <xdr:cNvPr id="91" name="n_4mainValue【図書館】&#10;有形固定資産減価償却率"/>
        <xdr:cNvSpPr txBox="1"/>
      </xdr:nvSpPr>
      <xdr:spPr>
        <a:xfrm>
          <a:off x="927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31" name="楕円 130"/>
        <xdr:cNvSpPr/>
      </xdr:nvSpPr>
      <xdr:spPr>
        <a:xfrm>
          <a:off x="10426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80027</xdr:rowOff>
    </xdr:from>
    <xdr:ext cx="469744" cy="259045"/>
    <xdr:sp macro="" textlink="">
      <xdr:nvSpPr>
        <xdr:cNvPr id="132" name="【図書館】&#10;一人当たり面積該当値テキスト"/>
        <xdr:cNvSpPr txBox="1"/>
      </xdr:nvSpPr>
      <xdr:spPr>
        <a:xfrm>
          <a:off x="10515600"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114300</xdr:rowOff>
    </xdr:from>
    <xdr:to>
      <xdr:col>50</xdr:col>
      <xdr:colOff>165100</xdr:colOff>
      <xdr:row>39</xdr:row>
      <xdr:rowOff>44450</xdr:rowOff>
    </xdr:to>
    <xdr:sp macro="" textlink="">
      <xdr:nvSpPr>
        <xdr:cNvPr id="133" name="楕円 132"/>
        <xdr:cNvSpPr/>
      </xdr:nvSpPr>
      <xdr:spPr>
        <a:xfrm>
          <a:off x="958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165100</xdr:rowOff>
    </xdr:to>
    <xdr:cxnSp macro="">
      <xdr:nvCxnSpPr>
        <xdr:cNvPr id="134" name="直線コネクタ 133"/>
        <xdr:cNvCxnSpPr/>
      </xdr:nvCxnSpPr>
      <xdr:spPr>
        <a:xfrm flipV="1">
          <a:off x="9639300" y="6667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114300</xdr:rowOff>
    </xdr:from>
    <xdr:to>
      <xdr:col>46</xdr:col>
      <xdr:colOff>38100</xdr:colOff>
      <xdr:row>39</xdr:row>
      <xdr:rowOff>44450</xdr:rowOff>
    </xdr:to>
    <xdr:sp macro="" textlink="">
      <xdr:nvSpPr>
        <xdr:cNvPr id="135" name="楕円 134"/>
        <xdr:cNvSpPr/>
      </xdr:nvSpPr>
      <xdr:spPr>
        <a:xfrm>
          <a:off x="8699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165100</xdr:rowOff>
    </xdr:from>
    <xdr:to>
      <xdr:col>50</xdr:col>
      <xdr:colOff>114300</xdr:colOff>
      <xdr:row>38</xdr:row>
      <xdr:rowOff>165100</xdr:rowOff>
    </xdr:to>
    <xdr:cxnSp macro="">
      <xdr:nvCxnSpPr>
        <xdr:cNvPr id="136" name="直線コネクタ 135"/>
        <xdr:cNvCxnSpPr/>
      </xdr:nvCxnSpPr>
      <xdr:spPr>
        <a:xfrm>
          <a:off x="8750300" y="668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127000</xdr:rowOff>
    </xdr:from>
    <xdr:to>
      <xdr:col>41</xdr:col>
      <xdr:colOff>101600</xdr:colOff>
      <xdr:row>39</xdr:row>
      <xdr:rowOff>57150</xdr:rowOff>
    </xdr:to>
    <xdr:sp macro="" textlink="">
      <xdr:nvSpPr>
        <xdr:cNvPr id="137" name="楕円 136"/>
        <xdr:cNvSpPr/>
      </xdr:nvSpPr>
      <xdr:spPr>
        <a:xfrm>
          <a:off x="7810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165100</xdr:rowOff>
    </xdr:from>
    <xdr:to>
      <xdr:col>45</xdr:col>
      <xdr:colOff>177800</xdr:colOff>
      <xdr:row>39</xdr:row>
      <xdr:rowOff>6350</xdr:rowOff>
    </xdr:to>
    <xdr:cxnSp macro="">
      <xdr:nvCxnSpPr>
        <xdr:cNvPr id="138" name="直線コネクタ 137"/>
        <xdr:cNvCxnSpPr/>
      </xdr:nvCxnSpPr>
      <xdr:spPr>
        <a:xfrm flipV="1">
          <a:off x="7861300" y="668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39" name="楕円 138"/>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6350</xdr:rowOff>
    </xdr:from>
    <xdr:to>
      <xdr:col>41</xdr:col>
      <xdr:colOff>50800</xdr:colOff>
      <xdr:row>39</xdr:row>
      <xdr:rowOff>19050</xdr:rowOff>
    </xdr:to>
    <xdr:cxnSp macro="">
      <xdr:nvCxnSpPr>
        <xdr:cNvPr id="140" name="直線コネクタ 139"/>
        <xdr:cNvCxnSpPr/>
      </xdr:nvCxnSpPr>
      <xdr:spPr>
        <a:xfrm flipV="1">
          <a:off x="6972300" y="669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35577</xdr:rowOff>
    </xdr:from>
    <xdr:ext cx="469744" cy="259045"/>
    <xdr:sp macro="" textlink="">
      <xdr:nvSpPr>
        <xdr:cNvPr id="145" name="n_1mainValue【図書館】&#10;一人当たり面積"/>
        <xdr:cNvSpPr txBox="1"/>
      </xdr:nvSpPr>
      <xdr:spPr>
        <a:xfrm>
          <a:off x="93917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35577</xdr:rowOff>
    </xdr:from>
    <xdr:ext cx="469744" cy="259045"/>
    <xdr:sp macro="" textlink="">
      <xdr:nvSpPr>
        <xdr:cNvPr id="146" name="n_2mainValue【図書館】&#10;一人当たり面積"/>
        <xdr:cNvSpPr txBox="1"/>
      </xdr:nvSpPr>
      <xdr:spPr>
        <a:xfrm>
          <a:off x="85154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7" name="n_3main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60977</xdr:rowOff>
    </xdr:from>
    <xdr:ext cx="469744" cy="259045"/>
    <xdr:sp macro="" textlink="">
      <xdr:nvSpPr>
        <xdr:cNvPr id="148" name="n_4mainValue【図書館】&#10;一人当たり面積"/>
        <xdr:cNvSpPr txBox="1"/>
      </xdr:nvSpPr>
      <xdr:spPr>
        <a:xfrm>
          <a:off x="6737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92891</xdr:rowOff>
    </xdr:from>
    <xdr:to>
      <xdr:col>24</xdr:col>
      <xdr:colOff>114300</xdr:colOff>
      <xdr:row>63</xdr:row>
      <xdr:rowOff>23041</xdr:rowOff>
    </xdr:to>
    <xdr:sp macro="" textlink="">
      <xdr:nvSpPr>
        <xdr:cNvPr id="190" name="楕円 189"/>
        <xdr:cNvSpPr/>
      </xdr:nvSpPr>
      <xdr:spPr>
        <a:xfrm>
          <a:off x="45847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71318</xdr:rowOff>
    </xdr:from>
    <xdr:ext cx="405111" cy="259045"/>
    <xdr:sp macro="" textlink="">
      <xdr:nvSpPr>
        <xdr:cNvPr id="191" name="【体育館・プール】&#10;有形固定資産減価償却率該当値テキスト"/>
        <xdr:cNvSpPr txBox="1"/>
      </xdr:nvSpPr>
      <xdr:spPr>
        <a:xfrm>
          <a:off x="4673600"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79828</xdr:rowOff>
    </xdr:from>
    <xdr:to>
      <xdr:col>20</xdr:col>
      <xdr:colOff>38100</xdr:colOff>
      <xdr:row>63</xdr:row>
      <xdr:rowOff>9978</xdr:rowOff>
    </xdr:to>
    <xdr:sp macro="" textlink="">
      <xdr:nvSpPr>
        <xdr:cNvPr id="192" name="楕円 191"/>
        <xdr:cNvSpPr/>
      </xdr:nvSpPr>
      <xdr:spPr>
        <a:xfrm>
          <a:off x="3746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130628</xdr:rowOff>
    </xdr:from>
    <xdr:to>
      <xdr:col>24</xdr:col>
      <xdr:colOff>63500</xdr:colOff>
      <xdr:row>62</xdr:row>
      <xdr:rowOff>143691</xdr:rowOff>
    </xdr:to>
    <xdr:cxnSp macro="">
      <xdr:nvCxnSpPr>
        <xdr:cNvPr id="193" name="直線コネクタ 192"/>
        <xdr:cNvCxnSpPr/>
      </xdr:nvCxnSpPr>
      <xdr:spPr>
        <a:xfrm>
          <a:off x="3797300" y="1076052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63500</xdr:rowOff>
    </xdr:from>
    <xdr:to>
      <xdr:col>15</xdr:col>
      <xdr:colOff>101600</xdr:colOff>
      <xdr:row>62</xdr:row>
      <xdr:rowOff>165100</xdr:rowOff>
    </xdr:to>
    <xdr:sp macro="" textlink="">
      <xdr:nvSpPr>
        <xdr:cNvPr id="194" name="楕円 193"/>
        <xdr:cNvSpPr/>
      </xdr:nvSpPr>
      <xdr:spPr>
        <a:xfrm>
          <a:off x="2857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114300</xdr:rowOff>
    </xdr:from>
    <xdr:to>
      <xdr:col>19</xdr:col>
      <xdr:colOff>177800</xdr:colOff>
      <xdr:row>62</xdr:row>
      <xdr:rowOff>130628</xdr:rowOff>
    </xdr:to>
    <xdr:cxnSp macro="">
      <xdr:nvCxnSpPr>
        <xdr:cNvPr id="195" name="直線コネクタ 194"/>
        <xdr:cNvCxnSpPr/>
      </xdr:nvCxnSpPr>
      <xdr:spPr>
        <a:xfrm>
          <a:off x="2908300" y="10744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56969</xdr:rowOff>
    </xdr:from>
    <xdr:to>
      <xdr:col>10</xdr:col>
      <xdr:colOff>165100</xdr:colOff>
      <xdr:row>62</xdr:row>
      <xdr:rowOff>158569</xdr:rowOff>
    </xdr:to>
    <xdr:sp macro="" textlink="">
      <xdr:nvSpPr>
        <xdr:cNvPr id="196" name="楕円 195"/>
        <xdr:cNvSpPr/>
      </xdr:nvSpPr>
      <xdr:spPr>
        <a:xfrm>
          <a:off x="1968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107769</xdr:rowOff>
    </xdr:from>
    <xdr:to>
      <xdr:col>15</xdr:col>
      <xdr:colOff>50800</xdr:colOff>
      <xdr:row>62</xdr:row>
      <xdr:rowOff>114300</xdr:rowOff>
    </xdr:to>
    <xdr:cxnSp macro="">
      <xdr:nvCxnSpPr>
        <xdr:cNvPr id="197" name="直線コネクタ 196"/>
        <xdr:cNvCxnSpPr/>
      </xdr:nvCxnSpPr>
      <xdr:spPr>
        <a:xfrm>
          <a:off x="2019300" y="107376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40640</xdr:rowOff>
    </xdr:from>
    <xdr:to>
      <xdr:col>6</xdr:col>
      <xdr:colOff>38100</xdr:colOff>
      <xdr:row>62</xdr:row>
      <xdr:rowOff>142240</xdr:rowOff>
    </xdr:to>
    <xdr:sp macro="" textlink="">
      <xdr:nvSpPr>
        <xdr:cNvPr id="198" name="楕円 197"/>
        <xdr:cNvSpPr/>
      </xdr:nvSpPr>
      <xdr:spPr>
        <a:xfrm>
          <a:off x="107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91440</xdr:rowOff>
    </xdr:from>
    <xdr:to>
      <xdr:col>10</xdr:col>
      <xdr:colOff>114300</xdr:colOff>
      <xdr:row>62</xdr:row>
      <xdr:rowOff>107769</xdr:rowOff>
    </xdr:to>
    <xdr:cxnSp macro="">
      <xdr:nvCxnSpPr>
        <xdr:cNvPr id="199" name="直線コネクタ 198"/>
        <xdr:cNvCxnSpPr/>
      </xdr:nvCxnSpPr>
      <xdr:spPr>
        <a:xfrm>
          <a:off x="1130300" y="1072134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xdr:rowOff>
    </xdr:from>
    <xdr:ext cx="405111" cy="259045"/>
    <xdr:sp macro="" textlink="">
      <xdr:nvSpPr>
        <xdr:cNvPr id="204" name="n_1mainValue【体育館・プール】&#10;有形固定資産減価償却率"/>
        <xdr:cNvSpPr txBox="1"/>
      </xdr:nvSpPr>
      <xdr:spPr>
        <a:xfrm>
          <a:off x="35820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156227</xdr:rowOff>
    </xdr:from>
    <xdr:ext cx="405111" cy="259045"/>
    <xdr:sp macro="" textlink="">
      <xdr:nvSpPr>
        <xdr:cNvPr id="205" name="n_2mainValue【体育館・プール】&#10;有形固定資産減価償却率"/>
        <xdr:cNvSpPr txBox="1"/>
      </xdr:nvSpPr>
      <xdr:spPr>
        <a:xfrm>
          <a:off x="2705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149696</xdr:rowOff>
    </xdr:from>
    <xdr:ext cx="405111" cy="259045"/>
    <xdr:sp macro="" textlink="">
      <xdr:nvSpPr>
        <xdr:cNvPr id="206" name="n_3mainValue【体育館・プール】&#10;有形固定資産減価償却率"/>
        <xdr:cNvSpPr txBox="1"/>
      </xdr:nvSpPr>
      <xdr:spPr>
        <a:xfrm>
          <a:off x="1816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133367</xdr:rowOff>
    </xdr:from>
    <xdr:ext cx="405111" cy="259045"/>
    <xdr:sp macro="" textlink="">
      <xdr:nvSpPr>
        <xdr:cNvPr id="207" name="n_4mainValue【体育館・プール】&#10;有形固定資産減価償却率"/>
        <xdr:cNvSpPr txBox="1"/>
      </xdr:nvSpPr>
      <xdr:spPr>
        <a:xfrm>
          <a:off x="927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xdr:cNvSpPr txBox="1"/>
      </xdr:nvSpPr>
      <xdr:spPr>
        <a:xfrm>
          <a:off x="1051560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31115</xdr:rowOff>
    </xdr:from>
    <xdr:to>
      <xdr:col>55</xdr:col>
      <xdr:colOff>50800</xdr:colOff>
      <xdr:row>62</xdr:row>
      <xdr:rowOff>132715</xdr:rowOff>
    </xdr:to>
    <xdr:sp macro="" textlink="">
      <xdr:nvSpPr>
        <xdr:cNvPr id="247" name="楕円 246"/>
        <xdr:cNvSpPr/>
      </xdr:nvSpPr>
      <xdr:spPr>
        <a:xfrm>
          <a:off x="104267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9542</xdr:rowOff>
    </xdr:from>
    <xdr:ext cx="469744" cy="259045"/>
    <xdr:sp macro="" textlink="">
      <xdr:nvSpPr>
        <xdr:cNvPr id="248" name="【体育館・プール】&#10;一人当たり面積該当値テキスト"/>
        <xdr:cNvSpPr txBox="1"/>
      </xdr:nvSpPr>
      <xdr:spPr>
        <a:xfrm>
          <a:off x="10515600" y="1063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36830</xdr:rowOff>
    </xdr:from>
    <xdr:to>
      <xdr:col>50</xdr:col>
      <xdr:colOff>165100</xdr:colOff>
      <xdr:row>62</xdr:row>
      <xdr:rowOff>138430</xdr:rowOff>
    </xdr:to>
    <xdr:sp macro="" textlink="">
      <xdr:nvSpPr>
        <xdr:cNvPr id="249" name="楕円 248"/>
        <xdr:cNvSpPr/>
      </xdr:nvSpPr>
      <xdr:spPr>
        <a:xfrm>
          <a:off x="9588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81915</xdr:rowOff>
    </xdr:from>
    <xdr:to>
      <xdr:col>55</xdr:col>
      <xdr:colOff>0</xdr:colOff>
      <xdr:row>62</xdr:row>
      <xdr:rowOff>87630</xdr:rowOff>
    </xdr:to>
    <xdr:cxnSp macro="">
      <xdr:nvCxnSpPr>
        <xdr:cNvPr id="250" name="直線コネクタ 249"/>
        <xdr:cNvCxnSpPr/>
      </xdr:nvCxnSpPr>
      <xdr:spPr>
        <a:xfrm flipV="1">
          <a:off x="9639300" y="107118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42545</xdr:rowOff>
    </xdr:from>
    <xdr:to>
      <xdr:col>46</xdr:col>
      <xdr:colOff>38100</xdr:colOff>
      <xdr:row>62</xdr:row>
      <xdr:rowOff>144145</xdr:rowOff>
    </xdr:to>
    <xdr:sp macro="" textlink="">
      <xdr:nvSpPr>
        <xdr:cNvPr id="251" name="楕円 250"/>
        <xdr:cNvSpPr/>
      </xdr:nvSpPr>
      <xdr:spPr>
        <a:xfrm>
          <a:off x="8699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87630</xdr:rowOff>
    </xdr:from>
    <xdr:to>
      <xdr:col>50</xdr:col>
      <xdr:colOff>114300</xdr:colOff>
      <xdr:row>62</xdr:row>
      <xdr:rowOff>93345</xdr:rowOff>
    </xdr:to>
    <xdr:cxnSp macro="">
      <xdr:nvCxnSpPr>
        <xdr:cNvPr id="252" name="直線コネクタ 251"/>
        <xdr:cNvCxnSpPr/>
      </xdr:nvCxnSpPr>
      <xdr:spPr>
        <a:xfrm flipV="1">
          <a:off x="8750300" y="107175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156845</xdr:rowOff>
    </xdr:from>
    <xdr:to>
      <xdr:col>41</xdr:col>
      <xdr:colOff>101600</xdr:colOff>
      <xdr:row>62</xdr:row>
      <xdr:rowOff>86995</xdr:rowOff>
    </xdr:to>
    <xdr:sp macro="" textlink="">
      <xdr:nvSpPr>
        <xdr:cNvPr id="253" name="楕円 252"/>
        <xdr:cNvSpPr/>
      </xdr:nvSpPr>
      <xdr:spPr>
        <a:xfrm>
          <a:off x="7810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36195</xdr:rowOff>
    </xdr:from>
    <xdr:to>
      <xdr:col>45</xdr:col>
      <xdr:colOff>177800</xdr:colOff>
      <xdr:row>62</xdr:row>
      <xdr:rowOff>93345</xdr:rowOff>
    </xdr:to>
    <xdr:cxnSp macro="">
      <xdr:nvCxnSpPr>
        <xdr:cNvPr id="254" name="直線コネクタ 253"/>
        <xdr:cNvCxnSpPr/>
      </xdr:nvCxnSpPr>
      <xdr:spPr>
        <a:xfrm>
          <a:off x="7861300" y="106660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160655</xdr:rowOff>
    </xdr:from>
    <xdr:to>
      <xdr:col>36</xdr:col>
      <xdr:colOff>165100</xdr:colOff>
      <xdr:row>62</xdr:row>
      <xdr:rowOff>90805</xdr:rowOff>
    </xdr:to>
    <xdr:sp macro="" textlink="">
      <xdr:nvSpPr>
        <xdr:cNvPr id="255" name="楕円 254"/>
        <xdr:cNvSpPr/>
      </xdr:nvSpPr>
      <xdr:spPr>
        <a:xfrm>
          <a:off x="6921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36195</xdr:rowOff>
    </xdr:from>
    <xdr:to>
      <xdr:col>41</xdr:col>
      <xdr:colOff>50800</xdr:colOff>
      <xdr:row>62</xdr:row>
      <xdr:rowOff>40005</xdr:rowOff>
    </xdr:to>
    <xdr:cxnSp macro="">
      <xdr:nvCxnSpPr>
        <xdr:cNvPr id="256" name="直線コネクタ 255"/>
        <xdr:cNvCxnSpPr/>
      </xdr:nvCxnSpPr>
      <xdr:spPr>
        <a:xfrm flipV="1">
          <a:off x="6972300" y="106660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57" name="n_1aveValue【体育館・プール】&#10;一人当たり面積"/>
        <xdr:cNvSpPr txBox="1"/>
      </xdr:nvSpPr>
      <xdr:spPr>
        <a:xfrm>
          <a:off x="93917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xdr:cNvSpPr txBox="1"/>
      </xdr:nvSpPr>
      <xdr:spPr>
        <a:xfrm>
          <a:off x="85154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129557</xdr:rowOff>
    </xdr:from>
    <xdr:ext cx="469744" cy="259045"/>
    <xdr:sp macro="" textlink="">
      <xdr:nvSpPr>
        <xdr:cNvPr id="261" name="n_1mainValue【体育館・プール】&#10;一人当たり面積"/>
        <xdr:cNvSpPr txBox="1"/>
      </xdr:nvSpPr>
      <xdr:spPr>
        <a:xfrm>
          <a:off x="939172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135272</xdr:rowOff>
    </xdr:from>
    <xdr:ext cx="469744" cy="259045"/>
    <xdr:sp macro="" textlink="">
      <xdr:nvSpPr>
        <xdr:cNvPr id="262" name="n_2mainValue【体育館・プール】&#10;一人当たり面積"/>
        <xdr:cNvSpPr txBox="1"/>
      </xdr:nvSpPr>
      <xdr:spPr>
        <a:xfrm>
          <a:off x="8515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78122</xdr:rowOff>
    </xdr:from>
    <xdr:ext cx="469744" cy="259045"/>
    <xdr:sp macro="" textlink="">
      <xdr:nvSpPr>
        <xdr:cNvPr id="263" name="n_3mainValue【体育館・プール】&#10;一人当たり面積"/>
        <xdr:cNvSpPr txBox="1"/>
      </xdr:nvSpPr>
      <xdr:spPr>
        <a:xfrm>
          <a:off x="7626427" y="1070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81932</xdr:rowOff>
    </xdr:from>
    <xdr:ext cx="469744" cy="259045"/>
    <xdr:sp macro="" textlink="">
      <xdr:nvSpPr>
        <xdr:cNvPr id="264" name="n_4mainValue【体育館・プール】&#10;一人当たり面積"/>
        <xdr:cNvSpPr txBox="1"/>
      </xdr:nvSpPr>
      <xdr:spPr>
        <a:xfrm>
          <a:off x="6737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94" name="【福祉施設】&#10;有形固定資産減価償却率平均値テキスト"/>
        <xdr:cNvSpPr txBox="1"/>
      </xdr:nvSpPr>
      <xdr:spPr>
        <a:xfrm>
          <a:off x="4673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305" name="楕円 304"/>
        <xdr:cNvSpPr/>
      </xdr:nvSpPr>
      <xdr:spPr>
        <a:xfrm>
          <a:off x="45847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126382</xdr:rowOff>
    </xdr:from>
    <xdr:ext cx="405111" cy="259045"/>
    <xdr:sp macro="" textlink="">
      <xdr:nvSpPr>
        <xdr:cNvPr id="306" name="【福祉施設】&#10;有形固定資産減価償却率該当値テキスト"/>
        <xdr:cNvSpPr txBox="1"/>
      </xdr:nvSpPr>
      <xdr:spPr>
        <a:xfrm>
          <a:off x="4673600"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76836</xdr:rowOff>
    </xdr:from>
    <xdr:to>
      <xdr:col>20</xdr:col>
      <xdr:colOff>38100</xdr:colOff>
      <xdr:row>82</xdr:row>
      <xdr:rowOff>6986</xdr:rowOff>
    </xdr:to>
    <xdr:sp macro="" textlink="">
      <xdr:nvSpPr>
        <xdr:cNvPr id="307" name="楕円 306"/>
        <xdr:cNvSpPr/>
      </xdr:nvSpPr>
      <xdr:spPr>
        <a:xfrm>
          <a:off x="3746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127636</xdr:rowOff>
    </xdr:from>
    <xdr:to>
      <xdr:col>24</xdr:col>
      <xdr:colOff>63500</xdr:colOff>
      <xdr:row>81</xdr:row>
      <xdr:rowOff>154305</xdr:rowOff>
    </xdr:to>
    <xdr:cxnSp macro="">
      <xdr:nvCxnSpPr>
        <xdr:cNvPr id="308" name="直線コネクタ 307"/>
        <xdr:cNvCxnSpPr/>
      </xdr:nvCxnSpPr>
      <xdr:spPr>
        <a:xfrm>
          <a:off x="3797300" y="1401508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44450</xdr:rowOff>
    </xdr:from>
    <xdr:to>
      <xdr:col>15</xdr:col>
      <xdr:colOff>101600</xdr:colOff>
      <xdr:row>81</xdr:row>
      <xdr:rowOff>146050</xdr:rowOff>
    </xdr:to>
    <xdr:sp macro="" textlink="">
      <xdr:nvSpPr>
        <xdr:cNvPr id="309" name="楕円 308"/>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81</xdr:row>
      <xdr:rowOff>127636</xdr:rowOff>
    </xdr:to>
    <xdr:cxnSp macro="">
      <xdr:nvCxnSpPr>
        <xdr:cNvPr id="310" name="直線コネクタ 309"/>
        <xdr:cNvCxnSpPr/>
      </xdr:nvCxnSpPr>
      <xdr:spPr>
        <a:xfrm>
          <a:off x="2908300" y="139827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12064</xdr:rowOff>
    </xdr:from>
    <xdr:to>
      <xdr:col>10</xdr:col>
      <xdr:colOff>165100</xdr:colOff>
      <xdr:row>81</xdr:row>
      <xdr:rowOff>113664</xdr:rowOff>
    </xdr:to>
    <xdr:sp macro="" textlink="">
      <xdr:nvSpPr>
        <xdr:cNvPr id="311" name="楕円 310"/>
        <xdr:cNvSpPr/>
      </xdr:nvSpPr>
      <xdr:spPr>
        <a:xfrm>
          <a:off x="1968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62864</xdr:rowOff>
    </xdr:from>
    <xdr:to>
      <xdr:col>15</xdr:col>
      <xdr:colOff>50800</xdr:colOff>
      <xdr:row>81</xdr:row>
      <xdr:rowOff>95250</xdr:rowOff>
    </xdr:to>
    <xdr:cxnSp macro="">
      <xdr:nvCxnSpPr>
        <xdr:cNvPr id="312" name="直線コネクタ 311"/>
        <xdr:cNvCxnSpPr/>
      </xdr:nvCxnSpPr>
      <xdr:spPr>
        <a:xfrm>
          <a:off x="2019300" y="139503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143511</xdr:rowOff>
    </xdr:from>
    <xdr:to>
      <xdr:col>6</xdr:col>
      <xdr:colOff>38100</xdr:colOff>
      <xdr:row>81</xdr:row>
      <xdr:rowOff>73661</xdr:rowOff>
    </xdr:to>
    <xdr:sp macro="" textlink="">
      <xdr:nvSpPr>
        <xdr:cNvPr id="313" name="楕円 312"/>
        <xdr:cNvSpPr/>
      </xdr:nvSpPr>
      <xdr:spPr>
        <a:xfrm>
          <a:off x="1079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22861</xdr:rowOff>
    </xdr:from>
    <xdr:to>
      <xdr:col>10</xdr:col>
      <xdr:colOff>114300</xdr:colOff>
      <xdr:row>81</xdr:row>
      <xdr:rowOff>62864</xdr:rowOff>
    </xdr:to>
    <xdr:cxnSp macro="">
      <xdr:nvCxnSpPr>
        <xdr:cNvPr id="314" name="直線コネクタ 313"/>
        <xdr:cNvCxnSpPr/>
      </xdr:nvCxnSpPr>
      <xdr:spPr>
        <a:xfrm>
          <a:off x="1130300" y="139103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福祉施設】&#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316" name="n_2aveValue【福祉施設】&#10;有形固定資産減価償却率"/>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5732</xdr:rowOff>
    </xdr:from>
    <xdr:ext cx="405111" cy="259045"/>
    <xdr:sp macro="" textlink="">
      <xdr:nvSpPr>
        <xdr:cNvPr id="317" name="n_3aveValue【福祉施設】&#10;有形固定資産減価償却率"/>
        <xdr:cNvSpPr txBox="1"/>
      </xdr:nvSpPr>
      <xdr:spPr>
        <a:xfrm>
          <a:off x="1816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318" name="n_4aveValue【福祉施設】&#10;有形固定資産減価償却率"/>
        <xdr:cNvSpPr txBox="1"/>
      </xdr:nvSpPr>
      <xdr:spPr>
        <a:xfrm>
          <a:off x="927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23513</xdr:rowOff>
    </xdr:from>
    <xdr:ext cx="405111" cy="259045"/>
    <xdr:sp macro="" textlink="">
      <xdr:nvSpPr>
        <xdr:cNvPr id="319" name="n_1main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20" name="n_2main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321" name="n_3mainValue【福祉施設】&#10;有形固定資産減価償却率"/>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90188</xdr:rowOff>
    </xdr:from>
    <xdr:ext cx="405111" cy="259045"/>
    <xdr:sp macro="" textlink="">
      <xdr:nvSpPr>
        <xdr:cNvPr id="322" name="n_4mainValue【福祉施設】&#10;有形固定資産減価償却率"/>
        <xdr:cNvSpPr txBox="1"/>
      </xdr:nvSpPr>
      <xdr:spPr>
        <a:xfrm>
          <a:off x="927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49" name="【福祉施設】&#10;一人当たり面積平均値テキスト"/>
        <xdr:cNvSpPr txBox="1"/>
      </xdr:nvSpPr>
      <xdr:spPr>
        <a:xfrm>
          <a:off x="10515600" y="1434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26163</xdr:rowOff>
    </xdr:from>
    <xdr:to>
      <xdr:col>55</xdr:col>
      <xdr:colOff>50800</xdr:colOff>
      <xdr:row>77</xdr:row>
      <xdr:rowOff>127763</xdr:rowOff>
    </xdr:to>
    <xdr:sp macro="" textlink="">
      <xdr:nvSpPr>
        <xdr:cNvPr id="360" name="楕円 359"/>
        <xdr:cNvSpPr/>
      </xdr:nvSpPr>
      <xdr:spPr>
        <a:xfrm>
          <a:off x="10426700" y="132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150640</xdr:rowOff>
    </xdr:from>
    <xdr:ext cx="469744" cy="259045"/>
    <xdr:sp macro="" textlink="">
      <xdr:nvSpPr>
        <xdr:cNvPr id="361" name="【福祉施設】&#10;一人当たり面積該当値テキスト"/>
        <xdr:cNvSpPr txBox="1"/>
      </xdr:nvSpPr>
      <xdr:spPr>
        <a:xfrm>
          <a:off x="10515600" y="1318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21589</xdr:rowOff>
    </xdr:from>
    <xdr:to>
      <xdr:col>50</xdr:col>
      <xdr:colOff>165100</xdr:colOff>
      <xdr:row>77</xdr:row>
      <xdr:rowOff>123189</xdr:rowOff>
    </xdr:to>
    <xdr:sp macro="" textlink="">
      <xdr:nvSpPr>
        <xdr:cNvPr id="362" name="楕円 361"/>
        <xdr:cNvSpPr/>
      </xdr:nvSpPr>
      <xdr:spPr>
        <a:xfrm>
          <a:off x="9588500" y="132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72389</xdr:rowOff>
    </xdr:from>
    <xdr:to>
      <xdr:col>55</xdr:col>
      <xdr:colOff>0</xdr:colOff>
      <xdr:row>77</xdr:row>
      <xdr:rowOff>76963</xdr:rowOff>
    </xdr:to>
    <xdr:cxnSp macro="">
      <xdr:nvCxnSpPr>
        <xdr:cNvPr id="363" name="直線コネクタ 362"/>
        <xdr:cNvCxnSpPr/>
      </xdr:nvCxnSpPr>
      <xdr:spPr>
        <a:xfrm>
          <a:off x="9639300" y="132740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44450</xdr:rowOff>
    </xdr:from>
    <xdr:to>
      <xdr:col>46</xdr:col>
      <xdr:colOff>38100</xdr:colOff>
      <xdr:row>77</xdr:row>
      <xdr:rowOff>146050</xdr:rowOff>
    </xdr:to>
    <xdr:sp macro="" textlink="">
      <xdr:nvSpPr>
        <xdr:cNvPr id="364" name="楕円 363"/>
        <xdr:cNvSpPr/>
      </xdr:nvSpPr>
      <xdr:spPr>
        <a:xfrm>
          <a:off x="8699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72389</xdr:rowOff>
    </xdr:from>
    <xdr:to>
      <xdr:col>50</xdr:col>
      <xdr:colOff>114300</xdr:colOff>
      <xdr:row>77</xdr:row>
      <xdr:rowOff>95250</xdr:rowOff>
    </xdr:to>
    <xdr:cxnSp macro="">
      <xdr:nvCxnSpPr>
        <xdr:cNvPr id="365" name="直線コネクタ 364"/>
        <xdr:cNvCxnSpPr/>
      </xdr:nvCxnSpPr>
      <xdr:spPr>
        <a:xfrm flipV="1">
          <a:off x="8750300" y="13274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67311</xdr:rowOff>
    </xdr:from>
    <xdr:to>
      <xdr:col>41</xdr:col>
      <xdr:colOff>101600</xdr:colOff>
      <xdr:row>77</xdr:row>
      <xdr:rowOff>168911</xdr:rowOff>
    </xdr:to>
    <xdr:sp macro="" textlink="">
      <xdr:nvSpPr>
        <xdr:cNvPr id="366" name="楕円 365"/>
        <xdr:cNvSpPr/>
      </xdr:nvSpPr>
      <xdr:spPr>
        <a:xfrm>
          <a:off x="7810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95250</xdr:rowOff>
    </xdr:from>
    <xdr:to>
      <xdr:col>45</xdr:col>
      <xdr:colOff>177800</xdr:colOff>
      <xdr:row>77</xdr:row>
      <xdr:rowOff>118111</xdr:rowOff>
    </xdr:to>
    <xdr:cxnSp macro="">
      <xdr:nvCxnSpPr>
        <xdr:cNvPr id="367" name="直線コネクタ 366"/>
        <xdr:cNvCxnSpPr/>
      </xdr:nvCxnSpPr>
      <xdr:spPr>
        <a:xfrm flipV="1">
          <a:off x="7861300" y="13296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90170</xdr:rowOff>
    </xdr:from>
    <xdr:to>
      <xdr:col>36</xdr:col>
      <xdr:colOff>165100</xdr:colOff>
      <xdr:row>78</xdr:row>
      <xdr:rowOff>20320</xdr:rowOff>
    </xdr:to>
    <xdr:sp macro="" textlink="">
      <xdr:nvSpPr>
        <xdr:cNvPr id="368" name="楕円 367"/>
        <xdr:cNvSpPr/>
      </xdr:nvSpPr>
      <xdr:spPr>
        <a:xfrm>
          <a:off x="6921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118111</xdr:rowOff>
    </xdr:from>
    <xdr:to>
      <xdr:col>41</xdr:col>
      <xdr:colOff>50800</xdr:colOff>
      <xdr:row>77</xdr:row>
      <xdr:rowOff>140970</xdr:rowOff>
    </xdr:to>
    <xdr:cxnSp macro="">
      <xdr:nvCxnSpPr>
        <xdr:cNvPr id="369" name="直線コネクタ 368"/>
        <xdr:cNvCxnSpPr/>
      </xdr:nvCxnSpPr>
      <xdr:spPr>
        <a:xfrm flipV="1">
          <a:off x="6972300" y="13319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70"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20590</xdr:rowOff>
    </xdr:from>
    <xdr:ext cx="469744" cy="259045"/>
    <xdr:sp macro="" textlink="">
      <xdr:nvSpPr>
        <xdr:cNvPr id="371" name="n_2aveValue【福祉施設】&#10;一人当たり面積"/>
        <xdr:cNvSpPr txBox="1"/>
      </xdr:nvSpPr>
      <xdr:spPr>
        <a:xfrm>
          <a:off x="8515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72" name="n_3aveValue【福祉施設】&#10;一人当たり面積"/>
        <xdr:cNvSpPr txBox="1"/>
      </xdr:nvSpPr>
      <xdr:spPr>
        <a:xfrm>
          <a:off x="7626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38879</xdr:rowOff>
    </xdr:from>
    <xdr:ext cx="469744" cy="259045"/>
    <xdr:sp macro="" textlink="">
      <xdr:nvSpPr>
        <xdr:cNvPr id="373" name="n_4aveValue【福祉施設】&#10;一人当たり面積"/>
        <xdr:cNvSpPr txBox="1"/>
      </xdr:nvSpPr>
      <xdr:spPr>
        <a:xfrm>
          <a:off x="6737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75</xdr:row>
      <xdr:rowOff>139716</xdr:rowOff>
    </xdr:from>
    <xdr:ext cx="469744" cy="259045"/>
    <xdr:sp macro="" textlink="">
      <xdr:nvSpPr>
        <xdr:cNvPr id="374" name="n_1mainValue【福祉施設】&#10;一人当たり面積"/>
        <xdr:cNvSpPr txBox="1"/>
      </xdr:nvSpPr>
      <xdr:spPr>
        <a:xfrm>
          <a:off x="9391727" y="1299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75</xdr:row>
      <xdr:rowOff>162577</xdr:rowOff>
    </xdr:from>
    <xdr:ext cx="469744" cy="259045"/>
    <xdr:sp macro="" textlink="">
      <xdr:nvSpPr>
        <xdr:cNvPr id="375" name="n_2mainValue【福祉施設】&#10;一人当たり面積"/>
        <xdr:cNvSpPr txBox="1"/>
      </xdr:nvSpPr>
      <xdr:spPr>
        <a:xfrm>
          <a:off x="8515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13988</xdr:rowOff>
    </xdr:from>
    <xdr:ext cx="469744" cy="259045"/>
    <xdr:sp macro="" textlink="">
      <xdr:nvSpPr>
        <xdr:cNvPr id="376" name="n_3mainValue【福祉施設】&#10;一人当たり面積"/>
        <xdr:cNvSpPr txBox="1"/>
      </xdr:nvSpPr>
      <xdr:spPr>
        <a:xfrm>
          <a:off x="7626427" y="1304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36847</xdr:rowOff>
    </xdr:from>
    <xdr:ext cx="469744" cy="259045"/>
    <xdr:sp macro="" textlink="">
      <xdr:nvSpPr>
        <xdr:cNvPr id="377" name="n_4mainValue【福祉施設】&#10;一人当たり面積"/>
        <xdr:cNvSpPr txBox="1"/>
      </xdr:nvSpPr>
      <xdr:spPr>
        <a:xfrm>
          <a:off x="6737427"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48261</xdr:rowOff>
    </xdr:from>
    <xdr:to>
      <xdr:col>24</xdr:col>
      <xdr:colOff>114300</xdr:colOff>
      <xdr:row>106</xdr:row>
      <xdr:rowOff>149861</xdr:rowOff>
    </xdr:to>
    <xdr:sp macro="" textlink="">
      <xdr:nvSpPr>
        <xdr:cNvPr id="418" name="楕円 417"/>
        <xdr:cNvSpPr/>
      </xdr:nvSpPr>
      <xdr:spPr>
        <a:xfrm>
          <a:off x="4584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26688</xdr:rowOff>
    </xdr:from>
    <xdr:ext cx="405111" cy="259045"/>
    <xdr:sp macro="" textlink="">
      <xdr:nvSpPr>
        <xdr:cNvPr id="419" name="【市民会館】&#10;有形固定資産減価償却率該当値テキスト"/>
        <xdr:cNvSpPr txBox="1"/>
      </xdr:nvSpPr>
      <xdr:spPr>
        <a:xfrm>
          <a:off x="4673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4445</xdr:rowOff>
    </xdr:from>
    <xdr:to>
      <xdr:col>20</xdr:col>
      <xdr:colOff>38100</xdr:colOff>
      <xdr:row>106</xdr:row>
      <xdr:rowOff>106045</xdr:rowOff>
    </xdr:to>
    <xdr:sp macro="" textlink="">
      <xdr:nvSpPr>
        <xdr:cNvPr id="420" name="楕円 419"/>
        <xdr:cNvSpPr/>
      </xdr:nvSpPr>
      <xdr:spPr>
        <a:xfrm>
          <a:off x="3746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55245</xdr:rowOff>
    </xdr:from>
    <xdr:to>
      <xdr:col>24</xdr:col>
      <xdr:colOff>63500</xdr:colOff>
      <xdr:row>106</xdr:row>
      <xdr:rowOff>99061</xdr:rowOff>
    </xdr:to>
    <xdr:cxnSp macro="">
      <xdr:nvCxnSpPr>
        <xdr:cNvPr id="421" name="直線コネクタ 420"/>
        <xdr:cNvCxnSpPr/>
      </xdr:nvCxnSpPr>
      <xdr:spPr>
        <a:xfrm>
          <a:off x="3797300" y="182289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126364</xdr:rowOff>
    </xdr:from>
    <xdr:to>
      <xdr:col>15</xdr:col>
      <xdr:colOff>101600</xdr:colOff>
      <xdr:row>106</xdr:row>
      <xdr:rowOff>56514</xdr:rowOff>
    </xdr:to>
    <xdr:sp macro="" textlink="">
      <xdr:nvSpPr>
        <xdr:cNvPr id="422" name="楕円 421"/>
        <xdr:cNvSpPr/>
      </xdr:nvSpPr>
      <xdr:spPr>
        <a:xfrm>
          <a:off x="2857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5714</xdr:rowOff>
    </xdr:from>
    <xdr:to>
      <xdr:col>19</xdr:col>
      <xdr:colOff>177800</xdr:colOff>
      <xdr:row>106</xdr:row>
      <xdr:rowOff>55245</xdr:rowOff>
    </xdr:to>
    <xdr:cxnSp macro="">
      <xdr:nvCxnSpPr>
        <xdr:cNvPr id="423" name="直線コネクタ 422"/>
        <xdr:cNvCxnSpPr/>
      </xdr:nvCxnSpPr>
      <xdr:spPr>
        <a:xfrm>
          <a:off x="2908300" y="181794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76836</xdr:rowOff>
    </xdr:from>
    <xdr:to>
      <xdr:col>10</xdr:col>
      <xdr:colOff>165100</xdr:colOff>
      <xdr:row>106</xdr:row>
      <xdr:rowOff>6986</xdr:rowOff>
    </xdr:to>
    <xdr:sp macro="" textlink="">
      <xdr:nvSpPr>
        <xdr:cNvPr id="424" name="楕円 423"/>
        <xdr:cNvSpPr/>
      </xdr:nvSpPr>
      <xdr:spPr>
        <a:xfrm>
          <a:off x="1968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127636</xdr:rowOff>
    </xdr:from>
    <xdr:to>
      <xdr:col>15</xdr:col>
      <xdr:colOff>50800</xdr:colOff>
      <xdr:row>106</xdr:row>
      <xdr:rowOff>5714</xdr:rowOff>
    </xdr:to>
    <xdr:cxnSp macro="">
      <xdr:nvCxnSpPr>
        <xdr:cNvPr id="425" name="直線コネクタ 424"/>
        <xdr:cNvCxnSpPr/>
      </xdr:nvCxnSpPr>
      <xdr:spPr>
        <a:xfrm>
          <a:off x="2019300" y="181298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126364</xdr:rowOff>
    </xdr:from>
    <xdr:to>
      <xdr:col>6</xdr:col>
      <xdr:colOff>38100</xdr:colOff>
      <xdr:row>106</xdr:row>
      <xdr:rowOff>56514</xdr:rowOff>
    </xdr:to>
    <xdr:sp macro="" textlink="">
      <xdr:nvSpPr>
        <xdr:cNvPr id="426" name="楕円 425"/>
        <xdr:cNvSpPr/>
      </xdr:nvSpPr>
      <xdr:spPr>
        <a:xfrm>
          <a:off x="1079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127636</xdr:rowOff>
    </xdr:from>
    <xdr:to>
      <xdr:col>10</xdr:col>
      <xdr:colOff>114300</xdr:colOff>
      <xdr:row>106</xdr:row>
      <xdr:rowOff>5714</xdr:rowOff>
    </xdr:to>
    <xdr:cxnSp macro="">
      <xdr:nvCxnSpPr>
        <xdr:cNvPr id="427" name="直線コネクタ 426"/>
        <xdr:cNvCxnSpPr/>
      </xdr:nvCxnSpPr>
      <xdr:spPr>
        <a:xfrm flipV="1">
          <a:off x="1130300" y="181298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8" name="n_1aveValue【市民会館】&#10;有形固定資産減価償却率"/>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29" name="n_2aveValue【市民会館】&#10;有形固定資産減価償却率"/>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30" name="n_3aveValue【市民会館】&#10;有形固定資産減価償却率"/>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1" name="n_4aveValue【市民会館】&#10;有形固定資産減価償却率"/>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97172</xdr:rowOff>
    </xdr:from>
    <xdr:ext cx="405111" cy="259045"/>
    <xdr:sp macro="" textlink="">
      <xdr:nvSpPr>
        <xdr:cNvPr id="432" name="n_1mainValue【市民会館】&#10;有形固定資産減価償却率"/>
        <xdr:cNvSpPr txBox="1"/>
      </xdr:nvSpPr>
      <xdr:spPr>
        <a:xfrm>
          <a:off x="3582044"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47641</xdr:rowOff>
    </xdr:from>
    <xdr:ext cx="405111" cy="259045"/>
    <xdr:sp macro="" textlink="">
      <xdr:nvSpPr>
        <xdr:cNvPr id="433" name="n_2mainValue【市民会館】&#10;有形固定資産減価償却率"/>
        <xdr:cNvSpPr txBox="1"/>
      </xdr:nvSpPr>
      <xdr:spPr>
        <a:xfrm>
          <a:off x="2705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169563</xdr:rowOff>
    </xdr:from>
    <xdr:ext cx="405111" cy="259045"/>
    <xdr:sp macro="" textlink="">
      <xdr:nvSpPr>
        <xdr:cNvPr id="434" name="n_3mainValue【市民会館】&#10;有形固定資産減価償却率"/>
        <xdr:cNvSpPr txBox="1"/>
      </xdr:nvSpPr>
      <xdr:spPr>
        <a:xfrm>
          <a:off x="18167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47641</xdr:rowOff>
    </xdr:from>
    <xdr:ext cx="405111" cy="259045"/>
    <xdr:sp macro="" textlink="">
      <xdr:nvSpPr>
        <xdr:cNvPr id="435" name="n_4mainValue【市民会館】&#10;有形固定資産減価償却率"/>
        <xdr:cNvSpPr txBox="1"/>
      </xdr:nvSpPr>
      <xdr:spPr>
        <a:xfrm>
          <a:off x="927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xdr:cNvSpPr txBox="1"/>
      </xdr:nvSpPr>
      <xdr:spPr>
        <a:xfrm>
          <a:off x="10515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75" name="楕円 474"/>
        <xdr:cNvSpPr/>
      </xdr:nvSpPr>
      <xdr:spPr>
        <a:xfrm>
          <a:off x="10426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64788</xdr:rowOff>
    </xdr:from>
    <xdr:ext cx="469744" cy="259045"/>
    <xdr:sp macro="" textlink="">
      <xdr:nvSpPr>
        <xdr:cNvPr id="476" name="【市民会館】&#10;一人当たり面積該当値テキスト"/>
        <xdr:cNvSpPr txBox="1"/>
      </xdr:nvSpPr>
      <xdr:spPr>
        <a:xfrm>
          <a:off x="105156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90170</xdr:rowOff>
    </xdr:from>
    <xdr:to>
      <xdr:col>50</xdr:col>
      <xdr:colOff>165100</xdr:colOff>
      <xdr:row>107</xdr:row>
      <xdr:rowOff>20320</xdr:rowOff>
    </xdr:to>
    <xdr:sp macro="" textlink="">
      <xdr:nvSpPr>
        <xdr:cNvPr id="477" name="楕円 476"/>
        <xdr:cNvSpPr/>
      </xdr:nvSpPr>
      <xdr:spPr>
        <a:xfrm>
          <a:off x="9588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137161</xdr:rowOff>
    </xdr:from>
    <xdr:to>
      <xdr:col>55</xdr:col>
      <xdr:colOff>0</xdr:colOff>
      <xdr:row>106</xdr:row>
      <xdr:rowOff>140970</xdr:rowOff>
    </xdr:to>
    <xdr:cxnSp macro="">
      <xdr:nvCxnSpPr>
        <xdr:cNvPr id="478" name="直線コネクタ 477"/>
        <xdr:cNvCxnSpPr/>
      </xdr:nvCxnSpPr>
      <xdr:spPr>
        <a:xfrm flipV="1">
          <a:off x="9639300" y="183108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97789</xdr:rowOff>
    </xdr:from>
    <xdr:to>
      <xdr:col>46</xdr:col>
      <xdr:colOff>38100</xdr:colOff>
      <xdr:row>107</xdr:row>
      <xdr:rowOff>27939</xdr:rowOff>
    </xdr:to>
    <xdr:sp macro="" textlink="">
      <xdr:nvSpPr>
        <xdr:cNvPr id="479" name="楕円 478"/>
        <xdr:cNvSpPr/>
      </xdr:nvSpPr>
      <xdr:spPr>
        <a:xfrm>
          <a:off x="8699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140970</xdr:rowOff>
    </xdr:from>
    <xdr:to>
      <xdr:col>50</xdr:col>
      <xdr:colOff>114300</xdr:colOff>
      <xdr:row>106</xdr:row>
      <xdr:rowOff>148589</xdr:rowOff>
    </xdr:to>
    <xdr:cxnSp macro="">
      <xdr:nvCxnSpPr>
        <xdr:cNvPr id="480" name="直線コネクタ 479"/>
        <xdr:cNvCxnSpPr/>
      </xdr:nvCxnSpPr>
      <xdr:spPr>
        <a:xfrm flipV="1">
          <a:off x="8750300" y="183146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101600</xdr:rowOff>
    </xdr:from>
    <xdr:to>
      <xdr:col>41</xdr:col>
      <xdr:colOff>101600</xdr:colOff>
      <xdr:row>107</xdr:row>
      <xdr:rowOff>31750</xdr:rowOff>
    </xdr:to>
    <xdr:sp macro="" textlink="">
      <xdr:nvSpPr>
        <xdr:cNvPr id="481" name="楕円 480"/>
        <xdr:cNvSpPr/>
      </xdr:nvSpPr>
      <xdr:spPr>
        <a:xfrm>
          <a:off x="7810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148589</xdr:rowOff>
    </xdr:from>
    <xdr:to>
      <xdr:col>45</xdr:col>
      <xdr:colOff>177800</xdr:colOff>
      <xdr:row>106</xdr:row>
      <xdr:rowOff>152400</xdr:rowOff>
    </xdr:to>
    <xdr:cxnSp macro="">
      <xdr:nvCxnSpPr>
        <xdr:cNvPr id="482" name="直線コネクタ 481"/>
        <xdr:cNvCxnSpPr/>
      </xdr:nvCxnSpPr>
      <xdr:spPr>
        <a:xfrm flipV="1">
          <a:off x="7861300" y="18322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105411</xdr:rowOff>
    </xdr:from>
    <xdr:to>
      <xdr:col>36</xdr:col>
      <xdr:colOff>165100</xdr:colOff>
      <xdr:row>107</xdr:row>
      <xdr:rowOff>35561</xdr:rowOff>
    </xdr:to>
    <xdr:sp macro="" textlink="">
      <xdr:nvSpPr>
        <xdr:cNvPr id="483" name="楕円 482"/>
        <xdr:cNvSpPr/>
      </xdr:nvSpPr>
      <xdr:spPr>
        <a:xfrm>
          <a:off x="6921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152400</xdr:rowOff>
    </xdr:from>
    <xdr:to>
      <xdr:col>41</xdr:col>
      <xdr:colOff>50800</xdr:colOff>
      <xdr:row>106</xdr:row>
      <xdr:rowOff>156211</xdr:rowOff>
    </xdr:to>
    <xdr:cxnSp macro="">
      <xdr:nvCxnSpPr>
        <xdr:cNvPr id="484" name="直線コネクタ 483"/>
        <xdr:cNvCxnSpPr/>
      </xdr:nvCxnSpPr>
      <xdr:spPr>
        <a:xfrm flipV="1">
          <a:off x="6972300" y="18326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485" name="n_1aveValue【市民会館】&#10;一人当たり面積"/>
        <xdr:cNvSpPr txBox="1"/>
      </xdr:nvSpPr>
      <xdr:spPr>
        <a:xfrm>
          <a:off x="9391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86" name="n_2aveValue【市民会館】&#10;一人当たり面積"/>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87"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88"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11447</xdr:rowOff>
    </xdr:from>
    <xdr:ext cx="469744" cy="259045"/>
    <xdr:sp macro="" textlink="">
      <xdr:nvSpPr>
        <xdr:cNvPr id="489" name="n_1mainValue【市民会館】&#10;一人当たり面積"/>
        <xdr:cNvSpPr txBox="1"/>
      </xdr:nvSpPr>
      <xdr:spPr>
        <a:xfrm>
          <a:off x="9391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19066</xdr:rowOff>
    </xdr:from>
    <xdr:ext cx="469744" cy="259045"/>
    <xdr:sp macro="" textlink="">
      <xdr:nvSpPr>
        <xdr:cNvPr id="490" name="n_2mainValue【市民会館】&#10;一人当たり面積"/>
        <xdr:cNvSpPr txBox="1"/>
      </xdr:nvSpPr>
      <xdr:spPr>
        <a:xfrm>
          <a:off x="8515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22877</xdr:rowOff>
    </xdr:from>
    <xdr:ext cx="469744" cy="259045"/>
    <xdr:sp macro="" textlink="">
      <xdr:nvSpPr>
        <xdr:cNvPr id="491" name="n_3mainValue【市民会館】&#10;一人当たり面積"/>
        <xdr:cNvSpPr txBox="1"/>
      </xdr:nvSpPr>
      <xdr:spPr>
        <a:xfrm>
          <a:off x="7626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26688</xdr:rowOff>
    </xdr:from>
    <xdr:ext cx="469744" cy="259045"/>
    <xdr:sp macro="" textlink="">
      <xdr:nvSpPr>
        <xdr:cNvPr id="492" name="n_4mainValue【市民会館】&#10;一人当たり面積"/>
        <xdr:cNvSpPr txBox="1"/>
      </xdr:nvSpPr>
      <xdr:spPr>
        <a:xfrm>
          <a:off x="6737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23" name="【一般廃棄物処理施設】&#10;有形固定資産減価償却率平均値テキスト"/>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116840</xdr:rowOff>
    </xdr:from>
    <xdr:to>
      <xdr:col>85</xdr:col>
      <xdr:colOff>177800</xdr:colOff>
      <xdr:row>42</xdr:row>
      <xdr:rowOff>46990</xdr:rowOff>
    </xdr:to>
    <xdr:sp macro="" textlink="">
      <xdr:nvSpPr>
        <xdr:cNvPr id="534" name="楕円 533"/>
        <xdr:cNvSpPr/>
      </xdr:nvSpPr>
      <xdr:spPr>
        <a:xfrm>
          <a:off x="162687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31767</xdr:rowOff>
    </xdr:from>
    <xdr:ext cx="405111" cy="259045"/>
    <xdr:sp macro="" textlink="">
      <xdr:nvSpPr>
        <xdr:cNvPr id="535" name="【一般廃棄物処理施設】&#10;有形固定資産減価償却率該当値テキスト"/>
        <xdr:cNvSpPr txBox="1"/>
      </xdr:nvSpPr>
      <xdr:spPr>
        <a:xfrm>
          <a:off x="16357600" y="706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116840</xdr:rowOff>
    </xdr:from>
    <xdr:to>
      <xdr:col>81</xdr:col>
      <xdr:colOff>101600</xdr:colOff>
      <xdr:row>42</xdr:row>
      <xdr:rowOff>46990</xdr:rowOff>
    </xdr:to>
    <xdr:sp macro="" textlink="">
      <xdr:nvSpPr>
        <xdr:cNvPr id="536" name="楕円 535"/>
        <xdr:cNvSpPr/>
      </xdr:nvSpPr>
      <xdr:spPr>
        <a:xfrm>
          <a:off x="15430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167640</xdr:rowOff>
    </xdr:from>
    <xdr:to>
      <xdr:col>85</xdr:col>
      <xdr:colOff>127000</xdr:colOff>
      <xdr:row>41</xdr:row>
      <xdr:rowOff>167640</xdr:rowOff>
    </xdr:to>
    <xdr:cxnSp macro="">
      <xdr:nvCxnSpPr>
        <xdr:cNvPr id="537" name="直線コネクタ 536"/>
        <xdr:cNvCxnSpPr/>
      </xdr:nvCxnSpPr>
      <xdr:spPr>
        <a:xfrm>
          <a:off x="15481300" y="7197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136434</xdr:rowOff>
    </xdr:from>
    <xdr:to>
      <xdr:col>76</xdr:col>
      <xdr:colOff>165100</xdr:colOff>
      <xdr:row>42</xdr:row>
      <xdr:rowOff>66584</xdr:rowOff>
    </xdr:to>
    <xdr:sp macro="" textlink="">
      <xdr:nvSpPr>
        <xdr:cNvPr id="538" name="楕円 537"/>
        <xdr:cNvSpPr/>
      </xdr:nvSpPr>
      <xdr:spPr>
        <a:xfrm>
          <a:off x="14541500" y="71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167640</xdr:rowOff>
    </xdr:from>
    <xdr:to>
      <xdr:col>81</xdr:col>
      <xdr:colOff>50800</xdr:colOff>
      <xdr:row>42</xdr:row>
      <xdr:rowOff>15784</xdr:rowOff>
    </xdr:to>
    <xdr:cxnSp macro="">
      <xdr:nvCxnSpPr>
        <xdr:cNvPr id="539" name="直線コネクタ 538"/>
        <xdr:cNvCxnSpPr/>
      </xdr:nvCxnSpPr>
      <xdr:spPr>
        <a:xfrm flipV="1">
          <a:off x="14592300" y="719709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128270</xdr:rowOff>
    </xdr:from>
    <xdr:to>
      <xdr:col>72</xdr:col>
      <xdr:colOff>38100</xdr:colOff>
      <xdr:row>42</xdr:row>
      <xdr:rowOff>58420</xdr:rowOff>
    </xdr:to>
    <xdr:sp macro="" textlink="">
      <xdr:nvSpPr>
        <xdr:cNvPr id="540" name="楕円 539"/>
        <xdr:cNvSpPr/>
      </xdr:nvSpPr>
      <xdr:spPr>
        <a:xfrm>
          <a:off x="13652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7620</xdr:rowOff>
    </xdr:from>
    <xdr:to>
      <xdr:col>76</xdr:col>
      <xdr:colOff>114300</xdr:colOff>
      <xdr:row>42</xdr:row>
      <xdr:rowOff>15784</xdr:rowOff>
    </xdr:to>
    <xdr:cxnSp macro="">
      <xdr:nvCxnSpPr>
        <xdr:cNvPr id="541" name="直線コネクタ 540"/>
        <xdr:cNvCxnSpPr/>
      </xdr:nvCxnSpPr>
      <xdr:spPr>
        <a:xfrm>
          <a:off x="13703300" y="720852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126637</xdr:rowOff>
    </xdr:from>
    <xdr:to>
      <xdr:col>67</xdr:col>
      <xdr:colOff>101600</xdr:colOff>
      <xdr:row>42</xdr:row>
      <xdr:rowOff>56787</xdr:rowOff>
    </xdr:to>
    <xdr:sp macro="" textlink="">
      <xdr:nvSpPr>
        <xdr:cNvPr id="542" name="楕円 541"/>
        <xdr:cNvSpPr/>
      </xdr:nvSpPr>
      <xdr:spPr>
        <a:xfrm>
          <a:off x="12763500" y="71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5987</xdr:rowOff>
    </xdr:from>
    <xdr:to>
      <xdr:col>71</xdr:col>
      <xdr:colOff>177800</xdr:colOff>
      <xdr:row>42</xdr:row>
      <xdr:rowOff>7620</xdr:rowOff>
    </xdr:to>
    <xdr:cxnSp macro="">
      <xdr:nvCxnSpPr>
        <xdr:cNvPr id="543" name="直線コネクタ 542"/>
        <xdr:cNvCxnSpPr/>
      </xdr:nvCxnSpPr>
      <xdr:spPr>
        <a:xfrm>
          <a:off x="12814300" y="72068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44" name="n_1aveValue【一般廃棄物処理施設】&#10;有形固定資産減価償却率"/>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45" name="n_2aveValue【一般廃棄物処理施設】&#10;有形固定資産減価償却率"/>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546" name="n_3aveValue【一般廃棄物処理施設】&#10;有形固定資産減価償却率"/>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47" name="n_4aveValue【一般廃棄物処理施設】&#10;有形固定資産減価償却率"/>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38117</xdr:rowOff>
    </xdr:from>
    <xdr:ext cx="405111" cy="259045"/>
    <xdr:sp macro="" textlink="">
      <xdr:nvSpPr>
        <xdr:cNvPr id="548" name="n_1mainValue【一般廃棄物処理施設】&#10;有形固定資産減価償却率"/>
        <xdr:cNvSpPr txBox="1"/>
      </xdr:nvSpPr>
      <xdr:spPr>
        <a:xfrm>
          <a:off x="152660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57711</xdr:rowOff>
    </xdr:from>
    <xdr:ext cx="405111" cy="259045"/>
    <xdr:sp macro="" textlink="">
      <xdr:nvSpPr>
        <xdr:cNvPr id="549" name="n_2mainValue【一般廃棄物処理施設】&#10;有形固定資産減価償却率"/>
        <xdr:cNvSpPr txBox="1"/>
      </xdr:nvSpPr>
      <xdr:spPr>
        <a:xfrm>
          <a:off x="14389744" y="725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49547</xdr:rowOff>
    </xdr:from>
    <xdr:ext cx="405111" cy="259045"/>
    <xdr:sp macro="" textlink="">
      <xdr:nvSpPr>
        <xdr:cNvPr id="550" name="n_3mainValue【一般廃棄物処理施設】&#10;有形固定資産減価償却率"/>
        <xdr:cNvSpPr txBox="1"/>
      </xdr:nvSpPr>
      <xdr:spPr>
        <a:xfrm>
          <a:off x="135007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47914</xdr:rowOff>
    </xdr:from>
    <xdr:ext cx="405111" cy="259045"/>
    <xdr:sp macro="" textlink="">
      <xdr:nvSpPr>
        <xdr:cNvPr id="551" name="n_4mainValue【一般廃棄物処理施設】&#10;有形固定資産減価償却率"/>
        <xdr:cNvSpPr txBox="1"/>
      </xdr:nvSpPr>
      <xdr:spPr>
        <a:xfrm>
          <a:off x="12611744" y="724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78" name="【一般廃棄物処理施設】&#10;一人当たり有形固定資産（償却資産）額平均値テキスト"/>
        <xdr:cNvSpPr txBox="1"/>
      </xdr:nvSpPr>
      <xdr:spPr>
        <a:xfrm>
          <a:off x="22199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103613</xdr:rowOff>
    </xdr:from>
    <xdr:to>
      <xdr:col>116</xdr:col>
      <xdr:colOff>114300</xdr:colOff>
      <xdr:row>41</xdr:row>
      <xdr:rowOff>33763</xdr:rowOff>
    </xdr:to>
    <xdr:sp macro="" textlink="">
      <xdr:nvSpPr>
        <xdr:cNvPr id="589" name="楕円 588"/>
        <xdr:cNvSpPr/>
      </xdr:nvSpPr>
      <xdr:spPr>
        <a:xfrm>
          <a:off x="22110700" y="696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82040</xdr:rowOff>
    </xdr:from>
    <xdr:ext cx="534377" cy="259045"/>
    <xdr:sp macro="" textlink="">
      <xdr:nvSpPr>
        <xdr:cNvPr id="590" name="【一般廃棄物処理施設】&#10;一人当たり有形固定資産（償却資産）額該当値テキスト"/>
        <xdr:cNvSpPr txBox="1"/>
      </xdr:nvSpPr>
      <xdr:spPr>
        <a:xfrm>
          <a:off x="22199600" y="69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107938</xdr:rowOff>
    </xdr:from>
    <xdr:to>
      <xdr:col>112</xdr:col>
      <xdr:colOff>38100</xdr:colOff>
      <xdr:row>41</xdr:row>
      <xdr:rowOff>38088</xdr:rowOff>
    </xdr:to>
    <xdr:sp macro="" textlink="">
      <xdr:nvSpPr>
        <xdr:cNvPr id="591" name="楕円 590"/>
        <xdr:cNvSpPr/>
      </xdr:nvSpPr>
      <xdr:spPr>
        <a:xfrm>
          <a:off x="21272500" y="69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154413</xdr:rowOff>
    </xdr:from>
    <xdr:to>
      <xdr:col>116</xdr:col>
      <xdr:colOff>63500</xdr:colOff>
      <xdr:row>40</xdr:row>
      <xdr:rowOff>158738</xdr:rowOff>
    </xdr:to>
    <xdr:cxnSp macro="">
      <xdr:nvCxnSpPr>
        <xdr:cNvPr id="592" name="直線コネクタ 591"/>
        <xdr:cNvCxnSpPr/>
      </xdr:nvCxnSpPr>
      <xdr:spPr>
        <a:xfrm flipV="1">
          <a:off x="21323300" y="7012413"/>
          <a:ext cx="8382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113767</xdr:rowOff>
    </xdr:from>
    <xdr:to>
      <xdr:col>107</xdr:col>
      <xdr:colOff>101600</xdr:colOff>
      <xdr:row>41</xdr:row>
      <xdr:rowOff>43917</xdr:rowOff>
    </xdr:to>
    <xdr:sp macro="" textlink="">
      <xdr:nvSpPr>
        <xdr:cNvPr id="593" name="楕円 592"/>
        <xdr:cNvSpPr/>
      </xdr:nvSpPr>
      <xdr:spPr>
        <a:xfrm>
          <a:off x="20383500" y="69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158738</xdr:rowOff>
    </xdr:from>
    <xdr:to>
      <xdr:col>111</xdr:col>
      <xdr:colOff>177800</xdr:colOff>
      <xdr:row>40</xdr:row>
      <xdr:rowOff>164567</xdr:rowOff>
    </xdr:to>
    <xdr:cxnSp macro="">
      <xdr:nvCxnSpPr>
        <xdr:cNvPr id="594" name="直線コネクタ 593"/>
        <xdr:cNvCxnSpPr/>
      </xdr:nvCxnSpPr>
      <xdr:spPr>
        <a:xfrm flipV="1">
          <a:off x="20434300" y="7016738"/>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116629</xdr:rowOff>
    </xdr:from>
    <xdr:to>
      <xdr:col>102</xdr:col>
      <xdr:colOff>165100</xdr:colOff>
      <xdr:row>41</xdr:row>
      <xdr:rowOff>46779</xdr:rowOff>
    </xdr:to>
    <xdr:sp macro="" textlink="">
      <xdr:nvSpPr>
        <xdr:cNvPr id="595" name="楕円 594"/>
        <xdr:cNvSpPr/>
      </xdr:nvSpPr>
      <xdr:spPr>
        <a:xfrm>
          <a:off x="19494500" y="697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164567</xdr:rowOff>
    </xdr:from>
    <xdr:to>
      <xdr:col>107</xdr:col>
      <xdr:colOff>50800</xdr:colOff>
      <xdr:row>40</xdr:row>
      <xdr:rowOff>167429</xdr:rowOff>
    </xdr:to>
    <xdr:cxnSp macro="">
      <xdr:nvCxnSpPr>
        <xdr:cNvPr id="596" name="直線コネクタ 595"/>
        <xdr:cNvCxnSpPr/>
      </xdr:nvCxnSpPr>
      <xdr:spPr>
        <a:xfrm flipV="1">
          <a:off x="19545300" y="7022567"/>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119656</xdr:rowOff>
    </xdr:from>
    <xdr:to>
      <xdr:col>98</xdr:col>
      <xdr:colOff>38100</xdr:colOff>
      <xdr:row>41</xdr:row>
      <xdr:rowOff>49806</xdr:rowOff>
    </xdr:to>
    <xdr:sp macro="" textlink="">
      <xdr:nvSpPr>
        <xdr:cNvPr id="597" name="楕円 596"/>
        <xdr:cNvSpPr/>
      </xdr:nvSpPr>
      <xdr:spPr>
        <a:xfrm>
          <a:off x="18605500" y="697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167429</xdr:rowOff>
    </xdr:from>
    <xdr:to>
      <xdr:col>102</xdr:col>
      <xdr:colOff>114300</xdr:colOff>
      <xdr:row>40</xdr:row>
      <xdr:rowOff>170456</xdr:rowOff>
    </xdr:to>
    <xdr:cxnSp macro="">
      <xdr:nvCxnSpPr>
        <xdr:cNvPr id="598" name="直線コネクタ 597"/>
        <xdr:cNvCxnSpPr/>
      </xdr:nvCxnSpPr>
      <xdr:spPr>
        <a:xfrm flipV="1">
          <a:off x="18656300" y="7025429"/>
          <a:ext cx="88900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99" name="n_1aveValue【一般廃棄物処理施設】&#10;一人当たり有形固定資産（償却資産）額"/>
        <xdr:cNvSpPr txBox="1"/>
      </xdr:nvSpPr>
      <xdr:spPr>
        <a:xfrm>
          <a:off x="21043411" y="64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600" name="n_2aveValue【一般廃棄物処理施設】&#10;一人当たり有形固定資産（償却資産）額"/>
        <xdr:cNvSpPr txBox="1"/>
      </xdr:nvSpPr>
      <xdr:spPr>
        <a:xfrm>
          <a:off x="20167111" y="64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601" name="n_3aveValue【一般廃棄物処理施設】&#10;一人当たり有形固定資産（償却資産）額"/>
        <xdr:cNvSpPr txBox="1"/>
      </xdr:nvSpPr>
      <xdr:spPr>
        <a:xfrm>
          <a:off x="19278111" y="64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602" name="n_4aveValue【一般廃棄物処理施設】&#10;一人当たり有形固定資産（償却資産）額"/>
        <xdr:cNvSpPr txBox="1"/>
      </xdr:nvSpPr>
      <xdr:spPr>
        <a:xfrm>
          <a:off x="18389111" y="64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29215</xdr:rowOff>
    </xdr:from>
    <xdr:ext cx="534377" cy="259045"/>
    <xdr:sp macro="" textlink="">
      <xdr:nvSpPr>
        <xdr:cNvPr id="603" name="n_1mainValue【一般廃棄物処理施設】&#10;一人当たり有形固定資産（償却資産）額"/>
        <xdr:cNvSpPr txBox="1"/>
      </xdr:nvSpPr>
      <xdr:spPr>
        <a:xfrm>
          <a:off x="21043411" y="705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35044</xdr:rowOff>
    </xdr:from>
    <xdr:ext cx="534377" cy="259045"/>
    <xdr:sp macro="" textlink="">
      <xdr:nvSpPr>
        <xdr:cNvPr id="604" name="n_2mainValue【一般廃棄物処理施設】&#10;一人当たり有形固定資産（償却資産）額"/>
        <xdr:cNvSpPr txBox="1"/>
      </xdr:nvSpPr>
      <xdr:spPr>
        <a:xfrm>
          <a:off x="20167111" y="706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37906</xdr:rowOff>
    </xdr:from>
    <xdr:ext cx="534377" cy="259045"/>
    <xdr:sp macro="" textlink="">
      <xdr:nvSpPr>
        <xdr:cNvPr id="605" name="n_3mainValue【一般廃棄物処理施設】&#10;一人当たり有形固定資産（償却資産）額"/>
        <xdr:cNvSpPr txBox="1"/>
      </xdr:nvSpPr>
      <xdr:spPr>
        <a:xfrm>
          <a:off x="19278111" y="706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40933</xdr:rowOff>
    </xdr:from>
    <xdr:ext cx="534377" cy="259045"/>
    <xdr:sp macro="" textlink="">
      <xdr:nvSpPr>
        <xdr:cNvPr id="606" name="n_4mainValue【一般廃棄物処理施設】&#10;一人当たり有形固定資産（償却資産）額"/>
        <xdr:cNvSpPr txBox="1"/>
      </xdr:nvSpPr>
      <xdr:spPr>
        <a:xfrm>
          <a:off x="18389111" y="707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107587</xdr:rowOff>
    </xdr:from>
    <xdr:to>
      <xdr:col>85</xdr:col>
      <xdr:colOff>177800</xdr:colOff>
      <xdr:row>64</xdr:row>
      <xdr:rowOff>37737</xdr:rowOff>
    </xdr:to>
    <xdr:sp macro="" textlink="">
      <xdr:nvSpPr>
        <xdr:cNvPr id="648" name="楕円 647"/>
        <xdr:cNvSpPr/>
      </xdr:nvSpPr>
      <xdr:spPr>
        <a:xfrm>
          <a:off x="162687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86014</xdr:rowOff>
    </xdr:from>
    <xdr:ext cx="405111" cy="259045"/>
    <xdr:sp macro="" textlink="">
      <xdr:nvSpPr>
        <xdr:cNvPr id="649" name="【保健センター・保健所】&#10;有形固定資産減価償却率該当値テキスト"/>
        <xdr:cNvSpPr txBox="1"/>
      </xdr:nvSpPr>
      <xdr:spPr>
        <a:xfrm>
          <a:off x="16357600" y="1088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79828</xdr:rowOff>
    </xdr:from>
    <xdr:to>
      <xdr:col>81</xdr:col>
      <xdr:colOff>101600</xdr:colOff>
      <xdr:row>64</xdr:row>
      <xdr:rowOff>9978</xdr:rowOff>
    </xdr:to>
    <xdr:sp macro="" textlink="">
      <xdr:nvSpPr>
        <xdr:cNvPr id="650" name="楕円 649"/>
        <xdr:cNvSpPr/>
      </xdr:nvSpPr>
      <xdr:spPr>
        <a:xfrm>
          <a:off x="15430500" y="108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130628</xdr:rowOff>
    </xdr:from>
    <xdr:to>
      <xdr:col>85</xdr:col>
      <xdr:colOff>127000</xdr:colOff>
      <xdr:row>63</xdr:row>
      <xdr:rowOff>158387</xdr:rowOff>
    </xdr:to>
    <xdr:cxnSp macro="">
      <xdr:nvCxnSpPr>
        <xdr:cNvPr id="651" name="直線コネクタ 650"/>
        <xdr:cNvCxnSpPr/>
      </xdr:nvCxnSpPr>
      <xdr:spPr>
        <a:xfrm>
          <a:off x="15481300" y="1093197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74930</xdr:rowOff>
    </xdr:from>
    <xdr:to>
      <xdr:col>76</xdr:col>
      <xdr:colOff>165100</xdr:colOff>
      <xdr:row>64</xdr:row>
      <xdr:rowOff>5080</xdr:rowOff>
    </xdr:to>
    <xdr:sp macro="" textlink="">
      <xdr:nvSpPr>
        <xdr:cNvPr id="652" name="楕円 651"/>
        <xdr:cNvSpPr/>
      </xdr:nvSpPr>
      <xdr:spPr>
        <a:xfrm>
          <a:off x="14541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125730</xdr:rowOff>
    </xdr:from>
    <xdr:to>
      <xdr:col>81</xdr:col>
      <xdr:colOff>50800</xdr:colOff>
      <xdr:row>63</xdr:row>
      <xdr:rowOff>130628</xdr:rowOff>
    </xdr:to>
    <xdr:cxnSp macro="">
      <xdr:nvCxnSpPr>
        <xdr:cNvPr id="653" name="直線コネクタ 652"/>
        <xdr:cNvCxnSpPr/>
      </xdr:nvCxnSpPr>
      <xdr:spPr>
        <a:xfrm>
          <a:off x="14592300" y="1092708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47172</xdr:rowOff>
    </xdr:from>
    <xdr:to>
      <xdr:col>72</xdr:col>
      <xdr:colOff>38100</xdr:colOff>
      <xdr:row>63</xdr:row>
      <xdr:rowOff>148772</xdr:rowOff>
    </xdr:to>
    <xdr:sp macro="" textlink="">
      <xdr:nvSpPr>
        <xdr:cNvPr id="654" name="楕円 653"/>
        <xdr:cNvSpPr/>
      </xdr:nvSpPr>
      <xdr:spPr>
        <a:xfrm>
          <a:off x="13652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97972</xdr:rowOff>
    </xdr:from>
    <xdr:to>
      <xdr:col>76</xdr:col>
      <xdr:colOff>114300</xdr:colOff>
      <xdr:row>63</xdr:row>
      <xdr:rowOff>125730</xdr:rowOff>
    </xdr:to>
    <xdr:cxnSp macro="">
      <xdr:nvCxnSpPr>
        <xdr:cNvPr id="655" name="直線コネクタ 654"/>
        <xdr:cNvCxnSpPr/>
      </xdr:nvCxnSpPr>
      <xdr:spPr>
        <a:xfrm>
          <a:off x="13703300" y="1089932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19413</xdr:rowOff>
    </xdr:from>
    <xdr:to>
      <xdr:col>67</xdr:col>
      <xdr:colOff>101600</xdr:colOff>
      <xdr:row>63</xdr:row>
      <xdr:rowOff>121013</xdr:rowOff>
    </xdr:to>
    <xdr:sp macro="" textlink="">
      <xdr:nvSpPr>
        <xdr:cNvPr id="656" name="楕円 655"/>
        <xdr:cNvSpPr/>
      </xdr:nvSpPr>
      <xdr:spPr>
        <a:xfrm>
          <a:off x="12763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70213</xdr:rowOff>
    </xdr:from>
    <xdr:to>
      <xdr:col>71</xdr:col>
      <xdr:colOff>177800</xdr:colOff>
      <xdr:row>63</xdr:row>
      <xdr:rowOff>97972</xdr:rowOff>
    </xdr:to>
    <xdr:cxnSp macro="">
      <xdr:nvCxnSpPr>
        <xdr:cNvPr id="657" name="直線コネクタ 656"/>
        <xdr:cNvCxnSpPr/>
      </xdr:nvCxnSpPr>
      <xdr:spPr>
        <a:xfrm>
          <a:off x="12814300" y="108715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8"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9" name="n_2aveValue【保健センター・保健所】&#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0" name="n_3aveValue【保健センター・保健所】&#10;有形固定資産減価償却率"/>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1" name="n_4aveValue【保健センター・保健所】&#10;有形固定資産減価償却率"/>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1105</xdr:rowOff>
    </xdr:from>
    <xdr:ext cx="405111" cy="259045"/>
    <xdr:sp macro="" textlink="">
      <xdr:nvSpPr>
        <xdr:cNvPr id="662" name="n_1mainValue【保健センター・保健所】&#10;有形固定資産減価償却率"/>
        <xdr:cNvSpPr txBox="1"/>
      </xdr:nvSpPr>
      <xdr:spPr>
        <a:xfrm>
          <a:off x="15266044" y="1097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167657</xdr:rowOff>
    </xdr:from>
    <xdr:ext cx="405111" cy="259045"/>
    <xdr:sp macro="" textlink="">
      <xdr:nvSpPr>
        <xdr:cNvPr id="663" name="n_2mainValue【保健センター・保健所】&#10;有形固定資産減価償却率"/>
        <xdr:cNvSpPr txBox="1"/>
      </xdr:nvSpPr>
      <xdr:spPr>
        <a:xfrm>
          <a:off x="14389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139899</xdr:rowOff>
    </xdr:from>
    <xdr:ext cx="405111" cy="259045"/>
    <xdr:sp macro="" textlink="">
      <xdr:nvSpPr>
        <xdr:cNvPr id="664" name="n_3mainValue【保健センター・保健所】&#10;有形固定資産減価償却率"/>
        <xdr:cNvSpPr txBox="1"/>
      </xdr:nvSpPr>
      <xdr:spPr>
        <a:xfrm>
          <a:off x="13500744" y="1094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112140</xdr:rowOff>
    </xdr:from>
    <xdr:ext cx="405111" cy="259045"/>
    <xdr:sp macro="" textlink="">
      <xdr:nvSpPr>
        <xdr:cNvPr id="665" name="n_4mainValue【保健センター・保健所】&#10;有形固定資産減価償却率"/>
        <xdr:cNvSpPr txBox="1"/>
      </xdr:nvSpPr>
      <xdr:spPr>
        <a:xfrm>
          <a:off x="126117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66222</xdr:rowOff>
    </xdr:from>
    <xdr:to>
      <xdr:col>116</xdr:col>
      <xdr:colOff>114300</xdr:colOff>
      <xdr:row>63</xdr:row>
      <xdr:rowOff>167822</xdr:rowOff>
    </xdr:to>
    <xdr:sp macro="" textlink="">
      <xdr:nvSpPr>
        <xdr:cNvPr id="707" name="楕円 706"/>
        <xdr:cNvSpPr/>
      </xdr:nvSpPr>
      <xdr:spPr>
        <a:xfrm>
          <a:off x="221107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44649</xdr:rowOff>
    </xdr:from>
    <xdr:ext cx="469744" cy="259045"/>
    <xdr:sp macro="" textlink="">
      <xdr:nvSpPr>
        <xdr:cNvPr id="708" name="【保健センター・保健所】&#10;一人当たり面積該当値テキスト"/>
        <xdr:cNvSpPr txBox="1"/>
      </xdr:nvSpPr>
      <xdr:spPr>
        <a:xfrm>
          <a:off x="22199600" y="1084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77107</xdr:rowOff>
    </xdr:from>
    <xdr:to>
      <xdr:col>112</xdr:col>
      <xdr:colOff>38100</xdr:colOff>
      <xdr:row>64</xdr:row>
      <xdr:rowOff>7257</xdr:rowOff>
    </xdr:to>
    <xdr:sp macro="" textlink="">
      <xdr:nvSpPr>
        <xdr:cNvPr id="709" name="楕円 708"/>
        <xdr:cNvSpPr/>
      </xdr:nvSpPr>
      <xdr:spPr>
        <a:xfrm>
          <a:off x="21272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117022</xdr:rowOff>
    </xdr:from>
    <xdr:to>
      <xdr:col>116</xdr:col>
      <xdr:colOff>63500</xdr:colOff>
      <xdr:row>63</xdr:row>
      <xdr:rowOff>127907</xdr:rowOff>
    </xdr:to>
    <xdr:cxnSp macro="">
      <xdr:nvCxnSpPr>
        <xdr:cNvPr id="710" name="直線コネクタ 709"/>
        <xdr:cNvCxnSpPr/>
      </xdr:nvCxnSpPr>
      <xdr:spPr>
        <a:xfrm flipV="1">
          <a:off x="21323300" y="109183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77107</xdr:rowOff>
    </xdr:from>
    <xdr:to>
      <xdr:col>107</xdr:col>
      <xdr:colOff>101600</xdr:colOff>
      <xdr:row>64</xdr:row>
      <xdr:rowOff>7257</xdr:rowOff>
    </xdr:to>
    <xdr:sp macro="" textlink="">
      <xdr:nvSpPr>
        <xdr:cNvPr id="711" name="楕円 710"/>
        <xdr:cNvSpPr/>
      </xdr:nvSpPr>
      <xdr:spPr>
        <a:xfrm>
          <a:off x="20383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127907</xdr:rowOff>
    </xdr:from>
    <xdr:to>
      <xdr:col>111</xdr:col>
      <xdr:colOff>177800</xdr:colOff>
      <xdr:row>63</xdr:row>
      <xdr:rowOff>127907</xdr:rowOff>
    </xdr:to>
    <xdr:cxnSp macro="">
      <xdr:nvCxnSpPr>
        <xdr:cNvPr id="712" name="直線コネクタ 711"/>
        <xdr:cNvCxnSpPr/>
      </xdr:nvCxnSpPr>
      <xdr:spPr>
        <a:xfrm>
          <a:off x="20434300" y="1092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77107</xdr:rowOff>
    </xdr:from>
    <xdr:to>
      <xdr:col>102</xdr:col>
      <xdr:colOff>165100</xdr:colOff>
      <xdr:row>64</xdr:row>
      <xdr:rowOff>7257</xdr:rowOff>
    </xdr:to>
    <xdr:sp macro="" textlink="">
      <xdr:nvSpPr>
        <xdr:cNvPr id="713" name="楕円 712"/>
        <xdr:cNvSpPr/>
      </xdr:nvSpPr>
      <xdr:spPr>
        <a:xfrm>
          <a:off x="19494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127907</xdr:rowOff>
    </xdr:from>
    <xdr:to>
      <xdr:col>107</xdr:col>
      <xdr:colOff>50800</xdr:colOff>
      <xdr:row>63</xdr:row>
      <xdr:rowOff>127907</xdr:rowOff>
    </xdr:to>
    <xdr:cxnSp macro="">
      <xdr:nvCxnSpPr>
        <xdr:cNvPr id="714" name="直線コネクタ 713"/>
        <xdr:cNvCxnSpPr/>
      </xdr:nvCxnSpPr>
      <xdr:spPr>
        <a:xfrm>
          <a:off x="19545300" y="1092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77107</xdr:rowOff>
    </xdr:from>
    <xdr:to>
      <xdr:col>98</xdr:col>
      <xdr:colOff>38100</xdr:colOff>
      <xdr:row>64</xdr:row>
      <xdr:rowOff>7257</xdr:rowOff>
    </xdr:to>
    <xdr:sp macro="" textlink="">
      <xdr:nvSpPr>
        <xdr:cNvPr id="715" name="楕円 714"/>
        <xdr:cNvSpPr/>
      </xdr:nvSpPr>
      <xdr:spPr>
        <a:xfrm>
          <a:off x="18605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127907</xdr:rowOff>
    </xdr:from>
    <xdr:to>
      <xdr:col>102</xdr:col>
      <xdr:colOff>114300</xdr:colOff>
      <xdr:row>63</xdr:row>
      <xdr:rowOff>127907</xdr:rowOff>
    </xdr:to>
    <xdr:cxnSp macro="">
      <xdr:nvCxnSpPr>
        <xdr:cNvPr id="716" name="直線コネクタ 715"/>
        <xdr:cNvCxnSpPr/>
      </xdr:nvCxnSpPr>
      <xdr:spPr>
        <a:xfrm>
          <a:off x="18656300" y="1092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7" name="n_1ave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8" name="n_2ave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719" name="n_3aveValue【保健センター・保健所】&#10;一人当たり面積"/>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720" name="n_4aveValue【保健センター・保健所】&#10;一人当たり面積"/>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169834</xdr:rowOff>
    </xdr:from>
    <xdr:ext cx="469744" cy="259045"/>
    <xdr:sp macro="" textlink="">
      <xdr:nvSpPr>
        <xdr:cNvPr id="721" name="n_1mainValue【保健センター・保健所】&#10;一人当たり面積"/>
        <xdr:cNvSpPr txBox="1"/>
      </xdr:nvSpPr>
      <xdr:spPr>
        <a:xfrm>
          <a:off x="210757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169834</xdr:rowOff>
    </xdr:from>
    <xdr:ext cx="469744" cy="259045"/>
    <xdr:sp macro="" textlink="">
      <xdr:nvSpPr>
        <xdr:cNvPr id="722" name="n_2mainValue【保健センター・保健所】&#10;一人当たり面積"/>
        <xdr:cNvSpPr txBox="1"/>
      </xdr:nvSpPr>
      <xdr:spPr>
        <a:xfrm>
          <a:off x="201994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169834</xdr:rowOff>
    </xdr:from>
    <xdr:ext cx="469744" cy="259045"/>
    <xdr:sp macro="" textlink="">
      <xdr:nvSpPr>
        <xdr:cNvPr id="723" name="n_3mainValue【保健センター・保健所】&#10;一人当たり面積"/>
        <xdr:cNvSpPr txBox="1"/>
      </xdr:nvSpPr>
      <xdr:spPr>
        <a:xfrm>
          <a:off x="193104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169834</xdr:rowOff>
    </xdr:from>
    <xdr:ext cx="469744" cy="259045"/>
    <xdr:sp macro="" textlink="">
      <xdr:nvSpPr>
        <xdr:cNvPr id="724" name="n_4mainValue【保健センター・保健所】&#10;一人当たり面積"/>
        <xdr:cNvSpPr txBox="1"/>
      </xdr:nvSpPr>
      <xdr:spPr>
        <a:xfrm>
          <a:off x="184214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5" name="【消防施設】&#10;有形固定資産減価償却率平均値テキスト"/>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121194</xdr:rowOff>
    </xdr:from>
    <xdr:to>
      <xdr:col>85</xdr:col>
      <xdr:colOff>177800</xdr:colOff>
      <xdr:row>84</xdr:row>
      <xdr:rowOff>51344</xdr:rowOff>
    </xdr:to>
    <xdr:sp macro="" textlink="">
      <xdr:nvSpPr>
        <xdr:cNvPr id="766" name="楕円 765"/>
        <xdr:cNvSpPr/>
      </xdr:nvSpPr>
      <xdr:spPr>
        <a:xfrm>
          <a:off x="162687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99621</xdr:rowOff>
    </xdr:from>
    <xdr:ext cx="405111" cy="259045"/>
    <xdr:sp macro="" textlink="">
      <xdr:nvSpPr>
        <xdr:cNvPr id="767" name="【消防施設】&#10;有形固定資産減価償却率該当値テキスト"/>
        <xdr:cNvSpPr txBox="1"/>
      </xdr:nvSpPr>
      <xdr:spPr>
        <a:xfrm>
          <a:off x="16357600"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104866</xdr:rowOff>
    </xdr:from>
    <xdr:to>
      <xdr:col>81</xdr:col>
      <xdr:colOff>101600</xdr:colOff>
      <xdr:row>84</xdr:row>
      <xdr:rowOff>35016</xdr:rowOff>
    </xdr:to>
    <xdr:sp macro="" textlink="">
      <xdr:nvSpPr>
        <xdr:cNvPr id="768" name="楕円 767"/>
        <xdr:cNvSpPr/>
      </xdr:nvSpPr>
      <xdr:spPr>
        <a:xfrm>
          <a:off x="15430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155666</xdr:rowOff>
    </xdr:from>
    <xdr:to>
      <xdr:col>85</xdr:col>
      <xdr:colOff>127000</xdr:colOff>
      <xdr:row>84</xdr:row>
      <xdr:rowOff>544</xdr:rowOff>
    </xdr:to>
    <xdr:cxnSp macro="">
      <xdr:nvCxnSpPr>
        <xdr:cNvPr id="769" name="直線コネクタ 768"/>
        <xdr:cNvCxnSpPr/>
      </xdr:nvCxnSpPr>
      <xdr:spPr>
        <a:xfrm>
          <a:off x="15481300" y="1438601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80373</xdr:rowOff>
    </xdr:from>
    <xdr:to>
      <xdr:col>76</xdr:col>
      <xdr:colOff>165100</xdr:colOff>
      <xdr:row>84</xdr:row>
      <xdr:rowOff>10523</xdr:rowOff>
    </xdr:to>
    <xdr:sp macro="" textlink="">
      <xdr:nvSpPr>
        <xdr:cNvPr id="770" name="楕円 769"/>
        <xdr:cNvSpPr/>
      </xdr:nvSpPr>
      <xdr:spPr>
        <a:xfrm>
          <a:off x="14541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131173</xdr:rowOff>
    </xdr:from>
    <xdr:to>
      <xdr:col>81</xdr:col>
      <xdr:colOff>50800</xdr:colOff>
      <xdr:row>83</xdr:row>
      <xdr:rowOff>155666</xdr:rowOff>
    </xdr:to>
    <xdr:cxnSp macro="">
      <xdr:nvCxnSpPr>
        <xdr:cNvPr id="771" name="直線コネクタ 770"/>
        <xdr:cNvCxnSpPr/>
      </xdr:nvCxnSpPr>
      <xdr:spPr>
        <a:xfrm>
          <a:off x="14592300" y="143615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52614</xdr:rowOff>
    </xdr:from>
    <xdr:to>
      <xdr:col>72</xdr:col>
      <xdr:colOff>38100</xdr:colOff>
      <xdr:row>83</xdr:row>
      <xdr:rowOff>154214</xdr:rowOff>
    </xdr:to>
    <xdr:sp macro="" textlink="">
      <xdr:nvSpPr>
        <xdr:cNvPr id="772" name="楕円 771"/>
        <xdr:cNvSpPr/>
      </xdr:nvSpPr>
      <xdr:spPr>
        <a:xfrm>
          <a:off x="13652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103414</xdr:rowOff>
    </xdr:from>
    <xdr:to>
      <xdr:col>76</xdr:col>
      <xdr:colOff>114300</xdr:colOff>
      <xdr:row>83</xdr:row>
      <xdr:rowOff>131173</xdr:rowOff>
    </xdr:to>
    <xdr:cxnSp macro="">
      <xdr:nvCxnSpPr>
        <xdr:cNvPr id="773" name="直線コネクタ 772"/>
        <xdr:cNvCxnSpPr/>
      </xdr:nvCxnSpPr>
      <xdr:spPr>
        <a:xfrm>
          <a:off x="13703300" y="1433376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24856</xdr:rowOff>
    </xdr:from>
    <xdr:to>
      <xdr:col>67</xdr:col>
      <xdr:colOff>101600</xdr:colOff>
      <xdr:row>83</xdr:row>
      <xdr:rowOff>126456</xdr:rowOff>
    </xdr:to>
    <xdr:sp macro="" textlink="">
      <xdr:nvSpPr>
        <xdr:cNvPr id="774" name="楕円 773"/>
        <xdr:cNvSpPr/>
      </xdr:nvSpPr>
      <xdr:spPr>
        <a:xfrm>
          <a:off x="12763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75656</xdr:rowOff>
    </xdr:from>
    <xdr:to>
      <xdr:col>71</xdr:col>
      <xdr:colOff>177800</xdr:colOff>
      <xdr:row>83</xdr:row>
      <xdr:rowOff>103414</xdr:rowOff>
    </xdr:to>
    <xdr:cxnSp macro="">
      <xdr:nvCxnSpPr>
        <xdr:cNvPr id="775" name="直線コネクタ 774"/>
        <xdr:cNvCxnSpPr/>
      </xdr:nvCxnSpPr>
      <xdr:spPr>
        <a:xfrm>
          <a:off x="12814300" y="1430600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76" name="n_1ave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777" name="n_2aveValue【消防施設】&#10;有形固定資産減価償却率"/>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78"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79" name="n_4aveValue【消防施設】&#10;有形固定資産減価償却率"/>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26143</xdr:rowOff>
    </xdr:from>
    <xdr:ext cx="405111" cy="259045"/>
    <xdr:sp macro="" textlink="">
      <xdr:nvSpPr>
        <xdr:cNvPr id="780" name="n_1mainValue【消防施設】&#10;有形固定資産減価償却率"/>
        <xdr:cNvSpPr txBox="1"/>
      </xdr:nvSpPr>
      <xdr:spPr>
        <a:xfrm>
          <a:off x="15266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1650</xdr:rowOff>
    </xdr:from>
    <xdr:ext cx="405111" cy="259045"/>
    <xdr:sp macro="" textlink="">
      <xdr:nvSpPr>
        <xdr:cNvPr id="781" name="n_2mainValue【消防施設】&#10;有形固定資産減価償却率"/>
        <xdr:cNvSpPr txBox="1"/>
      </xdr:nvSpPr>
      <xdr:spPr>
        <a:xfrm>
          <a:off x="14389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145341</xdr:rowOff>
    </xdr:from>
    <xdr:ext cx="405111" cy="259045"/>
    <xdr:sp macro="" textlink="">
      <xdr:nvSpPr>
        <xdr:cNvPr id="782" name="n_3mainValue【消防施設】&#10;有形固定資産減価償却率"/>
        <xdr:cNvSpPr txBox="1"/>
      </xdr:nvSpPr>
      <xdr:spPr>
        <a:xfrm>
          <a:off x="135007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117583</xdr:rowOff>
    </xdr:from>
    <xdr:ext cx="405111" cy="259045"/>
    <xdr:sp macro="" textlink="">
      <xdr:nvSpPr>
        <xdr:cNvPr id="783" name="n_4mainValue【消防施設】&#10;有形固定資産減価償却率"/>
        <xdr:cNvSpPr txBox="1"/>
      </xdr:nvSpPr>
      <xdr:spPr>
        <a:xfrm>
          <a:off x="12611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810" name="【消防施設】&#10;一人当たり面積平均値テキスト"/>
        <xdr:cNvSpPr txBox="1"/>
      </xdr:nvSpPr>
      <xdr:spPr>
        <a:xfrm>
          <a:off x="22199600" y="1429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53594</xdr:rowOff>
    </xdr:from>
    <xdr:to>
      <xdr:col>116</xdr:col>
      <xdr:colOff>114300</xdr:colOff>
      <xdr:row>83</xdr:row>
      <xdr:rowOff>155194</xdr:rowOff>
    </xdr:to>
    <xdr:sp macro="" textlink="">
      <xdr:nvSpPr>
        <xdr:cNvPr id="821" name="楕円 820"/>
        <xdr:cNvSpPr/>
      </xdr:nvSpPr>
      <xdr:spPr>
        <a:xfrm>
          <a:off x="221107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76471</xdr:rowOff>
    </xdr:from>
    <xdr:ext cx="469744" cy="259045"/>
    <xdr:sp macro="" textlink="">
      <xdr:nvSpPr>
        <xdr:cNvPr id="822" name="【消防施設】&#10;一人当たり面積該当値テキスト"/>
        <xdr:cNvSpPr txBox="1"/>
      </xdr:nvSpPr>
      <xdr:spPr>
        <a:xfrm>
          <a:off x="22199600" y="141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62737</xdr:rowOff>
    </xdr:from>
    <xdr:to>
      <xdr:col>112</xdr:col>
      <xdr:colOff>38100</xdr:colOff>
      <xdr:row>83</xdr:row>
      <xdr:rowOff>164337</xdr:rowOff>
    </xdr:to>
    <xdr:sp macro="" textlink="">
      <xdr:nvSpPr>
        <xdr:cNvPr id="823" name="楕円 822"/>
        <xdr:cNvSpPr/>
      </xdr:nvSpPr>
      <xdr:spPr>
        <a:xfrm>
          <a:off x="21272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104394</xdr:rowOff>
    </xdr:from>
    <xdr:to>
      <xdr:col>116</xdr:col>
      <xdr:colOff>63500</xdr:colOff>
      <xdr:row>83</xdr:row>
      <xdr:rowOff>113537</xdr:rowOff>
    </xdr:to>
    <xdr:cxnSp macro="">
      <xdr:nvCxnSpPr>
        <xdr:cNvPr id="824" name="直線コネクタ 823"/>
        <xdr:cNvCxnSpPr/>
      </xdr:nvCxnSpPr>
      <xdr:spPr>
        <a:xfrm flipV="1">
          <a:off x="21323300" y="143347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67311</xdr:rowOff>
    </xdr:from>
    <xdr:to>
      <xdr:col>107</xdr:col>
      <xdr:colOff>101600</xdr:colOff>
      <xdr:row>83</xdr:row>
      <xdr:rowOff>168911</xdr:rowOff>
    </xdr:to>
    <xdr:sp macro="" textlink="">
      <xdr:nvSpPr>
        <xdr:cNvPr id="825" name="楕円 824"/>
        <xdr:cNvSpPr/>
      </xdr:nvSpPr>
      <xdr:spPr>
        <a:xfrm>
          <a:off x="2038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113537</xdr:rowOff>
    </xdr:from>
    <xdr:to>
      <xdr:col>111</xdr:col>
      <xdr:colOff>177800</xdr:colOff>
      <xdr:row>83</xdr:row>
      <xdr:rowOff>118111</xdr:rowOff>
    </xdr:to>
    <xdr:cxnSp macro="">
      <xdr:nvCxnSpPr>
        <xdr:cNvPr id="826" name="直線コネクタ 825"/>
        <xdr:cNvCxnSpPr/>
      </xdr:nvCxnSpPr>
      <xdr:spPr>
        <a:xfrm flipV="1">
          <a:off x="20434300" y="1434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76454</xdr:rowOff>
    </xdr:from>
    <xdr:to>
      <xdr:col>102</xdr:col>
      <xdr:colOff>165100</xdr:colOff>
      <xdr:row>84</xdr:row>
      <xdr:rowOff>6604</xdr:rowOff>
    </xdr:to>
    <xdr:sp macro="" textlink="">
      <xdr:nvSpPr>
        <xdr:cNvPr id="827" name="楕円 826"/>
        <xdr:cNvSpPr/>
      </xdr:nvSpPr>
      <xdr:spPr>
        <a:xfrm>
          <a:off x="19494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118111</xdr:rowOff>
    </xdr:from>
    <xdr:to>
      <xdr:col>107</xdr:col>
      <xdr:colOff>50800</xdr:colOff>
      <xdr:row>83</xdr:row>
      <xdr:rowOff>127254</xdr:rowOff>
    </xdr:to>
    <xdr:cxnSp macro="">
      <xdr:nvCxnSpPr>
        <xdr:cNvPr id="828" name="直線コネクタ 827"/>
        <xdr:cNvCxnSpPr/>
      </xdr:nvCxnSpPr>
      <xdr:spPr>
        <a:xfrm flipV="1">
          <a:off x="19545300" y="143484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76454</xdr:rowOff>
    </xdr:from>
    <xdr:to>
      <xdr:col>98</xdr:col>
      <xdr:colOff>38100</xdr:colOff>
      <xdr:row>84</xdr:row>
      <xdr:rowOff>6604</xdr:rowOff>
    </xdr:to>
    <xdr:sp macro="" textlink="">
      <xdr:nvSpPr>
        <xdr:cNvPr id="829" name="楕円 828"/>
        <xdr:cNvSpPr/>
      </xdr:nvSpPr>
      <xdr:spPr>
        <a:xfrm>
          <a:off x="18605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127254</xdr:rowOff>
    </xdr:from>
    <xdr:to>
      <xdr:col>102</xdr:col>
      <xdr:colOff>114300</xdr:colOff>
      <xdr:row>83</xdr:row>
      <xdr:rowOff>127254</xdr:rowOff>
    </xdr:to>
    <xdr:cxnSp macro="">
      <xdr:nvCxnSpPr>
        <xdr:cNvPr id="830" name="直線コネクタ 829"/>
        <xdr:cNvCxnSpPr/>
      </xdr:nvCxnSpPr>
      <xdr:spPr>
        <a:xfrm>
          <a:off x="18656300" y="14357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831" name="n_1aveValue【消防施設】&#10;一人当たり面積"/>
        <xdr:cNvSpPr txBox="1"/>
      </xdr:nvSpPr>
      <xdr:spPr>
        <a:xfrm>
          <a:off x="21075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2"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33" name="n_3aveValue【消防施設】&#10;一人当たり面積"/>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34" name="n_4aveValue【消防施設】&#10;一人当たり面積"/>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9414</xdr:rowOff>
    </xdr:from>
    <xdr:ext cx="469744" cy="259045"/>
    <xdr:sp macro="" textlink="">
      <xdr:nvSpPr>
        <xdr:cNvPr id="835" name="n_1mainValue【消防施設】&#10;一人当たり面積"/>
        <xdr:cNvSpPr txBox="1"/>
      </xdr:nvSpPr>
      <xdr:spPr>
        <a:xfrm>
          <a:off x="210757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6" name="n_2main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169181</xdr:rowOff>
    </xdr:from>
    <xdr:ext cx="469744" cy="259045"/>
    <xdr:sp macro="" textlink="">
      <xdr:nvSpPr>
        <xdr:cNvPr id="837" name="n_3mainValue【消防施設】&#10;一人当たり面積"/>
        <xdr:cNvSpPr txBox="1"/>
      </xdr:nvSpPr>
      <xdr:spPr>
        <a:xfrm>
          <a:off x="19310427"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23131</xdr:rowOff>
    </xdr:from>
    <xdr:ext cx="469744" cy="259045"/>
    <xdr:sp macro="" textlink="">
      <xdr:nvSpPr>
        <xdr:cNvPr id="838" name="n_4mainValue【消防施設】&#10;一人当たり面積"/>
        <xdr:cNvSpPr txBox="1"/>
      </xdr:nvSpPr>
      <xdr:spPr>
        <a:xfrm>
          <a:off x="18421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869" name="【庁舎】&#10;有形固定資産減価償却率平均値テキスト"/>
        <xdr:cNvSpPr txBox="1"/>
      </xdr:nvSpPr>
      <xdr:spPr>
        <a:xfrm>
          <a:off x="16357600" y="1783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84182</xdr:rowOff>
    </xdr:from>
    <xdr:to>
      <xdr:col>85</xdr:col>
      <xdr:colOff>177800</xdr:colOff>
      <xdr:row>102</xdr:row>
      <xdr:rowOff>14332</xdr:rowOff>
    </xdr:to>
    <xdr:sp macro="" textlink="">
      <xdr:nvSpPr>
        <xdr:cNvPr id="880" name="楕円 879"/>
        <xdr:cNvSpPr/>
      </xdr:nvSpPr>
      <xdr:spPr>
        <a:xfrm>
          <a:off x="16268700" y="174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107059</xdr:rowOff>
    </xdr:from>
    <xdr:ext cx="405111" cy="259045"/>
    <xdr:sp macro="" textlink="">
      <xdr:nvSpPr>
        <xdr:cNvPr id="881" name="【庁舎】&#10;有形固定資産減価償却率該当値テキスト"/>
        <xdr:cNvSpPr txBox="1"/>
      </xdr:nvSpPr>
      <xdr:spPr>
        <a:xfrm>
          <a:off x="16357600" y="172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90714</xdr:rowOff>
    </xdr:from>
    <xdr:to>
      <xdr:col>81</xdr:col>
      <xdr:colOff>101600</xdr:colOff>
      <xdr:row>102</xdr:row>
      <xdr:rowOff>20864</xdr:rowOff>
    </xdr:to>
    <xdr:sp macro="" textlink="">
      <xdr:nvSpPr>
        <xdr:cNvPr id="882" name="楕円 881"/>
        <xdr:cNvSpPr/>
      </xdr:nvSpPr>
      <xdr:spPr>
        <a:xfrm>
          <a:off x="154305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134982</xdr:rowOff>
    </xdr:from>
    <xdr:to>
      <xdr:col>85</xdr:col>
      <xdr:colOff>127000</xdr:colOff>
      <xdr:row>101</xdr:row>
      <xdr:rowOff>141514</xdr:rowOff>
    </xdr:to>
    <xdr:cxnSp macro="">
      <xdr:nvCxnSpPr>
        <xdr:cNvPr id="883" name="直線コネクタ 882"/>
        <xdr:cNvCxnSpPr/>
      </xdr:nvCxnSpPr>
      <xdr:spPr>
        <a:xfrm flipV="1">
          <a:off x="15481300" y="1745143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84" name="楕円 883"/>
        <xdr:cNvSpPr/>
      </xdr:nvSpPr>
      <xdr:spPr>
        <a:xfrm>
          <a:off x="14541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141514</xdr:rowOff>
    </xdr:from>
    <xdr:to>
      <xdr:col>81</xdr:col>
      <xdr:colOff>50800</xdr:colOff>
      <xdr:row>104</xdr:row>
      <xdr:rowOff>170906</xdr:rowOff>
    </xdr:to>
    <xdr:cxnSp macro="">
      <xdr:nvCxnSpPr>
        <xdr:cNvPr id="885" name="直線コネクタ 884"/>
        <xdr:cNvCxnSpPr/>
      </xdr:nvCxnSpPr>
      <xdr:spPr>
        <a:xfrm flipV="1">
          <a:off x="14592300" y="17457964"/>
          <a:ext cx="889000" cy="54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92348</xdr:rowOff>
    </xdr:from>
    <xdr:to>
      <xdr:col>72</xdr:col>
      <xdr:colOff>38100</xdr:colOff>
      <xdr:row>105</xdr:row>
      <xdr:rowOff>22498</xdr:rowOff>
    </xdr:to>
    <xdr:sp macro="" textlink="">
      <xdr:nvSpPr>
        <xdr:cNvPr id="886" name="楕円 885"/>
        <xdr:cNvSpPr/>
      </xdr:nvSpPr>
      <xdr:spPr>
        <a:xfrm>
          <a:off x="13652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143148</xdr:rowOff>
    </xdr:from>
    <xdr:to>
      <xdr:col>76</xdr:col>
      <xdr:colOff>114300</xdr:colOff>
      <xdr:row>104</xdr:row>
      <xdr:rowOff>170906</xdr:rowOff>
    </xdr:to>
    <xdr:cxnSp macro="">
      <xdr:nvCxnSpPr>
        <xdr:cNvPr id="887" name="直線コネクタ 886"/>
        <xdr:cNvCxnSpPr/>
      </xdr:nvCxnSpPr>
      <xdr:spPr>
        <a:xfrm>
          <a:off x="13703300" y="1797394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66221</xdr:rowOff>
    </xdr:from>
    <xdr:to>
      <xdr:col>67</xdr:col>
      <xdr:colOff>101600</xdr:colOff>
      <xdr:row>104</xdr:row>
      <xdr:rowOff>167821</xdr:rowOff>
    </xdr:to>
    <xdr:sp macro="" textlink="">
      <xdr:nvSpPr>
        <xdr:cNvPr id="888" name="楕円 887"/>
        <xdr:cNvSpPr/>
      </xdr:nvSpPr>
      <xdr:spPr>
        <a:xfrm>
          <a:off x="12763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117021</xdr:rowOff>
    </xdr:from>
    <xdr:to>
      <xdr:col>71</xdr:col>
      <xdr:colOff>177800</xdr:colOff>
      <xdr:row>104</xdr:row>
      <xdr:rowOff>143148</xdr:rowOff>
    </xdr:to>
    <xdr:cxnSp macro="">
      <xdr:nvCxnSpPr>
        <xdr:cNvPr id="889" name="直線コネクタ 888"/>
        <xdr:cNvCxnSpPr/>
      </xdr:nvCxnSpPr>
      <xdr:spPr>
        <a:xfrm>
          <a:off x="12814300" y="1794782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131190</xdr:rowOff>
    </xdr:from>
    <xdr:ext cx="405111" cy="259045"/>
    <xdr:sp macro="" textlink="">
      <xdr:nvSpPr>
        <xdr:cNvPr id="890" name="n_1aveValue【庁舎】&#10;有形固定資産減価償却率"/>
        <xdr:cNvSpPr txBox="1"/>
      </xdr:nvSpPr>
      <xdr:spPr>
        <a:xfrm>
          <a:off x="152660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1"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892" name="n_3aveValue【庁舎】&#10;有形固定資産減価償却率"/>
        <xdr:cNvSpPr txBox="1"/>
      </xdr:nvSpPr>
      <xdr:spPr>
        <a:xfrm>
          <a:off x="13500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893" name="n_4aveValue【庁舎】&#10;有形固定資産減価償却率"/>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37391</xdr:rowOff>
    </xdr:from>
    <xdr:ext cx="405111" cy="259045"/>
    <xdr:sp macro="" textlink="">
      <xdr:nvSpPr>
        <xdr:cNvPr id="894" name="n_1mainValue【庁舎】&#10;有形固定資産減価償却率"/>
        <xdr:cNvSpPr txBox="1"/>
      </xdr:nvSpPr>
      <xdr:spPr>
        <a:xfrm>
          <a:off x="152660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895" name="n_2mainValue【庁舎】&#10;有形固定資産減価償却率"/>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39025</xdr:rowOff>
    </xdr:from>
    <xdr:ext cx="405111" cy="259045"/>
    <xdr:sp macro="" textlink="">
      <xdr:nvSpPr>
        <xdr:cNvPr id="896" name="n_3mainValue【庁舎】&#10;有形固定資産減価償却率"/>
        <xdr:cNvSpPr txBox="1"/>
      </xdr:nvSpPr>
      <xdr:spPr>
        <a:xfrm>
          <a:off x="13500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12898</xdr:rowOff>
    </xdr:from>
    <xdr:ext cx="405111" cy="259045"/>
    <xdr:sp macro="" textlink="">
      <xdr:nvSpPr>
        <xdr:cNvPr id="897" name="n_4mainValue【庁舎】&#10;有形固定資産減価償却率"/>
        <xdr:cNvSpPr txBox="1"/>
      </xdr:nvSpPr>
      <xdr:spPr>
        <a:xfrm>
          <a:off x="12611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930" name="【庁舎】&#10;一人当たり面積平均値テキスト"/>
        <xdr:cNvSpPr txBox="1"/>
      </xdr:nvSpPr>
      <xdr:spPr>
        <a:xfrm>
          <a:off x="22199600" y="1804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28257</xdr:rowOff>
    </xdr:from>
    <xdr:to>
      <xdr:col>116</xdr:col>
      <xdr:colOff>114300</xdr:colOff>
      <xdr:row>105</xdr:row>
      <xdr:rowOff>129857</xdr:rowOff>
    </xdr:to>
    <xdr:sp macro="" textlink="">
      <xdr:nvSpPr>
        <xdr:cNvPr id="941" name="楕円 940"/>
        <xdr:cNvSpPr/>
      </xdr:nvSpPr>
      <xdr:spPr>
        <a:xfrm>
          <a:off x="22110700" y="1803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51134</xdr:rowOff>
    </xdr:from>
    <xdr:ext cx="469744" cy="259045"/>
    <xdr:sp macro="" textlink="">
      <xdr:nvSpPr>
        <xdr:cNvPr id="942" name="【庁舎】&#10;一人当たり面積該当値テキスト"/>
        <xdr:cNvSpPr txBox="1"/>
      </xdr:nvSpPr>
      <xdr:spPr>
        <a:xfrm>
          <a:off x="22199600" y="1788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25400</xdr:rowOff>
    </xdr:from>
    <xdr:to>
      <xdr:col>112</xdr:col>
      <xdr:colOff>38100</xdr:colOff>
      <xdr:row>104</xdr:row>
      <xdr:rowOff>127000</xdr:rowOff>
    </xdr:to>
    <xdr:sp macro="" textlink="">
      <xdr:nvSpPr>
        <xdr:cNvPr id="943" name="楕円 942"/>
        <xdr:cNvSpPr/>
      </xdr:nvSpPr>
      <xdr:spPr>
        <a:xfrm>
          <a:off x="2127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105</xdr:row>
      <xdr:rowOff>79057</xdr:rowOff>
    </xdr:to>
    <xdr:cxnSp macro="">
      <xdr:nvCxnSpPr>
        <xdr:cNvPr id="944" name="直線コネクタ 943"/>
        <xdr:cNvCxnSpPr/>
      </xdr:nvCxnSpPr>
      <xdr:spPr>
        <a:xfrm>
          <a:off x="21323300" y="17907000"/>
          <a:ext cx="838200" cy="17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159702</xdr:rowOff>
    </xdr:from>
    <xdr:to>
      <xdr:col>107</xdr:col>
      <xdr:colOff>101600</xdr:colOff>
      <xdr:row>106</xdr:row>
      <xdr:rowOff>89852</xdr:rowOff>
    </xdr:to>
    <xdr:sp macro="" textlink="">
      <xdr:nvSpPr>
        <xdr:cNvPr id="945" name="楕円 944"/>
        <xdr:cNvSpPr/>
      </xdr:nvSpPr>
      <xdr:spPr>
        <a:xfrm>
          <a:off x="20383500" y="1816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76200</xdr:rowOff>
    </xdr:from>
    <xdr:to>
      <xdr:col>111</xdr:col>
      <xdr:colOff>177800</xdr:colOff>
      <xdr:row>106</xdr:row>
      <xdr:rowOff>39052</xdr:rowOff>
    </xdr:to>
    <xdr:cxnSp macro="">
      <xdr:nvCxnSpPr>
        <xdr:cNvPr id="946" name="直線コネクタ 945"/>
        <xdr:cNvCxnSpPr/>
      </xdr:nvCxnSpPr>
      <xdr:spPr>
        <a:xfrm flipV="1">
          <a:off x="20434300" y="17907000"/>
          <a:ext cx="889000" cy="30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168275</xdr:rowOff>
    </xdr:from>
    <xdr:to>
      <xdr:col>102</xdr:col>
      <xdr:colOff>165100</xdr:colOff>
      <xdr:row>106</xdr:row>
      <xdr:rowOff>98425</xdr:rowOff>
    </xdr:to>
    <xdr:sp macro="" textlink="">
      <xdr:nvSpPr>
        <xdr:cNvPr id="947" name="楕円 946"/>
        <xdr:cNvSpPr/>
      </xdr:nvSpPr>
      <xdr:spPr>
        <a:xfrm>
          <a:off x="19494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39052</xdr:rowOff>
    </xdr:from>
    <xdr:to>
      <xdr:col>107</xdr:col>
      <xdr:colOff>50800</xdr:colOff>
      <xdr:row>106</xdr:row>
      <xdr:rowOff>47625</xdr:rowOff>
    </xdr:to>
    <xdr:cxnSp macro="">
      <xdr:nvCxnSpPr>
        <xdr:cNvPr id="948" name="直線コネクタ 947"/>
        <xdr:cNvCxnSpPr/>
      </xdr:nvCxnSpPr>
      <xdr:spPr>
        <a:xfrm flipV="1">
          <a:off x="19545300" y="1821275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31114</xdr:rowOff>
    </xdr:from>
    <xdr:to>
      <xdr:col>98</xdr:col>
      <xdr:colOff>38100</xdr:colOff>
      <xdr:row>106</xdr:row>
      <xdr:rowOff>132714</xdr:rowOff>
    </xdr:to>
    <xdr:sp macro="" textlink="">
      <xdr:nvSpPr>
        <xdr:cNvPr id="949" name="楕円 948"/>
        <xdr:cNvSpPr/>
      </xdr:nvSpPr>
      <xdr:spPr>
        <a:xfrm>
          <a:off x="18605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47625</xdr:rowOff>
    </xdr:from>
    <xdr:to>
      <xdr:col>102</xdr:col>
      <xdr:colOff>114300</xdr:colOff>
      <xdr:row>106</xdr:row>
      <xdr:rowOff>81914</xdr:rowOff>
    </xdr:to>
    <xdr:cxnSp macro="">
      <xdr:nvCxnSpPr>
        <xdr:cNvPr id="950" name="直線コネクタ 949"/>
        <xdr:cNvCxnSpPr/>
      </xdr:nvCxnSpPr>
      <xdr:spPr>
        <a:xfrm flipV="1">
          <a:off x="18656300" y="182213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951" name="n_1aveValue【庁舎】&#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952" name="n_2aveValue【庁舎】&#10;一人当たり面積"/>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953" name="n_3aveValue【庁舎】&#10;一人当たり面積"/>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954" name="n_4aveValue【庁舎】&#10;一人当たり面積"/>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143527</xdr:rowOff>
    </xdr:from>
    <xdr:ext cx="469744" cy="259045"/>
    <xdr:sp macro="" textlink="">
      <xdr:nvSpPr>
        <xdr:cNvPr id="955" name="n_1main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80979</xdr:rowOff>
    </xdr:from>
    <xdr:ext cx="469744" cy="259045"/>
    <xdr:sp macro="" textlink="">
      <xdr:nvSpPr>
        <xdr:cNvPr id="956" name="n_2mainValue【庁舎】&#10;一人当たり面積"/>
        <xdr:cNvSpPr txBox="1"/>
      </xdr:nvSpPr>
      <xdr:spPr>
        <a:xfrm>
          <a:off x="20199427" y="1825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89552</xdr:rowOff>
    </xdr:from>
    <xdr:ext cx="469744" cy="259045"/>
    <xdr:sp macro="" textlink="">
      <xdr:nvSpPr>
        <xdr:cNvPr id="957" name="n_3mainValue【庁舎】&#10;一人当たり面積"/>
        <xdr:cNvSpPr txBox="1"/>
      </xdr:nvSpPr>
      <xdr:spPr>
        <a:xfrm>
          <a:off x="19310427" y="182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123841</xdr:rowOff>
    </xdr:from>
    <xdr:ext cx="469744" cy="259045"/>
    <xdr:sp macro="" textlink="">
      <xdr:nvSpPr>
        <xdr:cNvPr id="958" name="n_4mainValue【庁舎】&#10;一人当たり面積"/>
        <xdr:cNvSpPr txBox="1"/>
      </xdr:nvSpPr>
      <xdr:spPr>
        <a:xfrm>
          <a:off x="184214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図書館</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73.2</a:t>
          </a:r>
          <a:r>
            <a:rPr kumimoji="1" lang="ja-JP" altLang="en-US" sz="1050">
              <a:latin typeface="ＭＳ Ｐゴシック" panose="020B0600070205080204" pitchFamily="50" charset="-128"/>
              <a:ea typeface="ＭＳ Ｐゴシック" panose="020B0600070205080204" pitchFamily="50" charset="-128"/>
            </a:rPr>
            <a:t>％と類似団体平均よりも高くなっているのは、平成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年度に中央図書館を一部増築したものの、全面的な改修を未だ行っていないことによる。今後は個別施設計画に基づき長寿命化に取り組んでいく。</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体育館・プール</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79.8</a:t>
          </a:r>
          <a:r>
            <a:rPr kumimoji="1" lang="ja-JP" altLang="en-US" sz="1050">
              <a:latin typeface="ＭＳ Ｐゴシック" panose="020B0600070205080204" pitchFamily="50" charset="-128"/>
              <a:ea typeface="ＭＳ Ｐゴシック" panose="020B0600070205080204" pitchFamily="50" charset="-128"/>
            </a:rPr>
            <a:t>％と類似団体平均よりも高くなっているのは、旧大館市の地区体育館（平均築</a:t>
          </a:r>
          <a:r>
            <a:rPr kumimoji="1" lang="en-US" altLang="ja-JP" sz="1050">
              <a:latin typeface="ＭＳ Ｐゴシック" panose="020B0600070205080204" pitchFamily="50" charset="-128"/>
              <a:ea typeface="ＭＳ Ｐゴシック" panose="020B0600070205080204" pitchFamily="50" charset="-128"/>
            </a:rPr>
            <a:t>39</a:t>
          </a:r>
          <a:r>
            <a:rPr kumimoji="1" lang="ja-JP" altLang="en-US" sz="1050">
              <a:latin typeface="ＭＳ Ｐゴシック" panose="020B0600070205080204" pitchFamily="50" charset="-128"/>
              <a:ea typeface="ＭＳ Ｐゴシック" panose="020B0600070205080204" pitchFamily="50" charset="-128"/>
            </a:rPr>
            <a:t>年）の老朽化が原因である。令和元年度に築</a:t>
          </a:r>
          <a:r>
            <a:rPr kumimoji="1" lang="en-US" altLang="ja-JP" sz="1050">
              <a:latin typeface="ＭＳ Ｐゴシック" panose="020B0600070205080204" pitchFamily="50" charset="-128"/>
              <a:ea typeface="ＭＳ Ｐゴシック" panose="020B0600070205080204" pitchFamily="50" charset="-128"/>
            </a:rPr>
            <a:t>56</a:t>
          </a:r>
          <a:r>
            <a:rPr kumimoji="1" lang="ja-JP" altLang="en-US" sz="1050">
              <a:latin typeface="ＭＳ Ｐゴシック" panose="020B0600070205080204" pitchFamily="50" charset="-128"/>
              <a:ea typeface="ＭＳ Ｐゴシック" panose="020B0600070205080204" pitchFamily="50" charset="-128"/>
            </a:rPr>
            <a:t>年の市民体育館を解体したが、他の施設についても個別施設計画に基づき長寿命化に取り組んでいく。</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市民会館</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79.2</a:t>
          </a:r>
          <a:r>
            <a:rPr kumimoji="1" lang="ja-JP" altLang="en-US" sz="1050">
              <a:latin typeface="ＭＳ Ｐゴシック" panose="020B0600070205080204" pitchFamily="50" charset="-128"/>
              <a:ea typeface="ＭＳ Ｐゴシック" panose="020B0600070205080204" pitchFamily="50" charset="-128"/>
            </a:rPr>
            <a:t>％と類似団体平均よりも高くなっているのは、平成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年度に一部改修をしたものの、市民文化会館が築</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年経過していることによる。今後は計画的な改修工事による長寿命化に取り組んでいく。</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一般廃棄物処理施設</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94.1</a:t>
          </a:r>
          <a:r>
            <a:rPr kumimoji="1" lang="ja-JP" altLang="en-US" sz="1050">
              <a:latin typeface="ＭＳ Ｐゴシック" panose="020B0600070205080204" pitchFamily="50" charset="-128"/>
              <a:ea typeface="ＭＳ Ｐゴシック" panose="020B0600070205080204" pitchFamily="50" charset="-128"/>
            </a:rPr>
            <a:t>％と類似団体平均より突出しているのは、粗大ごみ処理施設が築</a:t>
          </a:r>
          <a:r>
            <a:rPr kumimoji="1" lang="en-US" altLang="ja-JP" sz="1050">
              <a:latin typeface="ＭＳ Ｐゴシック" panose="020B0600070205080204" pitchFamily="50" charset="-128"/>
              <a:ea typeface="ＭＳ Ｐゴシック" panose="020B0600070205080204" pitchFamily="50" charset="-128"/>
            </a:rPr>
            <a:t>43</a:t>
          </a:r>
          <a:r>
            <a:rPr kumimoji="1" lang="ja-JP" altLang="en-US" sz="1050">
              <a:latin typeface="ＭＳ Ｐゴシック" panose="020B0600070205080204" pitchFamily="50" charset="-128"/>
              <a:ea typeface="ＭＳ Ｐゴシック" panose="020B0600070205080204" pitchFamily="50" charset="-128"/>
            </a:rPr>
            <a:t>年、し尿処理場が築</a:t>
          </a:r>
          <a:r>
            <a:rPr kumimoji="1" lang="en-US" altLang="ja-JP" sz="1050">
              <a:latin typeface="ＭＳ Ｐゴシック" panose="020B0600070205080204" pitchFamily="50" charset="-128"/>
              <a:ea typeface="ＭＳ Ｐゴシック" panose="020B0600070205080204" pitchFamily="50" charset="-128"/>
            </a:rPr>
            <a:t>37</a:t>
          </a:r>
          <a:r>
            <a:rPr kumimoji="1" lang="ja-JP" altLang="en-US" sz="1050">
              <a:latin typeface="ＭＳ Ｐゴシック" panose="020B0600070205080204" pitchFamily="50" charset="-128"/>
              <a:ea typeface="ＭＳ Ｐゴシック" panose="020B0600070205080204" pitchFamily="50" charset="-128"/>
            </a:rPr>
            <a:t>年となっているためである。今後は広域圏単位でのし尿処理場の整備に取り組みつつ粗大ごみ処理施設の長寿命化を図っていく。</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保健センター・保健所</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91.2</a:t>
          </a:r>
          <a:r>
            <a:rPr kumimoji="1" lang="ja-JP" altLang="en-US" sz="1050">
              <a:latin typeface="ＭＳ Ｐゴシック" panose="020B0600070205080204" pitchFamily="50" charset="-128"/>
              <a:ea typeface="ＭＳ Ｐゴシック" panose="020B0600070205080204" pitchFamily="50" charset="-128"/>
            </a:rPr>
            <a:t>％と類似団体平均よりも高くなっているのは、保健センターが築</a:t>
          </a:r>
          <a:r>
            <a:rPr kumimoji="1" lang="en-US" altLang="ja-JP" sz="1050">
              <a:latin typeface="ＭＳ Ｐゴシック" panose="020B0600070205080204" pitchFamily="50" charset="-128"/>
              <a:ea typeface="ＭＳ Ｐゴシック" panose="020B0600070205080204" pitchFamily="50" charset="-128"/>
            </a:rPr>
            <a:t>41</a:t>
          </a:r>
          <a:r>
            <a:rPr kumimoji="1" lang="ja-JP" altLang="en-US" sz="1050">
              <a:latin typeface="ＭＳ Ｐゴシック" panose="020B0600070205080204" pitchFamily="50" charset="-128"/>
              <a:ea typeface="ＭＳ Ｐゴシック" panose="020B0600070205080204" pitchFamily="50" charset="-128"/>
            </a:rPr>
            <a:t>年経過していることによる。今後は保健センターの耐震改修を行い、個別施設計画に基づき長寿命化に取り組んでいく。</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消防施設</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68.7</a:t>
          </a:r>
          <a:r>
            <a:rPr kumimoji="1" lang="ja-JP" altLang="en-US" sz="1050">
              <a:latin typeface="ＭＳ Ｐゴシック" panose="020B0600070205080204" pitchFamily="50" charset="-128"/>
              <a:ea typeface="ＭＳ Ｐゴシック" panose="020B0600070205080204" pitchFamily="50" charset="-128"/>
            </a:rPr>
            <a:t>％と類似団体平均よりも高くなっているのは、消防本部及び各分署が築</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年以上経過していることによる。今後は分署の建替え工事を予定しており、数値は改善する見通しである。建替えと併せて、個別施設計画に基づき長寿命化に取り組んでいく。</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庁舎</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22.1</a:t>
          </a:r>
          <a:r>
            <a:rPr kumimoji="1" lang="ja-JP" altLang="en-US" sz="1050">
              <a:latin typeface="ＭＳ Ｐゴシック" panose="020B0600070205080204" pitchFamily="50" charset="-128"/>
              <a:ea typeface="ＭＳ Ｐゴシック" panose="020B0600070205080204" pitchFamily="50" charset="-128"/>
            </a:rPr>
            <a:t>％と類似団体平均よりも低くなっているのは、令和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年度に本庁舎の建替え事業を実施したことに加え、田代支所が築</a:t>
          </a:r>
          <a:r>
            <a:rPr kumimoji="1" lang="en-US" altLang="ja-JP" sz="1050">
              <a:latin typeface="ＭＳ Ｐゴシック" panose="020B0600070205080204" pitchFamily="50" charset="-128"/>
              <a:ea typeface="ＭＳ Ｐゴシック" panose="020B0600070205080204" pitchFamily="50" charset="-128"/>
            </a:rPr>
            <a:t>43</a:t>
          </a:r>
          <a:r>
            <a:rPr kumimoji="1" lang="ja-JP" altLang="en-US" sz="1050">
              <a:latin typeface="ＭＳ Ｐゴシック" panose="020B0600070205080204" pitchFamily="50" charset="-128"/>
              <a:ea typeface="ＭＳ Ｐゴシック" panose="020B0600070205080204" pitchFamily="50" charset="-128"/>
            </a:rPr>
            <a:t>年経過しているものの、比内支所が築</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年と比較的新しいことによるものである。比内支所は令和５年度に改修工事を予定しているため、償却率は減少する見通しである。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69,293
68,900
913.22
46,966,198
44,631,079
2,162,650
22,505,831
32,121,609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年間の財政力指数が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台で推移し、類似団体平均を下回っている主な要因は、長引く地方経済の景気低迷による個人所得の減少や土地価格の下落</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、評価替</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等による市税収入の伸び悩みによるものである。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年度は、分子となる基準財政収入額が市町村民税の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減少となり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、分母となる基準財政需要額は公債費の増等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が影響し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増加したが、３ヶ年平均の財政力指数は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と前年度と同指数となった。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今後も市税を中心とした歳入確保に努め、歳出の徹底的な見直しを行い財政基盤の強化を図る。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90.9</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％と類似団体平均を上回ったが、分子となる経常経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費において原油価格高騰により燃料・光熱水費や、ごみ処理費等の物件費が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となったものの、</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分母</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において普通交付税が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ポイントの増、地方消費税交付金が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ポイントの増となったことにより、比率は</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今後も病院事業の経営改善及び職員定員適正化計画の着実な実施により比率の改善を図る。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150368</xdr:rowOff>
    </xdr:from>
    <xdr:to>
      <xdr:col>23</xdr:col>
      <xdr:colOff>133350</xdr:colOff>
      <xdr:row>66</xdr:row>
      <xdr:rowOff>39116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23168"/>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56134</xdr:rowOff>
    </xdr:from>
    <xdr:to>
      <xdr:col>19</xdr:col>
      <xdr:colOff>133350</xdr:colOff>
      <xdr:row>66</xdr:row>
      <xdr:rowOff>39116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0038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126763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140716</xdr:rowOff>
    </xdr:from>
    <xdr:to>
      <xdr:col>15</xdr:col>
      <xdr:colOff>82550</xdr:colOff>
      <xdr:row>65</xdr:row>
      <xdr:rowOff>56134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135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128778</xdr:rowOff>
    </xdr:from>
    <xdr:to>
      <xdr:col>11</xdr:col>
      <xdr:colOff>31750</xdr:colOff>
      <xdr:row>64</xdr:row>
      <xdr:rowOff>140716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3012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99568</xdr:rowOff>
    </xdr:from>
    <xdr:to>
      <xdr:col>23</xdr:col>
      <xdr:colOff>184150</xdr:colOff>
      <xdr:row>65</xdr:row>
      <xdr:rowOff>29718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71645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4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159766</xdr:rowOff>
    </xdr:from>
    <xdr:to>
      <xdr:col>19</xdr:col>
      <xdr:colOff>184150</xdr:colOff>
      <xdr:row>66</xdr:row>
      <xdr:rowOff>89916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74693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9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5334</xdr:rowOff>
    </xdr:from>
    <xdr:to>
      <xdr:col>15</xdr:col>
      <xdr:colOff>133350</xdr:colOff>
      <xdr:row>65</xdr:row>
      <xdr:rowOff>106934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30243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人口１人当たりの人件費・物件費等が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198,761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円と類似団体の平均より高くなっている。人口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人当たり職員数が類似団体平均より多いこと、県の人事委員会勧告に準じた給与改定に基づく人件費の増や公共施設の管理の指定管理者への委託を推し進めていることによる物件費の増等がその要因である。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このため、今後も職員定員適正化計画に基づく職員の適正配置や大館市公共施設等総合管理計画に基づく施設の適正管理等により人件費、物件費の抑制を図り、数値の改善を図る。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18825</xdr:rowOff>
    </xdr:from>
    <xdr:to>
      <xdr:col>23</xdr:col>
      <xdr:colOff>133350</xdr:colOff>
      <xdr:row>86</xdr:row>
      <xdr:rowOff>89641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592075"/>
          <a:ext cx="838200" cy="2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70929</xdr:rowOff>
    </xdr:from>
    <xdr:to>
      <xdr:col>19</xdr:col>
      <xdr:colOff>133350</xdr:colOff>
      <xdr:row>85</xdr:row>
      <xdr:rowOff>18825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472729"/>
          <a:ext cx="889000" cy="11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25034</xdr:rowOff>
    </xdr:from>
    <xdr:to>
      <xdr:col>15</xdr:col>
      <xdr:colOff>82550</xdr:colOff>
      <xdr:row>84</xdr:row>
      <xdr:rowOff>70929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426834"/>
          <a:ext cx="889000" cy="4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168763</xdr:rowOff>
    </xdr:from>
    <xdr:to>
      <xdr:col>11</xdr:col>
      <xdr:colOff>31750</xdr:colOff>
      <xdr:row>84</xdr:row>
      <xdr:rowOff>25034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399113"/>
          <a:ext cx="889000" cy="2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38841</xdr:rowOff>
    </xdr:from>
    <xdr:to>
      <xdr:col>23</xdr:col>
      <xdr:colOff>184150</xdr:colOff>
      <xdr:row>86</xdr:row>
      <xdr:rowOff>140441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78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10918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75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139475</xdr:rowOff>
    </xdr:from>
    <xdr:to>
      <xdr:col>19</xdr:col>
      <xdr:colOff>184150</xdr:colOff>
      <xdr:row>85</xdr:row>
      <xdr:rowOff>69625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54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54402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62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20129</xdr:rowOff>
    </xdr:from>
    <xdr:to>
      <xdr:col>15</xdr:col>
      <xdr:colOff>133350</xdr:colOff>
      <xdr:row>84</xdr:row>
      <xdr:rowOff>121729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42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106506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0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145684</xdr:rowOff>
    </xdr:from>
    <xdr:to>
      <xdr:col>11</xdr:col>
      <xdr:colOff>82550</xdr:colOff>
      <xdr:row>84</xdr:row>
      <xdr:rowOff>75834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7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60611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6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117963</xdr:rowOff>
    </xdr:from>
    <xdr:to>
      <xdr:col>7</xdr:col>
      <xdr:colOff>31750</xdr:colOff>
      <xdr:row>84</xdr:row>
      <xdr:rowOff>48113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4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32890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3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大きな制度改正はな</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く</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、類似団体より低い指数となっている。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今後も地域の民間企業の給与水準との均衡を基本とし、国や県の動向等を踏まえ、給与の適正化に努める。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95955</xdr:rowOff>
    </xdr:from>
    <xdr:to>
      <xdr:col>81</xdr:col>
      <xdr:colOff>44450</xdr:colOff>
      <xdr:row>84</xdr:row>
      <xdr:rowOff>95955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497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69145</xdr:rowOff>
    </xdr:from>
    <xdr:to>
      <xdr:col>77</xdr:col>
      <xdr:colOff>44450</xdr:colOff>
      <xdr:row>84</xdr:row>
      <xdr:rowOff>95955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4709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69145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47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69145</xdr:rowOff>
    </xdr:from>
    <xdr:to>
      <xdr:col>68</xdr:col>
      <xdr:colOff>152400</xdr:colOff>
      <xdr:row>84</xdr:row>
      <xdr:rowOff>95955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4709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61682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29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45155</xdr:rowOff>
    </xdr:from>
    <xdr:to>
      <xdr:col>77</xdr:col>
      <xdr:colOff>95250</xdr:colOff>
      <xdr:row>84</xdr:row>
      <xdr:rowOff>146755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156932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21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130122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130122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156932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全体の業務量が増加している状況にあり、さらに新型コロナワクチン接種対応のための職員配置などもあり職員を増員した結果、増加した。</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権限移譲を受けた事務処理の開始などにより、人口が減っても職員数を減らせる状況にはなく、２年度に作成した職員定員適正化計画でも増員で計画を策定した。そのため、今後しばらくは人口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人当たりの職員数は微増していくと思われる。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137901</xdr:rowOff>
    </xdr:from>
    <xdr:to>
      <xdr:col>81</xdr:col>
      <xdr:colOff>44450</xdr:colOff>
      <xdr:row>64</xdr:row>
      <xdr:rowOff>170074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110701"/>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79587</xdr:rowOff>
    </xdr:from>
    <xdr:to>
      <xdr:col>77</xdr:col>
      <xdr:colOff>44450</xdr:colOff>
      <xdr:row>64</xdr:row>
      <xdr:rowOff>137901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1052387"/>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29316</xdr:rowOff>
    </xdr:from>
    <xdr:to>
      <xdr:col>72</xdr:col>
      <xdr:colOff>203200</xdr:colOff>
      <xdr:row>64</xdr:row>
      <xdr:rowOff>79587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1002116"/>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13229</xdr:rowOff>
    </xdr:from>
    <xdr:to>
      <xdr:col>68</xdr:col>
      <xdr:colOff>152400</xdr:colOff>
      <xdr:row>64</xdr:row>
      <xdr:rowOff>29316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98602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119274</xdr:rowOff>
    </xdr:from>
    <xdr:to>
      <xdr:col>81</xdr:col>
      <xdr:colOff>95250</xdr:colOff>
      <xdr:row>65</xdr:row>
      <xdr:rowOff>49424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0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91351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06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87101</xdr:rowOff>
    </xdr:from>
    <xdr:to>
      <xdr:col>77</xdr:col>
      <xdr:colOff>95250</xdr:colOff>
      <xdr:row>65</xdr:row>
      <xdr:rowOff>17251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2028</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146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28787</xdr:rowOff>
    </xdr:from>
    <xdr:to>
      <xdr:col>73</xdr:col>
      <xdr:colOff>44450</xdr:colOff>
      <xdr:row>64</xdr:row>
      <xdr:rowOff>130387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115164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149966</xdr:rowOff>
    </xdr:from>
    <xdr:to>
      <xdr:col>68</xdr:col>
      <xdr:colOff>203200</xdr:colOff>
      <xdr:row>64</xdr:row>
      <xdr:rowOff>80116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9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64893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03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133879</xdr:rowOff>
    </xdr:from>
    <xdr:to>
      <xdr:col>64</xdr:col>
      <xdr:colOff>152400</xdr:colOff>
      <xdr:row>64</xdr:row>
      <xdr:rowOff>64029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48806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102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％と類似団体平均を上回って推移してきているが、下水道事業債等の公営企業債の元利償還に対する繰入金の減少により数値は改善してきた。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４年度には、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一般廃棄物処理施設のＰＦＩ事業に伴う債務負担行為に基づく支出額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の増加や、</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本庁舎建設事業</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の元利償還額の増加による比率の</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が見込まれ</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普通建設事業を厳選し、地方債残高の増加を抑制していく。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42418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05256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42418</xdr:rowOff>
    </xdr:from>
    <xdr:to>
      <xdr:col>77</xdr:col>
      <xdr:colOff>44450</xdr:colOff>
      <xdr:row>41</xdr:row>
      <xdr:rowOff>52070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0718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52070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81026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0815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115841</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97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163068</xdr:rowOff>
    </xdr:from>
    <xdr:to>
      <xdr:col>77</xdr:col>
      <xdr:colOff>95250</xdr:colOff>
      <xdr:row>41</xdr:row>
      <xdr:rowOff>93218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77995</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10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と類似団体平均を大きく上回って推移してきている。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２年度には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本庁舎建設事業に伴う地方債の借入れや一般廃棄物処理施設のＰＦＩ事業に伴う債務負担行為に基づく支出見込額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の皆増により比率が上がったが、繰上償還や地方債新規発行額の抑制による地方債の現在高の減少により、３年度は前年度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今後は大館駅周辺整備事業等に伴う地方債の借入れ</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による比率の上昇が見込まれるが、</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本庁舎建設事業の一部繰上償還</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厳選</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増加を抑制していく。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158394</xdr:rowOff>
    </xdr:from>
    <xdr:to>
      <xdr:col>81</xdr:col>
      <xdr:colOff>44450</xdr:colOff>
      <xdr:row>19</xdr:row>
      <xdr:rowOff>38100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3244494"/>
          <a:ext cx="8382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66700</xdr:rowOff>
    </xdr:from>
    <xdr:to>
      <xdr:col>77</xdr:col>
      <xdr:colOff>44450</xdr:colOff>
      <xdr:row>19</xdr:row>
      <xdr:rowOff>38100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5290800" y="3152800"/>
          <a:ext cx="889000" cy="1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66700</xdr:rowOff>
    </xdr:from>
    <xdr:to>
      <xdr:col>72</xdr:col>
      <xdr:colOff>203200</xdr:colOff>
      <xdr:row>18</xdr:row>
      <xdr:rowOff>68631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3152800"/>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60909</xdr:rowOff>
    </xdr:from>
    <xdr:to>
      <xdr:col>68</xdr:col>
      <xdr:colOff>152400</xdr:colOff>
      <xdr:row>18</xdr:row>
      <xdr:rowOff>68631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3512800" y="3147009"/>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107594</xdr:rowOff>
    </xdr:from>
    <xdr:to>
      <xdr:col>81</xdr:col>
      <xdr:colOff>95250</xdr:colOff>
      <xdr:row>19</xdr:row>
      <xdr:rowOff>37744</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31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79671</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316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158750</xdr:rowOff>
    </xdr:from>
    <xdr:to>
      <xdr:col>77</xdr:col>
      <xdr:colOff>95250</xdr:colOff>
      <xdr:row>19</xdr:row>
      <xdr:rowOff>88900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73677</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33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15900</xdr:rowOff>
    </xdr:from>
    <xdr:to>
      <xdr:col>73</xdr:col>
      <xdr:colOff>44450</xdr:colOff>
      <xdr:row>18</xdr:row>
      <xdr:rowOff>117500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31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102278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1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17831</xdr:rowOff>
    </xdr:from>
    <xdr:to>
      <xdr:col>68</xdr:col>
      <xdr:colOff>203200</xdr:colOff>
      <xdr:row>18</xdr:row>
      <xdr:rowOff>119431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31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104208</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19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10109</xdr:rowOff>
    </xdr:from>
    <xdr:to>
      <xdr:col>64</xdr:col>
      <xdr:colOff>152400</xdr:colOff>
      <xdr:row>18</xdr:row>
      <xdr:rowOff>111709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0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96486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18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69,293
68,900
913.22
46,966,198
44,631,079
2,162,650
22,505,831
32,121,609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人件費は前年度比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減となっているが、</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比べて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会計年度任用職員の上限号給上昇等による報酬の増加と、普通交付税の増による分母の増加が要因である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今後も、職員定員適正化計画に基づく適正な人員配置や、第６次大館市行財政改革大綱に基づく事務事業の見直しを行い、人件費の抑制を図る。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37</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058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839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5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物件費は前年度比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回った。これ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ごみ処理委託料の増加</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指定管理者制度</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を活用し</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、歳出に占める委託料の割合が多いこと</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要因と考えられる。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今後も指定管理者制度の活用を図りつつ、併せて大館市公共施設等総合管理計画に基づく施設管理の適正化を図り、物件費の見直しを行う。</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17</xdr:row>
      <xdr:rowOff>138430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22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18</xdr:row>
      <xdr:rowOff>73660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22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73660</xdr:rowOff>
    </xdr:from>
    <xdr:to>
      <xdr:col>73</xdr:col>
      <xdr:colOff>180975</xdr:colOff>
      <xdr:row>18</xdr:row>
      <xdr:rowOff>73660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59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43180</xdr:rowOff>
    </xdr:from>
    <xdr:to>
      <xdr:col>69</xdr:col>
      <xdr:colOff>92075</xdr:colOff>
      <xdr:row>18</xdr:row>
      <xdr:rowOff>73660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29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22860</xdr:rowOff>
    </xdr:from>
    <xdr:to>
      <xdr:col>74</xdr:col>
      <xdr:colOff>31750</xdr:colOff>
      <xdr:row>18</xdr:row>
      <xdr:rowOff>124460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109237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22860</xdr:rowOff>
    </xdr:from>
    <xdr:to>
      <xdr:col>69</xdr:col>
      <xdr:colOff>142875</xdr:colOff>
      <xdr:row>18</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109237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163830</xdr:rowOff>
    </xdr:from>
    <xdr:to>
      <xdr:col>65</xdr:col>
      <xdr:colOff>53975</xdr:colOff>
      <xdr:row>18</xdr:row>
      <xdr:rowOff>93980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78757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扶助費は前年度比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ポイントの減、類似団体平均と比べて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回った。これは、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障害児通所施設等の利用者数増により障害者自立支援給付費が増加したものの、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普通交付税の増によ</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が大幅に増加したこと</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が要因である。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今後も適切な福祉サービスを実施することにより、扶助費の適正化を図る。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55</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48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57</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812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20865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445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56</xdr:row>
      <xdr:rowOff>143328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81842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その他は前年度比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減となっているが</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ポイント上回っている。これは、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後期高齢者医療保険料の減少による後期高齢者医療特別会計への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の減額と、普通交付税の増により分母が増加したことに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よるものである。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各保</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険料等の歳入の確保に努め、数値の改善を図る。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121557</xdr:rowOff>
    </xdr:from>
    <xdr:to>
      <xdr:col>82</xdr:col>
      <xdr:colOff>107950</xdr:colOff>
      <xdr:row>61</xdr:row>
      <xdr:rowOff>58965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4085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121557</xdr:rowOff>
    </xdr:from>
    <xdr:to>
      <xdr:col>78</xdr:col>
      <xdr:colOff>69850</xdr:colOff>
      <xdr:row>61</xdr:row>
      <xdr:rowOff>58965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4085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121557</xdr:rowOff>
    </xdr:from>
    <xdr:to>
      <xdr:col>73</xdr:col>
      <xdr:colOff>180975</xdr:colOff>
      <xdr:row>60</xdr:row>
      <xdr:rowOff>154215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408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121557</xdr:rowOff>
    </xdr:from>
    <xdr:to>
      <xdr:col>69</xdr:col>
      <xdr:colOff>92075</xdr:colOff>
      <xdr:row>60</xdr:row>
      <xdr:rowOff>154215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408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70757</xdr:rowOff>
    </xdr:from>
    <xdr:to>
      <xdr:col>82</xdr:col>
      <xdr:colOff>158750</xdr:colOff>
      <xdr:row>61</xdr:row>
      <xdr:rowOff>907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150784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26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8165</xdr:rowOff>
    </xdr:from>
    <xdr:to>
      <xdr:col>78</xdr:col>
      <xdr:colOff>120650</xdr:colOff>
      <xdr:row>61</xdr:row>
      <xdr:rowOff>109765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94542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55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70757</xdr:rowOff>
    </xdr:from>
    <xdr:to>
      <xdr:col>74</xdr:col>
      <xdr:colOff>31750</xdr:colOff>
      <xdr:row>61</xdr:row>
      <xdr:rowOff>907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157134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103415</xdr:rowOff>
    </xdr:from>
    <xdr:to>
      <xdr:col>69</xdr:col>
      <xdr:colOff>142875</xdr:colOff>
      <xdr:row>61</xdr:row>
      <xdr:rowOff>33565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18342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70757</xdr:rowOff>
    </xdr:from>
    <xdr:to>
      <xdr:col>65</xdr:col>
      <xdr:colOff>53975</xdr:colOff>
      <xdr:row>61</xdr:row>
      <xdr:rowOff>907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157134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補助費等は前年度比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イントの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ポイント下回った。これは、下水道事業に対する補助金及び負担金の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今後も下水道事業の使用料収入の確保のほか、大館市病院事業経営改革プランに基づく病院事業の経営改善等により、補助費等の抑制を図る。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72136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260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72136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940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21844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3556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公債費は前年度比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繰上償還により償還額</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が増加したものの、普通交付税の増により分母が増加したことが要因である。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今後も普通建設事業を厳選し、収支の状況を見極めながら積極的な繰上償還の実施、交付税算入率の高い地方債の活用に努める。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51563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2394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51563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248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46989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2440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28702</xdr:rowOff>
    </xdr:from>
    <xdr:to>
      <xdr:col>11</xdr:col>
      <xdr:colOff>9525</xdr:colOff>
      <xdr:row>77</xdr:row>
      <xdr:rowOff>42418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230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112540</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89679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公債費以外は前年度比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ポイント上回っている。これは人件費及び</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の比率が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したことによるものである。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今後も経常経費の見直しによる経常収支比率の改善を進めることで、数値の改善を図る。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67563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344652"/>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78</xdr:row>
      <xdr:rowOff>67563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720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77</xdr:row>
      <xdr:rowOff>170435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355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60706</xdr:rowOff>
    </xdr:from>
    <xdr:to>
      <xdr:col>69</xdr:col>
      <xdr:colOff>92075</xdr:colOff>
      <xdr:row>77</xdr:row>
      <xdr:rowOff>133858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623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64279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11957</xdr:rowOff>
    </xdr:from>
    <xdr:to>
      <xdr:col>29</xdr:col>
      <xdr:colOff>127000</xdr:colOff>
      <xdr:row>14</xdr:row>
      <xdr:rowOff>115113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59882"/>
          <a:ext cx="647700" cy="103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115113</xdr:rowOff>
    </xdr:from>
    <xdr:to>
      <xdr:col>26</xdr:col>
      <xdr:colOff>50800</xdr:colOff>
      <xdr:row>15</xdr:row>
      <xdr:rowOff>65678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63038"/>
          <a:ext cx="698500" cy="122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65678</xdr:rowOff>
    </xdr:from>
    <xdr:to>
      <xdr:col>22</xdr:col>
      <xdr:colOff>114300</xdr:colOff>
      <xdr:row>15</xdr:row>
      <xdr:rowOff>102730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85053"/>
          <a:ext cx="698500" cy="37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102730</xdr:rowOff>
    </xdr:from>
    <xdr:to>
      <xdr:col>18</xdr:col>
      <xdr:colOff>177800</xdr:colOff>
      <xdr:row>15</xdr:row>
      <xdr:rowOff>124181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22105"/>
          <a:ext cx="698500" cy="21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132607</xdr:rowOff>
    </xdr:from>
    <xdr:to>
      <xdr:col>29</xdr:col>
      <xdr:colOff>177800</xdr:colOff>
      <xdr:row>14</xdr:row>
      <xdr:rowOff>62757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09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149134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5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64313</xdr:rowOff>
    </xdr:from>
    <xdr:to>
      <xdr:col>26</xdr:col>
      <xdr:colOff>101600</xdr:colOff>
      <xdr:row>14</xdr:row>
      <xdr:rowOff>165913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12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4640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81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14878</xdr:rowOff>
    </xdr:from>
    <xdr:to>
      <xdr:col>22</xdr:col>
      <xdr:colOff>165100</xdr:colOff>
      <xdr:row>15</xdr:row>
      <xdr:rowOff>116478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34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126655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0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51930</xdr:rowOff>
    </xdr:from>
    <xdr:to>
      <xdr:col>19</xdr:col>
      <xdr:colOff>38100</xdr:colOff>
      <xdr:row>15</xdr:row>
      <xdr:rowOff>153530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7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163707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4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73381</xdr:rowOff>
    </xdr:from>
    <xdr:to>
      <xdr:col>15</xdr:col>
      <xdr:colOff>101600</xdr:colOff>
      <xdr:row>16</xdr:row>
      <xdr:rowOff>3531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92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13708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6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71031</xdr:rowOff>
    </xdr:from>
    <xdr:to>
      <xdr:col>29</xdr:col>
      <xdr:colOff>127000</xdr:colOff>
      <xdr:row>35</xdr:row>
      <xdr:rowOff>150699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81381"/>
          <a:ext cx="647700" cy="79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104483</xdr:rowOff>
    </xdr:from>
    <xdr:to>
      <xdr:col>26</xdr:col>
      <xdr:colOff>50800</xdr:colOff>
      <xdr:row>35</xdr:row>
      <xdr:rowOff>150699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14833"/>
          <a:ext cx="698500" cy="46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91301</xdr:rowOff>
    </xdr:from>
    <xdr:to>
      <xdr:col>22</xdr:col>
      <xdr:colOff>114300</xdr:colOff>
      <xdr:row>35</xdr:row>
      <xdr:rowOff>104483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01651"/>
          <a:ext cx="698500" cy="1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91301</xdr:rowOff>
    </xdr:from>
    <xdr:to>
      <xdr:col>18</xdr:col>
      <xdr:colOff>177800</xdr:colOff>
      <xdr:row>35</xdr:row>
      <xdr:rowOff>163461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01651"/>
          <a:ext cx="698500" cy="72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20231</xdr:rowOff>
    </xdr:from>
    <xdr:to>
      <xdr:col>29</xdr:col>
      <xdr:colOff>177800</xdr:colOff>
      <xdr:row>35</xdr:row>
      <xdr:rowOff>121831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30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208208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7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99899</xdr:rowOff>
    </xdr:from>
    <xdr:to>
      <xdr:col>26</xdr:col>
      <xdr:colOff>101600</xdr:colOff>
      <xdr:row>35</xdr:row>
      <xdr:rowOff>201499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10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211676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7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53683</xdr:rowOff>
    </xdr:from>
    <xdr:to>
      <xdr:col>22</xdr:col>
      <xdr:colOff>165100</xdr:colOff>
      <xdr:row>35</xdr:row>
      <xdr:rowOff>155283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64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165460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3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40501</xdr:rowOff>
    </xdr:from>
    <xdr:to>
      <xdr:col>19</xdr:col>
      <xdr:colOff>38100</xdr:colOff>
      <xdr:row>35</xdr:row>
      <xdr:rowOff>142101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50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152277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1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112661</xdr:rowOff>
    </xdr:from>
    <xdr:to>
      <xdr:col>15</xdr:col>
      <xdr:colOff>101600</xdr:colOff>
      <xdr:row>35</xdr:row>
      <xdr:rowOff>214261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23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224438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69,293
68,900
913.22
46,966,198
44,631,079
2,162,650
22,505,831
32,121,609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53442</xdr:rowOff>
    </xdr:from>
    <xdr:to>
      <xdr:col>24</xdr:col>
      <xdr:colOff>63500</xdr:colOff>
      <xdr:row>33</xdr:row>
      <xdr:rowOff>156464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11292"/>
          <a:ext cx="838200" cy="10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156464</xdr:rowOff>
    </xdr:from>
    <xdr:to>
      <xdr:col>19</xdr:col>
      <xdr:colOff>177800</xdr:colOff>
      <xdr:row>35</xdr:row>
      <xdr:rowOff>28200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14314"/>
          <a:ext cx="889000" cy="21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28200</xdr:rowOff>
    </xdr:from>
    <xdr:to>
      <xdr:col>15</xdr:col>
      <xdr:colOff>50800</xdr:colOff>
      <xdr:row>35</xdr:row>
      <xdr:rowOff>48184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28950"/>
          <a:ext cx="889000" cy="1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48184</xdr:rowOff>
    </xdr:from>
    <xdr:to>
      <xdr:col>10</xdr:col>
      <xdr:colOff>114300</xdr:colOff>
      <xdr:row>35</xdr:row>
      <xdr:rowOff>75387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48934"/>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2642</xdr:rowOff>
    </xdr:from>
    <xdr:to>
      <xdr:col>24</xdr:col>
      <xdr:colOff>114300</xdr:colOff>
      <xdr:row>33</xdr:row>
      <xdr:rowOff>104242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25519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105664</xdr:rowOff>
    </xdr:from>
    <xdr:to>
      <xdr:col>20</xdr:col>
      <xdr:colOff>38100</xdr:colOff>
      <xdr:row>34</xdr:row>
      <xdr:rowOff>35814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6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52341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148850</xdr:rowOff>
    </xdr:from>
    <xdr:to>
      <xdr:col>15</xdr:col>
      <xdr:colOff>101600</xdr:colOff>
      <xdr:row>35</xdr:row>
      <xdr:rowOff>79000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95527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5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168834</xdr:rowOff>
    </xdr:from>
    <xdr:to>
      <xdr:col>10</xdr:col>
      <xdr:colOff>165100</xdr:colOff>
      <xdr:row>35</xdr:row>
      <xdr:rowOff>98984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115511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7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24587</xdr:rowOff>
    </xdr:from>
    <xdr:to>
      <xdr:col>6</xdr:col>
      <xdr:colOff>38100</xdr:colOff>
      <xdr:row>35</xdr:row>
      <xdr:rowOff>126187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142714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18491</xdr:rowOff>
    </xdr:from>
    <xdr:to>
      <xdr:col>24</xdr:col>
      <xdr:colOff>63500</xdr:colOff>
      <xdr:row>56</xdr:row>
      <xdr:rowOff>26327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48241"/>
          <a:ext cx="838200" cy="17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120167</xdr:rowOff>
    </xdr:from>
    <xdr:to>
      <xdr:col>19</xdr:col>
      <xdr:colOff>177800</xdr:colOff>
      <xdr:row>56</xdr:row>
      <xdr:rowOff>26327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549917"/>
          <a:ext cx="889000" cy="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120167</xdr:rowOff>
    </xdr:from>
    <xdr:to>
      <xdr:col>15</xdr:col>
      <xdr:colOff>50800</xdr:colOff>
      <xdr:row>56</xdr:row>
      <xdr:rowOff>36716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49917"/>
          <a:ext cx="889000" cy="8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36716</xdr:rowOff>
    </xdr:from>
    <xdr:to>
      <xdr:col>10</xdr:col>
      <xdr:colOff>114300</xdr:colOff>
      <xdr:row>56</xdr:row>
      <xdr:rowOff>92126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37916"/>
          <a:ext cx="889000" cy="5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139141</xdr:rowOff>
    </xdr:from>
    <xdr:to>
      <xdr:col>24</xdr:col>
      <xdr:colOff>114300</xdr:colOff>
      <xdr:row>55</xdr:row>
      <xdr:rowOff>69291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162018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4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146977</xdr:rowOff>
    </xdr:from>
    <xdr:to>
      <xdr:col>20</xdr:col>
      <xdr:colOff>38100</xdr:colOff>
      <xdr:row>56</xdr:row>
      <xdr:rowOff>77127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7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93654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69367</xdr:rowOff>
    </xdr:from>
    <xdr:to>
      <xdr:col>15</xdr:col>
      <xdr:colOff>101600</xdr:colOff>
      <xdr:row>55</xdr:row>
      <xdr:rowOff>170967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16044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27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157366</xdr:rowOff>
    </xdr:from>
    <xdr:to>
      <xdr:col>10</xdr:col>
      <xdr:colOff>165100</xdr:colOff>
      <xdr:row>56</xdr:row>
      <xdr:rowOff>87516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104043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6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41326</xdr:rowOff>
    </xdr:from>
    <xdr:to>
      <xdr:col>6</xdr:col>
      <xdr:colOff>38100</xdr:colOff>
      <xdr:row>56</xdr:row>
      <xdr:rowOff>142926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4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159453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1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64148</xdr:rowOff>
    </xdr:from>
    <xdr:to>
      <xdr:col>24</xdr:col>
      <xdr:colOff>63500</xdr:colOff>
      <xdr:row>75</xdr:row>
      <xdr:rowOff>128880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751448"/>
          <a:ext cx="838200" cy="23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98265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99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128880</xdr:rowOff>
    </xdr:from>
    <xdr:to>
      <xdr:col>19</xdr:col>
      <xdr:colOff>177800</xdr:colOff>
      <xdr:row>77</xdr:row>
      <xdr:rowOff>57099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987630"/>
          <a:ext cx="889000" cy="2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71938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96799</xdr:rowOff>
    </xdr:from>
    <xdr:to>
      <xdr:col>15</xdr:col>
      <xdr:colOff>50800</xdr:colOff>
      <xdr:row>77</xdr:row>
      <xdr:rowOff>57099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26999"/>
          <a:ext cx="889000" cy="1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109617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8179</xdr:rowOff>
    </xdr:from>
    <xdr:to>
      <xdr:col>10</xdr:col>
      <xdr:colOff>114300</xdr:colOff>
      <xdr:row>76</xdr:row>
      <xdr:rowOff>96799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038379"/>
          <a:ext cx="889000" cy="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102494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69651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13348</xdr:rowOff>
    </xdr:from>
    <xdr:to>
      <xdr:col>24</xdr:col>
      <xdr:colOff>114300</xdr:colOff>
      <xdr:row>74</xdr:row>
      <xdr:rowOff>114948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7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36225</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55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78080</xdr:rowOff>
    </xdr:from>
    <xdr:to>
      <xdr:col>20</xdr:col>
      <xdr:colOff>38100</xdr:colOff>
      <xdr:row>76</xdr:row>
      <xdr:rowOff>8229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9368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24757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71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6299</xdr:rowOff>
    </xdr:from>
    <xdr:to>
      <xdr:col>15</xdr:col>
      <xdr:colOff>101600</xdr:colOff>
      <xdr:row>77</xdr:row>
      <xdr:rowOff>107899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124426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98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45999</xdr:rowOff>
    </xdr:from>
    <xdr:to>
      <xdr:col>10</xdr:col>
      <xdr:colOff>165100</xdr:colOff>
      <xdr:row>76</xdr:row>
      <xdr:rowOff>147599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164127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85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128829</xdr:rowOff>
    </xdr:from>
    <xdr:to>
      <xdr:col>6</xdr:col>
      <xdr:colOff>38100</xdr:colOff>
      <xdr:row>76</xdr:row>
      <xdr:rowOff>58979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8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75506</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76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73504</xdr:rowOff>
    </xdr:from>
    <xdr:to>
      <xdr:col>24</xdr:col>
      <xdr:colOff>63500</xdr:colOff>
      <xdr:row>97</xdr:row>
      <xdr:rowOff>168325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61254"/>
          <a:ext cx="838200" cy="43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168325</xdr:rowOff>
    </xdr:from>
    <xdr:to>
      <xdr:col>19</xdr:col>
      <xdr:colOff>177800</xdr:colOff>
      <xdr:row>98</xdr:row>
      <xdr:rowOff>12892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98975"/>
          <a:ext cx="889000" cy="1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17721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9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12892</xdr:rowOff>
    </xdr:from>
    <xdr:to>
      <xdr:col>15</xdr:col>
      <xdr:colOff>50800</xdr:colOff>
      <xdr:row>98</xdr:row>
      <xdr:rowOff>89244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14992"/>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75148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70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60964</xdr:rowOff>
    </xdr:from>
    <xdr:to>
      <xdr:col>10</xdr:col>
      <xdr:colOff>114300</xdr:colOff>
      <xdr:row>98</xdr:row>
      <xdr:rowOff>89244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863064"/>
          <a:ext cx="889000" cy="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138782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1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142994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22704</xdr:rowOff>
    </xdr:from>
    <xdr:to>
      <xdr:col>24</xdr:col>
      <xdr:colOff>114300</xdr:colOff>
      <xdr:row>95</xdr:row>
      <xdr:rowOff>124304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1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45581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61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117525</xdr:rowOff>
    </xdr:from>
    <xdr:to>
      <xdr:col>20</xdr:col>
      <xdr:colOff>38100</xdr:colOff>
      <xdr:row>98</xdr:row>
      <xdr:rowOff>47675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64202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2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133542</xdr:rowOff>
    </xdr:from>
    <xdr:to>
      <xdr:col>15</xdr:col>
      <xdr:colOff>101600</xdr:colOff>
      <xdr:row>98</xdr:row>
      <xdr:rowOff>63692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6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80219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53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38444</xdr:rowOff>
    </xdr:from>
    <xdr:to>
      <xdr:col>10</xdr:col>
      <xdr:colOff>165100</xdr:colOff>
      <xdr:row>98</xdr:row>
      <xdr:rowOff>140044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156571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1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10164</xdr:rowOff>
    </xdr:from>
    <xdr:to>
      <xdr:col>6</xdr:col>
      <xdr:colOff>38100</xdr:colOff>
      <xdr:row>98</xdr:row>
      <xdr:rowOff>111764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1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128291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5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65470</xdr:rowOff>
    </xdr:from>
    <xdr:to>
      <xdr:col>55</xdr:col>
      <xdr:colOff>0</xdr:colOff>
      <xdr:row>37</xdr:row>
      <xdr:rowOff>27817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208970"/>
          <a:ext cx="838200" cy="116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21912</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6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65470</xdr:rowOff>
    </xdr:from>
    <xdr:to>
      <xdr:col>50</xdr:col>
      <xdr:colOff>114300</xdr:colOff>
      <xdr:row>37</xdr:row>
      <xdr:rowOff>168678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208970"/>
          <a:ext cx="889000" cy="130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70952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168678</xdr:rowOff>
    </xdr:from>
    <xdr:to>
      <xdr:col>45</xdr:col>
      <xdr:colOff>177800</xdr:colOff>
      <xdr:row>38</xdr:row>
      <xdr:rowOff>9681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12328"/>
          <a:ext cx="889000" cy="1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101432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9681</xdr:rowOff>
    </xdr:from>
    <xdr:to>
      <xdr:col>41</xdr:col>
      <xdr:colOff>50800</xdr:colOff>
      <xdr:row>38</xdr:row>
      <xdr:rowOff>44668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24781"/>
          <a:ext cx="889000" cy="3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146314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160999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148467</xdr:rowOff>
    </xdr:from>
    <xdr:to>
      <xdr:col>55</xdr:col>
      <xdr:colOff>50800</xdr:colOff>
      <xdr:row>37</xdr:row>
      <xdr:rowOff>78617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2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171344</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7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14670</xdr:rowOff>
    </xdr:from>
    <xdr:to>
      <xdr:col>50</xdr:col>
      <xdr:colOff>165100</xdr:colOff>
      <xdr:row>30</xdr:row>
      <xdr:rowOff>116270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1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132797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493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117878</xdr:rowOff>
    </xdr:from>
    <xdr:to>
      <xdr:col>46</xdr:col>
      <xdr:colOff>38100</xdr:colOff>
      <xdr:row>38</xdr:row>
      <xdr:rowOff>48028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6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64555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23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130331</xdr:rowOff>
    </xdr:from>
    <xdr:to>
      <xdr:col>41</xdr:col>
      <xdr:colOff>101600</xdr:colOff>
      <xdr:row>38</xdr:row>
      <xdr:rowOff>60482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739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77008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4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165318</xdr:rowOff>
    </xdr:from>
    <xdr:to>
      <xdr:col>36</xdr:col>
      <xdr:colOff>165100</xdr:colOff>
      <xdr:row>38</xdr:row>
      <xdr:rowOff>95468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0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111995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8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26829</xdr:rowOff>
    </xdr:from>
    <xdr:to>
      <xdr:col>55</xdr:col>
      <xdr:colOff>0</xdr:colOff>
      <xdr:row>55</xdr:row>
      <xdr:rowOff>62679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285129"/>
          <a:ext cx="838200" cy="20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26829</xdr:rowOff>
    </xdr:from>
    <xdr:to>
      <xdr:col>50</xdr:col>
      <xdr:colOff>114300</xdr:colOff>
      <xdr:row>55</xdr:row>
      <xdr:rowOff>138505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285129"/>
          <a:ext cx="889000" cy="28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138505</xdr:rowOff>
    </xdr:from>
    <xdr:to>
      <xdr:col>45</xdr:col>
      <xdr:colOff>177800</xdr:colOff>
      <xdr:row>55</xdr:row>
      <xdr:rowOff>160228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568255"/>
          <a:ext cx="889000" cy="2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160228</xdr:rowOff>
    </xdr:from>
    <xdr:to>
      <xdr:col>41</xdr:col>
      <xdr:colOff>50800</xdr:colOff>
      <xdr:row>55</xdr:row>
      <xdr:rowOff>170264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589978"/>
          <a:ext cx="8890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11879</xdr:rowOff>
    </xdr:from>
    <xdr:to>
      <xdr:col>55</xdr:col>
      <xdr:colOff>50800</xdr:colOff>
      <xdr:row>55</xdr:row>
      <xdr:rowOff>113479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44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34756</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29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147479</xdr:rowOff>
    </xdr:from>
    <xdr:to>
      <xdr:col>50</xdr:col>
      <xdr:colOff>165100</xdr:colOff>
      <xdr:row>54</xdr:row>
      <xdr:rowOff>77629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2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94156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009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87705</xdr:rowOff>
    </xdr:from>
    <xdr:to>
      <xdr:col>46</xdr:col>
      <xdr:colOff>38100</xdr:colOff>
      <xdr:row>56</xdr:row>
      <xdr:rowOff>17855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34382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29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109428</xdr:rowOff>
    </xdr:from>
    <xdr:to>
      <xdr:col>41</xdr:col>
      <xdr:colOff>101600</xdr:colOff>
      <xdr:row>56</xdr:row>
      <xdr:rowOff>39578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3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56105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3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119464</xdr:rowOff>
    </xdr:from>
    <xdr:to>
      <xdr:col>36</xdr:col>
      <xdr:colOff>165100</xdr:colOff>
      <xdr:row>56</xdr:row>
      <xdr:rowOff>49614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66141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32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147689</xdr:rowOff>
    </xdr:from>
    <xdr:to>
      <xdr:col>55</xdr:col>
      <xdr:colOff>0</xdr:colOff>
      <xdr:row>77</xdr:row>
      <xdr:rowOff>158635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49339"/>
          <a:ext cx="838200" cy="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150258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5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147689</xdr:rowOff>
    </xdr:from>
    <xdr:to>
      <xdr:col>50</xdr:col>
      <xdr:colOff>114300</xdr:colOff>
      <xdr:row>77</xdr:row>
      <xdr:rowOff>162255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49339"/>
          <a:ext cx="889000" cy="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22305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125857</xdr:rowOff>
    </xdr:from>
    <xdr:to>
      <xdr:col>45</xdr:col>
      <xdr:colOff>177800</xdr:colOff>
      <xdr:row>77</xdr:row>
      <xdr:rowOff>162255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27507"/>
          <a:ext cx="8890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125857</xdr:rowOff>
    </xdr:from>
    <xdr:to>
      <xdr:col>41</xdr:col>
      <xdr:colOff>50800</xdr:colOff>
      <xdr:row>78</xdr:row>
      <xdr:rowOff>76670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27507"/>
          <a:ext cx="889000" cy="1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107835</xdr:rowOff>
    </xdr:from>
    <xdr:to>
      <xdr:col>55</xdr:col>
      <xdr:colOff>50800</xdr:colOff>
      <xdr:row>78</xdr:row>
      <xdr:rowOff>37985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0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130712</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96889</xdr:rowOff>
    </xdr:from>
    <xdr:to>
      <xdr:col>50</xdr:col>
      <xdr:colOff>165100</xdr:colOff>
      <xdr:row>78</xdr:row>
      <xdr:rowOff>27039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9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43566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0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111455</xdr:rowOff>
    </xdr:from>
    <xdr:to>
      <xdr:col>46</xdr:col>
      <xdr:colOff>38100</xdr:colOff>
      <xdr:row>78</xdr:row>
      <xdr:rowOff>41605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58132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08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75057</xdr:rowOff>
    </xdr:from>
    <xdr:to>
      <xdr:col>41</xdr:col>
      <xdr:colOff>101600</xdr:colOff>
      <xdr:row>78</xdr:row>
      <xdr:rowOff>5207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21734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05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25870</xdr:rowOff>
    </xdr:from>
    <xdr:to>
      <xdr:col>36</xdr:col>
      <xdr:colOff>165100</xdr:colOff>
      <xdr:row>78</xdr:row>
      <xdr:rowOff>127470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118597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9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123177</xdr:rowOff>
    </xdr:from>
    <xdr:to>
      <xdr:col>55</xdr:col>
      <xdr:colOff>0</xdr:colOff>
      <xdr:row>96</xdr:row>
      <xdr:rowOff>91224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5896577"/>
          <a:ext cx="838200" cy="65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123177</xdr:rowOff>
    </xdr:from>
    <xdr:to>
      <xdr:col>50</xdr:col>
      <xdr:colOff>114300</xdr:colOff>
      <xdr:row>96</xdr:row>
      <xdr:rowOff>8153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5896577"/>
          <a:ext cx="889000" cy="57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8153</xdr:rowOff>
    </xdr:from>
    <xdr:to>
      <xdr:col>45</xdr:col>
      <xdr:colOff>177800</xdr:colOff>
      <xdr:row>96</xdr:row>
      <xdr:rowOff>84316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467353"/>
          <a:ext cx="889000" cy="7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159080</xdr:rowOff>
    </xdr:from>
    <xdr:to>
      <xdr:col>41</xdr:col>
      <xdr:colOff>50800</xdr:colOff>
      <xdr:row>96</xdr:row>
      <xdr:rowOff>84316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446830"/>
          <a:ext cx="889000" cy="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40424</xdr:rowOff>
    </xdr:from>
    <xdr:to>
      <xdr:col>55</xdr:col>
      <xdr:colOff>50800</xdr:colOff>
      <xdr:row>96</xdr:row>
      <xdr:rowOff>142024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4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63301</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35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72377</xdr:rowOff>
    </xdr:from>
    <xdr:to>
      <xdr:col>50</xdr:col>
      <xdr:colOff>165100</xdr:colOff>
      <xdr:row>93</xdr:row>
      <xdr:rowOff>2527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58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19054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562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128803</xdr:rowOff>
    </xdr:from>
    <xdr:to>
      <xdr:col>46</xdr:col>
      <xdr:colOff>38100</xdr:colOff>
      <xdr:row>96</xdr:row>
      <xdr:rowOff>58953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4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75480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1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33516</xdr:rowOff>
    </xdr:from>
    <xdr:to>
      <xdr:col>41</xdr:col>
      <xdr:colOff>101600</xdr:colOff>
      <xdr:row>96</xdr:row>
      <xdr:rowOff>135116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4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151643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2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108280</xdr:rowOff>
    </xdr:from>
    <xdr:to>
      <xdr:col>36</xdr:col>
      <xdr:colOff>165100</xdr:colOff>
      <xdr:row>96</xdr:row>
      <xdr:rowOff>38430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3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54957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1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16218</xdr:rowOff>
    </xdr:from>
    <xdr:to>
      <xdr:col>85</xdr:col>
      <xdr:colOff>127000</xdr:colOff>
      <xdr:row>39</xdr:row>
      <xdr:rowOff>30200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02768"/>
          <a:ext cx="8382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12332</xdr:rowOff>
    </xdr:from>
    <xdr:to>
      <xdr:col>81</xdr:col>
      <xdr:colOff>50800</xdr:colOff>
      <xdr:row>39</xdr:row>
      <xdr:rowOff>16218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98882"/>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153416</xdr:rowOff>
    </xdr:from>
    <xdr:to>
      <xdr:col>76</xdr:col>
      <xdr:colOff>114300</xdr:colOff>
      <xdr:row>39</xdr:row>
      <xdr:rowOff>12332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497066"/>
          <a:ext cx="889000" cy="20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153416</xdr:rowOff>
    </xdr:from>
    <xdr:to>
      <xdr:col>71</xdr:col>
      <xdr:colOff>177800</xdr:colOff>
      <xdr:row>38</xdr:row>
      <xdr:rowOff>62395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497066"/>
          <a:ext cx="889000" cy="8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3471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69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36542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72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150850</xdr:rowOff>
    </xdr:from>
    <xdr:to>
      <xdr:col>85</xdr:col>
      <xdr:colOff>177800</xdr:colOff>
      <xdr:row>39</xdr:row>
      <xdr:rowOff>81000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65777</xdr:rowOff>
    </xdr:from>
    <xdr:ext cx="378565"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8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136868</xdr:rowOff>
    </xdr:from>
    <xdr:to>
      <xdr:col>81</xdr:col>
      <xdr:colOff>101600</xdr:colOff>
      <xdr:row>39</xdr:row>
      <xdr:rowOff>67018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58145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2017" y="6744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132982</xdr:rowOff>
    </xdr:from>
    <xdr:to>
      <xdr:col>76</xdr:col>
      <xdr:colOff>165100</xdr:colOff>
      <xdr:row>39</xdr:row>
      <xdr:rowOff>63132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54259</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3017" y="6740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102616</xdr:rowOff>
    </xdr:from>
    <xdr:to>
      <xdr:col>72</xdr:col>
      <xdr:colOff>38100</xdr:colOff>
      <xdr:row>38</xdr:row>
      <xdr:rowOff>32765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49293</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22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11595</xdr:rowOff>
    </xdr:from>
    <xdr:to>
      <xdr:col>67</xdr:col>
      <xdr:colOff>101600</xdr:colOff>
      <xdr:row>38</xdr:row>
      <xdr:rowOff>113195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5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129722</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30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39246</xdr:rowOff>
    </xdr:from>
    <xdr:to>
      <xdr:col>85</xdr:col>
      <xdr:colOff>127000</xdr:colOff>
      <xdr:row>75</xdr:row>
      <xdr:rowOff>16632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726546"/>
          <a:ext cx="838200" cy="14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16632</xdr:rowOff>
    </xdr:from>
    <xdr:to>
      <xdr:col>81</xdr:col>
      <xdr:colOff>50800</xdr:colOff>
      <xdr:row>75</xdr:row>
      <xdr:rowOff>42072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875382"/>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42072</xdr:rowOff>
    </xdr:from>
    <xdr:to>
      <xdr:col>76</xdr:col>
      <xdr:colOff>114300</xdr:colOff>
      <xdr:row>75</xdr:row>
      <xdr:rowOff>51558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900822"/>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51558</xdr:rowOff>
    </xdr:from>
    <xdr:to>
      <xdr:col>71</xdr:col>
      <xdr:colOff>177800</xdr:colOff>
      <xdr:row>75</xdr:row>
      <xdr:rowOff>78191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910308"/>
          <a:ext cx="8890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159896</xdr:rowOff>
    </xdr:from>
    <xdr:to>
      <xdr:col>85</xdr:col>
      <xdr:colOff>177800</xdr:colOff>
      <xdr:row>74</xdr:row>
      <xdr:rowOff>90046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6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11323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52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137282</xdr:rowOff>
    </xdr:from>
    <xdr:to>
      <xdr:col>81</xdr:col>
      <xdr:colOff>101600</xdr:colOff>
      <xdr:row>75</xdr:row>
      <xdr:rowOff>67432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83959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5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162722</xdr:rowOff>
    </xdr:from>
    <xdr:to>
      <xdr:col>76</xdr:col>
      <xdr:colOff>165100</xdr:colOff>
      <xdr:row>75</xdr:row>
      <xdr:rowOff>92872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8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109399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6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758</xdr:rowOff>
    </xdr:from>
    <xdr:to>
      <xdr:col>72</xdr:col>
      <xdr:colOff>38100</xdr:colOff>
      <xdr:row>75</xdr:row>
      <xdr:rowOff>102358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5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118885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63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27391</xdr:rowOff>
    </xdr:from>
    <xdr:to>
      <xdr:col>67</xdr:col>
      <xdr:colOff>101600</xdr:colOff>
      <xdr:row>75</xdr:row>
      <xdr:rowOff>128991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8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145518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6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110973</xdr:rowOff>
    </xdr:from>
    <xdr:to>
      <xdr:col>85</xdr:col>
      <xdr:colOff>127000</xdr:colOff>
      <xdr:row>95</xdr:row>
      <xdr:rowOff>103467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227273"/>
          <a:ext cx="838200" cy="1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103467</xdr:rowOff>
    </xdr:from>
    <xdr:to>
      <xdr:col>81</xdr:col>
      <xdr:colOff>50800</xdr:colOff>
      <xdr:row>96</xdr:row>
      <xdr:rowOff>136004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391217"/>
          <a:ext cx="889000" cy="20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109560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7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33877</xdr:rowOff>
    </xdr:from>
    <xdr:to>
      <xdr:col>76</xdr:col>
      <xdr:colOff>114300</xdr:colOff>
      <xdr:row>96</xdr:row>
      <xdr:rowOff>136004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493077"/>
          <a:ext cx="889000" cy="10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168445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7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33877</xdr:rowOff>
    </xdr:from>
    <xdr:to>
      <xdr:col>71</xdr:col>
      <xdr:colOff>177800</xdr:colOff>
      <xdr:row>96</xdr:row>
      <xdr:rowOff>127260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493077"/>
          <a:ext cx="889000" cy="9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27894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82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60173</xdr:rowOff>
    </xdr:from>
    <xdr:to>
      <xdr:col>85</xdr:col>
      <xdr:colOff>177800</xdr:colOff>
      <xdr:row>94</xdr:row>
      <xdr:rowOff>161773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1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83050</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02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52667</xdr:rowOff>
    </xdr:from>
    <xdr:to>
      <xdr:col>81</xdr:col>
      <xdr:colOff>101600</xdr:colOff>
      <xdr:row>95</xdr:row>
      <xdr:rowOff>154267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3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170794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1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85204</xdr:rowOff>
    </xdr:from>
    <xdr:to>
      <xdr:col>76</xdr:col>
      <xdr:colOff>165100</xdr:colOff>
      <xdr:row>97</xdr:row>
      <xdr:rowOff>15354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5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31881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31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154527</xdr:rowOff>
    </xdr:from>
    <xdr:to>
      <xdr:col>72</xdr:col>
      <xdr:colOff>38100</xdr:colOff>
      <xdr:row>96</xdr:row>
      <xdr:rowOff>84677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44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101204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21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76460</xdr:rowOff>
    </xdr:from>
    <xdr:to>
      <xdr:col>67</xdr:col>
      <xdr:colOff>101600</xdr:colOff>
      <xdr:row>97</xdr:row>
      <xdr:rowOff>6610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23137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31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40888</xdr:rowOff>
    </xdr:from>
    <xdr:to>
      <xdr:col>116</xdr:col>
      <xdr:colOff>63500</xdr:colOff>
      <xdr:row>35</xdr:row>
      <xdr:rowOff>44259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041638"/>
          <a:ext cx="838200" cy="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35344</xdr:rowOff>
    </xdr:from>
    <xdr:to>
      <xdr:col>111</xdr:col>
      <xdr:colOff>177800</xdr:colOff>
      <xdr:row>35</xdr:row>
      <xdr:rowOff>40888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036094"/>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5055</xdr:rowOff>
    </xdr:from>
    <xdr:to>
      <xdr:col>107</xdr:col>
      <xdr:colOff>50800</xdr:colOff>
      <xdr:row>35</xdr:row>
      <xdr:rowOff>35344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005805"/>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83729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5055</xdr:rowOff>
    </xdr:from>
    <xdr:to>
      <xdr:col>102</xdr:col>
      <xdr:colOff>114300</xdr:colOff>
      <xdr:row>35</xdr:row>
      <xdr:rowOff>72092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005805"/>
          <a:ext cx="889000" cy="6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94016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43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108704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4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164909</xdr:rowOff>
    </xdr:from>
    <xdr:to>
      <xdr:col>116</xdr:col>
      <xdr:colOff>114300</xdr:colOff>
      <xdr:row>35</xdr:row>
      <xdr:rowOff>95059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59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16336</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584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161538</xdr:rowOff>
    </xdr:from>
    <xdr:to>
      <xdr:col>112</xdr:col>
      <xdr:colOff>38100</xdr:colOff>
      <xdr:row>35</xdr:row>
      <xdr:rowOff>91688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5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108215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576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155994</xdr:rowOff>
    </xdr:from>
    <xdr:to>
      <xdr:col>107</xdr:col>
      <xdr:colOff>101600</xdr:colOff>
      <xdr:row>35</xdr:row>
      <xdr:rowOff>86144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598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102671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576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125705</xdr:rowOff>
    </xdr:from>
    <xdr:to>
      <xdr:col>102</xdr:col>
      <xdr:colOff>165100</xdr:colOff>
      <xdr:row>35</xdr:row>
      <xdr:rowOff>55855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59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72382</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573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21292</xdr:rowOff>
    </xdr:from>
    <xdr:to>
      <xdr:col>98</xdr:col>
      <xdr:colOff>38100</xdr:colOff>
      <xdr:row>35</xdr:row>
      <xdr:rowOff>122892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02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139419</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579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103353</xdr:rowOff>
    </xdr:from>
    <xdr:to>
      <xdr:col>116</xdr:col>
      <xdr:colOff>63500</xdr:colOff>
      <xdr:row>57</xdr:row>
      <xdr:rowOff>109677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876003"/>
          <a:ext cx="8382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143222</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15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109677</xdr:rowOff>
    </xdr:from>
    <xdr:to>
      <xdr:col>111</xdr:col>
      <xdr:colOff>177800</xdr:colOff>
      <xdr:row>57</xdr:row>
      <xdr:rowOff>114364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882327"/>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63669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132461</xdr:rowOff>
    </xdr:from>
    <xdr:to>
      <xdr:col>107</xdr:col>
      <xdr:colOff>50800</xdr:colOff>
      <xdr:row>57</xdr:row>
      <xdr:rowOff>114364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9733661"/>
          <a:ext cx="889000" cy="15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67403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132461</xdr:rowOff>
    </xdr:from>
    <xdr:to>
      <xdr:col>102</xdr:col>
      <xdr:colOff>114300</xdr:colOff>
      <xdr:row>57</xdr:row>
      <xdr:rowOff>120269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733661"/>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51896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52553</xdr:rowOff>
    </xdr:from>
    <xdr:to>
      <xdr:col>116</xdr:col>
      <xdr:colOff>114300</xdr:colOff>
      <xdr:row>57</xdr:row>
      <xdr:rowOff>154153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8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75430</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67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58877</xdr:rowOff>
    </xdr:from>
    <xdr:to>
      <xdr:col>112</xdr:col>
      <xdr:colOff>38100</xdr:colOff>
      <xdr:row>57</xdr:row>
      <xdr:rowOff>160477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8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5554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6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63564</xdr:rowOff>
    </xdr:from>
    <xdr:to>
      <xdr:col>107</xdr:col>
      <xdr:colOff>101600</xdr:colOff>
      <xdr:row>57</xdr:row>
      <xdr:rowOff>165164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8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10241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81661</xdr:rowOff>
    </xdr:from>
    <xdr:to>
      <xdr:col>102</xdr:col>
      <xdr:colOff>165100</xdr:colOff>
      <xdr:row>57</xdr:row>
      <xdr:rowOff>11811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6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28338</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45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69469</xdr:rowOff>
    </xdr:from>
    <xdr:to>
      <xdr:col>98</xdr:col>
      <xdr:colOff>38100</xdr:colOff>
      <xdr:row>57</xdr:row>
      <xdr:rowOff>171069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8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16146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61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92094</xdr:rowOff>
    </xdr:from>
    <xdr:to>
      <xdr:col>116</xdr:col>
      <xdr:colOff>63500</xdr:colOff>
      <xdr:row>72</xdr:row>
      <xdr:rowOff>102009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2436494"/>
          <a:ext cx="838200" cy="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92094</xdr:rowOff>
    </xdr:from>
    <xdr:to>
      <xdr:col>111</xdr:col>
      <xdr:colOff>177800</xdr:colOff>
      <xdr:row>73</xdr:row>
      <xdr:rowOff>10370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436494"/>
          <a:ext cx="8890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158796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0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10370</xdr:rowOff>
    </xdr:from>
    <xdr:to>
      <xdr:col>107</xdr:col>
      <xdr:colOff>50800</xdr:colOff>
      <xdr:row>73</xdr:row>
      <xdr:rowOff>61861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526220"/>
          <a:ext cx="889000" cy="5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166196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8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61861</xdr:rowOff>
    </xdr:from>
    <xdr:to>
      <xdr:col>102</xdr:col>
      <xdr:colOff>114300</xdr:colOff>
      <xdr:row>73</xdr:row>
      <xdr:rowOff>85151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577711"/>
          <a:ext cx="889000" cy="2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128564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8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119191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8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51209</xdr:rowOff>
    </xdr:from>
    <xdr:to>
      <xdr:col>116</xdr:col>
      <xdr:colOff>114300</xdr:colOff>
      <xdr:row>72</xdr:row>
      <xdr:rowOff>152809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39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74086</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24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41294</xdr:rowOff>
    </xdr:from>
    <xdr:to>
      <xdr:col>112</xdr:col>
      <xdr:colOff>38100</xdr:colOff>
      <xdr:row>72</xdr:row>
      <xdr:rowOff>142894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38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159421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16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131020</xdr:rowOff>
    </xdr:from>
    <xdr:to>
      <xdr:col>107</xdr:col>
      <xdr:colOff>101600</xdr:colOff>
      <xdr:row>73</xdr:row>
      <xdr:rowOff>61170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4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77697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25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11061</xdr:rowOff>
    </xdr:from>
    <xdr:to>
      <xdr:col>102</xdr:col>
      <xdr:colOff>165100</xdr:colOff>
      <xdr:row>73</xdr:row>
      <xdr:rowOff>112661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52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129188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3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34351</xdr:rowOff>
    </xdr:from>
    <xdr:to>
      <xdr:col>98</xdr:col>
      <xdr:colOff>38100</xdr:colOff>
      <xdr:row>73</xdr:row>
      <xdr:rowOff>135951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5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152478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3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歳出総額は、住民一人当たり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644,092</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人件費は前年度と比べ</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5,408</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21,183</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円上回った。これは会計年度任用職員の</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上限号給上昇による報酬の増加と、新型コロナウイルスワクチン接種業務に従事する職員の時間外手当等の増加</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によるものである。今後も職員定員適正化計画に基づく適正な人員配置や第６次大館市行財政改革大綱に基づく事務事業の見直しを行い、人件費の抑制を図る。</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物件費は前年度と比べ</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14,117</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し、類似団体と比較して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16,131</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円上回った。これは</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新型コロナウイルスワクチン接種事業や重層的支援事業の皆増</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物件費の抑制を図るため、</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今後も大館市公共施設等総合管理計画に基づいて</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施設管理の</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適正化に努める。</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維持補修費は前年度と比べ</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6,199</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16,295</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円上回った。これは除排雪経費の増加によるものである。施設の管理については今後も大館市公共施設等総合管理計画に基づいて適正化を図り、維持補修費の抑制に努める。</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扶助費は前年度と比べ</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26,807</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12,396</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円上回った。これは</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臨時特別給付事業や子育て世帯等臨時特別支援事業の減少</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によるものである。今後も適切な福祉サービスを実施することにより、扶助費の適正化を図る。</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補助費等は前年度と比べ</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106,791</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し、類似団体と比較して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6,106</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円上回った。これは特別定額給付金事業</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の皆減</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今後も事業内容を精査し補助費等の抑制を図る。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普通建設事業費（うち更新整備）は前年度と比べ</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51,484</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し、類似団体と比較して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4,506</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円上回った。これは本庁舎建設事業</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によるものである。今後も事業を厳選し、普通建設事業費の抑制に努める。</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公債費は前年度と比べ</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9,115</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12,670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円上回った。これは、本庁舎建設事業に係る地方債の繰上償還によるものである。今後も、償還内容を精査し、公債費の適正化を図る。</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69,293
68,900
913.22
46,966,198
44,631,079
2,162,650
22,505,831
32,121,609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45060</xdr:rowOff>
    </xdr:from>
    <xdr:to>
      <xdr:col>24</xdr:col>
      <xdr:colOff>63500</xdr:colOff>
      <xdr:row>34</xdr:row>
      <xdr:rowOff>115469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74360"/>
          <a:ext cx="8382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38202</xdr:rowOff>
    </xdr:from>
    <xdr:to>
      <xdr:col>19</xdr:col>
      <xdr:colOff>177800</xdr:colOff>
      <xdr:row>34</xdr:row>
      <xdr:rowOff>115469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67502"/>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161646</xdr:rowOff>
    </xdr:from>
    <xdr:to>
      <xdr:col>15</xdr:col>
      <xdr:colOff>50800</xdr:colOff>
      <xdr:row>34</xdr:row>
      <xdr:rowOff>38202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1949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161646</xdr:rowOff>
    </xdr:from>
    <xdr:to>
      <xdr:col>10</xdr:col>
      <xdr:colOff>114300</xdr:colOff>
      <xdr:row>34</xdr:row>
      <xdr:rowOff>14884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19496"/>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165710</xdr:rowOff>
    </xdr:from>
    <xdr:to>
      <xdr:col>24</xdr:col>
      <xdr:colOff>114300</xdr:colOff>
      <xdr:row>34</xdr:row>
      <xdr:rowOff>95860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17137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64669</xdr:rowOff>
    </xdr:from>
    <xdr:to>
      <xdr:col>20</xdr:col>
      <xdr:colOff>38100</xdr:colOff>
      <xdr:row>34</xdr:row>
      <xdr:rowOff>166269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11346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158852</xdr:rowOff>
    </xdr:from>
    <xdr:to>
      <xdr:col>15</xdr:col>
      <xdr:colOff>101600</xdr:colOff>
      <xdr:row>34</xdr:row>
      <xdr:rowOff>89002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1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105529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9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110846</xdr:rowOff>
    </xdr:from>
    <xdr:to>
      <xdr:col>10</xdr:col>
      <xdr:colOff>165100</xdr:colOff>
      <xdr:row>34</xdr:row>
      <xdr:rowOff>40996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57523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4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135534</xdr:rowOff>
    </xdr:from>
    <xdr:to>
      <xdr:col>6</xdr:col>
      <xdr:colOff>38100</xdr:colOff>
      <xdr:row>34</xdr:row>
      <xdr:rowOff>65684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82211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100641</xdr:rowOff>
    </xdr:from>
    <xdr:to>
      <xdr:col>24</xdr:col>
      <xdr:colOff>62865</xdr:colOff>
      <xdr:row>57</xdr:row>
      <xdr:rowOff>159835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9187491"/>
          <a:ext cx="1270" cy="74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163662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159835</xdr:rowOff>
    </xdr:from>
    <xdr:to>
      <xdr:col>24</xdr:col>
      <xdr:colOff>152400</xdr:colOff>
      <xdr:row>57</xdr:row>
      <xdr:rowOff>159835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3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47318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96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100641</xdr:rowOff>
    </xdr:from>
    <xdr:to>
      <xdr:col>24</xdr:col>
      <xdr:colOff>152400</xdr:colOff>
      <xdr:row>53</xdr:row>
      <xdr:rowOff>100641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18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73923</xdr:rowOff>
    </xdr:from>
    <xdr:to>
      <xdr:col>24</xdr:col>
      <xdr:colOff>63500</xdr:colOff>
      <xdr:row>55</xdr:row>
      <xdr:rowOff>162775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8989323"/>
          <a:ext cx="838200" cy="60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77354</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67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98927</xdr:rowOff>
    </xdr:from>
    <xdr:to>
      <xdr:col>24</xdr:col>
      <xdr:colOff>114300</xdr:colOff>
      <xdr:row>57</xdr:row>
      <xdr:rowOff>29077</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0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73923</xdr:rowOff>
    </xdr:from>
    <xdr:to>
      <xdr:col>19</xdr:col>
      <xdr:colOff>177800</xdr:colOff>
      <xdr:row>56</xdr:row>
      <xdr:rowOff>73845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8989323"/>
          <a:ext cx="889000" cy="68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9933</xdr:rowOff>
    </xdr:from>
    <xdr:to>
      <xdr:col>20</xdr:col>
      <xdr:colOff>38100</xdr:colOff>
      <xdr:row>54</xdr:row>
      <xdr:rowOff>111533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26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102660</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65803</xdr:rowOff>
    </xdr:from>
    <xdr:to>
      <xdr:col>15</xdr:col>
      <xdr:colOff>50800</xdr:colOff>
      <xdr:row>56</xdr:row>
      <xdr:rowOff>73845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667003"/>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151152</xdr:rowOff>
    </xdr:from>
    <xdr:to>
      <xdr:col>15</xdr:col>
      <xdr:colOff>101600</xdr:colOff>
      <xdr:row>57</xdr:row>
      <xdr:rowOff>81302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72429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65803</xdr:rowOff>
    </xdr:from>
    <xdr:to>
      <xdr:col>10</xdr:col>
      <xdr:colOff>114300</xdr:colOff>
      <xdr:row>56</xdr:row>
      <xdr:rowOff>154477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667003"/>
          <a:ext cx="889000" cy="8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157544</xdr:rowOff>
    </xdr:from>
    <xdr:to>
      <xdr:col>10</xdr:col>
      <xdr:colOff>165100</xdr:colOff>
      <xdr:row>57</xdr:row>
      <xdr:rowOff>87694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78821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11195</xdr:rowOff>
    </xdr:from>
    <xdr:to>
      <xdr:col>6</xdr:col>
      <xdr:colOff>38100</xdr:colOff>
      <xdr:row>57</xdr:row>
      <xdr:rowOff>112795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103922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111975</xdr:rowOff>
    </xdr:from>
    <xdr:to>
      <xdr:col>24</xdr:col>
      <xdr:colOff>114300</xdr:colOff>
      <xdr:row>56</xdr:row>
      <xdr:rowOff>42125</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5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134852</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39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23123</xdr:rowOff>
    </xdr:from>
    <xdr:to>
      <xdr:col>20</xdr:col>
      <xdr:colOff>38100</xdr:colOff>
      <xdr:row>52</xdr:row>
      <xdr:rowOff>124723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893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141250</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71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23045</xdr:rowOff>
    </xdr:from>
    <xdr:to>
      <xdr:col>15</xdr:col>
      <xdr:colOff>101600</xdr:colOff>
      <xdr:row>56</xdr:row>
      <xdr:rowOff>124645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6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141172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39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15003</xdr:rowOff>
    </xdr:from>
    <xdr:to>
      <xdr:col>10</xdr:col>
      <xdr:colOff>165100</xdr:colOff>
      <xdr:row>56</xdr:row>
      <xdr:rowOff>116603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61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133130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39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103677</xdr:rowOff>
    </xdr:from>
    <xdr:to>
      <xdr:col>6</xdr:col>
      <xdr:colOff>38100</xdr:colOff>
      <xdr:row>57</xdr:row>
      <xdr:rowOff>33827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0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50354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48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122504</xdr:rowOff>
    </xdr:from>
    <xdr:to>
      <xdr:col>24</xdr:col>
      <xdr:colOff>63500</xdr:colOff>
      <xdr:row>75</xdr:row>
      <xdr:rowOff>13398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466904"/>
          <a:ext cx="838200" cy="40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13398</xdr:rowOff>
    </xdr:from>
    <xdr:to>
      <xdr:col>19</xdr:col>
      <xdr:colOff>177800</xdr:colOff>
      <xdr:row>75</xdr:row>
      <xdr:rowOff>82182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872148"/>
          <a:ext cx="889000" cy="6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43742</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82182</xdr:rowOff>
    </xdr:from>
    <xdr:to>
      <xdr:col>15</xdr:col>
      <xdr:colOff>50800</xdr:colOff>
      <xdr:row>76</xdr:row>
      <xdr:rowOff>24879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940932"/>
          <a:ext cx="889000" cy="11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111980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24879</xdr:rowOff>
    </xdr:from>
    <xdr:to>
      <xdr:col>10</xdr:col>
      <xdr:colOff>114300</xdr:colOff>
      <xdr:row>76</xdr:row>
      <xdr:rowOff>29553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055079"/>
          <a:ext cx="889000" cy="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156963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35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71704</xdr:rowOff>
    </xdr:from>
    <xdr:to>
      <xdr:col>24</xdr:col>
      <xdr:colOff>114300</xdr:colOff>
      <xdr:row>73</xdr:row>
      <xdr:rowOff>1854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41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94581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26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134048</xdr:rowOff>
    </xdr:from>
    <xdr:to>
      <xdr:col>20</xdr:col>
      <xdr:colOff>38100</xdr:colOff>
      <xdr:row>75</xdr:row>
      <xdr:rowOff>64198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82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80725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59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31382</xdr:rowOff>
    </xdr:from>
    <xdr:to>
      <xdr:col>15</xdr:col>
      <xdr:colOff>101600</xdr:colOff>
      <xdr:row>75</xdr:row>
      <xdr:rowOff>132982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8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149509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66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145529</xdr:rowOff>
    </xdr:from>
    <xdr:to>
      <xdr:col>10</xdr:col>
      <xdr:colOff>165100</xdr:colOff>
      <xdr:row>76</xdr:row>
      <xdr:rowOff>75679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0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92206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77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150203</xdr:rowOff>
    </xdr:from>
    <xdr:to>
      <xdr:col>6</xdr:col>
      <xdr:colOff>38100</xdr:colOff>
      <xdr:row>76</xdr:row>
      <xdr:rowOff>80353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96880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78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103222</xdr:rowOff>
    </xdr:from>
    <xdr:to>
      <xdr:col>24</xdr:col>
      <xdr:colOff>63500</xdr:colOff>
      <xdr:row>95</xdr:row>
      <xdr:rowOff>50873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5876622"/>
          <a:ext cx="838200" cy="46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50873</xdr:rowOff>
    </xdr:from>
    <xdr:to>
      <xdr:col>19</xdr:col>
      <xdr:colOff>177800</xdr:colOff>
      <xdr:row>95</xdr:row>
      <xdr:rowOff>141675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338623"/>
          <a:ext cx="889000" cy="9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141675</xdr:rowOff>
    </xdr:from>
    <xdr:to>
      <xdr:col>15</xdr:col>
      <xdr:colOff>50800</xdr:colOff>
      <xdr:row>95</xdr:row>
      <xdr:rowOff>150721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429425"/>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150721</xdr:rowOff>
    </xdr:from>
    <xdr:to>
      <xdr:col>10</xdr:col>
      <xdr:colOff>114300</xdr:colOff>
      <xdr:row>96</xdr:row>
      <xdr:rowOff>27620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438471"/>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52422</xdr:rowOff>
    </xdr:from>
    <xdr:to>
      <xdr:col>24</xdr:col>
      <xdr:colOff>114300</xdr:colOff>
      <xdr:row>92</xdr:row>
      <xdr:rowOff>154022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82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75299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67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73</xdr:rowOff>
    </xdr:from>
    <xdr:to>
      <xdr:col>20</xdr:col>
      <xdr:colOff>38100</xdr:colOff>
      <xdr:row>95</xdr:row>
      <xdr:rowOff>101673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28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118200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06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90875</xdr:rowOff>
    </xdr:from>
    <xdr:to>
      <xdr:col>15</xdr:col>
      <xdr:colOff>101600</xdr:colOff>
      <xdr:row>96</xdr:row>
      <xdr:rowOff>21025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3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37552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15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99921</xdr:rowOff>
    </xdr:from>
    <xdr:to>
      <xdr:col>10</xdr:col>
      <xdr:colOff>165100</xdr:colOff>
      <xdr:row>96</xdr:row>
      <xdr:rowOff>30071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38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46598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1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148270</xdr:rowOff>
    </xdr:from>
    <xdr:to>
      <xdr:col>6</xdr:col>
      <xdr:colOff>38100</xdr:colOff>
      <xdr:row>96</xdr:row>
      <xdr:rowOff>78420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3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94947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21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96114</xdr:rowOff>
    </xdr:from>
    <xdr:to>
      <xdr:col>55</xdr:col>
      <xdr:colOff>0</xdr:colOff>
      <xdr:row>38</xdr:row>
      <xdr:rowOff>103886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11214"/>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49039</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64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103886</xdr:rowOff>
    </xdr:from>
    <xdr:to>
      <xdr:col>50</xdr:col>
      <xdr:colOff>114300</xdr:colOff>
      <xdr:row>38</xdr:row>
      <xdr:rowOff>109982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1898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163644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32410</xdr:rowOff>
    </xdr:from>
    <xdr:to>
      <xdr:col>45</xdr:col>
      <xdr:colOff>177800</xdr:colOff>
      <xdr:row>38</xdr:row>
      <xdr:rowOff>109982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47510"/>
          <a:ext cx="889000" cy="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153890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32410</xdr:rowOff>
    </xdr:from>
    <xdr:to>
      <xdr:col>41</xdr:col>
      <xdr:colOff>50800</xdr:colOff>
      <xdr:row>38</xdr:row>
      <xdr:rowOff>130937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547510"/>
          <a:ext cx="889000" cy="9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148176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45314</xdr:rowOff>
    </xdr:from>
    <xdr:to>
      <xdr:col>55</xdr:col>
      <xdr:colOff>50800</xdr:colOff>
      <xdr:row>38</xdr:row>
      <xdr:rowOff>146914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4691</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53086</xdr:rowOff>
    </xdr:from>
    <xdr:to>
      <xdr:col>50</xdr:col>
      <xdr:colOff>165100</xdr:colOff>
      <xdr:row>38</xdr:row>
      <xdr:rowOff>154686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171213</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3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59182</xdr:rowOff>
    </xdr:from>
    <xdr:to>
      <xdr:col>46</xdr:col>
      <xdr:colOff>38100</xdr:colOff>
      <xdr:row>38</xdr:row>
      <xdr:rowOff>160782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5859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34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153060</xdr:rowOff>
    </xdr:from>
    <xdr:to>
      <xdr:col>41</xdr:col>
      <xdr:colOff>101600</xdr:colOff>
      <xdr:row>38</xdr:row>
      <xdr:rowOff>83210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99737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2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80137</xdr:rowOff>
    </xdr:from>
    <xdr:to>
      <xdr:col>36</xdr:col>
      <xdr:colOff>165100</xdr:colOff>
      <xdr:row>39</xdr:row>
      <xdr:rowOff>10287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1414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6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131955</xdr:rowOff>
    </xdr:from>
    <xdr:to>
      <xdr:col>55</xdr:col>
      <xdr:colOff>0</xdr:colOff>
      <xdr:row>57</xdr:row>
      <xdr:rowOff>137295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904605"/>
          <a:ext cx="8382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109335</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137295</xdr:rowOff>
    </xdr:from>
    <xdr:to>
      <xdr:col>50</xdr:col>
      <xdr:colOff>114300</xdr:colOff>
      <xdr:row>57</xdr:row>
      <xdr:rowOff>145543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909945"/>
          <a:ext cx="8890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65352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145543</xdr:rowOff>
    </xdr:from>
    <xdr:to>
      <xdr:col>45</xdr:col>
      <xdr:colOff>177800</xdr:colOff>
      <xdr:row>57</xdr:row>
      <xdr:rowOff>145982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918193"/>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57616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145982</xdr:rowOff>
    </xdr:from>
    <xdr:to>
      <xdr:col>41</xdr:col>
      <xdr:colOff>50800</xdr:colOff>
      <xdr:row>57</xdr:row>
      <xdr:rowOff>147491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918632"/>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64740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66732</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81155</xdr:rowOff>
    </xdr:from>
    <xdr:to>
      <xdr:col>55</xdr:col>
      <xdr:colOff>50800</xdr:colOff>
      <xdr:row>58</xdr:row>
      <xdr:rowOff>11305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8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104032</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0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86495</xdr:rowOff>
    </xdr:from>
    <xdr:to>
      <xdr:col>50</xdr:col>
      <xdr:colOff>165100</xdr:colOff>
      <xdr:row>58</xdr:row>
      <xdr:rowOff>16645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33172</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63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94743</xdr:rowOff>
    </xdr:from>
    <xdr:to>
      <xdr:col>46</xdr:col>
      <xdr:colOff>38100</xdr:colOff>
      <xdr:row>58</xdr:row>
      <xdr:rowOff>24893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6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41420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64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95182</xdr:rowOff>
    </xdr:from>
    <xdr:to>
      <xdr:col>41</xdr:col>
      <xdr:colOff>101600</xdr:colOff>
      <xdr:row>58</xdr:row>
      <xdr:rowOff>25332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41859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64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96691</xdr:rowOff>
    </xdr:from>
    <xdr:to>
      <xdr:col>36</xdr:col>
      <xdr:colOff>165100</xdr:colOff>
      <xdr:row>58</xdr:row>
      <xdr:rowOff>26841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6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43368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64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1717</xdr:rowOff>
    </xdr:from>
    <xdr:to>
      <xdr:col>55</xdr:col>
      <xdr:colOff>0</xdr:colOff>
      <xdr:row>75</xdr:row>
      <xdr:rowOff>33881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2517567"/>
          <a:ext cx="838200" cy="37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1717</xdr:rowOff>
    </xdr:from>
    <xdr:to>
      <xdr:col>50</xdr:col>
      <xdr:colOff>114300</xdr:colOff>
      <xdr:row>75</xdr:row>
      <xdr:rowOff>57793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2517567"/>
          <a:ext cx="889000" cy="39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57793</xdr:rowOff>
    </xdr:from>
    <xdr:to>
      <xdr:col>45</xdr:col>
      <xdr:colOff>177800</xdr:colOff>
      <xdr:row>75</xdr:row>
      <xdr:rowOff>104884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2916543"/>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104884</xdr:rowOff>
    </xdr:from>
    <xdr:to>
      <xdr:col>41</xdr:col>
      <xdr:colOff>50800</xdr:colOff>
      <xdr:row>76</xdr:row>
      <xdr:rowOff>36441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6972300" y="12963634"/>
          <a:ext cx="889000" cy="10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154531</xdr:rowOff>
    </xdr:from>
    <xdr:to>
      <xdr:col>55</xdr:col>
      <xdr:colOff>50800</xdr:colOff>
      <xdr:row>75</xdr:row>
      <xdr:rowOff>84681</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284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5958</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269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122367</xdr:rowOff>
    </xdr:from>
    <xdr:to>
      <xdr:col>50</xdr:col>
      <xdr:colOff>165100</xdr:colOff>
      <xdr:row>73</xdr:row>
      <xdr:rowOff>52517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246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69044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224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6993</xdr:rowOff>
    </xdr:from>
    <xdr:to>
      <xdr:col>46</xdr:col>
      <xdr:colOff>38100</xdr:colOff>
      <xdr:row>75</xdr:row>
      <xdr:rowOff>108593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286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125120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26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54084</xdr:rowOff>
    </xdr:from>
    <xdr:to>
      <xdr:col>41</xdr:col>
      <xdr:colOff>101600</xdr:colOff>
      <xdr:row>75</xdr:row>
      <xdr:rowOff>155684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291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761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6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157091</xdr:rowOff>
    </xdr:from>
    <xdr:to>
      <xdr:col>36</xdr:col>
      <xdr:colOff>165100</xdr:colOff>
      <xdr:row>76</xdr:row>
      <xdr:rowOff>87241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01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103768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79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10446</xdr:rowOff>
    </xdr:from>
    <xdr:to>
      <xdr:col>55</xdr:col>
      <xdr:colOff>0</xdr:colOff>
      <xdr:row>95</xdr:row>
      <xdr:rowOff>15494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298196"/>
          <a:ext cx="8382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15494</xdr:rowOff>
    </xdr:from>
    <xdr:to>
      <xdr:col>50</xdr:col>
      <xdr:colOff>114300</xdr:colOff>
      <xdr:row>96</xdr:row>
      <xdr:rowOff>84455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303244"/>
          <a:ext cx="889000" cy="24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128192</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19341</xdr:rowOff>
    </xdr:from>
    <xdr:to>
      <xdr:col>45</xdr:col>
      <xdr:colOff>177800</xdr:colOff>
      <xdr:row>96</xdr:row>
      <xdr:rowOff>84455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478541"/>
          <a:ext cx="889000" cy="6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143736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132232</xdr:rowOff>
    </xdr:from>
    <xdr:to>
      <xdr:col>41</xdr:col>
      <xdr:colOff>50800</xdr:colOff>
      <xdr:row>96</xdr:row>
      <xdr:rowOff>19341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248532"/>
          <a:ext cx="889000" cy="23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151928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131096</xdr:rowOff>
    </xdr:from>
    <xdr:to>
      <xdr:col>55</xdr:col>
      <xdr:colOff>50800</xdr:colOff>
      <xdr:row>95</xdr:row>
      <xdr:rowOff>61246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24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153973</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136144</xdr:rowOff>
    </xdr:from>
    <xdr:to>
      <xdr:col>50</xdr:col>
      <xdr:colOff>165100</xdr:colOff>
      <xdr:row>95</xdr:row>
      <xdr:rowOff>66294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2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82821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0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33655</xdr:rowOff>
    </xdr:from>
    <xdr:to>
      <xdr:col>46</xdr:col>
      <xdr:colOff>38100</xdr:colOff>
      <xdr:row>96</xdr:row>
      <xdr:rowOff>135255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4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151782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26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139991</xdr:rowOff>
    </xdr:from>
    <xdr:to>
      <xdr:col>41</xdr:col>
      <xdr:colOff>101600</xdr:colOff>
      <xdr:row>96</xdr:row>
      <xdr:rowOff>70141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42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86668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20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81432</xdr:rowOff>
    </xdr:from>
    <xdr:to>
      <xdr:col>36</xdr:col>
      <xdr:colOff>165100</xdr:colOff>
      <xdr:row>95</xdr:row>
      <xdr:rowOff>11582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19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28109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9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118806</xdr:rowOff>
    </xdr:from>
    <xdr:to>
      <xdr:col>85</xdr:col>
      <xdr:colOff>127000</xdr:colOff>
      <xdr:row>36</xdr:row>
      <xdr:rowOff>154102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291006"/>
          <a:ext cx="8382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154102</xdr:rowOff>
    </xdr:from>
    <xdr:to>
      <xdr:col>81</xdr:col>
      <xdr:colOff>50800</xdr:colOff>
      <xdr:row>37</xdr:row>
      <xdr:rowOff>35184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26302"/>
          <a:ext cx="889000" cy="5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35184</xdr:rowOff>
    </xdr:from>
    <xdr:to>
      <xdr:col>76</xdr:col>
      <xdr:colOff>114300</xdr:colOff>
      <xdr:row>37</xdr:row>
      <xdr:rowOff>57815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378834"/>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57815</xdr:rowOff>
    </xdr:from>
    <xdr:to>
      <xdr:col>71</xdr:col>
      <xdr:colOff>177800</xdr:colOff>
      <xdr:row>37</xdr:row>
      <xdr:rowOff>75509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01465"/>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68006</xdr:rowOff>
    </xdr:from>
    <xdr:to>
      <xdr:col>85</xdr:col>
      <xdr:colOff>177800</xdr:colOff>
      <xdr:row>36</xdr:row>
      <xdr:rowOff>169606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4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90883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103302</xdr:rowOff>
    </xdr:from>
    <xdr:to>
      <xdr:col>81</xdr:col>
      <xdr:colOff>101600</xdr:colOff>
      <xdr:row>37</xdr:row>
      <xdr:rowOff>33452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7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49979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05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155834</xdr:rowOff>
    </xdr:from>
    <xdr:to>
      <xdr:col>76</xdr:col>
      <xdr:colOff>165100</xdr:colOff>
      <xdr:row>37</xdr:row>
      <xdr:rowOff>85984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2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77111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7015</xdr:rowOff>
    </xdr:from>
    <xdr:to>
      <xdr:col>72</xdr:col>
      <xdr:colOff>38100</xdr:colOff>
      <xdr:row>37</xdr:row>
      <xdr:rowOff>108615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5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99742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4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24709</xdr:rowOff>
    </xdr:from>
    <xdr:to>
      <xdr:col>67</xdr:col>
      <xdr:colOff>101600</xdr:colOff>
      <xdr:row>37</xdr:row>
      <xdr:rowOff>126309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6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117436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143948</xdr:rowOff>
    </xdr:from>
    <xdr:to>
      <xdr:col>85</xdr:col>
      <xdr:colOff>127000</xdr:colOff>
      <xdr:row>56</xdr:row>
      <xdr:rowOff>50470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573698"/>
          <a:ext cx="838200" cy="7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50470</xdr:rowOff>
    </xdr:from>
    <xdr:to>
      <xdr:col>81</xdr:col>
      <xdr:colOff>50800</xdr:colOff>
      <xdr:row>56</xdr:row>
      <xdr:rowOff>115354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651670"/>
          <a:ext cx="889000" cy="6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115354</xdr:rowOff>
    </xdr:from>
    <xdr:to>
      <xdr:col>76</xdr:col>
      <xdr:colOff>114300</xdr:colOff>
      <xdr:row>56</xdr:row>
      <xdr:rowOff>118745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716554"/>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118745</xdr:rowOff>
    </xdr:from>
    <xdr:to>
      <xdr:col>71</xdr:col>
      <xdr:colOff>177800</xdr:colOff>
      <xdr:row>56</xdr:row>
      <xdr:rowOff>132499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719945"/>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93148</xdr:rowOff>
    </xdr:from>
    <xdr:to>
      <xdr:col>85</xdr:col>
      <xdr:colOff>177800</xdr:colOff>
      <xdr:row>56</xdr:row>
      <xdr:rowOff>23298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52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71575</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50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171120</xdr:rowOff>
    </xdr:from>
    <xdr:to>
      <xdr:col>81</xdr:col>
      <xdr:colOff>101600</xdr:colOff>
      <xdr:row>56</xdr:row>
      <xdr:rowOff>101270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6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92397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69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64554</xdr:rowOff>
    </xdr:from>
    <xdr:to>
      <xdr:col>76</xdr:col>
      <xdr:colOff>165100</xdr:colOff>
      <xdr:row>56</xdr:row>
      <xdr:rowOff>166154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66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157281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75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67945</xdr:rowOff>
    </xdr:from>
    <xdr:to>
      <xdr:col>72</xdr:col>
      <xdr:colOff>38100</xdr:colOff>
      <xdr:row>56</xdr:row>
      <xdr:rowOff>169545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6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160672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7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81699</xdr:rowOff>
    </xdr:from>
    <xdr:to>
      <xdr:col>67</xdr:col>
      <xdr:colOff>101600</xdr:colOff>
      <xdr:row>57</xdr:row>
      <xdr:rowOff>11849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6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2976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7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16218</xdr:rowOff>
    </xdr:from>
    <xdr:to>
      <xdr:col>85</xdr:col>
      <xdr:colOff>127000</xdr:colOff>
      <xdr:row>79</xdr:row>
      <xdr:rowOff>30201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60768"/>
          <a:ext cx="8382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12331</xdr:rowOff>
    </xdr:from>
    <xdr:to>
      <xdr:col>81</xdr:col>
      <xdr:colOff>50800</xdr:colOff>
      <xdr:row>79</xdr:row>
      <xdr:rowOff>16218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56881"/>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153415</xdr:rowOff>
    </xdr:from>
    <xdr:to>
      <xdr:col>76</xdr:col>
      <xdr:colOff>114300</xdr:colOff>
      <xdr:row>79</xdr:row>
      <xdr:rowOff>12331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355065"/>
          <a:ext cx="889000" cy="20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153415</xdr:rowOff>
    </xdr:from>
    <xdr:to>
      <xdr:col>71</xdr:col>
      <xdr:colOff>177800</xdr:colOff>
      <xdr:row>78</xdr:row>
      <xdr:rowOff>62395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355065"/>
          <a:ext cx="889000" cy="8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3433</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54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36543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58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150851</xdr:rowOff>
    </xdr:from>
    <xdr:to>
      <xdr:col>85</xdr:col>
      <xdr:colOff>177800</xdr:colOff>
      <xdr:row>79</xdr:row>
      <xdr:rowOff>81001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65778</xdr:rowOff>
    </xdr:from>
    <xdr:ext cx="378565"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38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136868</xdr:rowOff>
    </xdr:from>
    <xdr:to>
      <xdr:col>81</xdr:col>
      <xdr:colOff>101600</xdr:colOff>
      <xdr:row>79</xdr:row>
      <xdr:rowOff>67018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58145</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602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132981</xdr:rowOff>
    </xdr:from>
    <xdr:to>
      <xdr:col>76</xdr:col>
      <xdr:colOff>165100</xdr:colOff>
      <xdr:row>79</xdr:row>
      <xdr:rowOff>63131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54258</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598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102615</xdr:rowOff>
    </xdr:from>
    <xdr:to>
      <xdr:col>72</xdr:col>
      <xdr:colOff>38100</xdr:colOff>
      <xdr:row>78</xdr:row>
      <xdr:rowOff>32765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49292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07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11595</xdr:rowOff>
    </xdr:from>
    <xdr:to>
      <xdr:col>67</xdr:col>
      <xdr:colOff>101600</xdr:colOff>
      <xdr:row>78</xdr:row>
      <xdr:rowOff>113195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8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129722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1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39247</xdr:rowOff>
    </xdr:from>
    <xdr:to>
      <xdr:col>85</xdr:col>
      <xdr:colOff>127000</xdr:colOff>
      <xdr:row>95</xdr:row>
      <xdr:rowOff>16632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155547"/>
          <a:ext cx="838200" cy="14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16632</xdr:rowOff>
    </xdr:from>
    <xdr:to>
      <xdr:col>81</xdr:col>
      <xdr:colOff>50800</xdr:colOff>
      <xdr:row>95</xdr:row>
      <xdr:rowOff>42072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304382"/>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42072</xdr:rowOff>
    </xdr:from>
    <xdr:to>
      <xdr:col>76</xdr:col>
      <xdr:colOff>114300</xdr:colOff>
      <xdr:row>95</xdr:row>
      <xdr:rowOff>51558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329822"/>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51558</xdr:rowOff>
    </xdr:from>
    <xdr:to>
      <xdr:col>71</xdr:col>
      <xdr:colOff>177800</xdr:colOff>
      <xdr:row>95</xdr:row>
      <xdr:rowOff>78191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339308"/>
          <a:ext cx="8890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159897</xdr:rowOff>
    </xdr:from>
    <xdr:to>
      <xdr:col>85</xdr:col>
      <xdr:colOff>177800</xdr:colOff>
      <xdr:row>94</xdr:row>
      <xdr:rowOff>90047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10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11324</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95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137282</xdr:rowOff>
    </xdr:from>
    <xdr:to>
      <xdr:col>81</xdr:col>
      <xdr:colOff>101600</xdr:colOff>
      <xdr:row>95</xdr:row>
      <xdr:rowOff>67432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2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83959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0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162722</xdr:rowOff>
    </xdr:from>
    <xdr:to>
      <xdr:col>76</xdr:col>
      <xdr:colOff>165100</xdr:colOff>
      <xdr:row>95</xdr:row>
      <xdr:rowOff>92872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27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109399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05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758</xdr:rowOff>
    </xdr:from>
    <xdr:to>
      <xdr:col>72</xdr:col>
      <xdr:colOff>38100</xdr:colOff>
      <xdr:row>95</xdr:row>
      <xdr:rowOff>102358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28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118885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06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27391</xdr:rowOff>
    </xdr:from>
    <xdr:to>
      <xdr:col>67</xdr:col>
      <xdr:colOff>101600</xdr:colOff>
      <xdr:row>95</xdr:row>
      <xdr:rowOff>128991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3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145518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09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107,453</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34,646</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円上回った。これは特別定額給付金の皆</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や本庁舎建設事業等の</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208,354</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32,402</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円上回った。これは</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子育て世帯等臨時特別支援事業</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の増加によるものである。</a:t>
          </a:r>
          <a:endPar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93,234</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44,587</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円上回った。これは二酸化炭素排出抑制対策事業補補助金</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や新型コロナウイルスワクチン接種事業の増加</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27,129</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10,475</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円上回った。これは</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旧</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32,120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あ１石田邸庭園改修工事費の減少や</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プレミアム付商品券発行事業</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の減少</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50,777</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636</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回った。これは、</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新型コロナウイルス対策として実施した学校施設維持改修事業の増加</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56,152</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12,669</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円上回った。これは、</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年度に借入れた</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旧合併特例債</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繰上償還等による</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償還額の増加によるものである。</a:t>
          </a:r>
          <a:endPar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大館市病院事業経営改革プランや下水道事業経営戦略に基づく優先度を踏まえた計画的な整備事業の実施により公営企業の経営改善、職員定員適正化計画や大館市公共施設等総合管理計画に基づく経常経費の見直しなどを行い、歳出の抑制を図る。</a:t>
          </a:r>
          <a:endPar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基金残高の標準財政規模比は前年度から</a:t>
          </a:r>
          <a:r>
            <a:rPr kumimoji="1" lang="en-US"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0.33</a:t>
          </a: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たが</a:t>
          </a: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、依然一桁台の低い水準である。</a:t>
          </a:r>
          <a:endParaRPr kumimoji="0"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多額の一般財源を要する繰越事業がなかったため、繰越すべき財源が前年度から</a:t>
          </a:r>
          <a:r>
            <a:rPr kumimoji="1" lang="en-US"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百万円減少。これにより実質収支は前年度から</a:t>
          </a:r>
          <a:r>
            <a:rPr kumimoji="1" lang="en-US"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331</a:t>
          </a: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百万円増加し、標準財政規模に占める割合は</a:t>
          </a:r>
          <a:r>
            <a:rPr kumimoji="1" lang="en-US"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a:t>
          </a: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ポイントの増加となっている。</a:t>
          </a:r>
          <a:endParaRPr kumimoji="0"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実質単年度収支は積立金取崩し額が前年度から</a:t>
          </a:r>
          <a:r>
            <a:rPr kumimoji="1" lang="en-US"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a:t>
          </a: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a:t>
          </a:r>
          <a:r>
            <a:rPr kumimoji="1" lang="ja-JP" altLang="en-US"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ものの、繰上償還金が</a:t>
          </a:r>
          <a:r>
            <a:rPr kumimoji="1" lang="en-US"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480</a:t>
          </a:r>
          <a:r>
            <a:rPr kumimoji="1" lang="ja-JP" altLang="en-US"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百万円増加したこと等</a:t>
          </a: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a:t>
          </a: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となり、標準財政規模比は</a:t>
          </a:r>
          <a:r>
            <a:rPr kumimoji="1" lang="en-US"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4.47</a:t>
          </a: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en-US"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4.07</a:t>
          </a: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新型コロナウイルス感染症の影響などにより、今後の歳入見通しが厳しくなることが見込まれるため、歳出予算の見直し等による財源確保を通じて、財政調整基金残高及び実質収支額を確保していく。</a:t>
          </a:r>
          <a:endParaRPr kumimoji="0"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病院事業会計は赤字であるが、一般</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会計の黒字額が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増加の影響で</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、全体として黒字幅が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拡大</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病院事業会計は、給与費</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や材料費等</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及び医療情報システム更新等による消費税雑損失の増加により赤字となった。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水道事業会計は、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水道料金収入の増加や修繕の減少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により黒字額</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普通交付税及び特別交付税の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増加によ</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り黒字額が増加した</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国民健康保険特別会計は、加入者の減少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に伴う国民健康保険事業費納付金の減少により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黒字額が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したものである。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下水道事業会計は、対象区域拡大により利用料収入は増加したが、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企業債の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元金償還金の増加により黒字額は減少した。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今後も各会計で事務事業の見直し等を図り黒字の確保に努め、病院事業では大館市病院事業経営改革プランに基づき経営改善を図る。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52043_&#22823;&#39208;&#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72.099999999999994</v>
          </cell>
          <cell r="BX51">
            <v>72.900000000000006</v>
          </cell>
          <cell r="CF51">
            <v>72.7</v>
          </cell>
          <cell r="CN51">
            <v>87.5</v>
          </cell>
          <cell r="CV51">
            <v>82.2</v>
          </cell>
        </row>
        <row r="53">
          <cell r="BP53">
            <v>56.6</v>
          </cell>
          <cell r="BX53">
            <v>57.9</v>
          </cell>
          <cell r="CF53">
            <v>59.4</v>
          </cell>
          <cell r="CN53">
            <v>59.6</v>
          </cell>
          <cell r="CV53">
            <v>61.1</v>
          </cell>
        </row>
        <row r="55">
          <cell r="AN55" t="str">
            <v>類似団体内平均値</v>
          </cell>
          <cell r="BP55">
            <v>31.3</v>
          </cell>
          <cell r="BX55">
            <v>25.3</v>
          </cell>
          <cell r="CF55">
            <v>25.5</v>
          </cell>
          <cell r="CN55">
            <v>25.1</v>
          </cell>
          <cell r="CV55">
            <v>18</v>
          </cell>
        </row>
        <row r="57">
          <cell r="BP57">
            <v>58.4</v>
          </cell>
          <cell r="BX57">
            <v>59.7</v>
          </cell>
          <cell r="CF57">
            <v>60.9</v>
          </cell>
          <cell r="CN57">
            <v>61</v>
          </cell>
          <cell r="CV57">
            <v>62.4</v>
          </cell>
        </row>
        <row r="72">
          <cell r="BP72" t="str">
            <v>H29</v>
          </cell>
          <cell r="BX72" t="str">
            <v>H30</v>
          </cell>
          <cell r="CF72" t="str">
            <v>R01</v>
          </cell>
          <cell r="CN72" t="str">
            <v>R02</v>
          </cell>
          <cell r="CV72" t="str">
            <v>R03</v>
          </cell>
        </row>
        <row r="73">
          <cell r="AN73" t="str">
            <v>当該団体値</v>
          </cell>
          <cell r="BP73">
            <v>72.099999999999994</v>
          </cell>
          <cell r="BX73">
            <v>72.900000000000006</v>
          </cell>
          <cell r="CF73">
            <v>72.7</v>
          </cell>
          <cell r="CN73">
            <v>87.5</v>
          </cell>
          <cell r="CV73">
            <v>82.2</v>
          </cell>
        </row>
        <row r="75">
          <cell r="BP75">
            <v>8.8000000000000007</v>
          </cell>
          <cell r="BX75">
            <v>8.5</v>
          </cell>
          <cell r="CF75">
            <v>8.5</v>
          </cell>
          <cell r="CN75">
            <v>8.4</v>
          </cell>
          <cell r="CV75">
            <v>8.1999999999999993</v>
          </cell>
        </row>
        <row r="77">
          <cell r="AN77" t="str">
            <v>類似団体内平均値</v>
          </cell>
          <cell r="BP77">
            <v>31.3</v>
          </cell>
          <cell r="BX77">
            <v>25.3</v>
          </cell>
          <cell r="CF77">
            <v>25.5</v>
          </cell>
          <cell r="CN77">
            <v>25.1</v>
          </cell>
          <cell r="CV77">
            <v>18</v>
          </cell>
        </row>
        <row r="79">
          <cell r="BP79">
            <v>7.2</v>
          </cell>
          <cell r="BX79">
            <v>6.9</v>
          </cell>
          <cell r="CF79">
            <v>6.6</v>
          </cell>
          <cell r="CN79">
            <v>6.4</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c r="B2" s="179" t="s">
        <v>81</v>
      </c>
      <c r="C2" s="179"/>
      <c r="D2" s="180"/>
    </row>
    <row r="3" spans="1:119" ht="18.75" customHeight="1" thickBot="1">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46966198</v>
      </c>
      <c r="BO4" s="375"/>
      <c r="BP4" s="375"/>
      <c r="BQ4" s="375"/>
      <c r="BR4" s="375"/>
      <c r="BS4" s="375"/>
      <c r="BT4" s="375"/>
      <c r="BU4" s="376"/>
      <c r="BV4" s="374">
        <v>52611594</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9.6</v>
      </c>
      <c r="CU4" s="381"/>
      <c r="CV4" s="381"/>
      <c r="CW4" s="381"/>
      <c r="CX4" s="381"/>
      <c r="CY4" s="381"/>
      <c r="CZ4" s="381"/>
      <c r="DA4" s="382"/>
      <c r="DB4" s="380">
        <v>8.3000000000000007</v>
      </c>
      <c r="DC4" s="381"/>
      <c r="DD4" s="381"/>
      <c r="DE4" s="381"/>
      <c r="DF4" s="381"/>
      <c r="DG4" s="381"/>
      <c r="DH4" s="381"/>
      <c r="DI4" s="382"/>
    </row>
    <row r="5" spans="1:119" ht="18.75" customHeight="1">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44631079</v>
      </c>
      <c r="BO5" s="412"/>
      <c r="BP5" s="412"/>
      <c r="BQ5" s="412"/>
      <c r="BR5" s="412"/>
      <c r="BS5" s="412"/>
      <c r="BT5" s="412"/>
      <c r="BU5" s="413"/>
      <c r="BV5" s="411">
        <v>50529319</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90.9</v>
      </c>
      <c r="CU5" s="409"/>
      <c r="CV5" s="409"/>
      <c r="CW5" s="409"/>
      <c r="CX5" s="409"/>
      <c r="CY5" s="409"/>
      <c r="CZ5" s="409"/>
      <c r="DA5" s="410"/>
      <c r="DB5" s="408">
        <v>93.3</v>
      </c>
      <c r="DC5" s="409"/>
      <c r="DD5" s="409"/>
      <c r="DE5" s="409"/>
      <c r="DF5" s="409"/>
      <c r="DG5" s="409"/>
      <c r="DH5" s="409"/>
      <c r="DI5" s="410"/>
    </row>
    <row r="6" spans="1:119" ht="18.75" customHeight="1">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2335119</v>
      </c>
      <c r="BO6" s="412"/>
      <c r="BP6" s="412"/>
      <c r="BQ6" s="412"/>
      <c r="BR6" s="412"/>
      <c r="BS6" s="412"/>
      <c r="BT6" s="412"/>
      <c r="BU6" s="413"/>
      <c r="BV6" s="411">
        <v>2082275</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95.1</v>
      </c>
      <c r="CU6" s="449"/>
      <c r="CV6" s="449"/>
      <c r="CW6" s="449"/>
      <c r="CX6" s="449"/>
      <c r="CY6" s="449"/>
      <c r="CZ6" s="449"/>
      <c r="DA6" s="450"/>
      <c r="DB6" s="448">
        <v>97.6</v>
      </c>
      <c r="DC6" s="449"/>
      <c r="DD6" s="449"/>
      <c r="DE6" s="449"/>
      <c r="DF6" s="449"/>
      <c r="DG6" s="449"/>
      <c r="DH6" s="449"/>
      <c r="DI6" s="450"/>
    </row>
    <row r="7" spans="1:119" ht="18.75" customHeight="1">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105</v>
      </c>
      <c r="AV7" s="444"/>
      <c r="AW7" s="444"/>
      <c r="AX7" s="444"/>
      <c r="AY7" s="445" t="s">
        <v>106</v>
      </c>
      <c r="AZ7" s="446"/>
      <c r="BA7" s="446"/>
      <c r="BB7" s="446"/>
      <c r="BC7" s="446"/>
      <c r="BD7" s="446"/>
      <c r="BE7" s="446"/>
      <c r="BF7" s="446"/>
      <c r="BG7" s="446"/>
      <c r="BH7" s="446"/>
      <c r="BI7" s="446"/>
      <c r="BJ7" s="446"/>
      <c r="BK7" s="446"/>
      <c r="BL7" s="446"/>
      <c r="BM7" s="447"/>
      <c r="BN7" s="411">
        <v>172469</v>
      </c>
      <c r="BO7" s="412"/>
      <c r="BP7" s="412"/>
      <c r="BQ7" s="412"/>
      <c r="BR7" s="412"/>
      <c r="BS7" s="412"/>
      <c r="BT7" s="412"/>
      <c r="BU7" s="413"/>
      <c r="BV7" s="411">
        <v>250298</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22505831</v>
      </c>
      <c r="CU7" s="412"/>
      <c r="CV7" s="412"/>
      <c r="CW7" s="412"/>
      <c r="CX7" s="412"/>
      <c r="CY7" s="412"/>
      <c r="CZ7" s="412"/>
      <c r="DA7" s="413"/>
      <c r="DB7" s="411">
        <v>21953497</v>
      </c>
      <c r="DC7" s="412"/>
      <c r="DD7" s="412"/>
      <c r="DE7" s="412"/>
      <c r="DF7" s="412"/>
      <c r="DG7" s="412"/>
      <c r="DH7" s="412"/>
      <c r="DI7" s="413"/>
    </row>
    <row r="8" spans="1:119" ht="18.75" customHeight="1" thickBot="1">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105</v>
      </c>
      <c r="AV8" s="444"/>
      <c r="AW8" s="444"/>
      <c r="AX8" s="444"/>
      <c r="AY8" s="445" t="s">
        <v>109</v>
      </c>
      <c r="AZ8" s="446"/>
      <c r="BA8" s="446"/>
      <c r="BB8" s="446"/>
      <c r="BC8" s="446"/>
      <c r="BD8" s="446"/>
      <c r="BE8" s="446"/>
      <c r="BF8" s="446"/>
      <c r="BG8" s="446"/>
      <c r="BH8" s="446"/>
      <c r="BI8" s="446"/>
      <c r="BJ8" s="446"/>
      <c r="BK8" s="446"/>
      <c r="BL8" s="446"/>
      <c r="BM8" s="447"/>
      <c r="BN8" s="411">
        <v>2162650</v>
      </c>
      <c r="BO8" s="412"/>
      <c r="BP8" s="412"/>
      <c r="BQ8" s="412"/>
      <c r="BR8" s="412"/>
      <c r="BS8" s="412"/>
      <c r="BT8" s="412"/>
      <c r="BU8" s="413"/>
      <c r="BV8" s="411">
        <v>1831977</v>
      </c>
      <c r="BW8" s="412"/>
      <c r="BX8" s="412"/>
      <c r="BY8" s="412"/>
      <c r="BZ8" s="412"/>
      <c r="CA8" s="412"/>
      <c r="CB8" s="412"/>
      <c r="CC8" s="413"/>
      <c r="CD8" s="414" t="s">
        <v>110</v>
      </c>
      <c r="CE8" s="415"/>
      <c r="CF8" s="415"/>
      <c r="CG8" s="415"/>
      <c r="CH8" s="415"/>
      <c r="CI8" s="415"/>
      <c r="CJ8" s="415"/>
      <c r="CK8" s="415"/>
      <c r="CL8" s="415"/>
      <c r="CM8" s="415"/>
      <c r="CN8" s="415"/>
      <c r="CO8" s="415"/>
      <c r="CP8" s="415"/>
      <c r="CQ8" s="415"/>
      <c r="CR8" s="415"/>
      <c r="CS8" s="416"/>
      <c r="CT8" s="451">
        <v>0.42</v>
      </c>
      <c r="CU8" s="452"/>
      <c r="CV8" s="452"/>
      <c r="CW8" s="452"/>
      <c r="CX8" s="452"/>
      <c r="CY8" s="452"/>
      <c r="CZ8" s="452"/>
      <c r="DA8" s="453"/>
      <c r="DB8" s="451">
        <v>0.42</v>
      </c>
      <c r="DC8" s="452"/>
      <c r="DD8" s="452"/>
      <c r="DE8" s="452"/>
      <c r="DF8" s="452"/>
      <c r="DG8" s="452"/>
      <c r="DH8" s="452"/>
      <c r="DI8" s="453"/>
    </row>
    <row r="9" spans="1:119" ht="18.75" customHeight="1" thickBot="1">
      <c r="A9" s="178"/>
      <c r="B9" s="405" t="s">
        <v>111</v>
      </c>
      <c r="C9" s="406"/>
      <c r="D9" s="406"/>
      <c r="E9" s="406"/>
      <c r="F9" s="406"/>
      <c r="G9" s="406"/>
      <c r="H9" s="406"/>
      <c r="I9" s="406"/>
      <c r="J9" s="406"/>
      <c r="K9" s="454"/>
      <c r="L9" s="455" t="s">
        <v>112</v>
      </c>
      <c r="M9" s="456"/>
      <c r="N9" s="456"/>
      <c r="O9" s="456"/>
      <c r="P9" s="456"/>
      <c r="Q9" s="457"/>
      <c r="R9" s="458">
        <v>69237</v>
      </c>
      <c r="S9" s="459"/>
      <c r="T9" s="459"/>
      <c r="U9" s="459"/>
      <c r="V9" s="460"/>
      <c r="W9" s="368" t="s">
        <v>113</v>
      </c>
      <c r="X9" s="369"/>
      <c r="Y9" s="369"/>
      <c r="Z9" s="369"/>
      <c r="AA9" s="369"/>
      <c r="AB9" s="369"/>
      <c r="AC9" s="369"/>
      <c r="AD9" s="369"/>
      <c r="AE9" s="369"/>
      <c r="AF9" s="369"/>
      <c r="AG9" s="369"/>
      <c r="AH9" s="369"/>
      <c r="AI9" s="369"/>
      <c r="AJ9" s="369"/>
      <c r="AK9" s="369"/>
      <c r="AL9" s="370"/>
      <c r="AM9" s="440" t="s">
        <v>114</v>
      </c>
      <c r="AN9" s="441"/>
      <c r="AO9" s="441"/>
      <c r="AP9" s="441"/>
      <c r="AQ9" s="441"/>
      <c r="AR9" s="441"/>
      <c r="AS9" s="441"/>
      <c r="AT9" s="442"/>
      <c r="AU9" s="443" t="s">
        <v>105</v>
      </c>
      <c r="AV9" s="444"/>
      <c r="AW9" s="444"/>
      <c r="AX9" s="444"/>
      <c r="AY9" s="445" t="s">
        <v>115</v>
      </c>
      <c r="AZ9" s="446"/>
      <c r="BA9" s="446"/>
      <c r="BB9" s="446"/>
      <c r="BC9" s="446"/>
      <c r="BD9" s="446"/>
      <c r="BE9" s="446"/>
      <c r="BF9" s="446"/>
      <c r="BG9" s="446"/>
      <c r="BH9" s="446"/>
      <c r="BI9" s="446"/>
      <c r="BJ9" s="446"/>
      <c r="BK9" s="446"/>
      <c r="BL9" s="446"/>
      <c r="BM9" s="447"/>
      <c r="BN9" s="411">
        <v>330673</v>
      </c>
      <c r="BO9" s="412"/>
      <c r="BP9" s="412"/>
      <c r="BQ9" s="412"/>
      <c r="BR9" s="412"/>
      <c r="BS9" s="412"/>
      <c r="BT9" s="412"/>
      <c r="BU9" s="413"/>
      <c r="BV9" s="411">
        <v>66851</v>
      </c>
      <c r="BW9" s="412"/>
      <c r="BX9" s="412"/>
      <c r="BY9" s="412"/>
      <c r="BZ9" s="412"/>
      <c r="CA9" s="412"/>
      <c r="CB9" s="412"/>
      <c r="CC9" s="413"/>
      <c r="CD9" s="414" t="s">
        <v>116</v>
      </c>
      <c r="CE9" s="415"/>
      <c r="CF9" s="415"/>
      <c r="CG9" s="415"/>
      <c r="CH9" s="415"/>
      <c r="CI9" s="415"/>
      <c r="CJ9" s="415"/>
      <c r="CK9" s="415"/>
      <c r="CL9" s="415"/>
      <c r="CM9" s="415"/>
      <c r="CN9" s="415"/>
      <c r="CO9" s="415"/>
      <c r="CP9" s="415"/>
      <c r="CQ9" s="415"/>
      <c r="CR9" s="415"/>
      <c r="CS9" s="416"/>
      <c r="CT9" s="408">
        <v>11.6</v>
      </c>
      <c r="CU9" s="409"/>
      <c r="CV9" s="409"/>
      <c r="CW9" s="409"/>
      <c r="CX9" s="409"/>
      <c r="CY9" s="409"/>
      <c r="CZ9" s="409"/>
      <c r="DA9" s="410"/>
      <c r="DB9" s="408">
        <v>11.3</v>
      </c>
      <c r="DC9" s="409"/>
      <c r="DD9" s="409"/>
      <c r="DE9" s="409"/>
      <c r="DF9" s="409"/>
      <c r="DG9" s="409"/>
      <c r="DH9" s="409"/>
      <c r="DI9" s="410"/>
    </row>
    <row r="10" spans="1:119" ht="18.75" customHeight="1" thickBot="1">
      <c r="A10" s="178"/>
      <c r="B10" s="405"/>
      <c r="C10" s="406"/>
      <c r="D10" s="406"/>
      <c r="E10" s="406"/>
      <c r="F10" s="406"/>
      <c r="G10" s="406"/>
      <c r="H10" s="406"/>
      <c r="I10" s="406"/>
      <c r="J10" s="406"/>
      <c r="K10" s="454"/>
      <c r="L10" s="461" t="s">
        <v>117</v>
      </c>
      <c r="M10" s="441"/>
      <c r="N10" s="441"/>
      <c r="O10" s="441"/>
      <c r="P10" s="441"/>
      <c r="Q10" s="442"/>
      <c r="R10" s="462">
        <v>74175</v>
      </c>
      <c r="S10" s="463"/>
      <c r="T10" s="463"/>
      <c r="U10" s="463"/>
      <c r="V10" s="464"/>
      <c r="W10" s="399"/>
      <c r="X10" s="400"/>
      <c r="Y10" s="400"/>
      <c r="Z10" s="400"/>
      <c r="AA10" s="400"/>
      <c r="AB10" s="400"/>
      <c r="AC10" s="400"/>
      <c r="AD10" s="400"/>
      <c r="AE10" s="400"/>
      <c r="AF10" s="400"/>
      <c r="AG10" s="400"/>
      <c r="AH10" s="400"/>
      <c r="AI10" s="400"/>
      <c r="AJ10" s="400"/>
      <c r="AK10" s="400"/>
      <c r="AL10" s="403"/>
      <c r="AM10" s="440" t="s">
        <v>118</v>
      </c>
      <c r="AN10" s="441"/>
      <c r="AO10" s="441"/>
      <c r="AP10" s="441"/>
      <c r="AQ10" s="441"/>
      <c r="AR10" s="441"/>
      <c r="AS10" s="441"/>
      <c r="AT10" s="442"/>
      <c r="AU10" s="443" t="s">
        <v>119</v>
      </c>
      <c r="AV10" s="444"/>
      <c r="AW10" s="444"/>
      <c r="AX10" s="444"/>
      <c r="AY10" s="445" t="s">
        <v>120</v>
      </c>
      <c r="AZ10" s="446"/>
      <c r="BA10" s="446"/>
      <c r="BB10" s="446"/>
      <c r="BC10" s="446"/>
      <c r="BD10" s="446"/>
      <c r="BE10" s="446"/>
      <c r="BF10" s="446"/>
      <c r="BG10" s="446"/>
      <c r="BH10" s="446"/>
      <c r="BI10" s="446"/>
      <c r="BJ10" s="446"/>
      <c r="BK10" s="446"/>
      <c r="BL10" s="446"/>
      <c r="BM10" s="447"/>
      <c r="BN10" s="411">
        <v>878035</v>
      </c>
      <c r="BO10" s="412"/>
      <c r="BP10" s="412"/>
      <c r="BQ10" s="412"/>
      <c r="BR10" s="412"/>
      <c r="BS10" s="412"/>
      <c r="BT10" s="412"/>
      <c r="BU10" s="413"/>
      <c r="BV10" s="411">
        <v>484875</v>
      </c>
      <c r="BW10" s="412"/>
      <c r="BX10" s="412"/>
      <c r="BY10" s="412"/>
      <c r="BZ10" s="412"/>
      <c r="CA10" s="412"/>
      <c r="CB10" s="412"/>
      <c r="CC10" s="41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5"/>
      <c r="C11" s="406"/>
      <c r="D11" s="406"/>
      <c r="E11" s="406"/>
      <c r="F11" s="406"/>
      <c r="G11" s="406"/>
      <c r="H11" s="406"/>
      <c r="I11" s="406"/>
      <c r="J11" s="406"/>
      <c r="K11" s="454"/>
      <c r="L11" s="465" t="s">
        <v>122</v>
      </c>
      <c r="M11" s="466"/>
      <c r="N11" s="466"/>
      <c r="O11" s="466"/>
      <c r="P11" s="466"/>
      <c r="Q11" s="467"/>
      <c r="R11" s="468" t="s">
        <v>123</v>
      </c>
      <c r="S11" s="469"/>
      <c r="T11" s="469"/>
      <c r="U11" s="469"/>
      <c r="V11" s="470"/>
      <c r="W11" s="399"/>
      <c r="X11" s="400"/>
      <c r="Y11" s="400"/>
      <c r="Z11" s="400"/>
      <c r="AA11" s="400"/>
      <c r="AB11" s="400"/>
      <c r="AC11" s="400"/>
      <c r="AD11" s="400"/>
      <c r="AE11" s="400"/>
      <c r="AF11" s="400"/>
      <c r="AG11" s="400"/>
      <c r="AH11" s="400"/>
      <c r="AI11" s="400"/>
      <c r="AJ11" s="400"/>
      <c r="AK11" s="400"/>
      <c r="AL11" s="403"/>
      <c r="AM11" s="440" t="s">
        <v>124</v>
      </c>
      <c r="AN11" s="441"/>
      <c r="AO11" s="441"/>
      <c r="AP11" s="441"/>
      <c r="AQ11" s="441"/>
      <c r="AR11" s="441"/>
      <c r="AS11" s="441"/>
      <c r="AT11" s="442"/>
      <c r="AU11" s="443" t="s">
        <v>125</v>
      </c>
      <c r="AV11" s="444"/>
      <c r="AW11" s="444"/>
      <c r="AX11" s="444"/>
      <c r="AY11" s="445" t="s">
        <v>126</v>
      </c>
      <c r="AZ11" s="446"/>
      <c r="BA11" s="446"/>
      <c r="BB11" s="446"/>
      <c r="BC11" s="446"/>
      <c r="BD11" s="446"/>
      <c r="BE11" s="446"/>
      <c r="BF11" s="446"/>
      <c r="BG11" s="446"/>
      <c r="BH11" s="446"/>
      <c r="BI11" s="446"/>
      <c r="BJ11" s="446"/>
      <c r="BK11" s="446"/>
      <c r="BL11" s="446"/>
      <c r="BM11" s="447"/>
      <c r="BN11" s="411">
        <v>479867</v>
      </c>
      <c r="BO11" s="412"/>
      <c r="BP11" s="412"/>
      <c r="BQ11" s="412"/>
      <c r="BR11" s="412"/>
      <c r="BS11" s="412"/>
      <c r="BT11" s="412"/>
      <c r="BU11" s="413"/>
      <c r="BV11" s="411">
        <v>0</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128</v>
      </c>
      <c r="DC11" s="452"/>
      <c r="DD11" s="452"/>
      <c r="DE11" s="452"/>
      <c r="DF11" s="452"/>
      <c r="DG11" s="452"/>
      <c r="DH11" s="452"/>
      <c r="DI11" s="453"/>
    </row>
    <row r="12" spans="1:119" ht="18.75" customHeight="1">
      <c r="A12" s="178"/>
      <c r="B12" s="471" t="s">
        <v>129</v>
      </c>
      <c r="C12" s="472"/>
      <c r="D12" s="472"/>
      <c r="E12" s="472"/>
      <c r="F12" s="472"/>
      <c r="G12" s="472"/>
      <c r="H12" s="472"/>
      <c r="I12" s="472"/>
      <c r="J12" s="472"/>
      <c r="K12" s="473"/>
      <c r="L12" s="480" t="s">
        <v>130</v>
      </c>
      <c r="M12" s="481"/>
      <c r="N12" s="481"/>
      <c r="O12" s="481"/>
      <c r="P12" s="481"/>
      <c r="Q12" s="482"/>
      <c r="R12" s="483">
        <v>69293</v>
      </c>
      <c r="S12" s="484"/>
      <c r="T12" s="484"/>
      <c r="U12" s="484"/>
      <c r="V12" s="485"/>
      <c r="W12" s="486" t="s">
        <v>1</v>
      </c>
      <c r="X12" s="444"/>
      <c r="Y12" s="444"/>
      <c r="Z12" s="444"/>
      <c r="AA12" s="444"/>
      <c r="AB12" s="487"/>
      <c r="AC12" s="488" t="s">
        <v>131</v>
      </c>
      <c r="AD12" s="489"/>
      <c r="AE12" s="489"/>
      <c r="AF12" s="489"/>
      <c r="AG12" s="490"/>
      <c r="AH12" s="488" t="s">
        <v>132</v>
      </c>
      <c r="AI12" s="489"/>
      <c r="AJ12" s="489"/>
      <c r="AK12" s="489"/>
      <c r="AL12" s="491"/>
      <c r="AM12" s="440" t="s">
        <v>133</v>
      </c>
      <c r="AN12" s="441"/>
      <c r="AO12" s="441"/>
      <c r="AP12" s="441"/>
      <c r="AQ12" s="441"/>
      <c r="AR12" s="441"/>
      <c r="AS12" s="441"/>
      <c r="AT12" s="442"/>
      <c r="AU12" s="443" t="s">
        <v>134</v>
      </c>
      <c r="AV12" s="444"/>
      <c r="AW12" s="444"/>
      <c r="AX12" s="444"/>
      <c r="AY12" s="445" t="s">
        <v>135</v>
      </c>
      <c r="AZ12" s="446"/>
      <c r="BA12" s="446"/>
      <c r="BB12" s="446"/>
      <c r="BC12" s="446"/>
      <c r="BD12" s="446"/>
      <c r="BE12" s="446"/>
      <c r="BF12" s="446"/>
      <c r="BG12" s="446"/>
      <c r="BH12" s="446"/>
      <c r="BI12" s="446"/>
      <c r="BJ12" s="446"/>
      <c r="BK12" s="446"/>
      <c r="BL12" s="446"/>
      <c r="BM12" s="447"/>
      <c r="BN12" s="411">
        <v>771567</v>
      </c>
      <c r="BO12" s="412"/>
      <c r="BP12" s="412"/>
      <c r="BQ12" s="412"/>
      <c r="BR12" s="412"/>
      <c r="BS12" s="412"/>
      <c r="BT12" s="412"/>
      <c r="BU12" s="413"/>
      <c r="BV12" s="411">
        <v>639913</v>
      </c>
      <c r="BW12" s="412"/>
      <c r="BX12" s="412"/>
      <c r="BY12" s="412"/>
      <c r="BZ12" s="412"/>
      <c r="CA12" s="412"/>
      <c r="CB12" s="412"/>
      <c r="CC12" s="413"/>
      <c r="CD12" s="414" t="s">
        <v>136</v>
      </c>
      <c r="CE12" s="415"/>
      <c r="CF12" s="415"/>
      <c r="CG12" s="415"/>
      <c r="CH12" s="415"/>
      <c r="CI12" s="415"/>
      <c r="CJ12" s="415"/>
      <c r="CK12" s="415"/>
      <c r="CL12" s="415"/>
      <c r="CM12" s="415"/>
      <c r="CN12" s="415"/>
      <c r="CO12" s="415"/>
      <c r="CP12" s="415"/>
      <c r="CQ12" s="415"/>
      <c r="CR12" s="415"/>
      <c r="CS12" s="416"/>
      <c r="CT12" s="451" t="s">
        <v>137</v>
      </c>
      <c r="CU12" s="452"/>
      <c r="CV12" s="452"/>
      <c r="CW12" s="452"/>
      <c r="CX12" s="452"/>
      <c r="CY12" s="452"/>
      <c r="CZ12" s="452"/>
      <c r="DA12" s="453"/>
      <c r="DB12" s="451" t="s">
        <v>137</v>
      </c>
      <c r="DC12" s="452"/>
      <c r="DD12" s="452"/>
      <c r="DE12" s="452"/>
      <c r="DF12" s="452"/>
      <c r="DG12" s="452"/>
      <c r="DH12" s="452"/>
      <c r="DI12" s="453"/>
    </row>
    <row r="13" spans="1:119" ht="18.75" customHeight="1">
      <c r="A13" s="178"/>
      <c r="B13" s="474"/>
      <c r="C13" s="475"/>
      <c r="D13" s="475"/>
      <c r="E13" s="475"/>
      <c r="F13" s="475"/>
      <c r="G13" s="475"/>
      <c r="H13" s="475"/>
      <c r="I13" s="475"/>
      <c r="J13" s="475"/>
      <c r="K13" s="476"/>
      <c r="L13" s="187"/>
      <c r="M13" s="502" t="s">
        <v>138</v>
      </c>
      <c r="N13" s="503"/>
      <c r="O13" s="503"/>
      <c r="P13" s="503"/>
      <c r="Q13" s="504"/>
      <c r="R13" s="495">
        <v>68900</v>
      </c>
      <c r="S13" s="496"/>
      <c r="T13" s="496"/>
      <c r="U13" s="496"/>
      <c r="V13" s="497"/>
      <c r="W13" s="427" t="s">
        <v>139</v>
      </c>
      <c r="X13" s="428"/>
      <c r="Y13" s="428"/>
      <c r="Z13" s="428"/>
      <c r="AA13" s="428"/>
      <c r="AB13" s="418"/>
      <c r="AC13" s="462">
        <v>2025</v>
      </c>
      <c r="AD13" s="463"/>
      <c r="AE13" s="463"/>
      <c r="AF13" s="463"/>
      <c r="AG13" s="505"/>
      <c r="AH13" s="462">
        <v>2379</v>
      </c>
      <c r="AI13" s="463"/>
      <c r="AJ13" s="463"/>
      <c r="AK13" s="463"/>
      <c r="AL13" s="464"/>
      <c r="AM13" s="440" t="s">
        <v>140</v>
      </c>
      <c r="AN13" s="441"/>
      <c r="AO13" s="441"/>
      <c r="AP13" s="441"/>
      <c r="AQ13" s="441"/>
      <c r="AR13" s="441"/>
      <c r="AS13" s="441"/>
      <c r="AT13" s="442"/>
      <c r="AU13" s="443" t="s">
        <v>141</v>
      </c>
      <c r="AV13" s="444"/>
      <c r="AW13" s="444"/>
      <c r="AX13" s="444"/>
      <c r="AY13" s="445" t="s">
        <v>142</v>
      </c>
      <c r="AZ13" s="446"/>
      <c r="BA13" s="446"/>
      <c r="BB13" s="446"/>
      <c r="BC13" s="446"/>
      <c r="BD13" s="446"/>
      <c r="BE13" s="446"/>
      <c r="BF13" s="446"/>
      <c r="BG13" s="446"/>
      <c r="BH13" s="446"/>
      <c r="BI13" s="446"/>
      <c r="BJ13" s="446"/>
      <c r="BK13" s="446"/>
      <c r="BL13" s="446"/>
      <c r="BM13" s="447"/>
      <c r="BN13" s="411">
        <v>917008</v>
      </c>
      <c r="BO13" s="412"/>
      <c r="BP13" s="412"/>
      <c r="BQ13" s="412"/>
      <c r="BR13" s="412"/>
      <c r="BS13" s="412"/>
      <c r="BT13" s="412"/>
      <c r="BU13" s="413"/>
      <c r="BV13" s="411">
        <v>-88187</v>
      </c>
      <c r="BW13" s="412"/>
      <c r="BX13" s="412"/>
      <c r="BY13" s="412"/>
      <c r="BZ13" s="412"/>
      <c r="CA13" s="412"/>
      <c r="CB13" s="412"/>
      <c r="CC13" s="413"/>
      <c r="CD13" s="414" t="s">
        <v>143</v>
      </c>
      <c r="CE13" s="415"/>
      <c r="CF13" s="415"/>
      <c r="CG13" s="415"/>
      <c r="CH13" s="415"/>
      <c r="CI13" s="415"/>
      <c r="CJ13" s="415"/>
      <c r="CK13" s="415"/>
      <c r="CL13" s="415"/>
      <c r="CM13" s="415"/>
      <c r="CN13" s="415"/>
      <c r="CO13" s="415"/>
      <c r="CP13" s="415"/>
      <c r="CQ13" s="415"/>
      <c r="CR13" s="415"/>
      <c r="CS13" s="416"/>
      <c r="CT13" s="408">
        <v>8.1999999999999993</v>
      </c>
      <c r="CU13" s="409"/>
      <c r="CV13" s="409"/>
      <c r="CW13" s="409"/>
      <c r="CX13" s="409"/>
      <c r="CY13" s="409"/>
      <c r="CZ13" s="409"/>
      <c r="DA13" s="410"/>
      <c r="DB13" s="408">
        <v>8.4</v>
      </c>
      <c r="DC13" s="409"/>
      <c r="DD13" s="409"/>
      <c r="DE13" s="409"/>
      <c r="DF13" s="409"/>
      <c r="DG13" s="409"/>
      <c r="DH13" s="409"/>
      <c r="DI13" s="410"/>
    </row>
    <row r="14" spans="1:119" ht="18.75" customHeight="1" thickBot="1">
      <c r="A14" s="178"/>
      <c r="B14" s="474"/>
      <c r="C14" s="475"/>
      <c r="D14" s="475"/>
      <c r="E14" s="475"/>
      <c r="F14" s="475"/>
      <c r="G14" s="475"/>
      <c r="H14" s="475"/>
      <c r="I14" s="475"/>
      <c r="J14" s="475"/>
      <c r="K14" s="476"/>
      <c r="L14" s="492" t="s">
        <v>144</v>
      </c>
      <c r="M14" s="493"/>
      <c r="N14" s="493"/>
      <c r="O14" s="493"/>
      <c r="P14" s="493"/>
      <c r="Q14" s="494"/>
      <c r="R14" s="495">
        <v>70423</v>
      </c>
      <c r="S14" s="496"/>
      <c r="T14" s="496"/>
      <c r="U14" s="496"/>
      <c r="V14" s="497"/>
      <c r="W14" s="401"/>
      <c r="X14" s="402"/>
      <c r="Y14" s="402"/>
      <c r="Z14" s="402"/>
      <c r="AA14" s="402"/>
      <c r="AB14" s="391"/>
      <c r="AC14" s="498">
        <v>6.2</v>
      </c>
      <c r="AD14" s="499"/>
      <c r="AE14" s="499"/>
      <c r="AF14" s="499"/>
      <c r="AG14" s="500"/>
      <c r="AH14" s="498">
        <v>7</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145</v>
      </c>
      <c r="CE14" s="507"/>
      <c r="CF14" s="507"/>
      <c r="CG14" s="507"/>
      <c r="CH14" s="507"/>
      <c r="CI14" s="507"/>
      <c r="CJ14" s="507"/>
      <c r="CK14" s="507"/>
      <c r="CL14" s="507"/>
      <c r="CM14" s="507"/>
      <c r="CN14" s="507"/>
      <c r="CO14" s="507"/>
      <c r="CP14" s="507"/>
      <c r="CQ14" s="507"/>
      <c r="CR14" s="507"/>
      <c r="CS14" s="508"/>
      <c r="CT14" s="509">
        <v>82.2</v>
      </c>
      <c r="CU14" s="510"/>
      <c r="CV14" s="510"/>
      <c r="CW14" s="510"/>
      <c r="CX14" s="510"/>
      <c r="CY14" s="510"/>
      <c r="CZ14" s="510"/>
      <c r="DA14" s="511"/>
      <c r="DB14" s="509">
        <v>87.5</v>
      </c>
      <c r="DC14" s="510"/>
      <c r="DD14" s="510"/>
      <c r="DE14" s="510"/>
      <c r="DF14" s="510"/>
      <c r="DG14" s="510"/>
      <c r="DH14" s="510"/>
      <c r="DI14" s="511"/>
    </row>
    <row r="15" spans="1:119" ht="18.75" customHeight="1">
      <c r="A15" s="178"/>
      <c r="B15" s="474"/>
      <c r="C15" s="475"/>
      <c r="D15" s="475"/>
      <c r="E15" s="475"/>
      <c r="F15" s="475"/>
      <c r="G15" s="475"/>
      <c r="H15" s="475"/>
      <c r="I15" s="475"/>
      <c r="J15" s="475"/>
      <c r="K15" s="476"/>
      <c r="L15" s="187"/>
      <c r="M15" s="502" t="s">
        <v>138</v>
      </c>
      <c r="N15" s="503"/>
      <c r="O15" s="503"/>
      <c r="P15" s="503"/>
      <c r="Q15" s="504"/>
      <c r="R15" s="495">
        <v>70008</v>
      </c>
      <c r="S15" s="496"/>
      <c r="T15" s="496"/>
      <c r="U15" s="496"/>
      <c r="V15" s="497"/>
      <c r="W15" s="427" t="s">
        <v>146</v>
      </c>
      <c r="X15" s="428"/>
      <c r="Y15" s="428"/>
      <c r="Z15" s="428"/>
      <c r="AA15" s="428"/>
      <c r="AB15" s="418"/>
      <c r="AC15" s="462">
        <v>9371</v>
      </c>
      <c r="AD15" s="463"/>
      <c r="AE15" s="463"/>
      <c r="AF15" s="463"/>
      <c r="AG15" s="505"/>
      <c r="AH15" s="462">
        <v>9571</v>
      </c>
      <c r="AI15" s="463"/>
      <c r="AJ15" s="463"/>
      <c r="AK15" s="463"/>
      <c r="AL15" s="464"/>
      <c r="AM15" s="440"/>
      <c r="AN15" s="441"/>
      <c r="AO15" s="441"/>
      <c r="AP15" s="441"/>
      <c r="AQ15" s="441"/>
      <c r="AR15" s="441"/>
      <c r="AS15" s="441"/>
      <c r="AT15" s="442"/>
      <c r="AU15" s="443"/>
      <c r="AV15" s="444"/>
      <c r="AW15" s="444"/>
      <c r="AX15" s="444"/>
      <c r="AY15" s="371" t="s">
        <v>147</v>
      </c>
      <c r="AZ15" s="372"/>
      <c r="BA15" s="372"/>
      <c r="BB15" s="372"/>
      <c r="BC15" s="372"/>
      <c r="BD15" s="372"/>
      <c r="BE15" s="372"/>
      <c r="BF15" s="372"/>
      <c r="BG15" s="372"/>
      <c r="BH15" s="372"/>
      <c r="BI15" s="372"/>
      <c r="BJ15" s="372"/>
      <c r="BK15" s="372"/>
      <c r="BL15" s="372"/>
      <c r="BM15" s="373"/>
      <c r="BN15" s="374">
        <v>7853534</v>
      </c>
      <c r="BO15" s="375"/>
      <c r="BP15" s="375"/>
      <c r="BQ15" s="375"/>
      <c r="BR15" s="375"/>
      <c r="BS15" s="375"/>
      <c r="BT15" s="375"/>
      <c r="BU15" s="376"/>
      <c r="BV15" s="374">
        <v>8200956</v>
      </c>
      <c r="BW15" s="375"/>
      <c r="BX15" s="375"/>
      <c r="BY15" s="375"/>
      <c r="BZ15" s="375"/>
      <c r="CA15" s="375"/>
      <c r="CB15" s="375"/>
      <c r="CC15" s="376"/>
      <c r="CD15" s="512" t="s">
        <v>148</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c r="A16" s="178"/>
      <c r="B16" s="474"/>
      <c r="C16" s="475"/>
      <c r="D16" s="475"/>
      <c r="E16" s="475"/>
      <c r="F16" s="475"/>
      <c r="G16" s="475"/>
      <c r="H16" s="475"/>
      <c r="I16" s="475"/>
      <c r="J16" s="475"/>
      <c r="K16" s="476"/>
      <c r="L16" s="492" t="s">
        <v>149</v>
      </c>
      <c r="M16" s="515"/>
      <c r="N16" s="515"/>
      <c r="O16" s="515"/>
      <c r="P16" s="515"/>
      <c r="Q16" s="516"/>
      <c r="R16" s="517" t="s">
        <v>150</v>
      </c>
      <c r="S16" s="518"/>
      <c r="T16" s="518"/>
      <c r="U16" s="518"/>
      <c r="V16" s="519"/>
      <c r="W16" s="401"/>
      <c r="X16" s="402"/>
      <c r="Y16" s="402"/>
      <c r="Z16" s="402"/>
      <c r="AA16" s="402"/>
      <c r="AB16" s="391"/>
      <c r="AC16" s="498">
        <v>28.9</v>
      </c>
      <c r="AD16" s="499"/>
      <c r="AE16" s="499"/>
      <c r="AF16" s="499"/>
      <c r="AG16" s="500"/>
      <c r="AH16" s="498">
        <v>28.2</v>
      </c>
      <c r="AI16" s="499"/>
      <c r="AJ16" s="499"/>
      <c r="AK16" s="499"/>
      <c r="AL16" s="501"/>
      <c r="AM16" s="440"/>
      <c r="AN16" s="441"/>
      <c r="AO16" s="441"/>
      <c r="AP16" s="441"/>
      <c r="AQ16" s="441"/>
      <c r="AR16" s="441"/>
      <c r="AS16" s="441"/>
      <c r="AT16" s="442"/>
      <c r="AU16" s="443"/>
      <c r="AV16" s="444"/>
      <c r="AW16" s="444"/>
      <c r="AX16" s="444"/>
      <c r="AY16" s="445" t="s">
        <v>151</v>
      </c>
      <c r="AZ16" s="446"/>
      <c r="BA16" s="446"/>
      <c r="BB16" s="446"/>
      <c r="BC16" s="446"/>
      <c r="BD16" s="446"/>
      <c r="BE16" s="446"/>
      <c r="BF16" s="446"/>
      <c r="BG16" s="446"/>
      <c r="BH16" s="446"/>
      <c r="BI16" s="446"/>
      <c r="BJ16" s="446"/>
      <c r="BK16" s="446"/>
      <c r="BL16" s="446"/>
      <c r="BM16" s="447"/>
      <c r="BN16" s="411">
        <v>19494267</v>
      </c>
      <c r="BO16" s="412"/>
      <c r="BP16" s="412"/>
      <c r="BQ16" s="412"/>
      <c r="BR16" s="412"/>
      <c r="BS16" s="412"/>
      <c r="BT16" s="412"/>
      <c r="BU16" s="413"/>
      <c r="BV16" s="411">
        <v>18953004</v>
      </c>
      <c r="BW16" s="412"/>
      <c r="BX16" s="412"/>
      <c r="BY16" s="412"/>
      <c r="BZ16" s="412"/>
      <c r="CA16" s="412"/>
      <c r="CB16" s="412"/>
      <c r="CC16" s="413"/>
      <c r="CD16" s="191"/>
      <c r="CE16" s="525" t="s">
        <v>152</v>
      </c>
      <c r="CF16" s="525"/>
      <c r="CG16" s="525"/>
      <c r="CH16" s="525"/>
      <c r="CI16" s="525"/>
      <c r="CJ16" s="525"/>
      <c r="CK16" s="525"/>
      <c r="CL16" s="525"/>
      <c r="CM16" s="525"/>
      <c r="CN16" s="525"/>
      <c r="CO16" s="525"/>
      <c r="CP16" s="525"/>
      <c r="CQ16" s="525"/>
      <c r="CR16" s="525"/>
      <c r="CS16" s="526"/>
      <c r="CT16" s="408">
        <v>1.4</v>
      </c>
      <c r="CU16" s="409"/>
      <c r="CV16" s="409"/>
      <c r="CW16" s="409"/>
      <c r="CX16" s="409"/>
      <c r="CY16" s="409"/>
      <c r="CZ16" s="409"/>
      <c r="DA16" s="410"/>
      <c r="DB16" s="408" t="s">
        <v>137</v>
      </c>
      <c r="DC16" s="409"/>
      <c r="DD16" s="409"/>
      <c r="DE16" s="409"/>
      <c r="DF16" s="409"/>
      <c r="DG16" s="409"/>
      <c r="DH16" s="409"/>
      <c r="DI16" s="410"/>
    </row>
    <row r="17" spans="1:113" ht="18.75" customHeight="1" thickBot="1">
      <c r="A17" s="178"/>
      <c r="B17" s="477"/>
      <c r="C17" s="478"/>
      <c r="D17" s="478"/>
      <c r="E17" s="478"/>
      <c r="F17" s="478"/>
      <c r="G17" s="478"/>
      <c r="H17" s="478"/>
      <c r="I17" s="478"/>
      <c r="J17" s="478"/>
      <c r="K17" s="479"/>
      <c r="L17" s="192"/>
      <c r="M17" s="522" t="s">
        <v>153</v>
      </c>
      <c r="N17" s="523"/>
      <c r="O17" s="523"/>
      <c r="P17" s="523"/>
      <c r="Q17" s="524"/>
      <c r="R17" s="517" t="s">
        <v>150</v>
      </c>
      <c r="S17" s="518"/>
      <c r="T17" s="518"/>
      <c r="U17" s="518"/>
      <c r="V17" s="519"/>
      <c r="W17" s="427" t="s">
        <v>154</v>
      </c>
      <c r="X17" s="428"/>
      <c r="Y17" s="428"/>
      <c r="Z17" s="428"/>
      <c r="AA17" s="428"/>
      <c r="AB17" s="418"/>
      <c r="AC17" s="462">
        <v>21046</v>
      </c>
      <c r="AD17" s="463"/>
      <c r="AE17" s="463"/>
      <c r="AF17" s="463"/>
      <c r="AG17" s="505"/>
      <c r="AH17" s="462">
        <v>21994</v>
      </c>
      <c r="AI17" s="463"/>
      <c r="AJ17" s="463"/>
      <c r="AK17" s="463"/>
      <c r="AL17" s="464"/>
      <c r="AM17" s="440"/>
      <c r="AN17" s="441"/>
      <c r="AO17" s="441"/>
      <c r="AP17" s="441"/>
      <c r="AQ17" s="441"/>
      <c r="AR17" s="441"/>
      <c r="AS17" s="441"/>
      <c r="AT17" s="442"/>
      <c r="AU17" s="443"/>
      <c r="AV17" s="444"/>
      <c r="AW17" s="444"/>
      <c r="AX17" s="444"/>
      <c r="AY17" s="445" t="s">
        <v>155</v>
      </c>
      <c r="AZ17" s="446"/>
      <c r="BA17" s="446"/>
      <c r="BB17" s="446"/>
      <c r="BC17" s="446"/>
      <c r="BD17" s="446"/>
      <c r="BE17" s="446"/>
      <c r="BF17" s="446"/>
      <c r="BG17" s="446"/>
      <c r="BH17" s="446"/>
      <c r="BI17" s="446"/>
      <c r="BJ17" s="446"/>
      <c r="BK17" s="446"/>
      <c r="BL17" s="446"/>
      <c r="BM17" s="447"/>
      <c r="BN17" s="411">
        <v>9838328</v>
      </c>
      <c r="BO17" s="412"/>
      <c r="BP17" s="412"/>
      <c r="BQ17" s="412"/>
      <c r="BR17" s="412"/>
      <c r="BS17" s="412"/>
      <c r="BT17" s="412"/>
      <c r="BU17" s="413"/>
      <c r="BV17" s="411">
        <v>10309708</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c r="A18" s="178"/>
      <c r="B18" s="533" t="s">
        <v>156</v>
      </c>
      <c r="C18" s="454"/>
      <c r="D18" s="454"/>
      <c r="E18" s="534"/>
      <c r="F18" s="534"/>
      <c r="G18" s="534"/>
      <c r="H18" s="534"/>
      <c r="I18" s="534"/>
      <c r="J18" s="534"/>
      <c r="K18" s="534"/>
      <c r="L18" s="535">
        <v>913.22</v>
      </c>
      <c r="M18" s="535"/>
      <c r="N18" s="535"/>
      <c r="O18" s="535"/>
      <c r="P18" s="535"/>
      <c r="Q18" s="535"/>
      <c r="R18" s="536"/>
      <c r="S18" s="536"/>
      <c r="T18" s="536"/>
      <c r="U18" s="536"/>
      <c r="V18" s="537"/>
      <c r="W18" s="429"/>
      <c r="X18" s="430"/>
      <c r="Y18" s="430"/>
      <c r="Z18" s="430"/>
      <c r="AA18" s="430"/>
      <c r="AB18" s="421"/>
      <c r="AC18" s="538">
        <v>64.900000000000006</v>
      </c>
      <c r="AD18" s="539"/>
      <c r="AE18" s="539"/>
      <c r="AF18" s="539"/>
      <c r="AG18" s="540"/>
      <c r="AH18" s="538">
        <v>64.8</v>
      </c>
      <c r="AI18" s="539"/>
      <c r="AJ18" s="539"/>
      <c r="AK18" s="539"/>
      <c r="AL18" s="541"/>
      <c r="AM18" s="440"/>
      <c r="AN18" s="441"/>
      <c r="AO18" s="441"/>
      <c r="AP18" s="441"/>
      <c r="AQ18" s="441"/>
      <c r="AR18" s="441"/>
      <c r="AS18" s="441"/>
      <c r="AT18" s="442"/>
      <c r="AU18" s="443"/>
      <c r="AV18" s="444"/>
      <c r="AW18" s="444"/>
      <c r="AX18" s="444"/>
      <c r="AY18" s="445" t="s">
        <v>157</v>
      </c>
      <c r="AZ18" s="446"/>
      <c r="BA18" s="446"/>
      <c r="BB18" s="446"/>
      <c r="BC18" s="446"/>
      <c r="BD18" s="446"/>
      <c r="BE18" s="446"/>
      <c r="BF18" s="446"/>
      <c r="BG18" s="446"/>
      <c r="BH18" s="446"/>
      <c r="BI18" s="446"/>
      <c r="BJ18" s="446"/>
      <c r="BK18" s="446"/>
      <c r="BL18" s="446"/>
      <c r="BM18" s="447"/>
      <c r="BN18" s="411">
        <v>21076040</v>
      </c>
      <c r="BO18" s="412"/>
      <c r="BP18" s="412"/>
      <c r="BQ18" s="412"/>
      <c r="BR18" s="412"/>
      <c r="BS18" s="412"/>
      <c r="BT18" s="412"/>
      <c r="BU18" s="413"/>
      <c r="BV18" s="411">
        <v>20542726</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c r="A19" s="178"/>
      <c r="B19" s="533" t="s">
        <v>158</v>
      </c>
      <c r="C19" s="454"/>
      <c r="D19" s="454"/>
      <c r="E19" s="534"/>
      <c r="F19" s="534"/>
      <c r="G19" s="534"/>
      <c r="H19" s="534"/>
      <c r="I19" s="534"/>
      <c r="J19" s="534"/>
      <c r="K19" s="534"/>
      <c r="L19" s="542">
        <v>76</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159</v>
      </c>
      <c r="AZ19" s="446"/>
      <c r="BA19" s="446"/>
      <c r="BB19" s="446"/>
      <c r="BC19" s="446"/>
      <c r="BD19" s="446"/>
      <c r="BE19" s="446"/>
      <c r="BF19" s="446"/>
      <c r="BG19" s="446"/>
      <c r="BH19" s="446"/>
      <c r="BI19" s="446"/>
      <c r="BJ19" s="446"/>
      <c r="BK19" s="446"/>
      <c r="BL19" s="446"/>
      <c r="BM19" s="447"/>
      <c r="BN19" s="411">
        <v>29237667</v>
      </c>
      <c r="BO19" s="412"/>
      <c r="BP19" s="412"/>
      <c r="BQ19" s="412"/>
      <c r="BR19" s="412"/>
      <c r="BS19" s="412"/>
      <c r="BT19" s="412"/>
      <c r="BU19" s="413"/>
      <c r="BV19" s="411">
        <v>28451014</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c r="A20" s="178"/>
      <c r="B20" s="533" t="s">
        <v>160</v>
      </c>
      <c r="C20" s="454"/>
      <c r="D20" s="454"/>
      <c r="E20" s="534"/>
      <c r="F20" s="534"/>
      <c r="G20" s="534"/>
      <c r="H20" s="534"/>
      <c r="I20" s="534"/>
      <c r="J20" s="534"/>
      <c r="K20" s="534"/>
      <c r="L20" s="542">
        <v>28044</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c r="A21" s="178"/>
      <c r="B21" s="551" t="s">
        <v>161</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c r="A22" s="178"/>
      <c r="B22" s="581" t="s">
        <v>162</v>
      </c>
      <c r="C22" s="555"/>
      <c r="D22" s="556"/>
      <c r="E22" s="423" t="s">
        <v>1</v>
      </c>
      <c r="F22" s="428"/>
      <c r="G22" s="428"/>
      <c r="H22" s="428"/>
      <c r="I22" s="428"/>
      <c r="J22" s="428"/>
      <c r="K22" s="418"/>
      <c r="L22" s="423" t="s">
        <v>163</v>
      </c>
      <c r="M22" s="428"/>
      <c r="N22" s="428"/>
      <c r="O22" s="428"/>
      <c r="P22" s="418"/>
      <c r="Q22" s="586" t="s">
        <v>164</v>
      </c>
      <c r="R22" s="587"/>
      <c r="S22" s="587"/>
      <c r="T22" s="587"/>
      <c r="U22" s="587"/>
      <c r="V22" s="588"/>
      <c r="W22" s="554" t="s">
        <v>165</v>
      </c>
      <c r="X22" s="555"/>
      <c r="Y22" s="556"/>
      <c r="Z22" s="423" t="s">
        <v>1</v>
      </c>
      <c r="AA22" s="428"/>
      <c r="AB22" s="428"/>
      <c r="AC22" s="428"/>
      <c r="AD22" s="428"/>
      <c r="AE22" s="428"/>
      <c r="AF22" s="428"/>
      <c r="AG22" s="418"/>
      <c r="AH22" s="592" t="s">
        <v>166</v>
      </c>
      <c r="AI22" s="428"/>
      <c r="AJ22" s="428"/>
      <c r="AK22" s="428"/>
      <c r="AL22" s="418"/>
      <c r="AM22" s="592" t="s">
        <v>167</v>
      </c>
      <c r="AN22" s="593"/>
      <c r="AO22" s="593"/>
      <c r="AP22" s="593"/>
      <c r="AQ22" s="593"/>
      <c r="AR22" s="594"/>
      <c r="AS22" s="586" t="s">
        <v>164</v>
      </c>
      <c r="AT22" s="587"/>
      <c r="AU22" s="587"/>
      <c r="AV22" s="587"/>
      <c r="AW22" s="587"/>
      <c r="AX22" s="598"/>
      <c r="AY22" s="371" t="s">
        <v>168</v>
      </c>
      <c r="AZ22" s="372"/>
      <c r="BA22" s="372"/>
      <c r="BB22" s="372"/>
      <c r="BC22" s="372"/>
      <c r="BD22" s="372"/>
      <c r="BE22" s="372"/>
      <c r="BF22" s="372"/>
      <c r="BG22" s="372"/>
      <c r="BH22" s="372"/>
      <c r="BI22" s="372"/>
      <c r="BJ22" s="372"/>
      <c r="BK22" s="372"/>
      <c r="BL22" s="372"/>
      <c r="BM22" s="373"/>
      <c r="BN22" s="374">
        <v>32121609</v>
      </c>
      <c r="BO22" s="375"/>
      <c r="BP22" s="375"/>
      <c r="BQ22" s="375"/>
      <c r="BR22" s="375"/>
      <c r="BS22" s="375"/>
      <c r="BT22" s="375"/>
      <c r="BU22" s="376"/>
      <c r="BV22" s="374">
        <v>33091666</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169</v>
      </c>
      <c r="AZ23" s="446"/>
      <c r="BA23" s="446"/>
      <c r="BB23" s="446"/>
      <c r="BC23" s="446"/>
      <c r="BD23" s="446"/>
      <c r="BE23" s="446"/>
      <c r="BF23" s="446"/>
      <c r="BG23" s="446"/>
      <c r="BH23" s="446"/>
      <c r="BI23" s="446"/>
      <c r="BJ23" s="446"/>
      <c r="BK23" s="446"/>
      <c r="BL23" s="446"/>
      <c r="BM23" s="447"/>
      <c r="BN23" s="411">
        <v>22050275</v>
      </c>
      <c r="BO23" s="412"/>
      <c r="BP23" s="412"/>
      <c r="BQ23" s="412"/>
      <c r="BR23" s="412"/>
      <c r="BS23" s="412"/>
      <c r="BT23" s="412"/>
      <c r="BU23" s="413"/>
      <c r="BV23" s="411">
        <v>23376425</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c r="A24" s="178"/>
      <c r="B24" s="582"/>
      <c r="C24" s="558"/>
      <c r="D24" s="559"/>
      <c r="E24" s="461" t="s">
        <v>170</v>
      </c>
      <c r="F24" s="441"/>
      <c r="G24" s="441"/>
      <c r="H24" s="441"/>
      <c r="I24" s="441"/>
      <c r="J24" s="441"/>
      <c r="K24" s="442"/>
      <c r="L24" s="462">
        <v>1</v>
      </c>
      <c r="M24" s="463"/>
      <c r="N24" s="463"/>
      <c r="O24" s="463"/>
      <c r="P24" s="505"/>
      <c r="Q24" s="462">
        <v>8520</v>
      </c>
      <c r="R24" s="463"/>
      <c r="S24" s="463"/>
      <c r="T24" s="463"/>
      <c r="U24" s="463"/>
      <c r="V24" s="505"/>
      <c r="W24" s="557"/>
      <c r="X24" s="558"/>
      <c r="Y24" s="559"/>
      <c r="Z24" s="461" t="s">
        <v>171</v>
      </c>
      <c r="AA24" s="441"/>
      <c r="AB24" s="441"/>
      <c r="AC24" s="441"/>
      <c r="AD24" s="441"/>
      <c r="AE24" s="441"/>
      <c r="AF24" s="441"/>
      <c r="AG24" s="442"/>
      <c r="AH24" s="462">
        <v>672</v>
      </c>
      <c r="AI24" s="463"/>
      <c r="AJ24" s="463"/>
      <c r="AK24" s="463"/>
      <c r="AL24" s="505"/>
      <c r="AM24" s="462">
        <v>2102688</v>
      </c>
      <c r="AN24" s="463"/>
      <c r="AO24" s="463"/>
      <c r="AP24" s="463"/>
      <c r="AQ24" s="463"/>
      <c r="AR24" s="505"/>
      <c r="AS24" s="462">
        <v>3129</v>
      </c>
      <c r="AT24" s="463"/>
      <c r="AU24" s="463"/>
      <c r="AV24" s="463"/>
      <c r="AW24" s="463"/>
      <c r="AX24" s="464"/>
      <c r="AY24" s="527" t="s">
        <v>172</v>
      </c>
      <c r="AZ24" s="528"/>
      <c r="BA24" s="528"/>
      <c r="BB24" s="528"/>
      <c r="BC24" s="528"/>
      <c r="BD24" s="528"/>
      <c r="BE24" s="528"/>
      <c r="BF24" s="528"/>
      <c r="BG24" s="528"/>
      <c r="BH24" s="528"/>
      <c r="BI24" s="528"/>
      <c r="BJ24" s="528"/>
      <c r="BK24" s="528"/>
      <c r="BL24" s="528"/>
      <c r="BM24" s="529"/>
      <c r="BN24" s="411">
        <v>17881587</v>
      </c>
      <c r="BO24" s="412"/>
      <c r="BP24" s="412"/>
      <c r="BQ24" s="412"/>
      <c r="BR24" s="412"/>
      <c r="BS24" s="412"/>
      <c r="BT24" s="412"/>
      <c r="BU24" s="413"/>
      <c r="BV24" s="411">
        <v>18664133</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c r="A25" s="178"/>
      <c r="B25" s="582"/>
      <c r="C25" s="558"/>
      <c r="D25" s="559"/>
      <c r="E25" s="461" t="s">
        <v>173</v>
      </c>
      <c r="F25" s="441"/>
      <c r="G25" s="441"/>
      <c r="H25" s="441"/>
      <c r="I25" s="441"/>
      <c r="J25" s="441"/>
      <c r="K25" s="442"/>
      <c r="L25" s="462">
        <v>2</v>
      </c>
      <c r="M25" s="463"/>
      <c r="N25" s="463"/>
      <c r="O25" s="463"/>
      <c r="P25" s="505"/>
      <c r="Q25" s="462">
        <v>6760</v>
      </c>
      <c r="R25" s="463"/>
      <c r="S25" s="463"/>
      <c r="T25" s="463"/>
      <c r="U25" s="463"/>
      <c r="V25" s="505"/>
      <c r="W25" s="557"/>
      <c r="X25" s="558"/>
      <c r="Y25" s="559"/>
      <c r="Z25" s="461" t="s">
        <v>174</v>
      </c>
      <c r="AA25" s="441"/>
      <c r="AB25" s="441"/>
      <c r="AC25" s="441"/>
      <c r="AD25" s="441"/>
      <c r="AE25" s="441"/>
      <c r="AF25" s="441"/>
      <c r="AG25" s="442"/>
      <c r="AH25" s="462">
        <v>123</v>
      </c>
      <c r="AI25" s="463"/>
      <c r="AJ25" s="463"/>
      <c r="AK25" s="463"/>
      <c r="AL25" s="505"/>
      <c r="AM25" s="462">
        <v>343908</v>
      </c>
      <c r="AN25" s="463"/>
      <c r="AO25" s="463"/>
      <c r="AP25" s="463"/>
      <c r="AQ25" s="463"/>
      <c r="AR25" s="505"/>
      <c r="AS25" s="462">
        <v>2796</v>
      </c>
      <c r="AT25" s="463"/>
      <c r="AU25" s="463"/>
      <c r="AV25" s="463"/>
      <c r="AW25" s="463"/>
      <c r="AX25" s="464"/>
      <c r="AY25" s="371" t="s">
        <v>175</v>
      </c>
      <c r="AZ25" s="372"/>
      <c r="BA25" s="372"/>
      <c r="BB25" s="372"/>
      <c r="BC25" s="372"/>
      <c r="BD25" s="372"/>
      <c r="BE25" s="372"/>
      <c r="BF25" s="372"/>
      <c r="BG25" s="372"/>
      <c r="BH25" s="372"/>
      <c r="BI25" s="372"/>
      <c r="BJ25" s="372"/>
      <c r="BK25" s="372"/>
      <c r="BL25" s="372"/>
      <c r="BM25" s="373"/>
      <c r="BN25" s="374">
        <v>10977630</v>
      </c>
      <c r="BO25" s="375"/>
      <c r="BP25" s="375"/>
      <c r="BQ25" s="375"/>
      <c r="BR25" s="375"/>
      <c r="BS25" s="375"/>
      <c r="BT25" s="375"/>
      <c r="BU25" s="376"/>
      <c r="BV25" s="374">
        <v>12200803</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c r="A26" s="178"/>
      <c r="B26" s="582"/>
      <c r="C26" s="558"/>
      <c r="D26" s="559"/>
      <c r="E26" s="461" t="s">
        <v>176</v>
      </c>
      <c r="F26" s="441"/>
      <c r="G26" s="441"/>
      <c r="H26" s="441"/>
      <c r="I26" s="441"/>
      <c r="J26" s="441"/>
      <c r="K26" s="442"/>
      <c r="L26" s="462">
        <v>1</v>
      </c>
      <c r="M26" s="463"/>
      <c r="N26" s="463"/>
      <c r="O26" s="463"/>
      <c r="P26" s="505"/>
      <c r="Q26" s="462">
        <v>5720</v>
      </c>
      <c r="R26" s="463"/>
      <c r="S26" s="463"/>
      <c r="T26" s="463"/>
      <c r="U26" s="463"/>
      <c r="V26" s="505"/>
      <c r="W26" s="557"/>
      <c r="X26" s="558"/>
      <c r="Y26" s="559"/>
      <c r="Z26" s="461" t="s">
        <v>177</v>
      </c>
      <c r="AA26" s="563"/>
      <c r="AB26" s="563"/>
      <c r="AC26" s="563"/>
      <c r="AD26" s="563"/>
      <c r="AE26" s="563"/>
      <c r="AF26" s="563"/>
      <c r="AG26" s="564"/>
      <c r="AH26" s="462">
        <v>30</v>
      </c>
      <c r="AI26" s="463"/>
      <c r="AJ26" s="463"/>
      <c r="AK26" s="463"/>
      <c r="AL26" s="505"/>
      <c r="AM26" s="462">
        <v>98790</v>
      </c>
      <c r="AN26" s="463"/>
      <c r="AO26" s="463"/>
      <c r="AP26" s="463"/>
      <c r="AQ26" s="463"/>
      <c r="AR26" s="505"/>
      <c r="AS26" s="462">
        <v>3293</v>
      </c>
      <c r="AT26" s="463"/>
      <c r="AU26" s="463"/>
      <c r="AV26" s="463"/>
      <c r="AW26" s="463"/>
      <c r="AX26" s="464"/>
      <c r="AY26" s="414" t="s">
        <v>178</v>
      </c>
      <c r="AZ26" s="415"/>
      <c r="BA26" s="415"/>
      <c r="BB26" s="415"/>
      <c r="BC26" s="415"/>
      <c r="BD26" s="415"/>
      <c r="BE26" s="415"/>
      <c r="BF26" s="415"/>
      <c r="BG26" s="415"/>
      <c r="BH26" s="415"/>
      <c r="BI26" s="415"/>
      <c r="BJ26" s="415"/>
      <c r="BK26" s="415"/>
      <c r="BL26" s="415"/>
      <c r="BM26" s="416"/>
      <c r="BN26" s="411" t="s">
        <v>179</v>
      </c>
      <c r="BO26" s="412"/>
      <c r="BP26" s="412"/>
      <c r="BQ26" s="412"/>
      <c r="BR26" s="412"/>
      <c r="BS26" s="412"/>
      <c r="BT26" s="412"/>
      <c r="BU26" s="413"/>
      <c r="BV26" s="411" t="s">
        <v>179</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c r="A27" s="178"/>
      <c r="B27" s="582"/>
      <c r="C27" s="558"/>
      <c r="D27" s="559"/>
      <c r="E27" s="461" t="s">
        <v>180</v>
      </c>
      <c r="F27" s="441"/>
      <c r="G27" s="441"/>
      <c r="H27" s="441"/>
      <c r="I27" s="441"/>
      <c r="J27" s="441"/>
      <c r="K27" s="442"/>
      <c r="L27" s="462">
        <v>1</v>
      </c>
      <c r="M27" s="463"/>
      <c r="N27" s="463"/>
      <c r="O27" s="463"/>
      <c r="P27" s="505"/>
      <c r="Q27" s="462">
        <v>4120</v>
      </c>
      <c r="R27" s="463"/>
      <c r="S27" s="463"/>
      <c r="T27" s="463"/>
      <c r="U27" s="463"/>
      <c r="V27" s="505"/>
      <c r="W27" s="557"/>
      <c r="X27" s="558"/>
      <c r="Y27" s="559"/>
      <c r="Z27" s="461" t="s">
        <v>181</v>
      </c>
      <c r="AA27" s="441"/>
      <c r="AB27" s="441"/>
      <c r="AC27" s="441"/>
      <c r="AD27" s="441"/>
      <c r="AE27" s="441"/>
      <c r="AF27" s="441"/>
      <c r="AG27" s="442"/>
      <c r="AH27" s="462">
        <v>2</v>
      </c>
      <c r="AI27" s="463"/>
      <c r="AJ27" s="463"/>
      <c r="AK27" s="463"/>
      <c r="AL27" s="505"/>
      <c r="AM27" s="462" t="s">
        <v>182</v>
      </c>
      <c r="AN27" s="463"/>
      <c r="AO27" s="463"/>
      <c r="AP27" s="463"/>
      <c r="AQ27" s="463"/>
      <c r="AR27" s="505"/>
      <c r="AS27" s="462" t="s">
        <v>182</v>
      </c>
      <c r="AT27" s="463"/>
      <c r="AU27" s="463"/>
      <c r="AV27" s="463"/>
      <c r="AW27" s="463"/>
      <c r="AX27" s="464"/>
      <c r="AY27" s="506" t="s">
        <v>183</v>
      </c>
      <c r="AZ27" s="507"/>
      <c r="BA27" s="507"/>
      <c r="BB27" s="507"/>
      <c r="BC27" s="507"/>
      <c r="BD27" s="507"/>
      <c r="BE27" s="507"/>
      <c r="BF27" s="507"/>
      <c r="BG27" s="507"/>
      <c r="BH27" s="507"/>
      <c r="BI27" s="507"/>
      <c r="BJ27" s="507"/>
      <c r="BK27" s="507"/>
      <c r="BL27" s="507"/>
      <c r="BM27" s="508"/>
      <c r="BN27" s="530">
        <v>941606</v>
      </c>
      <c r="BO27" s="531"/>
      <c r="BP27" s="531"/>
      <c r="BQ27" s="531"/>
      <c r="BR27" s="531"/>
      <c r="BS27" s="531"/>
      <c r="BT27" s="531"/>
      <c r="BU27" s="532"/>
      <c r="BV27" s="530">
        <v>930477</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c r="A28" s="178"/>
      <c r="B28" s="582"/>
      <c r="C28" s="558"/>
      <c r="D28" s="559"/>
      <c r="E28" s="461" t="s">
        <v>184</v>
      </c>
      <c r="F28" s="441"/>
      <c r="G28" s="441"/>
      <c r="H28" s="441"/>
      <c r="I28" s="441"/>
      <c r="J28" s="441"/>
      <c r="K28" s="442"/>
      <c r="L28" s="462">
        <v>1</v>
      </c>
      <c r="M28" s="463"/>
      <c r="N28" s="463"/>
      <c r="O28" s="463"/>
      <c r="P28" s="505"/>
      <c r="Q28" s="462">
        <v>3750</v>
      </c>
      <c r="R28" s="463"/>
      <c r="S28" s="463"/>
      <c r="T28" s="463"/>
      <c r="U28" s="463"/>
      <c r="V28" s="505"/>
      <c r="W28" s="557"/>
      <c r="X28" s="558"/>
      <c r="Y28" s="559"/>
      <c r="Z28" s="461" t="s">
        <v>185</v>
      </c>
      <c r="AA28" s="441"/>
      <c r="AB28" s="441"/>
      <c r="AC28" s="441"/>
      <c r="AD28" s="441"/>
      <c r="AE28" s="441"/>
      <c r="AF28" s="441"/>
      <c r="AG28" s="442"/>
      <c r="AH28" s="462" t="s">
        <v>179</v>
      </c>
      <c r="AI28" s="463"/>
      <c r="AJ28" s="463"/>
      <c r="AK28" s="463"/>
      <c r="AL28" s="505"/>
      <c r="AM28" s="462" t="s">
        <v>179</v>
      </c>
      <c r="AN28" s="463"/>
      <c r="AO28" s="463"/>
      <c r="AP28" s="463"/>
      <c r="AQ28" s="463"/>
      <c r="AR28" s="505"/>
      <c r="AS28" s="462" t="s">
        <v>137</v>
      </c>
      <c r="AT28" s="463"/>
      <c r="AU28" s="463"/>
      <c r="AV28" s="463"/>
      <c r="AW28" s="463"/>
      <c r="AX28" s="464"/>
      <c r="AY28" s="565" t="s">
        <v>186</v>
      </c>
      <c r="AZ28" s="566"/>
      <c r="BA28" s="566"/>
      <c r="BB28" s="567"/>
      <c r="BC28" s="371" t="s">
        <v>48</v>
      </c>
      <c r="BD28" s="372"/>
      <c r="BE28" s="372"/>
      <c r="BF28" s="372"/>
      <c r="BG28" s="372"/>
      <c r="BH28" s="372"/>
      <c r="BI28" s="372"/>
      <c r="BJ28" s="372"/>
      <c r="BK28" s="372"/>
      <c r="BL28" s="372"/>
      <c r="BM28" s="373"/>
      <c r="BN28" s="374">
        <v>1353687</v>
      </c>
      <c r="BO28" s="375"/>
      <c r="BP28" s="375"/>
      <c r="BQ28" s="375"/>
      <c r="BR28" s="375"/>
      <c r="BS28" s="375"/>
      <c r="BT28" s="375"/>
      <c r="BU28" s="376"/>
      <c r="BV28" s="374">
        <v>1247219</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c r="A29" s="178"/>
      <c r="B29" s="582"/>
      <c r="C29" s="558"/>
      <c r="D29" s="559"/>
      <c r="E29" s="461" t="s">
        <v>187</v>
      </c>
      <c r="F29" s="441"/>
      <c r="G29" s="441"/>
      <c r="H29" s="441"/>
      <c r="I29" s="441"/>
      <c r="J29" s="441"/>
      <c r="K29" s="442"/>
      <c r="L29" s="462">
        <v>24</v>
      </c>
      <c r="M29" s="463"/>
      <c r="N29" s="463"/>
      <c r="O29" s="463"/>
      <c r="P29" s="505"/>
      <c r="Q29" s="462">
        <v>3570</v>
      </c>
      <c r="R29" s="463"/>
      <c r="S29" s="463"/>
      <c r="T29" s="463"/>
      <c r="U29" s="463"/>
      <c r="V29" s="505"/>
      <c r="W29" s="560"/>
      <c r="X29" s="561"/>
      <c r="Y29" s="562"/>
      <c r="Z29" s="461" t="s">
        <v>188</v>
      </c>
      <c r="AA29" s="441"/>
      <c r="AB29" s="441"/>
      <c r="AC29" s="441"/>
      <c r="AD29" s="441"/>
      <c r="AE29" s="441"/>
      <c r="AF29" s="441"/>
      <c r="AG29" s="442"/>
      <c r="AH29" s="462">
        <v>674</v>
      </c>
      <c r="AI29" s="463"/>
      <c r="AJ29" s="463"/>
      <c r="AK29" s="463"/>
      <c r="AL29" s="505"/>
      <c r="AM29" s="462">
        <v>2110592</v>
      </c>
      <c r="AN29" s="463"/>
      <c r="AO29" s="463"/>
      <c r="AP29" s="463"/>
      <c r="AQ29" s="463"/>
      <c r="AR29" s="505"/>
      <c r="AS29" s="462">
        <v>3131</v>
      </c>
      <c r="AT29" s="463"/>
      <c r="AU29" s="463"/>
      <c r="AV29" s="463"/>
      <c r="AW29" s="463"/>
      <c r="AX29" s="464"/>
      <c r="AY29" s="568"/>
      <c r="AZ29" s="569"/>
      <c r="BA29" s="569"/>
      <c r="BB29" s="570"/>
      <c r="BC29" s="445" t="s">
        <v>189</v>
      </c>
      <c r="BD29" s="446"/>
      <c r="BE29" s="446"/>
      <c r="BF29" s="446"/>
      <c r="BG29" s="446"/>
      <c r="BH29" s="446"/>
      <c r="BI29" s="446"/>
      <c r="BJ29" s="446"/>
      <c r="BK29" s="446"/>
      <c r="BL29" s="446"/>
      <c r="BM29" s="447"/>
      <c r="BN29" s="411">
        <v>696303</v>
      </c>
      <c r="BO29" s="412"/>
      <c r="BP29" s="412"/>
      <c r="BQ29" s="412"/>
      <c r="BR29" s="412"/>
      <c r="BS29" s="412"/>
      <c r="BT29" s="412"/>
      <c r="BU29" s="413"/>
      <c r="BV29" s="411">
        <v>414966</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190</v>
      </c>
      <c r="X30" s="579"/>
      <c r="Y30" s="579"/>
      <c r="Z30" s="579"/>
      <c r="AA30" s="579"/>
      <c r="AB30" s="579"/>
      <c r="AC30" s="579"/>
      <c r="AD30" s="579"/>
      <c r="AE30" s="579"/>
      <c r="AF30" s="579"/>
      <c r="AG30" s="580"/>
      <c r="AH30" s="538">
        <v>98.2</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5857381</v>
      </c>
      <c r="BO30" s="531"/>
      <c r="BP30" s="531"/>
      <c r="BQ30" s="531"/>
      <c r="BR30" s="531"/>
      <c r="BS30" s="531"/>
      <c r="BT30" s="531"/>
      <c r="BU30" s="532"/>
      <c r="BV30" s="530">
        <v>6485301</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4" t="s">
        <v>191</v>
      </c>
      <c r="D32" s="574"/>
      <c r="E32" s="574"/>
      <c r="F32" s="574"/>
      <c r="G32" s="574"/>
      <c r="H32" s="574"/>
      <c r="I32" s="574"/>
      <c r="J32" s="574"/>
      <c r="K32" s="574"/>
      <c r="L32" s="574"/>
      <c r="M32" s="574"/>
      <c r="N32" s="574"/>
      <c r="O32" s="574"/>
      <c r="P32" s="574"/>
      <c r="Q32" s="574"/>
      <c r="R32" s="574"/>
      <c r="S32" s="574"/>
      <c r="U32" s="415" t="s">
        <v>192</v>
      </c>
      <c r="V32" s="415"/>
      <c r="W32" s="415"/>
      <c r="X32" s="415"/>
      <c r="Y32" s="415"/>
      <c r="Z32" s="415"/>
      <c r="AA32" s="415"/>
      <c r="AB32" s="415"/>
      <c r="AC32" s="415"/>
      <c r="AD32" s="415"/>
      <c r="AE32" s="415"/>
      <c r="AF32" s="415"/>
      <c r="AG32" s="415"/>
      <c r="AH32" s="415"/>
      <c r="AI32" s="415"/>
      <c r="AJ32" s="415"/>
      <c r="AK32" s="415"/>
      <c r="AM32" s="415" t="s">
        <v>193</v>
      </c>
      <c r="AN32" s="415"/>
      <c r="AO32" s="415"/>
      <c r="AP32" s="415"/>
      <c r="AQ32" s="415"/>
      <c r="AR32" s="415"/>
      <c r="AS32" s="415"/>
      <c r="AT32" s="415"/>
      <c r="AU32" s="415"/>
      <c r="AV32" s="415"/>
      <c r="AW32" s="415"/>
      <c r="AX32" s="415"/>
      <c r="AY32" s="415"/>
      <c r="AZ32" s="415"/>
      <c r="BA32" s="415"/>
      <c r="BB32" s="415"/>
      <c r="BC32" s="415"/>
      <c r="BE32" s="415" t="s">
        <v>194</v>
      </c>
      <c r="BF32" s="415"/>
      <c r="BG32" s="415"/>
      <c r="BH32" s="415"/>
      <c r="BI32" s="415"/>
      <c r="BJ32" s="415"/>
      <c r="BK32" s="415"/>
      <c r="BL32" s="415"/>
      <c r="BM32" s="415"/>
      <c r="BN32" s="415"/>
      <c r="BO32" s="415"/>
      <c r="BP32" s="415"/>
      <c r="BQ32" s="415"/>
      <c r="BR32" s="415"/>
      <c r="BS32" s="415"/>
      <c r="BT32" s="415"/>
      <c r="BU32" s="415"/>
      <c r="BW32" s="415" t="s">
        <v>195</v>
      </c>
      <c r="BX32" s="415"/>
      <c r="BY32" s="415"/>
      <c r="BZ32" s="415"/>
      <c r="CA32" s="415"/>
      <c r="CB32" s="415"/>
      <c r="CC32" s="415"/>
      <c r="CD32" s="415"/>
      <c r="CE32" s="415"/>
      <c r="CF32" s="415"/>
      <c r="CG32" s="415"/>
      <c r="CH32" s="415"/>
      <c r="CI32" s="415"/>
      <c r="CJ32" s="415"/>
      <c r="CK32" s="415"/>
      <c r="CL32" s="415"/>
      <c r="CM32" s="415"/>
      <c r="CO32" s="415" t="s">
        <v>196</v>
      </c>
      <c r="CP32" s="415"/>
      <c r="CQ32" s="415"/>
      <c r="CR32" s="415"/>
      <c r="CS32" s="415"/>
      <c r="CT32" s="415"/>
      <c r="CU32" s="415"/>
      <c r="CV32" s="415"/>
      <c r="CW32" s="415"/>
      <c r="CX32" s="415"/>
      <c r="CY32" s="415"/>
      <c r="CZ32" s="415"/>
      <c r="DA32" s="415"/>
      <c r="DB32" s="415"/>
      <c r="DC32" s="415"/>
      <c r="DD32" s="415"/>
      <c r="DE32" s="415"/>
      <c r="DI32" s="201"/>
    </row>
    <row r="33" spans="1:113" ht="13.5" customHeight="1">
      <c r="A33" s="178"/>
      <c r="B33" s="202"/>
      <c r="C33" s="435" t="s">
        <v>197</v>
      </c>
      <c r="D33" s="435"/>
      <c r="E33" s="400" t="s">
        <v>198</v>
      </c>
      <c r="F33" s="400"/>
      <c r="G33" s="400"/>
      <c r="H33" s="400"/>
      <c r="I33" s="400"/>
      <c r="J33" s="400"/>
      <c r="K33" s="400"/>
      <c r="L33" s="400"/>
      <c r="M33" s="400"/>
      <c r="N33" s="400"/>
      <c r="O33" s="400"/>
      <c r="P33" s="400"/>
      <c r="Q33" s="400"/>
      <c r="R33" s="400"/>
      <c r="S33" s="400"/>
      <c r="T33" s="203"/>
      <c r="U33" s="435" t="s">
        <v>199</v>
      </c>
      <c r="V33" s="435"/>
      <c r="W33" s="400" t="s">
        <v>198</v>
      </c>
      <c r="X33" s="400"/>
      <c r="Y33" s="400"/>
      <c r="Z33" s="400"/>
      <c r="AA33" s="400"/>
      <c r="AB33" s="400"/>
      <c r="AC33" s="400"/>
      <c r="AD33" s="400"/>
      <c r="AE33" s="400"/>
      <c r="AF33" s="400"/>
      <c r="AG33" s="400"/>
      <c r="AH33" s="400"/>
      <c r="AI33" s="400"/>
      <c r="AJ33" s="400"/>
      <c r="AK33" s="400"/>
      <c r="AL33" s="203"/>
      <c r="AM33" s="435" t="s">
        <v>197</v>
      </c>
      <c r="AN33" s="435"/>
      <c r="AO33" s="400" t="s">
        <v>200</v>
      </c>
      <c r="AP33" s="400"/>
      <c r="AQ33" s="400"/>
      <c r="AR33" s="400"/>
      <c r="AS33" s="400"/>
      <c r="AT33" s="400"/>
      <c r="AU33" s="400"/>
      <c r="AV33" s="400"/>
      <c r="AW33" s="400"/>
      <c r="AX33" s="400"/>
      <c r="AY33" s="400"/>
      <c r="AZ33" s="400"/>
      <c r="BA33" s="400"/>
      <c r="BB33" s="400"/>
      <c r="BC33" s="400"/>
      <c r="BD33" s="204"/>
      <c r="BE33" s="400" t="s">
        <v>201</v>
      </c>
      <c r="BF33" s="400"/>
      <c r="BG33" s="400" t="s">
        <v>202</v>
      </c>
      <c r="BH33" s="400"/>
      <c r="BI33" s="400"/>
      <c r="BJ33" s="400"/>
      <c r="BK33" s="400"/>
      <c r="BL33" s="400"/>
      <c r="BM33" s="400"/>
      <c r="BN33" s="400"/>
      <c r="BO33" s="400"/>
      <c r="BP33" s="400"/>
      <c r="BQ33" s="400"/>
      <c r="BR33" s="400"/>
      <c r="BS33" s="400"/>
      <c r="BT33" s="400"/>
      <c r="BU33" s="400"/>
      <c r="BV33" s="204"/>
      <c r="BW33" s="435" t="s">
        <v>201</v>
      </c>
      <c r="BX33" s="435"/>
      <c r="BY33" s="400" t="s">
        <v>203</v>
      </c>
      <c r="BZ33" s="400"/>
      <c r="CA33" s="400"/>
      <c r="CB33" s="400"/>
      <c r="CC33" s="400"/>
      <c r="CD33" s="400"/>
      <c r="CE33" s="400"/>
      <c r="CF33" s="400"/>
      <c r="CG33" s="400"/>
      <c r="CH33" s="400"/>
      <c r="CI33" s="400"/>
      <c r="CJ33" s="400"/>
      <c r="CK33" s="400"/>
      <c r="CL33" s="400"/>
      <c r="CM33" s="400"/>
      <c r="CN33" s="203"/>
      <c r="CO33" s="435" t="s">
        <v>199</v>
      </c>
      <c r="CP33" s="435"/>
      <c r="CQ33" s="400" t="s">
        <v>204</v>
      </c>
      <c r="CR33" s="400"/>
      <c r="CS33" s="400"/>
      <c r="CT33" s="400"/>
      <c r="CU33" s="400"/>
      <c r="CV33" s="400"/>
      <c r="CW33" s="400"/>
      <c r="CX33" s="400"/>
      <c r="CY33" s="400"/>
      <c r="CZ33" s="400"/>
      <c r="DA33" s="400"/>
      <c r="DB33" s="400"/>
      <c r="DC33" s="400"/>
      <c r="DD33" s="400"/>
      <c r="DE33" s="400"/>
      <c r="DF33" s="203"/>
      <c r="DG33" s="600" t="s">
        <v>205</v>
      </c>
      <c r="DH33" s="600"/>
      <c r="DI33" s="205"/>
    </row>
    <row r="34" spans="1:113" ht="32.25" customHeight="1">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8</v>
      </c>
      <c r="V34" s="601"/>
      <c r="W34" s="602" t="str">
        <f>IF('各会計、関係団体の財政状況及び健全化判断比率'!B28="","",'各会計、関係団体の財政状況及び健全化判断比率'!B28)</f>
        <v>大館市国民健康保険特別会計</v>
      </c>
      <c r="X34" s="602"/>
      <c r="Y34" s="602"/>
      <c r="Z34" s="602"/>
      <c r="AA34" s="602"/>
      <c r="AB34" s="602"/>
      <c r="AC34" s="602"/>
      <c r="AD34" s="602"/>
      <c r="AE34" s="602"/>
      <c r="AF34" s="602"/>
      <c r="AG34" s="602"/>
      <c r="AH34" s="602"/>
      <c r="AI34" s="602"/>
      <c r="AJ34" s="602"/>
      <c r="AK34" s="602"/>
      <c r="AL34" s="178"/>
      <c r="AM34" s="601">
        <f>IF(AO34="","",MAX(C34:D43,U34:V43)+1)</f>
        <v>12</v>
      </c>
      <c r="AN34" s="601"/>
      <c r="AO34" s="602" t="str">
        <f>IF('各会計、関係団体の財政状況及び健全化判断比率'!B32="","",'各会計、関係団体の財政状況及び健全化判断比率'!B32)</f>
        <v>大館市水道事業会計</v>
      </c>
      <c r="AP34" s="602"/>
      <c r="AQ34" s="602"/>
      <c r="AR34" s="602"/>
      <c r="AS34" s="602"/>
      <c r="AT34" s="602"/>
      <c r="AU34" s="602"/>
      <c r="AV34" s="602"/>
      <c r="AW34" s="602"/>
      <c r="AX34" s="602"/>
      <c r="AY34" s="602"/>
      <c r="AZ34" s="602"/>
      <c r="BA34" s="602"/>
      <c r="BB34" s="602"/>
      <c r="BC34" s="602"/>
      <c r="BD34" s="178"/>
      <c r="BE34" s="601">
        <f>IF(BG34="","",MAX(C34:D43,U34:V43,AM34:AN43)+1)</f>
        <v>16</v>
      </c>
      <c r="BF34" s="601"/>
      <c r="BG34" s="602" t="str">
        <f>IF('各会計、関係団体の財政状況及び健全化判断比率'!B36="","",'各会計、関係団体の財政状況及び健全化判断比率'!B36)</f>
        <v>大館市公設総合地方卸売市場特別会計</v>
      </c>
      <c r="BH34" s="602"/>
      <c r="BI34" s="602"/>
      <c r="BJ34" s="602"/>
      <c r="BK34" s="602"/>
      <c r="BL34" s="602"/>
      <c r="BM34" s="602"/>
      <c r="BN34" s="602"/>
      <c r="BO34" s="602"/>
      <c r="BP34" s="602"/>
      <c r="BQ34" s="602"/>
      <c r="BR34" s="602"/>
      <c r="BS34" s="602"/>
      <c r="BT34" s="602"/>
      <c r="BU34" s="602"/>
      <c r="BV34" s="178"/>
      <c r="BW34" s="601">
        <f>IF(BY34="","",MAX(C34:D43,U34:V43,AM34:AN43,BE34:BF43)+1)</f>
        <v>19</v>
      </c>
      <c r="BX34" s="601"/>
      <c r="BY34" s="602" t="str">
        <f>IF('各会計、関係団体の財政状況及び健全化判断比率'!B68="","",'各会計、関係団体の財政状況及び健全化判断比率'!B68)</f>
        <v>秋田県市町村総合事務組合（一般会計）</v>
      </c>
      <c r="BZ34" s="602"/>
      <c r="CA34" s="602"/>
      <c r="CB34" s="602"/>
      <c r="CC34" s="602"/>
      <c r="CD34" s="602"/>
      <c r="CE34" s="602"/>
      <c r="CF34" s="602"/>
      <c r="CG34" s="602"/>
      <c r="CH34" s="602"/>
      <c r="CI34" s="602"/>
      <c r="CJ34" s="602"/>
      <c r="CK34" s="602"/>
      <c r="CL34" s="602"/>
      <c r="CM34" s="602"/>
      <c r="CN34" s="178"/>
      <c r="CO34" s="601">
        <f>IF(CQ34="","",MAX(C34:D43,U34:V43,AM34:AN43,BE34:BF43,BW34:BX43)+1)</f>
        <v>24</v>
      </c>
      <c r="CP34" s="601"/>
      <c r="CQ34" s="602" t="str">
        <f>IF('各会計、関係団体の財政状況及び健全化判断比率'!BS7="","",'各会計、関係団体の財政状況及び健全化判断比率'!BS7)</f>
        <v>県北環境保全センター</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c r="A35" s="178"/>
      <c r="B35" s="202"/>
      <c r="C35" s="601">
        <f>IF(E35="","",C34+1)</f>
        <v>2</v>
      </c>
      <c r="D35" s="601"/>
      <c r="E35" s="602" t="str">
        <f>IF('各会計、関係団体の財政状況及び健全化判断比率'!B8="","",'各会計、関係団体の財政状況及び健全化判断比率'!B8)</f>
        <v>大館市小規模水道等事業特別会計</v>
      </c>
      <c r="F35" s="602"/>
      <c r="G35" s="602"/>
      <c r="H35" s="602"/>
      <c r="I35" s="602"/>
      <c r="J35" s="602"/>
      <c r="K35" s="602"/>
      <c r="L35" s="602"/>
      <c r="M35" s="602"/>
      <c r="N35" s="602"/>
      <c r="O35" s="602"/>
      <c r="P35" s="602"/>
      <c r="Q35" s="602"/>
      <c r="R35" s="602"/>
      <c r="S35" s="602"/>
      <c r="T35" s="178"/>
      <c r="U35" s="601">
        <f>IF(W35="","",U34+1)</f>
        <v>9</v>
      </c>
      <c r="V35" s="601"/>
      <c r="W35" s="602" t="str">
        <f>IF('各会計、関係団体の財政状況及び健全化判断比率'!B29="","",'各会計、関係団体の財政状況及び健全化判断比率'!B29)</f>
        <v>大館市後期高齢者医療特別会計</v>
      </c>
      <c r="X35" s="602"/>
      <c r="Y35" s="602"/>
      <c r="Z35" s="602"/>
      <c r="AA35" s="602"/>
      <c r="AB35" s="602"/>
      <c r="AC35" s="602"/>
      <c r="AD35" s="602"/>
      <c r="AE35" s="602"/>
      <c r="AF35" s="602"/>
      <c r="AG35" s="602"/>
      <c r="AH35" s="602"/>
      <c r="AI35" s="602"/>
      <c r="AJ35" s="602"/>
      <c r="AK35" s="602"/>
      <c r="AL35" s="178"/>
      <c r="AM35" s="601">
        <f t="shared" ref="AM35:AM43" si="0">IF(AO35="","",AM34+1)</f>
        <v>13</v>
      </c>
      <c r="AN35" s="601"/>
      <c r="AO35" s="602" t="str">
        <f>IF('各会計、関係団体の財政状況及び健全化判断比率'!B33="","",'各会計、関係団体の財政状況及び健全化判断比率'!B33)</f>
        <v>大館市工業用水道事業会計</v>
      </c>
      <c r="AP35" s="602"/>
      <c r="AQ35" s="602"/>
      <c r="AR35" s="602"/>
      <c r="AS35" s="602"/>
      <c r="AT35" s="602"/>
      <c r="AU35" s="602"/>
      <c r="AV35" s="602"/>
      <c r="AW35" s="602"/>
      <c r="AX35" s="602"/>
      <c r="AY35" s="602"/>
      <c r="AZ35" s="602"/>
      <c r="BA35" s="602"/>
      <c r="BB35" s="602"/>
      <c r="BC35" s="602"/>
      <c r="BD35" s="178"/>
      <c r="BE35" s="601">
        <f t="shared" ref="BE35:BE43" si="1">IF(BG35="","",BE34+1)</f>
        <v>17</v>
      </c>
      <c r="BF35" s="601"/>
      <c r="BG35" s="602" t="str">
        <f>IF('各会計、関係団体の財政状況及び健全化判断比率'!B37="","",'各会計、関係団体の財政状況及び健全化判断比率'!B37)</f>
        <v>大館市農業集落排水事業特別会計</v>
      </c>
      <c r="BH35" s="602"/>
      <c r="BI35" s="602"/>
      <c r="BJ35" s="602"/>
      <c r="BK35" s="602"/>
      <c r="BL35" s="602"/>
      <c r="BM35" s="602"/>
      <c r="BN35" s="602"/>
      <c r="BO35" s="602"/>
      <c r="BP35" s="602"/>
      <c r="BQ35" s="602"/>
      <c r="BR35" s="602"/>
      <c r="BS35" s="602"/>
      <c r="BT35" s="602"/>
      <c r="BU35" s="602"/>
      <c r="BV35" s="178"/>
      <c r="BW35" s="601">
        <f t="shared" ref="BW35:BW43" si="2">IF(BY35="","",BW34+1)</f>
        <v>20</v>
      </c>
      <c r="BX35" s="601"/>
      <c r="BY35" s="602" t="str">
        <f>IF('各会計、関係団体の財政状況及び健全化判断比率'!B69="","",'各会計、関係団体の財政状況及び健全化判断比率'!B69)</f>
        <v>秋田県市町村総合事務組合（交通災害共済事業等特別会計）</v>
      </c>
      <c r="BZ35" s="602"/>
      <c r="CA35" s="602"/>
      <c r="CB35" s="602"/>
      <c r="CC35" s="602"/>
      <c r="CD35" s="602"/>
      <c r="CE35" s="602"/>
      <c r="CF35" s="602"/>
      <c r="CG35" s="602"/>
      <c r="CH35" s="602"/>
      <c r="CI35" s="602"/>
      <c r="CJ35" s="602"/>
      <c r="CK35" s="602"/>
      <c r="CL35" s="602"/>
      <c r="CM35" s="602"/>
      <c r="CN35" s="178"/>
      <c r="CO35" s="601">
        <f t="shared" ref="CO35:CO43" si="3">IF(CQ35="","",CO34+1)</f>
        <v>25</v>
      </c>
      <c r="CP35" s="601"/>
      <c r="CQ35" s="602" t="str">
        <f>IF('各会計、関係団体の財政状況及び健全化判断比率'!BS8="","",'各会計、関係団体の財政状況及び健全化判断比率'!BS8)</f>
        <v>大館市文教振興事業団</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c r="A36" s="178"/>
      <c r="B36" s="202"/>
      <c r="C36" s="601">
        <f>IF(E36="","",C35+1)</f>
        <v>3</v>
      </c>
      <c r="D36" s="601"/>
      <c r="E36" s="602" t="str">
        <f>IF('各会計、関係団体の財政状況及び健全化判断比率'!B9="","",'各会計、関係団体の財政状況及び健全化判断比率'!B9)</f>
        <v>大館市休日夜間急患センター特別会計</v>
      </c>
      <c r="F36" s="602"/>
      <c r="G36" s="602"/>
      <c r="H36" s="602"/>
      <c r="I36" s="602"/>
      <c r="J36" s="602"/>
      <c r="K36" s="602"/>
      <c r="L36" s="602"/>
      <c r="M36" s="602"/>
      <c r="N36" s="602"/>
      <c r="O36" s="602"/>
      <c r="P36" s="602"/>
      <c r="Q36" s="602"/>
      <c r="R36" s="602"/>
      <c r="S36" s="602"/>
      <c r="T36" s="178"/>
      <c r="U36" s="601">
        <f t="shared" ref="U36:U43" si="4">IF(W36="","",U35+1)</f>
        <v>10</v>
      </c>
      <c r="V36" s="601"/>
      <c r="W36" s="602" t="str">
        <f>IF('各会計、関係団体の財政状況及び健全化判断比率'!B30="","",'各会計、関係団体の財政状況及び健全化判断比率'!B30)</f>
        <v>大館市介護保険特別会計</v>
      </c>
      <c r="X36" s="602"/>
      <c r="Y36" s="602"/>
      <c r="Z36" s="602"/>
      <c r="AA36" s="602"/>
      <c r="AB36" s="602"/>
      <c r="AC36" s="602"/>
      <c r="AD36" s="602"/>
      <c r="AE36" s="602"/>
      <c r="AF36" s="602"/>
      <c r="AG36" s="602"/>
      <c r="AH36" s="602"/>
      <c r="AI36" s="602"/>
      <c r="AJ36" s="602"/>
      <c r="AK36" s="602"/>
      <c r="AL36" s="178"/>
      <c r="AM36" s="601">
        <f t="shared" si="0"/>
        <v>14</v>
      </c>
      <c r="AN36" s="601"/>
      <c r="AO36" s="602" t="str">
        <f>IF('各会計、関係団体の財政状況及び健全化判断比率'!B34="","",'各会計、関係団体の財政状況及び健全化判断比率'!B34)</f>
        <v>大館市下水道事業会計</v>
      </c>
      <c r="AP36" s="602"/>
      <c r="AQ36" s="602"/>
      <c r="AR36" s="602"/>
      <c r="AS36" s="602"/>
      <c r="AT36" s="602"/>
      <c r="AU36" s="602"/>
      <c r="AV36" s="602"/>
      <c r="AW36" s="602"/>
      <c r="AX36" s="602"/>
      <c r="AY36" s="602"/>
      <c r="AZ36" s="602"/>
      <c r="BA36" s="602"/>
      <c r="BB36" s="602"/>
      <c r="BC36" s="602"/>
      <c r="BD36" s="178"/>
      <c r="BE36" s="601">
        <f t="shared" si="1"/>
        <v>18</v>
      </c>
      <c r="BF36" s="601"/>
      <c r="BG36" s="602" t="str">
        <f>IF('各会計、関係団体の財政状況及び健全化判断比率'!B38="","",'各会計、関係団体の財政状況及び健全化判断比率'!B38)</f>
        <v>大館市戸別浄化槽整備事業特別会計</v>
      </c>
      <c r="BH36" s="602"/>
      <c r="BI36" s="602"/>
      <c r="BJ36" s="602"/>
      <c r="BK36" s="602"/>
      <c r="BL36" s="602"/>
      <c r="BM36" s="602"/>
      <c r="BN36" s="602"/>
      <c r="BO36" s="602"/>
      <c r="BP36" s="602"/>
      <c r="BQ36" s="602"/>
      <c r="BR36" s="602"/>
      <c r="BS36" s="602"/>
      <c r="BT36" s="602"/>
      <c r="BU36" s="602"/>
      <c r="BV36" s="178"/>
      <c r="BW36" s="601">
        <f t="shared" si="2"/>
        <v>21</v>
      </c>
      <c r="BX36" s="601"/>
      <c r="BY36" s="602" t="str">
        <f>IF('各会計、関係団体の財政状況及び健全化判断比率'!B70="","",'各会計、関係団体の財政状況及び健全化判断比率'!B70)</f>
        <v>秋田県市町村会館管理組合（一般会計）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c r="A37" s="178"/>
      <c r="B37" s="202"/>
      <c r="C37" s="601">
        <f>IF(E37="","",C36+1)</f>
        <v>4</v>
      </c>
      <c r="D37" s="601"/>
      <c r="E37" s="602" t="str">
        <f>IF('各会計、関係団体の財政状況及び健全化判断比率'!B10="","",'各会計、関係団体の財政状況及び健全化判断比率'!B10)</f>
        <v>大館市温泉開発特別会計</v>
      </c>
      <c r="F37" s="602"/>
      <c r="G37" s="602"/>
      <c r="H37" s="602"/>
      <c r="I37" s="602"/>
      <c r="J37" s="602"/>
      <c r="K37" s="602"/>
      <c r="L37" s="602"/>
      <c r="M37" s="602"/>
      <c r="N37" s="602"/>
      <c r="O37" s="602"/>
      <c r="P37" s="602"/>
      <c r="Q37" s="602"/>
      <c r="R37" s="602"/>
      <c r="S37" s="602"/>
      <c r="T37" s="178"/>
      <c r="U37" s="601">
        <f t="shared" si="4"/>
        <v>11</v>
      </c>
      <c r="V37" s="601"/>
      <c r="W37" s="602" t="str">
        <f>IF('各会計、関係団体の財政状況及び健全化判断比率'!B31="","",'各会計、関係団体の財政状況及び健全化判断比率'!B31)</f>
        <v>大館市介護サービス事業特別会計</v>
      </c>
      <c r="X37" s="602"/>
      <c r="Y37" s="602"/>
      <c r="Z37" s="602"/>
      <c r="AA37" s="602"/>
      <c r="AB37" s="602"/>
      <c r="AC37" s="602"/>
      <c r="AD37" s="602"/>
      <c r="AE37" s="602"/>
      <c r="AF37" s="602"/>
      <c r="AG37" s="602"/>
      <c r="AH37" s="602"/>
      <c r="AI37" s="602"/>
      <c r="AJ37" s="602"/>
      <c r="AK37" s="602"/>
      <c r="AL37" s="178"/>
      <c r="AM37" s="601">
        <f t="shared" si="0"/>
        <v>15</v>
      </c>
      <c r="AN37" s="601"/>
      <c r="AO37" s="602" t="str">
        <f>IF('各会計、関係団体の財政状況及び健全化判断比率'!B35="","",'各会計、関係団体の財政状況及び健全化判断比率'!B35)</f>
        <v>大館市病院事業会計</v>
      </c>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22</v>
      </c>
      <c r="BX37" s="601"/>
      <c r="BY37" s="602" t="str">
        <f>IF('各会計、関係団体の財政状況及び健全化判断比率'!B71="","",'各会計、関係団体の財政状況及び健全化判断比率'!B71)</f>
        <v>秋田県後期高齢者医療広域連合（一般会計）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c r="A38" s="178"/>
      <c r="B38" s="202"/>
      <c r="C38" s="601">
        <f t="shared" ref="C38:C43" si="5">IF(E38="","",C37+1)</f>
        <v>5</v>
      </c>
      <c r="D38" s="601"/>
      <c r="E38" s="602" t="str">
        <f>IF('各会計、関係団体の財政状況及び健全化判断比率'!B11="","",'各会計、関係団体の財政状況及び健全化判断比率'!B11)</f>
        <v>大館市奨学資金特別会計</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23</v>
      </c>
      <c r="BX38" s="601"/>
      <c r="BY38" s="602" t="str">
        <f>IF('各会計、関係団体の財政状況及び健全化判断比率'!B72="","",'各会計、関係団体の財政状況及び健全化判断比率'!B72)</f>
        <v>秋田県後期高齢者医療広域連合（後期高齢者医療特別会計）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c r="A39" s="178"/>
      <c r="B39" s="202"/>
      <c r="C39" s="601">
        <f t="shared" si="5"/>
        <v>6</v>
      </c>
      <c r="D39" s="601"/>
      <c r="E39" s="602" t="str">
        <f>IF('各会計、関係団体の財政状況及び健全化判断比率'!B12="","",'各会計、関係団体の財政状況及び健全化判断比率'!B12)</f>
        <v>大館市都市計画事業特別会計</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c r="A40" s="178"/>
      <c r="B40" s="202"/>
      <c r="C40" s="601">
        <f t="shared" si="5"/>
        <v>7</v>
      </c>
      <c r="D40" s="601"/>
      <c r="E40" s="602" t="str">
        <f>IF('各会計、関係団体の財政状況及び健全化判断比率'!B13="","",'各会計、関係団体の財政状況及び健全化判断比率'!B13)</f>
        <v>大館市土地取得特別会計</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604" t="s">
        <v>207</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c r="E47" s="604" t="s">
        <v>208</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c r="E48" s="604" t="s">
        <v>209</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c r="E49" s="605" t="s">
        <v>210</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c r="E50" s="604" t="s">
        <v>211</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c r="E51" s="604" t="s">
        <v>212</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c r="E52" s="604" t="s">
        <v>213</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c r="E53" s="367" t="s">
        <v>593</v>
      </c>
    </row>
    <row r="54" spans="5:113"/>
    <row r="55" spans="5:113"/>
    <row r="56" spans="5:113"/>
  </sheetData>
  <sheetProtection algorithmName="SHA-512" hashValue="CyqtrSPiipCL9r54Sg6FDgw9ralOYeexQmaWstxJzMh5s0zFx5cKBBGU+09yp75SZWTThGM2+ZW9qX8eoqxk7A==" saltValue="iWG0gYL8g+W/1qct8PeH+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180" t="s">
        <v>573</v>
      </c>
      <c r="D34" s="1180"/>
      <c r="E34" s="1181"/>
      <c r="F34" s="32" t="s">
        <v>574</v>
      </c>
      <c r="G34" s="33" t="s">
        <v>575</v>
      </c>
      <c r="H34" s="33" t="s">
        <v>576</v>
      </c>
      <c r="I34" s="33">
        <v>0</v>
      </c>
      <c r="J34" s="34" t="s">
        <v>577</v>
      </c>
      <c r="K34" s="22"/>
      <c r="L34" s="22"/>
      <c r="M34" s="22"/>
      <c r="N34" s="22"/>
      <c r="O34" s="22"/>
      <c r="P34" s="22"/>
    </row>
    <row r="35" spans="1:16" ht="39" customHeight="1">
      <c r="A35" s="22"/>
      <c r="B35" s="35"/>
      <c r="C35" s="1174" t="s">
        <v>578</v>
      </c>
      <c r="D35" s="1175"/>
      <c r="E35" s="1176"/>
      <c r="F35" s="36">
        <v>9.36</v>
      </c>
      <c r="G35" s="37">
        <v>10.039999999999999</v>
      </c>
      <c r="H35" s="37">
        <v>10.6</v>
      </c>
      <c r="I35" s="37">
        <v>10.34</v>
      </c>
      <c r="J35" s="38">
        <v>11.01</v>
      </c>
      <c r="K35" s="22"/>
      <c r="L35" s="22"/>
      <c r="M35" s="22"/>
      <c r="N35" s="22"/>
      <c r="O35" s="22"/>
      <c r="P35" s="22"/>
    </row>
    <row r="36" spans="1:16" ht="39" customHeight="1">
      <c r="A36" s="22"/>
      <c r="B36" s="35"/>
      <c r="C36" s="1174" t="s">
        <v>579</v>
      </c>
      <c r="D36" s="1175"/>
      <c r="E36" s="1176"/>
      <c r="F36" s="36">
        <v>7.55</v>
      </c>
      <c r="G36" s="37">
        <v>5.19</v>
      </c>
      <c r="H36" s="37">
        <v>8.19</v>
      </c>
      <c r="I36" s="37">
        <v>8.3000000000000007</v>
      </c>
      <c r="J36" s="38">
        <v>9.57</v>
      </c>
      <c r="K36" s="22"/>
      <c r="L36" s="22"/>
      <c r="M36" s="22"/>
      <c r="N36" s="22"/>
      <c r="O36" s="22"/>
      <c r="P36" s="22"/>
    </row>
    <row r="37" spans="1:16" ht="39" customHeight="1">
      <c r="A37" s="22"/>
      <c r="B37" s="35"/>
      <c r="C37" s="1174" t="s">
        <v>580</v>
      </c>
      <c r="D37" s="1175"/>
      <c r="E37" s="1176"/>
      <c r="F37" s="36">
        <v>1.93</v>
      </c>
      <c r="G37" s="37">
        <v>2.36</v>
      </c>
      <c r="H37" s="37">
        <v>1.57</v>
      </c>
      <c r="I37" s="37">
        <v>1.48</v>
      </c>
      <c r="J37" s="38">
        <v>1.98</v>
      </c>
      <c r="K37" s="22"/>
      <c r="L37" s="22"/>
      <c r="M37" s="22"/>
      <c r="N37" s="22"/>
      <c r="O37" s="22"/>
      <c r="P37" s="22"/>
    </row>
    <row r="38" spans="1:16" ht="39" customHeight="1">
      <c r="A38" s="22"/>
      <c r="B38" s="35"/>
      <c r="C38" s="1174" t="s">
        <v>581</v>
      </c>
      <c r="D38" s="1175"/>
      <c r="E38" s="1176"/>
      <c r="F38" s="36">
        <v>2.1</v>
      </c>
      <c r="G38" s="37">
        <v>0.93</v>
      </c>
      <c r="H38" s="37">
        <v>0.88</v>
      </c>
      <c r="I38" s="37">
        <v>0.68</v>
      </c>
      <c r="J38" s="38">
        <v>1.1599999999999999</v>
      </c>
      <c r="K38" s="22"/>
      <c r="L38" s="22"/>
      <c r="M38" s="22"/>
      <c r="N38" s="22"/>
      <c r="O38" s="22"/>
      <c r="P38" s="22"/>
    </row>
    <row r="39" spans="1:16" ht="39" customHeight="1">
      <c r="A39" s="22"/>
      <c r="B39" s="35"/>
      <c r="C39" s="1174" t="s">
        <v>582</v>
      </c>
      <c r="D39" s="1175"/>
      <c r="E39" s="1176"/>
      <c r="F39" s="36">
        <v>0.48</v>
      </c>
      <c r="G39" s="37">
        <v>0.53</v>
      </c>
      <c r="H39" s="37">
        <v>0.63</v>
      </c>
      <c r="I39" s="37">
        <v>0.71</v>
      </c>
      <c r="J39" s="38">
        <v>0.79</v>
      </c>
      <c r="K39" s="22"/>
      <c r="L39" s="22"/>
      <c r="M39" s="22"/>
      <c r="N39" s="22"/>
      <c r="O39" s="22"/>
      <c r="P39" s="22"/>
    </row>
    <row r="40" spans="1:16" ht="39" customHeight="1">
      <c r="A40" s="22"/>
      <c r="B40" s="35"/>
      <c r="C40" s="1174" t="s">
        <v>583</v>
      </c>
      <c r="D40" s="1175"/>
      <c r="E40" s="1176"/>
      <c r="F40" s="36">
        <v>1.67</v>
      </c>
      <c r="G40" s="37">
        <v>1.1599999999999999</v>
      </c>
      <c r="H40" s="37">
        <v>1.01</v>
      </c>
      <c r="I40" s="37">
        <v>0.65</v>
      </c>
      <c r="J40" s="38">
        <v>0.36</v>
      </c>
      <c r="K40" s="22"/>
      <c r="L40" s="22"/>
      <c r="M40" s="22"/>
      <c r="N40" s="22"/>
      <c r="O40" s="22"/>
      <c r="P40" s="22"/>
    </row>
    <row r="41" spans="1:16" ht="39" customHeight="1">
      <c r="A41" s="22"/>
      <c r="B41" s="35"/>
      <c r="C41" s="1174" t="s">
        <v>584</v>
      </c>
      <c r="D41" s="1175"/>
      <c r="E41" s="1176"/>
      <c r="F41" s="36">
        <v>0</v>
      </c>
      <c r="G41" s="37">
        <v>0.01</v>
      </c>
      <c r="H41" s="37">
        <v>0.01</v>
      </c>
      <c r="I41" s="37">
        <v>0.01</v>
      </c>
      <c r="J41" s="38">
        <v>0.01</v>
      </c>
      <c r="K41" s="22"/>
      <c r="L41" s="22"/>
      <c r="M41" s="22"/>
      <c r="N41" s="22"/>
      <c r="O41" s="22"/>
      <c r="P41" s="22"/>
    </row>
    <row r="42" spans="1:16" ht="39" customHeight="1">
      <c r="A42" s="22"/>
      <c r="B42" s="39"/>
      <c r="C42" s="1174" t="s">
        <v>585</v>
      </c>
      <c r="D42" s="1175"/>
      <c r="E42" s="1176"/>
      <c r="F42" s="36" t="s">
        <v>525</v>
      </c>
      <c r="G42" s="37" t="s">
        <v>525</v>
      </c>
      <c r="H42" s="37" t="s">
        <v>525</v>
      </c>
      <c r="I42" s="37" t="s">
        <v>525</v>
      </c>
      <c r="J42" s="38" t="s">
        <v>525</v>
      </c>
      <c r="K42" s="22"/>
      <c r="L42" s="22"/>
      <c r="M42" s="22"/>
      <c r="N42" s="22"/>
      <c r="O42" s="22"/>
      <c r="P42" s="22"/>
    </row>
    <row r="43" spans="1:16" ht="39" customHeight="1" thickBot="1">
      <c r="A43" s="22"/>
      <c r="B43" s="40"/>
      <c r="C43" s="1177" t="s">
        <v>586</v>
      </c>
      <c r="D43" s="1178"/>
      <c r="E43" s="1179"/>
      <c r="F43" s="41">
        <v>7.0000000000000007E-2</v>
      </c>
      <c r="G43" s="42">
        <v>7.0000000000000007E-2</v>
      </c>
      <c r="H43" s="42">
        <v>7.0000000000000007E-2</v>
      </c>
      <c r="I43" s="42">
        <v>0.06</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71xdbL6RTXvd0NNHjrOIyvZCa7OWxtwq+l/TBlTacLLpvvQtBPKzXmuM/eO2F3EYF9rCXHD67sadUfKj1gldHg==" saltValue="OQ7g1hh7KWIp0zNp68r8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182" t="s">
        <v>11</v>
      </c>
      <c r="C45" s="1183"/>
      <c r="D45" s="58"/>
      <c r="E45" s="1188" t="s">
        <v>12</v>
      </c>
      <c r="F45" s="1188"/>
      <c r="G45" s="1188"/>
      <c r="H45" s="1188"/>
      <c r="I45" s="1188"/>
      <c r="J45" s="1189"/>
      <c r="K45" s="59">
        <v>3186</v>
      </c>
      <c r="L45" s="60">
        <v>3261</v>
      </c>
      <c r="M45" s="60">
        <v>3254</v>
      </c>
      <c r="N45" s="60">
        <v>3313</v>
      </c>
      <c r="O45" s="61">
        <v>3411</v>
      </c>
      <c r="P45" s="48"/>
      <c r="Q45" s="48"/>
      <c r="R45" s="48"/>
      <c r="S45" s="48"/>
      <c r="T45" s="48"/>
      <c r="U45" s="48"/>
    </row>
    <row r="46" spans="1:21" ht="30.75" customHeight="1">
      <c r="A46" s="48"/>
      <c r="B46" s="1184"/>
      <c r="C46" s="1185"/>
      <c r="D46" s="62"/>
      <c r="E46" s="1190" t="s">
        <v>13</v>
      </c>
      <c r="F46" s="1190"/>
      <c r="G46" s="1190"/>
      <c r="H46" s="1190"/>
      <c r="I46" s="1190"/>
      <c r="J46" s="1191"/>
      <c r="K46" s="63" t="s">
        <v>525</v>
      </c>
      <c r="L46" s="64" t="s">
        <v>525</v>
      </c>
      <c r="M46" s="64" t="s">
        <v>525</v>
      </c>
      <c r="N46" s="64" t="s">
        <v>525</v>
      </c>
      <c r="O46" s="65" t="s">
        <v>525</v>
      </c>
      <c r="P46" s="48"/>
      <c r="Q46" s="48"/>
      <c r="R46" s="48"/>
      <c r="S46" s="48"/>
      <c r="T46" s="48"/>
      <c r="U46" s="48"/>
    </row>
    <row r="47" spans="1:21" ht="30.75" customHeight="1">
      <c r="A47" s="48"/>
      <c r="B47" s="1184"/>
      <c r="C47" s="1185"/>
      <c r="D47" s="62"/>
      <c r="E47" s="1190" t="s">
        <v>14</v>
      </c>
      <c r="F47" s="1190"/>
      <c r="G47" s="1190"/>
      <c r="H47" s="1190"/>
      <c r="I47" s="1190"/>
      <c r="J47" s="1191"/>
      <c r="K47" s="63" t="s">
        <v>525</v>
      </c>
      <c r="L47" s="64" t="s">
        <v>525</v>
      </c>
      <c r="M47" s="64" t="s">
        <v>525</v>
      </c>
      <c r="N47" s="64" t="s">
        <v>525</v>
      </c>
      <c r="O47" s="65" t="s">
        <v>525</v>
      </c>
      <c r="P47" s="48"/>
      <c r="Q47" s="48"/>
      <c r="R47" s="48"/>
      <c r="S47" s="48"/>
      <c r="T47" s="48"/>
      <c r="U47" s="48"/>
    </row>
    <row r="48" spans="1:21" ht="30.75" customHeight="1">
      <c r="A48" s="48"/>
      <c r="B48" s="1184"/>
      <c r="C48" s="1185"/>
      <c r="D48" s="62"/>
      <c r="E48" s="1190" t="s">
        <v>15</v>
      </c>
      <c r="F48" s="1190"/>
      <c r="G48" s="1190"/>
      <c r="H48" s="1190"/>
      <c r="I48" s="1190"/>
      <c r="J48" s="1191"/>
      <c r="K48" s="63">
        <v>1576</v>
      </c>
      <c r="L48" s="64">
        <v>1536</v>
      </c>
      <c r="M48" s="64">
        <v>1504</v>
      </c>
      <c r="N48" s="64">
        <v>1467</v>
      </c>
      <c r="O48" s="65">
        <v>1461</v>
      </c>
      <c r="P48" s="48"/>
      <c r="Q48" s="48"/>
      <c r="R48" s="48"/>
      <c r="S48" s="48"/>
      <c r="T48" s="48"/>
      <c r="U48" s="48"/>
    </row>
    <row r="49" spans="1:21" ht="30.75" customHeight="1">
      <c r="A49" s="48"/>
      <c r="B49" s="1184"/>
      <c r="C49" s="1185"/>
      <c r="D49" s="62"/>
      <c r="E49" s="1190" t="s">
        <v>16</v>
      </c>
      <c r="F49" s="1190"/>
      <c r="G49" s="1190"/>
      <c r="H49" s="1190"/>
      <c r="I49" s="1190"/>
      <c r="J49" s="1191"/>
      <c r="K49" s="63" t="s">
        <v>525</v>
      </c>
      <c r="L49" s="64" t="s">
        <v>525</v>
      </c>
      <c r="M49" s="64" t="s">
        <v>525</v>
      </c>
      <c r="N49" s="64" t="s">
        <v>525</v>
      </c>
      <c r="O49" s="65" t="s">
        <v>525</v>
      </c>
      <c r="P49" s="48"/>
      <c r="Q49" s="48"/>
      <c r="R49" s="48"/>
      <c r="S49" s="48"/>
      <c r="T49" s="48"/>
      <c r="U49" s="48"/>
    </row>
    <row r="50" spans="1:21" ht="30.75" customHeight="1">
      <c r="A50" s="48"/>
      <c r="B50" s="1184"/>
      <c r="C50" s="1185"/>
      <c r="D50" s="62"/>
      <c r="E50" s="1190" t="s">
        <v>17</v>
      </c>
      <c r="F50" s="1190"/>
      <c r="G50" s="1190"/>
      <c r="H50" s="1190"/>
      <c r="I50" s="1190"/>
      <c r="J50" s="1191"/>
      <c r="K50" s="63">
        <v>201</v>
      </c>
      <c r="L50" s="64">
        <v>201</v>
      </c>
      <c r="M50" s="64">
        <v>199</v>
      </c>
      <c r="N50" s="64">
        <v>71</v>
      </c>
      <c r="O50" s="65">
        <v>7</v>
      </c>
      <c r="P50" s="48"/>
      <c r="Q50" s="48"/>
      <c r="R50" s="48"/>
      <c r="S50" s="48"/>
      <c r="T50" s="48"/>
      <c r="U50" s="48"/>
    </row>
    <row r="51" spans="1:21" ht="30.75" customHeight="1">
      <c r="A51" s="48"/>
      <c r="B51" s="1186"/>
      <c r="C51" s="1187"/>
      <c r="D51" s="66"/>
      <c r="E51" s="1190" t="s">
        <v>18</v>
      </c>
      <c r="F51" s="1190"/>
      <c r="G51" s="1190"/>
      <c r="H51" s="1190"/>
      <c r="I51" s="1190"/>
      <c r="J51" s="1191"/>
      <c r="K51" s="63" t="s">
        <v>525</v>
      </c>
      <c r="L51" s="64" t="s">
        <v>525</v>
      </c>
      <c r="M51" s="64" t="s">
        <v>525</v>
      </c>
      <c r="N51" s="64" t="s">
        <v>525</v>
      </c>
      <c r="O51" s="65" t="s">
        <v>525</v>
      </c>
      <c r="P51" s="48"/>
      <c r="Q51" s="48"/>
      <c r="R51" s="48"/>
      <c r="S51" s="48"/>
      <c r="T51" s="48"/>
      <c r="U51" s="48"/>
    </row>
    <row r="52" spans="1:21" ht="30.75" customHeight="1">
      <c r="A52" s="48"/>
      <c r="B52" s="1192" t="s">
        <v>19</v>
      </c>
      <c r="C52" s="1193"/>
      <c r="D52" s="66"/>
      <c r="E52" s="1190" t="s">
        <v>20</v>
      </c>
      <c r="F52" s="1190"/>
      <c r="G52" s="1190"/>
      <c r="H52" s="1190"/>
      <c r="I52" s="1190"/>
      <c r="J52" s="1191"/>
      <c r="K52" s="63">
        <v>3450</v>
      </c>
      <c r="L52" s="64">
        <v>3367</v>
      </c>
      <c r="M52" s="64">
        <v>3377</v>
      </c>
      <c r="N52" s="64">
        <v>3380</v>
      </c>
      <c r="O52" s="65">
        <v>3287</v>
      </c>
      <c r="P52" s="48"/>
      <c r="Q52" s="48"/>
      <c r="R52" s="48"/>
      <c r="S52" s="48"/>
      <c r="T52" s="48"/>
      <c r="U52" s="48"/>
    </row>
    <row r="53" spans="1:21" ht="30.75" customHeight="1" thickBot="1">
      <c r="A53" s="48"/>
      <c r="B53" s="1194" t="s">
        <v>21</v>
      </c>
      <c r="C53" s="1195"/>
      <c r="D53" s="67"/>
      <c r="E53" s="1196" t="s">
        <v>22</v>
      </c>
      <c r="F53" s="1196"/>
      <c r="G53" s="1196"/>
      <c r="H53" s="1196"/>
      <c r="I53" s="1196"/>
      <c r="J53" s="1197"/>
      <c r="K53" s="68">
        <v>1513</v>
      </c>
      <c r="L53" s="69">
        <v>1631</v>
      </c>
      <c r="M53" s="69">
        <v>1580</v>
      </c>
      <c r="N53" s="69">
        <v>1471</v>
      </c>
      <c r="O53" s="70">
        <v>1592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c r="B57" s="1198" t="s">
        <v>25</v>
      </c>
      <c r="C57" s="1199"/>
      <c r="D57" s="1202" t="s">
        <v>26</v>
      </c>
      <c r="E57" s="1203"/>
      <c r="F57" s="1203"/>
      <c r="G57" s="1203"/>
      <c r="H57" s="1203"/>
      <c r="I57" s="1203"/>
      <c r="J57" s="1204"/>
      <c r="K57" s="83" t="s">
        <v>525</v>
      </c>
      <c r="L57" s="84" t="s">
        <v>525</v>
      </c>
      <c r="M57" s="84" t="s">
        <v>525</v>
      </c>
      <c r="N57" s="84" t="s">
        <v>525</v>
      </c>
      <c r="O57" s="85" t="s">
        <v>525</v>
      </c>
    </row>
    <row r="58" spans="1:21" ht="31.5" customHeight="1" thickBot="1">
      <c r="B58" s="1200"/>
      <c r="C58" s="1201"/>
      <c r="D58" s="1205" t="s">
        <v>27</v>
      </c>
      <c r="E58" s="1206"/>
      <c r="F58" s="1206"/>
      <c r="G58" s="1206"/>
      <c r="H58" s="1206"/>
      <c r="I58" s="1206"/>
      <c r="J58" s="1207"/>
      <c r="K58" s="86" t="s">
        <v>525</v>
      </c>
      <c r="L58" s="87" t="s">
        <v>525</v>
      </c>
      <c r="M58" s="87" t="s">
        <v>525</v>
      </c>
      <c r="N58" s="87" t="s">
        <v>525</v>
      </c>
      <c r="O58" s="88" t="s">
        <v>525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g438/qwfQa/PTYNs62HS+KBtzzlvu5bBGL8SlqKtD/uxwoOsA09KESLYYgFc5LDZ6vDONoJLAh5EH0XIBAQ2A==" saltValue="ZgCVDkR+LAFQQUYVEUza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566</v>
      </c>
      <c r="J40" s="100" t="s">
        <v>567</v>
      </c>
      <c r="K40" s="100" t="s">
        <v>568</v>
      </c>
      <c r="L40" s="100" t="s">
        <v>569</v>
      </c>
      <c r="M40" s="101" t="s">
        <v>570</v>
      </c>
    </row>
    <row r="41" spans="2:13" ht="27.75" customHeight="1">
      <c r="B41" s="1208" t="s">
        <v>30</v>
      </c>
      <c r="C41" s="1209"/>
      <c r="D41" s="102"/>
      <c r="E41" s="1214" t="s">
        <v>31</v>
      </c>
      <c r="F41" s="1214"/>
      <c r="G41" s="1214"/>
      <c r="H41" s="1215"/>
      <c r="I41" s="358">
        <v>30553</v>
      </c>
      <c r="J41" s="359">
        <v>30936</v>
      </c>
      <c r="K41" s="359">
        <v>30714</v>
      </c>
      <c r="L41" s="359">
        <v>33092</v>
      </c>
      <c r="M41" s="360">
        <v>32122</v>
      </c>
    </row>
    <row r="42" spans="2:13" ht="27.75" customHeight="1">
      <c r="B42" s="1210"/>
      <c r="C42" s="1211"/>
      <c r="D42" s="103"/>
      <c r="E42" s="1216" t="s">
        <v>32</v>
      </c>
      <c r="F42" s="1216"/>
      <c r="G42" s="1216"/>
      <c r="H42" s="1217"/>
      <c r="I42" s="361">
        <v>491</v>
      </c>
      <c r="J42" s="362">
        <v>290</v>
      </c>
      <c r="K42" s="362">
        <v>91</v>
      </c>
      <c r="L42" s="362">
        <v>2332</v>
      </c>
      <c r="M42" s="363">
        <v>2325</v>
      </c>
    </row>
    <row r="43" spans="2:13" ht="27.75" customHeight="1">
      <c r="B43" s="1210"/>
      <c r="C43" s="1211"/>
      <c r="D43" s="103"/>
      <c r="E43" s="1216" t="s">
        <v>33</v>
      </c>
      <c r="F43" s="1216"/>
      <c r="G43" s="1216"/>
      <c r="H43" s="1217"/>
      <c r="I43" s="361">
        <v>23064</v>
      </c>
      <c r="J43" s="362">
        <v>21866</v>
      </c>
      <c r="K43" s="362">
        <v>21122</v>
      </c>
      <c r="L43" s="362">
        <v>20668</v>
      </c>
      <c r="M43" s="363">
        <v>20801</v>
      </c>
    </row>
    <row r="44" spans="2:13" ht="27.75" customHeight="1">
      <c r="B44" s="1210"/>
      <c r="C44" s="1211"/>
      <c r="D44" s="103"/>
      <c r="E44" s="1216" t="s">
        <v>34</v>
      </c>
      <c r="F44" s="1216"/>
      <c r="G44" s="1216"/>
      <c r="H44" s="1217"/>
      <c r="I44" s="361" t="s">
        <v>525</v>
      </c>
      <c r="J44" s="362" t="s">
        <v>525</v>
      </c>
      <c r="K44" s="362" t="s">
        <v>525</v>
      </c>
      <c r="L44" s="362" t="s">
        <v>525</v>
      </c>
      <c r="M44" s="363" t="s">
        <v>525</v>
      </c>
    </row>
    <row r="45" spans="2:13" ht="27.75" customHeight="1">
      <c r="B45" s="1210"/>
      <c r="C45" s="1211"/>
      <c r="D45" s="103"/>
      <c r="E45" s="1216" t="s">
        <v>35</v>
      </c>
      <c r="F45" s="1216"/>
      <c r="G45" s="1216"/>
      <c r="H45" s="1217"/>
      <c r="I45" s="361">
        <v>5993</v>
      </c>
      <c r="J45" s="362">
        <v>5720</v>
      </c>
      <c r="K45" s="362">
        <v>5795</v>
      </c>
      <c r="L45" s="362">
        <v>5836</v>
      </c>
      <c r="M45" s="363">
        <v>5838</v>
      </c>
    </row>
    <row r="46" spans="2:13" ht="27.75" customHeight="1">
      <c r="B46" s="1210"/>
      <c r="C46" s="1211"/>
      <c r="D46" s="104"/>
      <c r="E46" s="1216" t="s">
        <v>36</v>
      </c>
      <c r="F46" s="1216"/>
      <c r="G46" s="1216"/>
      <c r="H46" s="1217"/>
      <c r="I46" s="361" t="s">
        <v>525</v>
      </c>
      <c r="J46" s="362" t="s">
        <v>525</v>
      </c>
      <c r="K46" s="362" t="s">
        <v>525</v>
      </c>
      <c r="L46" s="362" t="s">
        <v>525</v>
      </c>
      <c r="M46" s="363" t="s">
        <v>525</v>
      </c>
    </row>
    <row r="47" spans="2:13" ht="27.75" customHeight="1">
      <c r="B47" s="1210"/>
      <c r="C47" s="1211"/>
      <c r="D47" s="105"/>
      <c r="E47" s="1218" t="s">
        <v>37</v>
      </c>
      <c r="F47" s="1219"/>
      <c r="G47" s="1219"/>
      <c r="H47" s="1220"/>
      <c r="I47" s="361" t="s">
        <v>525</v>
      </c>
      <c r="J47" s="362" t="s">
        <v>525</v>
      </c>
      <c r="K47" s="362" t="s">
        <v>525</v>
      </c>
      <c r="L47" s="362" t="s">
        <v>525</v>
      </c>
      <c r="M47" s="363" t="s">
        <v>525</v>
      </c>
    </row>
    <row r="48" spans="2:13" ht="27.75" customHeight="1">
      <c r="B48" s="1210"/>
      <c r="C48" s="1211"/>
      <c r="D48" s="103"/>
      <c r="E48" s="1216" t="s">
        <v>38</v>
      </c>
      <c r="F48" s="1216"/>
      <c r="G48" s="1216"/>
      <c r="H48" s="1217"/>
      <c r="I48" s="361" t="s">
        <v>525</v>
      </c>
      <c r="J48" s="362" t="s">
        <v>525</v>
      </c>
      <c r="K48" s="362" t="s">
        <v>525</v>
      </c>
      <c r="L48" s="362" t="s">
        <v>525</v>
      </c>
      <c r="M48" s="363" t="s">
        <v>525</v>
      </c>
    </row>
    <row r="49" spans="2:13" ht="27.75" customHeight="1">
      <c r="B49" s="1212"/>
      <c r="C49" s="1213"/>
      <c r="D49" s="103"/>
      <c r="E49" s="1216" t="s">
        <v>39</v>
      </c>
      <c r="F49" s="1216"/>
      <c r="G49" s="1216"/>
      <c r="H49" s="1217"/>
      <c r="I49" s="361" t="s">
        <v>525</v>
      </c>
      <c r="J49" s="362" t="s">
        <v>525</v>
      </c>
      <c r="K49" s="362" t="s">
        <v>525</v>
      </c>
      <c r="L49" s="362" t="s">
        <v>525</v>
      </c>
      <c r="M49" s="363" t="s">
        <v>525</v>
      </c>
    </row>
    <row r="50" spans="2:13" ht="27.75" customHeight="1">
      <c r="B50" s="1221" t="s">
        <v>40</v>
      </c>
      <c r="C50" s="1222"/>
      <c r="D50" s="106"/>
      <c r="E50" s="1216" t="s">
        <v>41</v>
      </c>
      <c r="F50" s="1216"/>
      <c r="G50" s="1216"/>
      <c r="H50" s="1217"/>
      <c r="I50" s="361">
        <v>7688</v>
      </c>
      <c r="J50" s="362">
        <v>7983</v>
      </c>
      <c r="K50" s="362">
        <v>7834</v>
      </c>
      <c r="L50" s="362">
        <v>7231</v>
      </c>
      <c r="M50" s="363">
        <v>7206</v>
      </c>
    </row>
    <row r="51" spans="2:13" ht="27.75" customHeight="1">
      <c r="B51" s="1210"/>
      <c r="C51" s="1211"/>
      <c r="D51" s="103"/>
      <c r="E51" s="1216" t="s">
        <v>42</v>
      </c>
      <c r="F51" s="1216"/>
      <c r="G51" s="1216"/>
      <c r="H51" s="1217"/>
      <c r="I51" s="361">
        <v>2651</v>
      </c>
      <c r="J51" s="362">
        <v>1071</v>
      </c>
      <c r="K51" s="362">
        <v>933</v>
      </c>
      <c r="L51" s="362">
        <v>887</v>
      </c>
      <c r="M51" s="363">
        <v>784</v>
      </c>
    </row>
    <row r="52" spans="2:13" ht="27.75" customHeight="1">
      <c r="B52" s="1212"/>
      <c r="C52" s="1213"/>
      <c r="D52" s="103"/>
      <c r="E52" s="1216" t="s">
        <v>43</v>
      </c>
      <c r="F52" s="1216"/>
      <c r="G52" s="1216"/>
      <c r="H52" s="1217"/>
      <c r="I52" s="361">
        <v>36415</v>
      </c>
      <c r="J52" s="362">
        <v>36383</v>
      </c>
      <c r="K52" s="362">
        <v>35720</v>
      </c>
      <c r="L52" s="362">
        <v>37465</v>
      </c>
      <c r="M52" s="363">
        <v>37219</v>
      </c>
    </row>
    <row r="53" spans="2:13" ht="27.75" customHeight="1" thickBot="1">
      <c r="B53" s="1223" t="s">
        <v>44</v>
      </c>
      <c r="C53" s="1224"/>
      <c r="D53" s="107"/>
      <c r="E53" s="1225" t="s">
        <v>45</v>
      </c>
      <c r="F53" s="1225"/>
      <c r="G53" s="1225"/>
      <c r="H53" s="1226"/>
      <c r="I53" s="364">
        <v>13347</v>
      </c>
      <c r="J53" s="365">
        <v>13376</v>
      </c>
      <c r="K53" s="365">
        <v>13235</v>
      </c>
      <c r="L53" s="365">
        <v>16346</v>
      </c>
      <c r="M53" s="366">
        <v>15876</v>
      </c>
    </row>
    <row r="54" spans="2:13" ht="27.75" customHeight="1">
      <c r="B54" s="108" t="s">
        <v>46</v>
      </c>
      <c r="C54" s="109"/>
      <c r="D54" s="109"/>
      <c r="E54" s="110"/>
      <c r="F54" s="110"/>
      <c r="G54" s="110"/>
      <c r="H54" s="110"/>
      <c r="I54" s="111"/>
      <c r="J54" s="111"/>
      <c r="K54" s="111"/>
      <c r="L54" s="111"/>
      <c r="M54" s="111"/>
    </row>
    <row r="55" spans="2:13"/>
  </sheetData>
  <sheetProtection algorithmName="SHA-512" hashValue="fbLGwZAQIqCIvkOlTKYhMwdQ0M3QkxnT+74lMFKIaSO8X/jtVKyHgOIDF+QOgxf6dcujj9cJdae/uq7TNPEkSw==" saltValue="1vPi2UehmO0Y3z/wUW+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568</v>
      </c>
      <c r="G54" s="116" t="s">
        <v>569</v>
      </c>
      <c r="H54" s="117" t="s">
        <v>570</v>
      </c>
    </row>
    <row r="55" spans="2:8" ht="52.5" customHeight="1">
      <c r="B55" s="118"/>
      <c r="C55" s="1235" t="s">
        <v>48</v>
      </c>
      <c r="D55" s="1235"/>
      <c r="E55" s="1236"/>
      <c r="F55" s="119">
        <v>1402</v>
      </c>
      <c r="G55" s="119">
        <v>1247</v>
      </c>
      <c r="H55" s="120">
        <v>1354</v>
      </c>
    </row>
    <row r="56" spans="2:8" ht="52.5" customHeight="1">
      <c r="B56" s="121"/>
      <c r="C56" s="1237" t="s">
        <v>49</v>
      </c>
      <c r="D56" s="1237"/>
      <c r="E56" s="1238"/>
      <c r="F56" s="122">
        <v>415</v>
      </c>
      <c r="G56" s="122">
        <v>415</v>
      </c>
      <c r="H56" s="123">
        <v>696</v>
      </c>
    </row>
    <row r="57" spans="2:8" ht="53.25" customHeight="1">
      <c r="B57" s="121"/>
      <c r="C57" s="1239" t="s">
        <v>50</v>
      </c>
      <c r="D57" s="1239"/>
      <c r="E57" s="1240"/>
      <c r="F57" s="124">
        <v>7000</v>
      </c>
      <c r="G57" s="124">
        <v>6485</v>
      </c>
      <c r="H57" s="125">
        <v>5857</v>
      </c>
    </row>
    <row r="58" spans="2:8" ht="45.75" customHeight="1">
      <c r="B58" s="126"/>
      <c r="C58" s="1227" t="s">
        <v>601</v>
      </c>
      <c r="D58" s="1228"/>
      <c r="E58" s="1229"/>
      <c r="F58" s="127">
        <v>2497</v>
      </c>
      <c r="G58" s="127">
        <v>2229</v>
      </c>
      <c r="H58" s="128">
        <v>2112</v>
      </c>
    </row>
    <row r="59" spans="2:8" ht="45.75" customHeight="1">
      <c r="B59" s="126"/>
      <c r="C59" s="1227" t="s">
        <v>602</v>
      </c>
      <c r="D59" s="1228"/>
      <c r="E59" s="1229"/>
      <c r="F59" s="127">
        <v>1164</v>
      </c>
      <c r="G59" s="127">
        <v>1394</v>
      </c>
      <c r="H59" s="128">
        <v>1312</v>
      </c>
    </row>
    <row r="60" spans="2:8" ht="45.75" customHeight="1">
      <c r="B60" s="126"/>
      <c r="C60" s="1227" t="s">
        <v>603</v>
      </c>
      <c r="D60" s="1228"/>
      <c r="E60" s="1229"/>
      <c r="F60" s="127">
        <v>667</v>
      </c>
      <c r="G60" s="127">
        <v>678</v>
      </c>
      <c r="H60" s="128">
        <v>687</v>
      </c>
    </row>
    <row r="61" spans="2:8" ht="45.75" customHeight="1">
      <c r="B61" s="126"/>
      <c r="C61" s="1227" t="s">
        <v>604</v>
      </c>
      <c r="D61" s="1228"/>
      <c r="E61" s="1229"/>
      <c r="F61" s="127">
        <v>1653</v>
      </c>
      <c r="G61" s="127">
        <v>1003</v>
      </c>
      <c r="H61" s="128">
        <v>559</v>
      </c>
    </row>
    <row r="62" spans="2:8" ht="45.75" customHeight="1" thickBot="1">
      <c r="B62" s="129"/>
      <c r="C62" s="1230" t="s">
        <v>605</v>
      </c>
      <c r="D62" s="1231"/>
      <c r="E62" s="1232"/>
      <c r="F62" s="130">
        <v>256</v>
      </c>
      <c r="G62" s="130">
        <v>303</v>
      </c>
      <c r="H62" s="131">
        <v>364</v>
      </c>
    </row>
    <row r="63" spans="2:8" ht="52.5" customHeight="1" thickBot="1">
      <c r="B63" s="132"/>
      <c r="C63" s="1233" t="s">
        <v>51</v>
      </c>
      <c r="D63" s="1233"/>
      <c r="E63" s="1234"/>
      <c r="F63" s="133">
        <v>8818</v>
      </c>
      <c r="G63" s="133">
        <v>8147</v>
      </c>
      <c r="H63" s="134">
        <v>7907</v>
      </c>
    </row>
    <row r="64" spans="2:8"/>
  </sheetData>
  <sheetProtection algorithmName="SHA-512" hashValue="kma6ff9huUhBZ8mgLQMP6q4iejeGc/b+i5XMHgYyapcaYngK3ZOjzwUA5Y6H0akjKrAPn0srs5j1M2dOm1leRQ==" saltValue="O6I5nkgWInjHZ0cbY6ba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c r="A1" s="1241"/>
      <c r="B1" s="1242"/>
      <c r="DD1" s="1243"/>
      <c r="DE1" s="1243"/>
    </row>
    <row r="2" spans="1:109" ht="25.5" customHeight="1">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62" customFormat="1">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62" customFormat="1">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62" customFormat="1">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62" customFormat="1">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62" customFormat="1">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62" customFormat="1">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62" customFormat="1">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62" customFormat="1">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62" customFormat="1">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62" customFormat="1">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62" customFormat="1">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62" customFormat="1">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62" customFormat="1">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62" customFormat="1">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62" customFormat="1">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c r="DD19" s="1243"/>
      <c r="DE19" s="1243"/>
    </row>
    <row r="20" spans="1:109">
      <c r="DD20" s="1243"/>
      <c r="DE20" s="1243"/>
    </row>
    <row r="21" spans="1:109" ht="17.25" customHeight="1">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c r="B22" s="1249"/>
    </row>
    <row r="23" spans="1:109">
      <c r="B23" s="1249"/>
    </row>
    <row r="24" spans="1:109">
      <c r="B24" s="1249"/>
    </row>
    <row r="25" spans="1:109">
      <c r="B25" s="1249"/>
    </row>
    <row r="26" spans="1:109">
      <c r="B26" s="1249"/>
    </row>
    <row r="27" spans="1:109">
      <c r="B27" s="1249"/>
    </row>
    <row r="28" spans="1:109">
      <c r="B28" s="1249"/>
    </row>
    <row r="29" spans="1:109">
      <c r="B29" s="1249"/>
    </row>
    <row r="30" spans="1:109">
      <c r="B30" s="1249"/>
    </row>
    <row r="31" spans="1:109">
      <c r="B31" s="1249"/>
    </row>
    <row r="32" spans="1:109">
      <c r="B32" s="1249"/>
    </row>
    <row r="33" spans="2:109">
      <c r="B33" s="1249"/>
    </row>
    <row r="34" spans="2:109">
      <c r="B34" s="1249"/>
    </row>
    <row r="35" spans="2:109">
      <c r="B35" s="1249"/>
    </row>
    <row r="36" spans="2:109">
      <c r="B36" s="1249"/>
    </row>
    <row r="37" spans="2:109">
      <c r="B37" s="1249"/>
    </row>
    <row r="38" spans="2:109">
      <c r="B38" s="1249"/>
    </row>
    <row r="39" spans="2:109">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c r="B40" s="1254"/>
      <c r="DD40" s="1254"/>
      <c r="DE40" s="1243"/>
    </row>
    <row r="41" spans="2:109" ht="17.25">
      <c r="B41" s="1255" t="s">
        <v>606</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c r="B42" s="1249"/>
      <c r="G42" s="1256"/>
      <c r="I42" s="1257"/>
      <c r="J42" s="1257"/>
      <c r="K42" s="1257"/>
      <c r="AM42" s="1256"/>
      <c r="AN42" s="1256" t="s">
        <v>607</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c r="B43" s="1249"/>
      <c r="AN43" s="1258" t="s">
        <v>608</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c r="B49" s="1249"/>
      <c r="AN49" s="1243" t="s">
        <v>609</v>
      </c>
    </row>
    <row r="50" spans="1:109">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566</v>
      </c>
      <c r="BQ50" s="1274"/>
      <c r="BR50" s="1274"/>
      <c r="BS50" s="1274"/>
      <c r="BT50" s="1274"/>
      <c r="BU50" s="1274"/>
      <c r="BV50" s="1274"/>
      <c r="BW50" s="1274"/>
      <c r="BX50" s="1274" t="s">
        <v>567</v>
      </c>
      <c r="BY50" s="1274"/>
      <c r="BZ50" s="1274"/>
      <c r="CA50" s="1274"/>
      <c r="CB50" s="1274"/>
      <c r="CC50" s="1274"/>
      <c r="CD50" s="1274"/>
      <c r="CE50" s="1274"/>
      <c r="CF50" s="1274" t="s">
        <v>568</v>
      </c>
      <c r="CG50" s="1274"/>
      <c r="CH50" s="1274"/>
      <c r="CI50" s="1274"/>
      <c r="CJ50" s="1274"/>
      <c r="CK50" s="1274"/>
      <c r="CL50" s="1274"/>
      <c r="CM50" s="1274"/>
      <c r="CN50" s="1274" t="s">
        <v>569</v>
      </c>
      <c r="CO50" s="1274"/>
      <c r="CP50" s="1274"/>
      <c r="CQ50" s="1274"/>
      <c r="CR50" s="1274"/>
      <c r="CS50" s="1274"/>
      <c r="CT50" s="1274"/>
      <c r="CU50" s="1274"/>
      <c r="CV50" s="1274" t="s">
        <v>570</v>
      </c>
      <c r="CW50" s="1274"/>
      <c r="CX50" s="1274"/>
      <c r="CY50" s="1274"/>
      <c r="CZ50" s="1274"/>
      <c r="DA50" s="1274"/>
      <c r="DB50" s="1274"/>
      <c r="DC50" s="1274"/>
    </row>
    <row r="51" spans="1:109" ht="13.5" customHeight="1">
      <c r="B51" s="1249"/>
      <c r="G51" s="1275"/>
      <c r="H51" s="1275"/>
      <c r="I51" s="1276"/>
      <c r="J51" s="1276"/>
      <c r="K51" s="1277"/>
      <c r="L51" s="1277"/>
      <c r="M51" s="1277"/>
      <c r="N51" s="1277"/>
      <c r="AM51" s="1267"/>
      <c r="AN51" s="1278" t="s">
        <v>610</v>
      </c>
      <c r="AO51" s="1278"/>
      <c r="AP51" s="1278"/>
      <c r="AQ51" s="1278"/>
      <c r="AR51" s="1278"/>
      <c r="AS51" s="1278"/>
      <c r="AT51" s="1278"/>
      <c r="AU51" s="1278"/>
      <c r="AV51" s="1278"/>
      <c r="AW51" s="1278"/>
      <c r="AX51" s="1278"/>
      <c r="AY51" s="1278"/>
      <c r="AZ51" s="1278"/>
      <c r="BA51" s="1278"/>
      <c r="BB51" s="1278" t="s">
        <v>611</v>
      </c>
      <c r="BC51" s="1278"/>
      <c r="BD51" s="1278"/>
      <c r="BE51" s="1278"/>
      <c r="BF51" s="1278"/>
      <c r="BG51" s="1278"/>
      <c r="BH51" s="1278"/>
      <c r="BI51" s="1278"/>
      <c r="BJ51" s="1278"/>
      <c r="BK51" s="1278"/>
      <c r="BL51" s="1278"/>
      <c r="BM51" s="1278"/>
      <c r="BN51" s="1278"/>
      <c r="BO51" s="1278"/>
      <c r="BP51" s="1279">
        <v>72.099999999999994</v>
      </c>
      <c r="BQ51" s="1279"/>
      <c r="BR51" s="1279"/>
      <c r="BS51" s="1279"/>
      <c r="BT51" s="1279"/>
      <c r="BU51" s="1279"/>
      <c r="BV51" s="1279"/>
      <c r="BW51" s="1279"/>
      <c r="BX51" s="1279">
        <v>72.900000000000006</v>
      </c>
      <c r="BY51" s="1279"/>
      <c r="BZ51" s="1279"/>
      <c r="CA51" s="1279"/>
      <c r="CB51" s="1279"/>
      <c r="CC51" s="1279"/>
      <c r="CD51" s="1279"/>
      <c r="CE51" s="1279"/>
      <c r="CF51" s="1279">
        <v>72.7</v>
      </c>
      <c r="CG51" s="1279"/>
      <c r="CH51" s="1279"/>
      <c r="CI51" s="1279"/>
      <c r="CJ51" s="1279"/>
      <c r="CK51" s="1279"/>
      <c r="CL51" s="1279"/>
      <c r="CM51" s="1279"/>
      <c r="CN51" s="1279">
        <v>87.5</v>
      </c>
      <c r="CO51" s="1279"/>
      <c r="CP51" s="1279"/>
      <c r="CQ51" s="1279"/>
      <c r="CR51" s="1279"/>
      <c r="CS51" s="1279"/>
      <c r="CT51" s="1279"/>
      <c r="CU51" s="1279"/>
      <c r="CV51" s="1279">
        <v>82.2</v>
      </c>
      <c r="CW51" s="1279"/>
      <c r="CX51" s="1279"/>
      <c r="CY51" s="1279"/>
      <c r="CZ51" s="1279"/>
      <c r="DA51" s="1279"/>
      <c r="DB51" s="1279"/>
      <c r="DC51" s="1279"/>
    </row>
    <row r="52" spans="1:109">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612</v>
      </c>
      <c r="BC53" s="1278"/>
      <c r="BD53" s="1278"/>
      <c r="BE53" s="1278"/>
      <c r="BF53" s="1278"/>
      <c r="BG53" s="1278"/>
      <c r="BH53" s="1278"/>
      <c r="BI53" s="1278"/>
      <c r="BJ53" s="1278"/>
      <c r="BK53" s="1278"/>
      <c r="BL53" s="1278"/>
      <c r="BM53" s="1278"/>
      <c r="BN53" s="1278"/>
      <c r="BO53" s="1278"/>
      <c r="BP53" s="1279">
        <v>56.6</v>
      </c>
      <c r="BQ53" s="1279"/>
      <c r="BR53" s="1279"/>
      <c r="BS53" s="1279"/>
      <c r="BT53" s="1279"/>
      <c r="BU53" s="1279"/>
      <c r="BV53" s="1279"/>
      <c r="BW53" s="1279"/>
      <c r="BX53" s="1279">
        <v>57.9</v>
      </c>
      <c r="BY53" s="1279"/>
      <c r="BZ53" s="1279"/>
      <c r="CA53" s="1279"/>
      <c r="CB53" s="1279"/>
      <c r="CC53" s="1279"/>
      <c r="CD53" s="1279"/>
      <c r="CE53" s="1279"/>
      <c r="CF53" s="1279">
        <v>59.4</v>
      </c>
      <c r="CG53" s="1279"/>
      <c r="CH53" s="1279"/>
      <c r="CI53" s="1279"/>
      <c r="CJ53" s="1279"/>
      <c r="CK53" s="1279"/>
      <c r="CL53" s="1279"/>
      <c r="CM53" s="1279"/>
      <c r="CN53" s="1279">
        <v>59.6</v>
      </c>
      <c r="CO53" s="1279"/>
      <c r="CP53" s="1279"/>
      <c r="CQ53" s="1279"/>
      <c r="CR53" s="1279"/>
      <c r="CS53" s="1279"/>
      <c r="CT53" s="1279"/>
      <c r="CU53" s="1279"/>
      <c r="CV53" s="1279">
        <v>61.1</v>
      </c>
      <c r="CW53" s="1279"/>
      <c r="CX53" s="1279"/>
      <c r="CY53" s="1279"/>
      <c r="CZ53" s="1279"/>
      <c r="DA53" s="1279"/>
      <c r="DB53" s="1279"/>
      <c r="DC53" s="1279"/>
    </row>
    <row r="54" spans="1:109">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c r="A55" s="1257"/>
      <c r="B55" s="1249"/>
      <c r="G55" s="1268"/>
      <c r="H55" s="1268"/>
      <c r="I55" s="1268"/>
      <c r="J55" s="1268"/>
      <c r="K55" s="1277"/>
      <c r="L55" s="1277"/>
      <c r="M55" s="1277"/>
      <c r="N55" s="1277"/>
      <c r="AN55" s="1274" t="s">
        <v>613</v>
      </c>
      <c r="AO55" s="1274"/>
      <c r="AP55" s="1274"/>
      <c r="AQ55" s="1274"/>
      <c r="AR55" s="1274"/>
      <c r="AS55" s="1274"/>
      <c r="AT55" s="1274"/>
      <c r="AU55" s="1274"/>
      <c r="AV55" s="1274"/>
      <c r="AW55" s="1274"/>
      <c r="AX55" s="1274"/>
      <c r="AY55" s="1274"/>
      <c r="AZ55" s="1274"/>
      <c r="BA55" s="1274"/>
      <c r="BB55" s="1278" t="s">
        <v>611</v>
      </c>
      <c r="BC55" s="1278"/>
      <c r="BD55" s="1278"/>
      <c r="BE55" s="1278"/>
      <c r="BF55" s="1278"/>
      <c r="BG55" s="1278"/>
      <c r="BH55" s="1278"/>
      <c r="BI55" s="1278"/>
      <c r="BJ55" s="1278"/>
      <c r="BK55" s="1278"/>
      <c r="BL55" s="1278"/>
      <c r="BM55" s="1278"/>
      <c r="BN55" s="1278"/>
      <c r="BO55" s="1278"/>
      <c r="BP55" s="1279">
        <v>31.3</v>
      </c>
      <c r="BQ55" s="1279"/>
      <c r="BR55" s="1279"/>
      <c r="BS55" s="1279"/>
      <c r="BT55" s="1279"/>
      <c r="BU55" s="1279"/>
      <c r="BV55" s="1279"/>
      <c r="BW55" s="1279"/>
      <c r="BX55" s="1279">
        <v>25.3</v>
      </c>
      <c r="BY55" s="1279"/>
      <c r="BZ55" s="1279"/>
      <c r="CA55" s="1279"/>
      <c r="CB55" s="1279"/>
      <c r="CC55" s="1279"/>
      <c r="CD55" s="1279"/>
      <c r="CE55" s="1279"/>
      <c r="CF55" s="1279">
        <v>25.5</v>
      </c>
      <c r="CG55" s="1279"/>
      <c r="CH55" s="1279"/>
      <c r="CI55" s="1279"/>
      <c r="CJ55" s="1279"/>
      <c r="CK55" s="1279"/>
      <c r="CL55" s="1279"/>
      <c r="CM55" s="1279"/>
      <c r="CN55" s="1279">
        <v>25.1</v>
      </c>
      <c r="CO55" s="1279"/>
      <c r="CP55" s="1279"/>
      <c r="CQ55" s="1279"/>
      <c r="CR55" s="1279"/>
      <c r="CS55" s="1279"/>
      <c r="CT55" s="1279"/>
      <c r="CU55" s="1279"/>
      <c r="CV55" s="1279">
        <v>18</v>
      </c>
      <c r="CW55" s="1279"/>
      <c r="CX55" s="1279"/>
      <c r="CY55" s="1279"/>
      <c r="CZ55" s="1279"/>
      <c r="DA55" s="1279"/>
      <c r="DB55" s="1279"/>
      <c r="DC55" s="1279"/>
    </row>
    <row r="56" spans="1:109">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612</v>
      </c>
      <c r="BC57" s="1278"/>
      <c r="BD57" s="1278"/>
      <c r="BE57" s="1278"/>
      <c r="BF57" s="1278"/>
      <c r="BG57" s="1278"/>
      <c r="BH57" s="1278"/>
      <c r="BI57" s="1278"/>
      <c r="BJ57" s="1278"/>
      <c r="BK57" s="1278"/>
      <c r="BL57" s="1278"/>
      <c r="BM57" s="1278"/>
      <c r="BN57" s="1278"/>
      <c r="BO57" s="1278"/>
      <c r="BP57" s="1279">
        <v>58.4</v>
      </c>
      <c r="BQ57" s="1279"/>
      <c r="BR57" s="1279"/>
      <c r="BS57" s="1279"/>
      <c r="BT57" s="1279"/>
      <c r="BU57" s="1279"/>
      <c r="BV57" s="1279"/>
      <c r="BW57" s="1279"/>
      <c r="BX57" s="1279">
        <v>59.7</v>
      </c>
      <c r="BY57" s="1279"/>
      <c r="BZ57" s="1279"/>
      <c r="CA57" s="1279"/>
      <c r="CB57" s="1279"/>
      <c r="CC57" s="1279"/>
      <c r="CD57" s="1279"/>
      <c r="CE57" s="1279"/>
      <c r="CF57" s="1279">
        <v>60.9</v>
      </c>
      <c r="CG57" s="1279"/>
      <c r="CH57" s="1279"/>
      <c r="CI57" s="1279"/>
      <c r="CJ57" s="1279"/>
      <c r="CK57" s="1279"/>
      <c r="CL57" s="1279"/>
      <c r="CM57" s="1279"/>
      <c r="CN57" s="1279">
        <v>61</v>
      </c>
      <c r="CO57" s="1279"/>
      <c r="CP57" s="1279"/>
      <c r="CQ57" s="1279"/>
      <c r="CR57" s="1279"/>
      <c r="CS57" s="1279"/>
      <c r="CT57" s="1279"/>
      <c r="CU57" s="1279"/>
      <c r="CV57" s="1279">
        <v>62.4</v>
      </c>
      <c r="CW57" s="1279"/>
      <c r="CX57" s="1279"/>
      <c r="CY57" s="1279"/>
      <c r="CZ57" s="1279"/>
      <c r="DA57" s="1279"/>
      <c r="DB57" s="1279"/>
      <c r="DC57" s="1279"/>
      <c r="DD57" s="1282"/>
      <c r="DE57" s="1280"/>
    </row>
    <row r="58" spans="1:109" s="1257" customFormat="1">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c r="B63" s="1288" t="s">
        <v>614</v>
      </c>
    </row>
    <row r="64" spans="1:109">
      <c r="B64" s="1249"/>
      <c r="G64" s="1256"/>
      <c r="I64" s="1289"/>
      <c r="J64" s="1289"/>
      <c r="K64" s="1289"/>
      <c r="L64" s="1289"/>
      <c r="M64" s="1289"/>
      <c r="N64" s="1290"/>
      <c r="AM64" s="1256"/>
      <c r="AN64" s="1256" t="s">
        <v>607</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c r="B65" s="1249"/>
      <c r="AN65" s="1258" t="s">
        <v>615</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c r="B71" s="1249"/>
      <c r="G71" s="1294"/>
      <c r="I71" s="1295"/>
      <c r="J71" s="1292"/>
      <c r="K71" s="1292"/>
      <c r="L71" s="1293"/>
      <c r="M71" s="1292"/>
      <c r="N71" s="1293"/>
      <c r="AM71" s="1294"/>
      <c r="AN71" s="1243" t="s">
        <v>609</v>
      </c>
    </row>
    <row r="72" spans="2:107">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566</v>
      </c>
      <c r="BQ72" s="1274"/>
      <c r="BR72" s="1274"/>
      <c r="BS72" s="1274"/>
      <c r="BT72" s="1274"/>
      <c r="BU72" s="1274"/>
      <c r="BV72" s="1274"/>
      <c r="BW72" s="1274"/>
      <c r="BX72" s="1274" t="s">
        <v>567</v>
      </c>
      <c r="BY72" s="1274"/>
      <c r="BZ72" s="1274"/>
      <c r="CA72" s="1274"/>
      <c r="CB72" s="1274"/>
      <c r="CC72" s="1274"/>
      <c r="CD72" s="1274"/>
      <c r="CE72" s="1274"/>
      <c r="CF72" s="1274" t="s">
        <v>568</v>
      </c>
      <c r="CG72" s="1274"/>
      <c r="CH72" s="1274"/>
      <c r="CI72" s="1274"/>
      <c r="CJ72" s="1274"/>
      <c r="CK72" s="1274"/>
      <c r="CL72" s="1274"/>
      <c r="CM72" s="1274"/>
      <c r="CN72" s="1274" t="s">
        <v>569</v>
      </c>
      <c r="CO72" s="1274"/>
      <c r="CP72" s="1274"/>
      <c r="CQ72" s="1274"/>
      <c r="CR72" s="1274"/>
      <c r="CS72" s="1274"/>
      <c r="CT72" s="1274"/>
      <c r="CU72" s="1274"/>
      <c r="CV72" s="1274" t="s">
        <v>570</v>
      </c>
      <c r="CW72" s="1274"/>
      <c r="CX72" s="1274"/>
      <c r="CY72" s="1274"/>
      <c r="CZ72" s="1274"/>
      <c r="DA72" s="1274"/>
      <c r="DB72" s="1274"/>
      <c r="DC72" s="1274"/>
    </row>
    <row r="73" spans="2:107">
      <c r="B73" s="1249"/>
      <c r="G73" s="1275"/>
      <c r="H73" s="1275"/>
      <c r="I73" s="1275"/>
      <c r="J73" s="1275"/>
      <c r="K73" s="1296"/>
      <c r="L73" s="1296"/>
      <c r="M73" s="1296"/>
      <c r="N73" s="1296"/>
      <c r="AM73" s="1267"/>
      <c r="AN73" s="1278" t="s">
        <v>610</v>
      </c>
      <c r="AO73" s="1278"/>
      <c r="AP73" s="1278"/>
      <c r="AQ73" s="1278"/>
      <c r="AR73" s="1278"/>
      <c r="AS73" s="1278"/>
      <c r="AT73" s="1278"/>
      <c r="AU73" s="1278"/>
      <c r="AV73" s="1278"/>
      <c r="AW73" s="1278"/>
      <c r="AX73" s="1278"/>
      <c r="AY73" s="1278"/>
      <c r="AZ73" s="1278"/>
      <c r="BA73" s="1278"/>
      <c r="BB73" s="1278" t="s">
        <v>611</v>
      </c>
      <c r="BC73" s="1278"/>
      <c r="BD73" s="1278"/>
      <c r="BE73" s="1278"/>
      <c r="BF73" s="1278"/>
      <c r="BG73" s="1278"/>
      <c r="BH73" s="1278"/>
      <c r="BI73" s="1278"/>
      <c r="BJ73" s="1278"/>
      <c r="BK73" s="1278"/>
      <c r="BL73" s="1278"/>
      <c r="BM73" s="1278"/>
      <c r="BN73" s="1278"/>
      <c r="BO73" s="1278"/>
      <c r="BP73" s="1279">
        <v>72.099999999999994</v>
      </c>
      <c r="BQ73" s="1279"/>
      <c r="BR73" s="1279"/>
      <c r="BS73" s="1279"/>
      <c r="BT73" s="1279"/>
      <c r="BU73" s="1279"/>
      <c r="BV73" s="1279"/>
      <c r="BW73" s="1279"/>
      <c r="BX73" s="1279">
        <v>72.900000000000006</v>
      </c>
      <c r="BY73" s="1279"/>
      <c r="BZ73" s="1279"/>
      <c r="CA73" s="1279"/>
      <c r="CB73" s="1279"/>
      <c r="CC73" s="1279"/>
      <c r="CD73" s="1279"/>
      <c r="CE73" s="1279"/>
      <c r="CF73" s="1279">
        <v>72.7</v>
      </c>
      <c r="CG73" s="1279"/>
      <c r="CH73" s="1279"/>
      <c r="CI73" s="1279"/>
      <c r="CJ73" s="1279"/>
      <c r="CK73" s="1279"/>
      <c r="CL73" s="1279"/>
      <c r="CM73" s="1279"/>
      <c r="CN73" s="1279">
        <v>87.5</v>
      </c>
      <c r="CO73" s="1279"/>
      <c r="CP73" s="1279"/>
      <c r="CQ73" s="1279"/>
      <c r="CR73" s="1279"/>
      <c r="CS73" s="1279"/>
      <c r="CT73" s="1279"/>
      <c r="CU73" s="1279"/>
      <c r="CV73" s="1279">
        <v>82.2</v>
      </c>
      <c r="CW73" s="1279"/>
      <c r="CX73" s="1279"/>
      <c r="CY73" s="1279"/>
      <c r="CZ73" s="1279"/>
      <c r="DA73" s="1279"/>
      <c r="DB73" s="1279"/>
      <c r="DC73" s="1279"/>
    </row>
    <row r="74" spans="2:107">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616</v>
      </c>
      <c r="BC75" s="1278"/>
      <c r="BD75" s="1278"/>
      <c r="BE75" s="1278"/>
      <c r="BF75" s="1278"/>
      <c r="BG75" s="1278"/>
      <c r="BH75" s="1278"/>
      <c r="BI75" s="1278"/>
      <c r="BJ75" s="1278"/>
      <c r="BK75" s="1278"/>
      <c r="BL75" s="1278"/>
      <c r="BM75" s="1278"/>
      <c r="BN75" s="1278"/>
      <c r="BO75" s="1278"/>
      <c r="BP75" s="1279">
        <v>8.8000000000000007</v>
      </c>
      <c r="BQ75" s="1279"/>
      <c r="BR75" s="1279"/>
      <c r="BS75" s="1279"/>
      <c r="BT75" s="1279"/>
      <c r="BU75" s="1279"/>
      <c r="BV75" s="1279"/>
      <c r="BW75" s="1279"/>
      <c r="BX75" s="1279">
        <v>8.5</v>
      </c>
      <c r="BY75" s="1279"/>
      <c r="BZ75" s="1279"/>
      <c r="CA75" s="1279"/>
      <c r="CB75" s="1279"/>
      <c r="CC75" s="1279"/>
      <c r="CD75" s="1279"/>
      <c r="CE75" s="1279"/>
      <c r="CF75" s="1279">
        <v>8.5</v>
      </c>
      <c r="CG75" s="1279"/>
      <c r="CH75" s="1279"/>
      <c r="CI75" s="1279"/>
      <c r="CJ75" s="1279"/>
      <c r="CK75" s="1279"/>
      <c r="CL75" s="1279"/>
      <c r="CM75" s="1279"/>
      <c r="CN75" s="1279">
        <v>8.4</v>
      </c>
      <c r="CO75" s="1279"/>
      <c r="CP75" s="1279"/>
      <c r="CQ75" s="1279"/>
      <c r="CR75" s="1279"/>
      <c r="CS75" s="1279"/>
      <c r="CT75" s="1279"/>
      <c r="CU75" s="1279"/>
      <c r="CV75" s="1279">
        <v>8.1999999999999993</v>
      </c>
      <c r="CW75" s="1279"/>
      <c r="CX75" s="1279"/>
      <c r="CY75" s="1279"/>
      <c r="CZ75" s="1279"/>
      <c r="DA75" s="1279"/>
      <c r="DB75" s="1279"/>
      <c r="DC75" s="1279"/>
    </row>
    <row r="76" spans="2:107">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c r="B77" s="1249"/>
      <c r="G77" s="1268"/>
      <c r="H77" s="1268"/>
      <c r="I77" s="1268"/>
      <c r="J77" s="1268"/>
      <c r="K77" s="1296"/>
      <c r="L77" s="1296"/>
      <c r="M77" s="1296"/>
      <c r="N77" s="1296"/>
      <c r="AN77" s="1274" t="s">
        <v>613</v>
      </c>
      <c r="AO77" s="1274"/>
      <c r="AP77" s="1274"/>
      <c r="AQ77" s="1274"/>
      <c r="AR77" s="1274"/>
      <c r="AS77" s="1274"/>
      <c r="AT77" s="1274"/>
      <c r="AU77" s="1274"/>
      <c r="AV77" s="1274"/>
      <c r="AW77" s="1274"/>
      <c r="AX77" s="1274"/>
      <c r="AY77" s="1274"/>
      <c r="AZ77" s="1274"/>
      <c r="BA77" s="1274"/>
      <c r="BB77" s="1278" t="s">
        <v>611</v>
      </c>
      <c r="BC77" s="1278"/>
      <c r="BD77" s="1278"/>
      <c r="BE77" s="1278"/>
      <c r="BF77" s="1278"/>
      <c r="BG77" s="1278"/>
      <c r="BH77" s="1278"/>
      <c r="BI77" s="1278"/>
      <c r="BJ77" s="1278"/>
      <c r="BK77" s="1278"/>
      <c r="BL77" s="1278"/>
      <c r="BM77" s="1278"/>
      <c r="BN77" s="1278"/>
      <c r="BO77" s="1278"/>
      <c r="BP77" s="1279">
        <v>31.3</v>
      </c>
      <c r="BQ77" s="1279"/>
      <c r="BR77" s="1279"/>
      <c r="BS77" s="1279"/>
      <c r="BT77" s="1279"/>
      <c r="BU77" s="1279"/>
      <c r="BV77" s="1279"/>
      <c r="BW77" s="1279"/>
      <c r="BX77" s="1279">
        <v>25.3</v>
      </c>
      <c r="BY77" s="1279"/>
      <c r="BZ77" s="1279"/>
      <c r="CA77" s="1279"/>
      <c r="CB77" s="1279"/>
      <c r="CC77" s="1279"/>
      <c r="CD77" s="1279"/>
      <c r="CE77" s="1279"/>
      <c r="CF77" s="1279">
        <v>25.5</v>
      </c>
      <c r="CG77" s="1279"/>
      <c r="CH77" s="1279"/>
      <c r="CI77" s="1279"/>
      <c r="CJ77" s="1279"/>
      <c r="CK77" s="1279"/>
      <c r="CL77" s="1279"/>
      <c r="CM77" s="1279"/>
      <c r="CN77" s="1279">
        <v>25.1</v>
      </c>
      <c r="CO77" s="1279"/>
      <c r="CP77" s="1279"/>
      <c r="CQ77" s="1279"/>
      <c r="CR77" s="1279"/>
      <c r="CS77" s="1279"/>
      <c r="CT77" s="1279"/>
      <c r="CU77" s="1279"/>
      <c r="CV77" s="1279">
        <v>18</v>
      </c>
      <c r="CW77" s="1279"/>
      <c r="CX77" s="1279"/>
      <c r="CY77" s="1279"/>
      <c r="CZ77" s="1279"/>
      <c r="DA77" s="1279"/>
      <c r="DB77" s="1279"/>
      <c r="DC77" s="1279"/>
    </row>
    <row r="78" spans="2:107">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616</v>
      </c>
      <c r="BC79" s="1278"/>
      <c r="BD79" s="1278"/>
      <c r="BE79" s="1278"/>
      <c r="BF79" s="1278"/>
      <c r="BG79" s="1278"/>
      <c r="BH79" s="1278"/>
      <c r="BI79" s="1278"/>
      <c r="BJ79" s="1278"/>
      <c r="BK79" s="1278"/>
      <c r="BL79" s="1278"/>
      <c r="BM79" s="1278"/>
      <c r="BN79" s="1278"/>
      <c r="BO79" s="1278"/>
      <c r="BP79" s="1279">
        <v>7.2</v>
      </c>
      <c r="BQ79" s="1279"/>
      <c r="BR79" s="1279"/>
      <c r="BS79" s="1279"/>
      <c r="BT79" s="1279"/>
      <c r="BU79" s="1279"/>
      <c r="BV79" s="1279"/>
      <c r="BW79" s="1279"/>
      <c r="BX79" s="1279">
        <v>6.9</v>
      </c>
      <c r="BY79" s="1279"/>
      <c r="BZ79" s="1279"/>
      <c r="CA79" s="1279"/>
      <c r="CB79" s="1279"/>
      <c r="CC79" s="1279"/>
      <c r="CD79" s="1279"/>
      <c r="CE79" s="1279"/>
      <c r="CF79" s="1279">
        <v>6.6</v>
      </c>
      <c r="CG79" s="1279"/>
      <c r="CH79" s="1279"/>
      <c r="CI79" s="1279"/>
      <c r="CJ79" s="1279"/>
      <c r="CK79" s="1279"/>
      <c r="CL79" s="1279"/>
      <c r="CM79" s="1279"/>
      <c r="CN79" s="1279">
        <v>6.4</v>
      </c>
      <c r="CO79" s="1279"/>
      <c r="CP79" s="1279"/>
      <c r="CQ79" s="1279"/>
      <c r="CR79" s="1279"/>
      <c r="CS79" s="1279"/>
      <c r="CT79" s="1279"/>
      <c r="CU79" s="1279"/>
      <c r="CV79" s="1279">
        <v>6.6</v>
      </c>
      <c r="CW79" s="1279"/>
      <c r="CX79" s="1279"/>
      <c r="CY79" s="1279"/>
      <c r="CZ79" s="1279"/>
      <c r="DA79" s="1279"/>
      <c r="DB79" s="1279"/>
      <c r="DC79" s="1279"/>
    </row>
    <row r="80" spans="2:107">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c r="B81" s="1249"/>
    </row>
    <row r="82" spans="2:109" ht="17.2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c r="DD84" s="1243"/>
      <c r="DE84" s="1243"/>
    </row>
    <row r="85" spans="2:109">
      <c r="DD85" s="1243"/>
      <c r="DE85" s="1243"/>
    </row>
  </sheetData>
  <sheetProtection algorithmName="SHA-512" hashValue="9yx10T11BFPlqHFdgtCfmRg5Gfd10g9CHa+6X4kM0YmgwKvMvwA8g1xpU0apPbmbhOMAvrGCiyFgOvRpBA+upA==" saltValue="FjwOKKtql2tJ9n0w2NmJc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513</v>
      </c>
    </row>
  </sheetData>
  <sheetProtection algorithmName="SHA-512" hashValue="oT0YXefwRfEmeVzWdx4YlhuGHV3oLd/1i6MdF2Ztl0oJ5hgcuUqmiPcCkHAeG7Unld2vGaCO6DdpiXSdVauvdA==" saltValue="CI+xP8tehI7llsE64r8Oew=="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513</v>
      </c>
    </row>
  </sheetData>
  <sheetProtection algorithmName="SHA-512" hashValue="6GTmeQEWNqB73yXh25SekyAshr8hLtaHkxzNU/fw6wQc+NGNjsvH2+k0pvJdh5w1bJLcdtF4tNiT08REmQhixA==" saltValue="cVLsL7yjgnepOaUvoxsxa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563</v>
      </c>
      <c r="G2" s="148"/>
      <c r="H2" s="149"/>
    </row>
    <row r="3" spans="1:8">
      <c r="A3" s="145" t="s">
        <v>556</v>
      </c>
      <c r="B3" s="150"/>
      <c r="C3" s="151"/>
      <c r="D3" s="152">
        <v>64652</v>
      </c>
      <c r="E3" s="153"/>
      <c r="F3" s="154">
        <v>54110</v>
      </c>
      <c r="G3" s="155"/>
      <c r="H3" s="156"/>
    </row>
    <row r="4" spans="1:8">
      <c r="A4" s="157"/>
      <c r="B4" s="158"/>
      <c r="C4" s="159"/>
      <c r="D4" s="160">
        <v>32967</v>
      </c>
      <c r="E4" s="161"/>
      <c r="F4" s="162">
        <v>30620</v>
      </c>
      <c r="G4" s="163"/>
      <c r="H4" s="164"/>
    </row>
    <row r="5" spans="1:8">
      <c r="A5" s="145" t="s">
        <v>558</v>
      </c>
      <c r="B5" s="150"/>
      <c r="C5" s="151"/>
      <c r="D5" s="152">
        <v>66408</v>
      </c>
      <c r="E5" s="153"/>
      <c r="F5" s="154">
        <v>54684</v>
      </c>
      <c r="G5" s="155"/>
      <c r="H5" s="156"/>
    </row>
    <row r="6" spans="1:8">
      <c r="A6" s="157"/>
      <c r="B6" s="158"/>
      <c r="C6" s="159"/>
      <c r="D6" s="160">
        <v>40634</v>
      </c>
      <c r="E6" s="161"/>
      <c r="F6" s="162">
        <v>32829</v>
      </c>
      <c r="G6" s="163"/>
      <c r="H6" s="164"/>
    </row>
    <row r="7" spans="1:8">
      <c r="A7" s="145" t="s">
        <v>559</v>
      </c>
      <c r="B7" s="150"/>
      <c r="C7" s="151"/>
      <c r="D7" s="152">
        <v>70209</v>
      </c>
      <c r="E7" s="153"/>
      <c r="F7" s="154">
        <v>62383</v>
      </c>
      <c r="G7" s="155"/>
      <c r="H7" s="156"/>
    </row>
    <row r="8" spans="1:8">
      <c r="A8" s="157"/>
      <c r="B8" s="158"/>
      <c r="C8" s="159"/>
      <c r="D8" s="160">
        <v>47345</v>
      </c>
      <c r="E8" s="161"/>
      <c r="F8" s="162">
        <v>35325</v>
      </c>
      <c r="G8" s="163"/>
      <c r="H8" s="164"/>
    </row>
    <row r="9" spans="1:8">
      <c r="A9" s="145" t="s">
        <v>560</v>
      </c>
      <c r="B9" s="150"/>
      <c r="C9" s="151"/>
      <c r="D9" s="152">
        <v>119750</v>
      </c>
      <c r="E9" s="153"/>
      <c r="F9" s="154">
        <v>63812</v>
      </c>
      <c r="G9" s="155"/>
      <c r="H9" s="156"/>
    </row>
    <row r="10" spans="1:8">
      <c r="A10" s="157"/>
      <c r="B10" s="158"/>
      <c r="C10" s="159"/>
      <c r="D10" s="160">
        <v>83180</v>
      </c>
      <c r="E10" s="161"/>
      <c r="F10" s="162">
        <v>33848</v>
      </c>
      <c r="G10" s="163"/>
      <c r="H10" s="164"/>
    </row>
    <row r="11" spans="1:8">
      <c r="A11" s="145" t="s">
        <v>561</v>
      </c>
      <c r="B11" s="150"/>
      <c r="C11" s="151"/>
      <c r="D11" s="152">
        <v>83477</v>
      </c>
      <c r="E11" s="153"/>
      <c r="F11" s="154">
        <v>54225</v>
      </c>
      <c r="G11" s="155"/>
      <c r="H11" s="156"/>
    </row>
    <row r="12" spans="1:8">
      <c r="A12" s="157"/>
      <c r="B12" s="158"/>
      <c r="C12" s="165"/>
      <c r="D12" s="160">
        <v>36185</v>
      </c>
      <c r="E12" s="161"/>
      <c r="F12" s="162">
        <v>27337</v>
      </c>
      <c r="G12" s="163"/>
      <c r="H12" s="164"/>
    </row>
    <row r="13" spans="1:8">
      <c r="A13" s="145"/>
      <c r="B13" s="150"/>
      <c r="C13" s="166"/>
      <c r="D13" s="167">
        <v>80899</v>
      </c>
      <c r="E13" s="168"/>
      <c r="F13" s="169">
        <v>57843</v>
      </c>
      <c r="G13" s="170"/>
      <c r="H13" s="156"/>
    </row>
    <row r="14" spans="1:8">
      <c r="A14" s="157"/>
      <c r="B14" s="158"/>
      <c r="C14" s="159"/>
      <c r="D14" s="160">
        <v>48062</v>
      </c>
      <c r="E14" s="161"/>
      <c r="F14" s="162">
        <v>31992</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7.59</v>
      </c>
      <c r="C19" s="171">
        <f>ROUND(VALUE(SUBSTITUTE(実質収支比率等に係る経年分析!G$48,"▲","-")),2)</f>
        <v>5.26</v>
      </c>
      <c r="D19" s="171">
        <f>ROUND(VALUE(SUBSTITUTE(実質収支比率等に係る経年分析!H$48,"▲","-")),2)</f>
        <v>8.2200000000000006</v>
      </c>
      <c r="E19" s="171">
        <f>ROUND(VALUE(SUBSTITUTE(実質収支比率等に係る経年分析!I$48,"▲","-")),2)</f>
        <v>8.34</v>
      </c>
      <c r="F19" s="171">
        <f>ROUND(VALUE(SUBSTITUTE(実質収支比率等に係る経年分析!J$48,"▲","-")),2)</f>
        <v>9.61</v>
      </c>
    </row>
    <row r="20" spans="1:11">
      <c r="A20" s="171" t="s">
        <v>55</v>
      </c>
      <c r="B20" s="171">
        <f>ROUND(VALUE(SUBSTITUTE(実質収支比率等に係る経年分析!F$47,"▲","-")),2)</f>
        <v>7.59</v>
      </c>
      <c r="C20" s="171">
        <f>ROUND(VALUE(SUBSTITUTE(実質収支比率等に係る経年分析!G$47,"▲","-")),2)</f>
        <v>6.5</v>
      </c>
      <c r="D20" s="171">
        <f>ROUND(VALUE(SUBSTITUTE(実質収支比率等に係る経年分析!H$47,"▲","-")),2)</f>
        <v>6.53</v>
      </c>
      <c r="E20" s="171">
        <f>ROUND(VALUE(SUBSTITUTE(実質収支比率等に係る経年分析!I$47,"▲","-")),2)</f>
        <v>5.68</v>
      </c>
      <c r="F20" s="171">
        <f>ROUND(VALUE(SUBSTITUTE(実質収支比率等に係る経年分析!J$47,"▲","-")),2)</f>
        <v>6.01</v>
      </c>
    </row>
    <row r="21" spans="1:11">
      <c r="A21" s="171" t="s">
        <v>56</v>
      </c>
      <c r="B21" s="171">
        <f>IF(ISNUMBER(VALUE(SUBSTITUTE(実質収支比率等に係る経年分析!F$49,"▲","-"))),ROUND(VALUE(SUBSTITUTE(実質収支比率等に係る経年分析!F$49,"▲","-")),2),NA())</f>
        <v>0.55000000000000004</v>
      </c>
      <c r="C21" s="171">
        <f>IF(ISNUMBER(VALUE(SUBSTITUTE(実質収支比率等に係る経年分析!G$49,"▲","-"))),ROUND(VALUE(SUBSTITUTE(実質収支比率等に係る経年分析!G$49,"▲","-")),2),NA())</f>
        <v>-3.52</v>
      </c>
      <c r="D21" s="171">
        <f>IF(ISNUMBER(VALUE(SUBSTITUTE(実質収支比率等に係る経年分析!H$49,"▲","-"))),ROUND(VALUE(SUBSTITUTE(実質収支比率等に係る経年分析!H$49,"▲","-")),2),NA())</f>
        <v>2.92</v>
      </c>
      <c r="E21" s="171">
        <f>IF(ISNUMBER(VALUE(SUBSTITUTE(実質収支比率等に係る経年分析!I$49,"▲","-"))),ROUND(VALUE(SUBSTITUTE(実質収支比率等に係る経年分析!I$49,"▲","-")),2),NA())</f>
        <v>-0.4</v>
      </c>
      <c r="F21" s="171">
        <f>IF(ISNUMBER(VALUE(SUBSTITUTE(実質収支比率等に係る経年分析!J$49,"▲","-"))),ROUND(VALUE(SUBSTITUTE(実質収支比率等に係る経年分析!J$49,"▲","-")),2),NA())</f>
        <v>4.07</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7.0000000000000007E-2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7.0000000000000007E-2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7.0000000000000007E-2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0.04</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大館市都市計画事業特別会計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c r="A30" s="172" t="str">
        <f>IF(連結実質赤字比率に係る赤字・黒字の構成分析!C$40="",NA(),連結実質赤字比率に係る赤字・黒字の構成分析!C$40)</f>
        <v>大館市下水道事業会計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1.67</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1.1599999999999999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0.65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0.36</v>
      </c>
    </row>
    <row r="31" spans="1:11">
      <c r="A31" s="172" t="str">
        <f>IF(連結実質赤字比率に係る赤字・黒字の構成分析!C$39="",NA(),連結実質赤字比率に係る赤字・黒字の構成分析!C$39)</f>
        <v>大館市工業用水道事業会計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0.63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0.79</v>
      </c>
    </row>
    <row r="32" spans="1:11">
      <c r="A32" s="172" t="str">
        <f>IF(連結実質赤字比率に係る赤字・黒字の構成分析!C$38="",NA(),連結実質赤字比率に係る赤字・黒字の構成分析!C$38)</f>
        <v>大館市国民健康保険特別会計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1.1599999999999999</v>
      </c>
    </row>
    <row r="33" spans="1:16">
      <c r="A33" s="172" t="str">
        <f>IF(連結実質赤字比率に係る赤字・黒字の構成分析!C$37="",NA(),連結実質赤字比率に係る赤字・黒字の構成分析!C$37)</f>
        <v>大館市介護保険特別会計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1.93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2.36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1.98</v>
      </c>
    </row>
    <row r="34" spans="1:16">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7.55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5.19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8.19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8.3000000000000007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9.57</v>
      </c>
    </row>
    <row r="35" spans="1:16">
      <c r="A35" s="172" t="str">
        <f>IF(連結実質赤字比率に係る赤字・黒字の構成分析!C$35="",NA(),連結実質赤字比率に係る赤字・黒字の構成分析!C$35)</f>
        <v>大館市水道事業会計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9.36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10.039999999999999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10.34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11.01</v>
      </c>
    </row>
    <row r="36" spans="1:16">
      <c r="A36" s="172" t="str">
        <f>IF(連結実質赤字比率に係る赤字・黒字の構成分析!C$34="",NA(),連結実質赤字比率に係る赤字・黒字の構成分析!C$34)</f>
        <v>大館市病院事業会計</v>
      </c>
      <c r="B36" s="172">
        <f>IF(ROUND(VALUE(SUBSTITUTE(連結実質赤字比率に係る赤字・黒字の構成分析!F$34,"▲", "-")), 2) &lt; 0, ABS(ROUND(VALUE(SUBSTITUTE(連結実質赤字比率に係る赤字・黒字の構成分析!F$34,"▲", "-")), 2)), NA())</f>
        <v>0.55000000000000004</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0.39</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0.46</v>
      </c>
      <c r="G36" s="172" t="e">
        <f>IF(ROUND(VALUE(SUBSTITUTE(連結実質赤字比率に係る赤字・黒字の構成分析!H$34,"▲", "-")), 2) &gt;= 0, ABS(ROUND(VALUE(SUBSTITUTE(連結実質赤字比率に係る赤字・黒字の構成分析!H$34,"▲", "-")), 2)), NA())</f>
        <v>#N/A</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v>
      </c>
      <c r="J36" s="172">
        <f>IF(ROUND(VALUE(SUBSTITUTE(連結実質赤字比率に係る赤字・黒字の構成分析!J$34,"▲", "-")), 2) &lt; 0, ABS(ROUND(VALUE(SUBSTITUTE(連結実質赤字比率に係る赤字・黒字の構成分析!J$34,"▲", "-")), 2)), NA())</f>
        <v>0.66</v>
      </c>
      <c r="K36" s="172" t="e">
        <f>IF(ROUND(VALUE(SUBSTITUTE(連結実質赤字比率に係る赤字・黒字の構成分析!J$34,"▲", "-")), 2) &gt;= 0, ABS(ROUND(VALUE(SUBSTITUTE(連結実質赤字比率に係る赤字・黒字の構成分析!J$34,"▲", "-")), 2)), NA())</f>
        <v>#N/A</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3450</v>
      </c>
      <c r="E42" s="173"/>
      <c r="F42" s="173"/>
      <c r="G42" s="173">
        <f>'実質公債費比率（分子）の構造'!L$52</f>
        <v>3367</v>
      </c>
      <c r="H42" s="173"/>
      <c r="I42" s="173"/>
      <c r="J42" s="173">
        <f>'実質公債費比率（分子）の構造'!M$52</f>
        <v>3377</v>
      </c>
      <c r="K42" s="173"/>
      <c r="L42" s="173"/>
      <c r="M42" s="173">
        <f>'実質公債費比率（分子）の構造'!N$52</f>
        <v>3380</v>
      </c>
      <c r="N42" s="173"/>
      <c r="O42" s="173"/>
      <c r="P42" s="173">
        <f>'実質公債費比率（分子）の構造'!O$52</f>
        <v>3287</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201</v>
      </c>
      <c r="C44" s="173"/>
      <c r="D44" s="173"/>
      <c r="E44" s="173">
        <f>'実質公債費比率（分子）の構造'!L$50</f>
        <v>201</v>
      </c>
      <c r="F44" s="173"/>
      <c r="G44" s="173"/>
      <c r="H44" s="173">
        <f>'実質公債費比率（分子）の構造'!M$50</f>
        <v>199</v>
      </c>
      <c r="I44" s="173"/>
      <c r="J44" s="173"/>
      <c r="K44" s="173">
        <f>'実質公債費比率（分子）の構造'!N$50</f>
        <v>71</v>
      </c>
      <c r="L44" s="173"/>
      <c r="M44" s="173"/>
      <c r="N44" s="173">
        <f>'実質公債費比率（分子）の構造'!O$50</f>
        <v>7</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1576</v>
      </c>
      <c r="C46" s="173"/>
      <c r="D46" s="173"/>
      <c r="E46" s="173">
        <f>'実質公債費比率（分子）の構造'!L$48</f>
        <v>1536</v>
      </c>
      <c r="F46" s="173"/>
      <c r="G46" s="173"/>
      <c r="H46" s="173">
        <f>'実質公債費比率（分子）の構造'!M$48</f>
        <v>1504</v>
      </c>
      <c r="I46" s="173"/>
      <c r="J46" s="173"/>
      <c r="K46" s="173">
        <f>'実質公債費比率（分子）の構造'!N$48</f>
        <v>1467</v>
      </c>
      <c r="L46" s="173"/>
      <c r="M46" s="173"/>
      <c r="N46" s="173">
        <f>'実質公債費比率（分子）の構造'!O$48</f>
        <v>1461</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3186</v>
      </c>
      <c r="C49" s="173"/>
      <c r="D49" s="173"/>
      <c r="E49" s="173">
        <f>'実質公債費比率（分子）の構造'!L$45</f>
        <v>3261</v>
      </c>
      <c r="F49" s="173"/>
      <c r="G49" s="173"/>
      <c r="H49" s="173">
        <f>'実質公債費比率（分子）の構造'!M$45</f>
        <v>3254</v>
      </c>
      <c r="I49" s="173"/>
      <c r="J49" s="173"/>
      <c r="K49" s="173">
        <f>'実質公債費比率（分子）の構造'!N$45</f>
        <v>3313</v>
      </c>
      <c r="L49" s="173"/>
      <c r="M49" s="173"/>
      <c r="N49" s="173">
        <f>'実質公債費比率（分子）の構造'!O$45</f>
        <v>3411</v>
      </c>
      <c r="O49" s="173"/>
      <c r="P49" s="173"/>
    </row>
    <row r="50" spans="1:16">
      <c r="A50" s="173" t="s">
        <v>71</v>
      </c>
      <c r="B50" s="173" t="e">
        <f>NA()</f>
        <v>#N/A</v>
      </c>
      <c r="C50" s="173">
        <f>IF(ISNUMBER('実質公債費比率（分子）の構造'!K$53),'実質公債費比率（分子）の構造'!K$53,NA())</f>
        <v>1513</v>
      </c>
      <c r="D50" s="173" t="e">
        <f>NA()</f>
        <v>#N/A</v>
      </c>
      <c r="E50" s="173" t="e">
        <f>NA()</f>
        <v>#N/A</v>
      </c>
      <c r="F50" s="173">
        <f>IF(ISNUMBER('実質公債費比率（分子）の構造'!L$53),'実質公債費比率（分子）の構造'!L$53,NA())</f>
        <v>1631</v>
      </c>
      <c r="G50" s="173" t="e">
        <f>NA()</f>
        <v>#N/A</v>
      </c>
      <c r="H50" s="173" t="e">
        <f>NA()</f>
        <v>#N/A</v>
      </c>
      <c r="I50" s="173">
        <f>IF(ISNUMBER('実質公債費比率（分子）の構造'!M$53),'実質公債費比率（分子）の構造'!M$53,NA())</f>
        <v>1580</v>
      </c>
      <c r="J50" s="173" t="e">
        <f>NA()</f>
        <v>#N/A</v>
      </c>
      <c r="K50" s="173" t="e">
        <f>NA()</f>
        <v>#N/A</v>
      </c>
      <c r="L50" s="173">
        <f>IF(ISNUMBER('実質公債費比率（分子）の構造'!N$53),'実質公債費比率（分子）の構造'!N$53,NA())</f>
        <v>1471</v>
      </c>
      <c r="M50" s="173" t="e">
        <f>NA()</f>
        <v>#N/A</v>
      </c>
      <c r="N50" s="173" t="e">
        <f>NA()</f>
        <v>#N/A</v>
      </c>
      <c r="O50" s="173">
        <f>IF(ISNUMBER('実質公債費比率（分子）の構造'!O$53),'実質公債費比率（分子）の構造'!O$53,NA())</f>
        <v>1592</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36415</v>
      </c>
      <c r="E56" s="172"/>
      <c r="F56" s="172"/>
      <c r="G56" s="172">
        <f>'将来負担比率（分子）の構造'!J$52</f>
        <v>36383</v>
      </c>
      <c r="H56" s="172"/>
      <c r="I56" s="172"/>
      <c r="J56" s="172">
        <f>'将来負担比率（分子）の構造'!K$52</f>
        <v>35720</v>
      </c>
      <c r="K56" s="172"/>
      <c r="L56" s="172"/>
      <c r="M56" s="172">
        <f>'将来負担比率（分子）の構造'!L$52</f>
        <v>37465</v>
      </c>
      <c r="N56" s="172"/>
      <c r="O56" s="172"/>
      <c r="P56" s="172">
        <f>'将来負担比率（分子）の構造'!M$52</f>
        <v>37219</v>
      </c>
    </row>
    <row r="57" spans="1:16">
      <c r="A57" s="172" t="s">
        <v>42</v>
      </c>
      <c r="B57" s="172"/>
      <c r="C57" s="172"/>
      <c r="D57" s="172">
        <f>'将来負担比率（分子）の構造'!I$51</f>
        <v>2651</v>
      </c>
      <c r="E57" s="172"/>
      <c r="F57" s="172"/>
      <c r="G57" s="172">
        <f>'将来負担比率（分子）の構造'!J$51</f>
        <v>1071</v>
      </c>
      <c r="H57" s="172"/>
      <c r="I57" s="172"/>
      <c r="J57" s="172">
        <f>'将来負担比率（分子）の構造'!K$51</f>
        <v>933</v>
      </c>
      <c r="K57" s="172"/>
      <c r="L57" s="172"/>
      <c r="M57" s="172">
        <f>'将来負担比率（分子）の構造'!L$51</f>
        <v>887</v>
      </c>
      <c r="N57" s="172"/>
      <c r="O57" s="172"/>
      <c r="P57" s="172">
        <f>'将来負担比率（分子）の構造'!M$51</f>
        <v>784</v>
      </c>
    </row>
    <row r="58" spans="1:16">
      <c r="A58" s="172" t="s">
        <v>41</v>
      </c>
      <c r="B58" s="172"/>
      <c r="C58" s="172"/>
      <c r="D58" s="172">
        <f>'将来負担比率（分子）の構造'!I$50</f>
        <v>7688</v>
      </c>
      <c r="E58" s="172"/>
      <c r="F58" s="172"/>
      <c r="G58" s="172">
        <f>'将来負担比率（分子）の構造'!J$50</f>
        <v>7983</v>
      </c>
      <c r="H58" s="172"/>
      <c r="I58" s="172"/>
      <c r="J58" s="172">
        <f>'将来負担比率（分子）の構造'!K$50</f>
        <v>7834</v>
      </c>
      <c r="K58" s="172"/>
      <c r="L58" s="172"/>
      <c r="M58" s="172">
        <f>'将来負担比率（分子）の構造'!L$50</f>
        <v>7231</v>
      </c>
      <c r="N58" s="172"/>
      <c r="O58" s="172"/>
      <c r="P58" s="172">
        <f>'将来負担比率（分子）の構造'!M$50</f>
        <v>7206</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5993</v>
      </c>
      <c r="C62" s="172"/>
      <c r="D62" s="172"/>
      <c r="E62" s="172">
        <f>'将来負担比率（分子）の構造'!J$45</f>
        <v>5720</v>
      </c>
      <c r="F62" s="172"/>
      <c r="G62" s="172"/>
      <c r="H62" s="172">
        <f>'将来負担比率（分子）の構造'!K$45</f>
        <v>5795</v>
      </c>
      <c r="I62" s="172"/>
      <c r="J62" s="172"/>
      <c r="K62" s="172">
        <f>'将来負担比率（分子）の構造'!L$45</f>
        <v>5836</v>
      </c>
      <c r="L62" s="172"/>
      <c r="M62" s="172"/>
      <c r="N62" s="172">
        <f>'将来負担比率（分子）の構造'!M$45</f>
        <v>5838</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23064</v>
      </c>
      <c r="C64" s="172"/>
      <c r="D64" s="172"/>
      <c r="E64" s="172">
        <f>'将来負担比率（分子）の構造'!J$43</f>
        <v>21866</v>
      </c>
      <c r="F64" s="172"/>
      <c r="G64" s="172"/>
      <c r="H64" s="172">
        <f>'将来負担比率（分子）の構造'!K$43</f>
        <v>21122</v>
      </c>
      <c r="I64" s="172"/>
      <c r="J64" s="172"/>
      <c r="K64" s="172">
        <f>'将来負担比率（分子）の構造'!L$43</f>
        <v>20668</v>
      </c>
      <c r="L64" s="172"/>
      <c r="M64" s="172"/>
      <c r="N64" s="172">
        <f>'将来負担比率（分子）の構造'!M$43</f>
        <v>20801</v>
      </c>
      <c r="O64" s="172"/>
      <c r="P64" s="172"/>
    </row>
    <row r="65" spans="1:16">
      <c r="A65" s="172" t="s">
        <v>32</v>
      </c>
      <c r="B65" s="172">
        <f>'将来負担比率（分子）の構造'!I$42</f>
        <v>491</v>
      </c>
      <c r="C65" s="172"/>
      <c r="D65" s="172"/>
      <c r="E65" s="172">
        <f>'将来負担比率（分子）の構造'!J$42</f>
        <v>290</v>
      </c>
      <c r="F65" s="172"/>
      <c r="G65" s="172"/>
      <c r="H65" s="172">
        <f>'将来負担比率（分子）の構造'!K$42</f>
        <v>91</v>
      </c>
      <c r="I65" s="172"/>
      <c r="J65" s="172"/>
      <c r="K65" s="172">
        <f>'将来負担比率（分子）の構造'!L$42</f>
        <v>2332</v>
      </c>
      <c r="L65" s="172"/>
      <c r="M65" s="172"/>
      <c r="N65" s="172">
        <f>'将来負担比率（分子）の構造'!M$42</f>
        <v>2325</v>
      </c>
      <c r="O65" s="172"/>
      <c r="P65" s="172"/>
    </row>
    <row r="66" spans="1:16">
      <c r="A66" s="172" t="s">
        <v>31</v>
      </c>
      <c r="B66" s="172">
        <f>'将来負担比率（分子）の構造'!I$41</f>
        <v>30553</v>
      </c>
      <c r="C66" s="172"/>
      <c r="D66" s="172"/>
      <c r="E66" s="172">
        <f>'将来負担比率（分子）の構造'!J$41</f>
        <v>30936</v>
      </c>
      <c r="F66" s="172"/>
      <c r="G66" s="172"/>
      <c r="H66" s="172">
        <f>'将来負担比率（分子）の構造'!K$41</f>
        <v>30714</v>
      </c>
      <c r="I66" s="172"/>
      <c r="J66" s="172"/>
      <c r="K66" s="172">
        <f>'将来負担比率（分子）の構造'!L$41</f>
        <v>33092</v>
      </c>
      <c r="L66" s="172"/>
      <c r="M66" s="172"/>
      <c r="N66" s="172">
        <f>'将来負担比率（分子）の構造'!M$41</f>
        <v>32122</v>
      </c>
      <c r="O66" s="172"/>
      <c r="P66" s="172"/>
    </row>
    <row r="67" spans="1:16">
      <c r="A67" s="172" t="s">
        <v>75</v>
      </c>
      <c r="B67" s="172" t="e">
        <f>NA()</f>
        <v>#N/A</v>
      </c>
      <c r="C67" s="172">
        <f>IF(ISNUMBER('将来負担比率（分子）の構造'!I$53), IF('将来負担比率（分子）の構造'!I$53 &lt; 0, 0, '将来負担比率（分子）の構造'!I$53), NA())</f>
        <v>13347</v>
      </c>
      <c r="D67" s="172" t="e">
        <f>NA()</f>
        <v>#N/A</v>
      </c>
      <c r="E67" s="172" t="e">
        <f>NA()</f>
        <v>#N/A</v>
      </c>
      <c r="F67" s="172">
        <f>IF(ISNUMBER('将来負担比率（分子）の構造'!J$53), IF('将来負担比率（分子）の構造'!J$53 &lt; 0, 0, '将来負担比率（分子）の構造'!J$53), NA())</f>
        <v>13376</v>
      </c>
      <c r="G67" s="172" t="e">
        <f>NA()</f>
        <v>#N/A</v>
      </c>
      <c r="H67" s="172" t="e">
        <f>NA()</f>
        <v>#N/A</v>
      </c>
      <c r="I67" s="172">
        <f>IF(ISNUMBER('将来負担比率（分子）の構造'!K$53), IF('将来負担比率（分子）の構造'!K$53 &lt; 0, 0, '将来負担比率（分子）の構造'!K$53), NA())</f>
        <v>13235</v>
      </c>
      <c r="J67" s="172" t="e">
        <f>NA()</f>
        <v>#N/A</v>
      </c>
      <c r="K67" s="172" t="e">
        <f>NA()</f>
        <v>#N/A</v>
      </c>
      <c r="L67" s="172">
        <f>IF(ISNUMBER('将来負担比率（分子）の構造'!L$53), IF('将来負担比率（分子）の構造'!L$53 &lt; 0, 0, '将来負担比率（分子）の構造'!L$53), NA())</f>
        <v>16346</v>
      </c>
      <c r="M67" s="172" t="e">
        <f>NA()</f>
        <v>#N/A</v>
      </c>
      <c r="N67" s="172" t="e">
        <f>NA()</f>
        <v>#N/A</v>
      </c>
      <c r="O67" s="172">
        <f>IF(ISNUMBER('将来負担比率（分子）の構造'!M$53), IF('将来負担比率（分子）の構造'!M$53 &lt; 0, 0, '将来負担比率（分子）の構造'!M$53), NA())</f>
        <v>15876</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1402</v>
      </c>
      <c r="C72" s="176">
        <f>基金残高に係る経年分析!G55</f>
        <v>1247</v>
      </c>
      <c r="D72" s="176">
        <f>基金残高に係る経年分析!H55</f>
        <v>1354</v>
      </c>
    </row>
    <row r="73" spans="1:16">
      <c r="A73" s="175" t="s">
        <v>78</v>
      </c>
      <c r="B73" s="176">
        <f>基金残高に係る経年分析!F56</f>
        <v>415</v>
      </c>
      <c r="C73" s="176">
        <f>基金残高に係る経年分析!G56</f>
        <v>415</v>
      </c>
      <c r="D73" s="176">
        <f>基金残高に係る経年分析!H56</f>
        <v>696</v>
      </c>
    </row>
    <row r="74" spans="1:16">
      <c r="A74" s="175" t="s">
        <v>79</v>
      </c>
      <c r="B74" s="176">
        <f>基金残高に係る経年分析!F57</f>
        <v>7000</v>
      </c>
      <c r="C74" s="176">
        <f>基金残高に係る経年分析!G57</f>
        <v>6485</v>
      </c>
      <c r="D74" s="176">
        <f>基金残高に係る経年分析!H57</f>
        <v>5857</v>
      </c>
    </row>
  </sheetData>
  <sheetProtection algorithmName="SHA-512" hashValue="0gwIB3GsjQojPmwSOWFdQcK6CthrtpWMZXWHfSJFeFtVL3UXgHTc1BRqjeZI9XV5twvBFaGb4WqUWcQQUzt1uw==" saltValue="GUk7pmCab0Af40+pmy1Y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214</v>
      </c>
      <c r="DI1" s="607"/>
      <c r="DJ1" s="607"/>
      <c r="DK1" s="607"/>
      <c r="DL1" s="607"/>
      <c r="DM1" s="607"/>
      <c r="DN1" s="608"/>
      <c r="DO1" s="212"/>
      <c r="DP1" s="606" t="s">
        <v>215</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09" t="s">
        <v>217</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218</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219</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c r="B4" s="609" t="s">
        <v>1</v>
      </c>
      <c r="C4" s="610"/>
      <c r="D4" s="610"/>
      <c r="E4" s="610"/>
      <c r="F4" s="610"/>
      <c r="G4" s="610"/>
      <c r="H4" s="610"/>
      <c r="I4" s="610"/>
      <c r="J4" s="610"/>
      <c r="K4" s="610"/>
      <c r="L4" s="610"/>
      <c r="M4" s="610"/>
      <c r="N4" s="610"/>
      <c r="O4" s="610"/>
      <c r="P4" s="610"/>
      <c r="Q4" s="611"/>
      <c r="R4" s="609" t="s">
        <v>220</v>
      </c>
      <c r="S4" s="610"/>
      <c r="T4" s="610"/>
      <c r="U4" s="610"/>
      <c r="V4" s="610"/>
      <c r="W4" s="610"/>
      <c r="X4" s="610"/>
      <c r="Y4" s="611"/>
      <c r="Z4" s="609" t="s">
        <v>221</v>
      </c>
      <c r="AA4" s="610"/>
      <c r="AB4" s="610"/>
      <c r="AC4" s="611"/>
      <c r="AD4" s="609" t="s">
        <v>222</v>
      </c>
      <c r="AE4" s="610"/>
      <c r="AF4" s="610"/>
      <c r="AG4" s="610"/>
      <c r="AH4" s="610"/>
      <c r="AI4" s="610"/>
      <c r="AJ4" s="610"/>
      <c r="AK4" s="611"/>
      <c r="AL4" s="609" t="s">
        <v>221</v>
      </c>
      <c r="AM4" s="610"/>
      <c r="AN4" s="610"/>
      <c r="AO4" s="611"/>
      <c r="AP4" s="615" t="s">
        <v>223</v>
      </c>
      <c r="AQ4" s="615"/>
      <c r="AR4" s="615"/>
      <c r="AS4" s="615"/>
      <c r="AT4" s="615"/>
      <c r="AU4" s="615"/>
      <c r="AV4" s="615"/>
      <c r="AW4" s="615"/>
      <c r="AX4" s="615"/>
      <c r="AY4" s="615"/>
      <c r="AZ4" s="615"/>
      <c r="BA4" s="615"/>
      <c r="BB4" s="615"/>
      <c r="BC4" s="615"/>
      <c r="BD4" s="615"/>
      <c r="BE4" s="615"/>
      <c r="BF4" s="615"/>
      <c r="BG4" s="615" t="s">
        <v>224</v>
      </c>
      <c r="BH4" s="615"/>
      <c r="BI4" s="615"/>
      <c r="BJ4" s="615"/>
      <c r="BK4" s="615"/>
      <c r="BL4" s="615"/>
      <c r="BM4" s="615"/>
      <c r="BN4" s="615"/>
      <c r="BO4" s="615" t="s">
        <v>221</v>
      </c>
      <c r="BP4" s="615"/>
      <c r="BQ4" s="615"/>
      <c r="BR4" s="615"/>
      <c r="BS4" s="615" t="s">
        <v>225</v>
      </c>
      <c r="BT4" s="615"/>
      <c r="BU4" s="615"/>
      <c r="BV4" s="615"/>
      <c r="BW4" s="615"/>
      <c r="BX4" s="615"/>
      <c r="BY4" s="615"/>
      <c r="BZ4" s="615"/>
      <c r="CA4" s="615"/>
      <c r="CB4" s="615"/>
      <c r="CD4" s="612" t="s">
        <v>226</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c r="B5" s="616" t="s">
        <v>227</v>
      </c>
      <c r="C5" s="617"/>
      <c r="D5" s="617"/>
      <c r="E5" s="617"/>
      <c r="F5" s="617"/>
      <c r="G5" s="617"/>
      <c r="H5" s="617"/>
      <c r="I5" s="617"/>
      <c r="J5" s="617"/>
      <c r="K5" s="617"/>
      <c r="L5" s="617"/>
      <c r="M5" s="617"/>
      <c r="N5" s="617"/>
      <c r="O5" s="617"/>
      <c r="P5" s="617"/>
      <c r="Q5" s="618"/>
      <c r="R5" s="619">
        <v>7879930</v>
      </c>
      <c r="S5" s="620"/>
      <c r="T5" s="620"/>
      <c r="U5" s="620"/>
      <c r="V5" s="620"/>
      <c r="W5" s="620"/>
      <c r="X5" s="620"/>
      <c r="Y5" s="621"/>
      <c r="Z5" s="622">
        <v>16.8</v>
      </c>
      <c r="AA5" s="622"/>
      <c r="AB5" s="622"/>
      <c r="AC5" s="622"/>
      <c r="AD5" s="623">
        <v>7879046</v>
      </c>
      <c r="AE5" s="623"/>
      <c r="AF5" s="623"/>
      <c r="AG5" s="623"/>
      <c r="AH5" s="623"/>
      <c r="AI5" s="623"/>
      <c r="AJ5" s="623"/>
      <c r="AK5" s="623"/>
      <c r="AL5" s="624">
        <v>35.6</v>
      </c>
      <c r="AM5" s="625"/>
      <c r="AN5" s="625"/>
      <c r="AO5" s="626"/>
      <c r="AP5" s="616" t="s">
        <v>228</v>
      </c>
      <c r="AQ5" s="617"/>
      <c r="AR5" s="617"/>
      <c r="AS5" s="617"/>
      <c r="AT5" s="617"/>
      <c r="AU5" s="617"/>
      <c r="AV5" s="617"/>
      <c r="AW5" s="617"/>
      <c r="AX5" s="617"/>
      <c r="AY5" s="617"/>
      <c r="AZ5" s="617"/>
      <c r="BA5" s="617"/>
      <c r="BB5" s="617"/>
      <c r="BC5" s="617"/>
      <c r="BD5" s="617"/>
      <c r="BE5" s="617"/>
      <c r="BF5" s="618"/>
      <c r="BG5" s="630">
        <v>7876070</v>
      </c>
      <c r="BH5" s="631"/>
      <c r="BI5" s="631"/>
      <c r="BJ5" s="631"/>
      <c r="BK5" s="631"/>
      <c r="BL5" s="631"/>
      <c r="BM5" s="631"/>
      <c r="BN5" s="632"/>
      <c r="BO5" s="633">
        <v>100</v>
      </c>
      <c r="BP5" s="633"/>
      <c r="BQ5" s="633"/>
      <c r="BR5" s="633"/>
      <c r="BS5" s="634">
        <v>153107</v>
      </c>
      <c r="BT5" s="634"/>
      <c r="BU5" s="634"/>
      <c r="BV5" s="634"/>
      <c r="BW5" s="634"/>
      <c r="BX5" s="634"/>
      <c r="BY5" s="634"/>
      <c r="BZ5" s="634"/>
      <c r="CA5" s="634"/>
      <c r="CB5" s="638"/>
      <c r="CD5" s="612" t="s">
        <v>223</v>
      </c>
      <c r="CE5" s="613"/>
      <c r="CF5" s="613"/>
      <c r="CG5" s="613"/>
      <c r="CH5" s="613"/>
      <c r="CI5" s="613"/>
      <c r="CJ5" s="613"/>
      <c r="CK5" s="613"/>
      <c r="CL5" s="613"/>
      <c r="CM5" s="613"/>
      <c r="CN5" s="613"/>
      <c r="CO5" s="613"/>
      <c r="CP5" s="613"/>
      <c r="CQ5" s="614"/>
      <c r="CR5" s="612" t="s">
        <v>229</v>
      </c>
      <c r="CS5" s="613"/>
      <c r="CT5" s="613"/>
      <c r="CU5" s="613"/>
      <c r="CV5" s="613"/>
      <c r="CW5" s="613"/>
      <c r="CX5" s="613"/>
      <c r="CY5" s="614"/>
      <c r="CZ5" s="612" t="s">
        <v>221</v>
      </c>
      <c r="DA5" s="613"/>
      <c r="DB5" s="613"/>
      <c r="DC5" s="614"/>
      <c r="DD5" s="612" t="s">
        <v>230</v>
      </c>
      <c r="DE5" s="613"/>
      <c r="DF5" s="613"/>
      <c r="DG5" s="613"/>
      <c r="DH5" s="613"/>
      <c r="DI5" s="613"/>
      <c r="DJ5" s="613"/>
      <c r="DK5" s="613"/>
      <c r="DL5" s="613"/>
      <c r="DM5" s="613"/>
      <c r="DN5" s="613"/>
      <c r="DO5" s="613"/>
      <c r="DP5" s="614"/>
      <c r="DQ5" s="612" t="s">
        <v>231</v>
      </c>
      <c r="DR5" s="613"/>
      <c r="DS5" s="613"/>
      <c r="DT5" s="613"/>
      <c r="DU5" s="613"/>
      <c r="DV5" s="613"/>
      <c r="DW5" s="613"/>
      <c r="DX5" s="613"/>
      <c r="DY5" s="613"/>
      <c r="DZ5" s="613"/>
      <c r="EA5" s="613"/>
      <c r="EB5" s="613"/>
      <c r="EC5" s="614"/>
    </row>
    <row r="6" spans="2:143" ht="11.25" customHeight="1">
      <c r="B6" s="627" t="s">
        <v>232</v>
      </c>
      <c r="C6" s="628"/>
      <c r="D6" s="628"/>
      <c r="E6" s="628"/>
      <c r="F6" s="628"/>
      <c r="G6" s="628"/>
      <c r="H6" s="628"/>
      <c r="I6" s="628"/>
      <c r="J6" s="628"/>
      <c r="K6" s="628"/>
      <c r="L6" s="628"/>
      <c r="M6" s="628"/>
      <c r="N6" s="628"/>
      <c r="O6" s="628"/>
      <c r="P6" s="628"/>
      <c r="Q6" s="629"/>
      <c r="R6" s="630">
        <v>380167</v>
      </c>
      <c r="S6" s="631"/>
      <c r="T6" s="631"/>
      <c r="U6" s="631"/>
      <c r="V6" s="631"/>
      <c r="W6" s="631"/>
      <c r="X6" s="631"/>
      <c r="Y6" s="632"/>
      <c r="Z6" s="633">
        <v>0.8</v>
      </c>
      <c r="AA6" s="633"/>
      <c r="AB6" s="633"/>
      <c r="AC6" s="633"/>
      <c r="AD6" s="634">
        <v>380167</v>
      </c>
      <c r="AE6" s="634"/>
      <c r="AF6" s="634"/>
      <c r="AG6" s="634"/>
      <c r="AH6" s="634"/>
      <c r="AI6" s="634"/>
      <c r="AJ6" s="634"/>
      <c r="AK6" s="634"/>
      <c r="AL6" s="635">
        <v>1.7</v>
      </c>
      <c r="AM6" s="636"/>
      <c r="AN6" s="636"/>
      <c r="AO6" s="637"/>
      <c r="AP6" s="627" t="s">
        <v>233</v>
      </c>
      <c r="AQ6" s="628"/>
      <c r="AR6" s="628"/>
      <c r="AS6" s="628"/>
      <c r="AT6" s="628"/>
      <c r="AU6" s="628"/>
      <c r="AV6" s="628"/>
      <c r="AW6" s="628"/>
      <c r="AX6" s="628"/>
      <c r="AY6" s="628"/>
      <c r="AZ6" s="628"/>
      <c r="BA6" s="628"/>
      <c r="BB6" s="628"/>
      <c r="BC6" s="628"/>
      <c r="BD6" s="628"/>
      <c r="BE6" s="628"/>
      <c r="BF6" s="629"/>
      <c r="BG6" s="630">
        <v>7876070</v>
      </c>
      <c r="BH6" s="631"/>
      <c r="BI6" s="631"/>
      <c r="BJ6" s="631"/>
      <c r="BK6" s="631"/>
      <c r="BL6" s="631"/>
      <c r="BM6" s="631"/>
      <c r="BN6" s="632"/>
      <c r="BO6" s="633">
        <v>100</v>
      </c>
      <c r="BP6" s="633"/>
      <c r="BQ6" s="633"/>
      <c r="BR6" s="633"/>
      <c r="BS6" s="634">
        <v>153107</v>
      </c>
      <c r="BT6" s="634"/>
      <c r="BU6" s="634"/>
      <c r="BV6" s="634"/>
      <c r="BW6" s="634"/>
      <c r="BX6" s="634"/>
      <c r="BY6" s="634"/>
      <c r="BZ6" s="634"/>
      <c r="CA6" s="634"/>
      <c r="CB6" s="638"/>
      <c r="CD6" s="641" t="s">
        <v>234</v>
      </c>
      <c r="CE6" s="642"/>
      <c r="CF6" s="642"/>
      <c r="CG6" s="642"/>
      <c r="CH6" s="642"/>
      <c r="CI6" s="642"/>
      <c r="CJ6" s="642"/>
      <c r="CK6" s="642"/>
      <c r="CL6" s="642"/>
      <c r="CM6" s="642"/>
      <c r="CN6" s="642"/>
      <c r="CO6" s="642"/>
      <c r="CP6" s="642"/>
      <c r="CQ6" s="643"/>
      <c r="CR6" s="630">
        <v>256862</v>
      </c>
      <c r="CS6" s="631"/>
      <c r="CT6" s="631"/>
      <c r="CU6" s="631"/>
      <c r="CV6" s="631"/>
      <c r="CW6" s="631"/>
      <c r="CX6" s="631"/>
      <c r="CY6" s="632"/>
      <c r="CZ6" s="624">
        <v>0.6</v>
      </c>
      <c r="DA6" s="625"/>
      <c r="DB6" s="625"/>
      <c r="DC6" s="644"/>
      <c r="DD6" s="639" t="s">
        <v>235</v>
      </c>
      <c r="DE6" s="631"/>
      <c r="DF6" s="631"/>
      <c r="DG6" s="631"/>
      <c r="DH6" s="631"/>
      <c r="DI6" s="631"/>
      <c r="DJ6" s="631"/>
      <c r="DK6" s="631"/>
      <c r="DL6" s="631"/>
      <c r="DM6" s="631"/>
      <c r="DN6" s="631"/>
      <c r="DO6" s="631"/>
      <c r="DP6" s="632"/>
      <c r="DQ6" s="639">
        <v>256862</v>
      </c>
      <c r="DR6" s="631"/>
      <c r="DS6" s="631"/>
      <c r="DT6" s="631"/>
      <c r="DU6" s="631"/>
      <c r="DV6" s="631"/>
      <c r="DW6" s="631"/>
      <c r="DX6" s="631"/>
      <c r="DY6" s="631"/>
      <c r="DZ6" s="631"/>
      <c r="EA6" s="631"/>
      <c r="EB6" s="631"/>
      <c r="EC6" s="640"/>
    </row>
    <row r="7" spans="2:143" ht="11.25" customHeight="1">
      <c r="B7" s="627" t="s">
        <v>236</v>
      </c>
      <c r="C7" s="628"/>
      <c r="D7" s="628"/>
      <c r="E7" s="628"/>
      <c r="F7" s="628"/>
      <c r="G7" s="628"/>
      <c r="H7" s="628"/>
      <c r="I7" s="628"/>
      <c r="J7" s="628"/>
      <c r="K7" s="628"/>
      <c r="L7" s="628"/>
      <c r="M7" s="628"/>
      <c r="N7" s="628"/>
      <c r="O7" s="628"/>
      <c r="P7" s="628"/>
      <c r="Q7" s="629"/>
      <c r="R7" s="630">
        <v>4403</v>
      </c>
      <c r="S7" s="631"/>
      <c r="T7" s="631"/>
      <c r="U7" s="631"/>
      <c r="V7" s="631"/>
      <c r="W7" s="631"/>
      <c r="X7" s="631"/>
      <c r="Y7" s="632"/>
      <c r="Z7" s="633">
        <v>0</v>
      </c>
      <c r="AA7" s="633"/>
      <c r="AB7" s="633"/>
      <c r="AC7" s="633"/>
      <c r="AD7" s="634">
        <v>4403</v>
      </c>
      <c r="AE7" s="634"/>
      <c r="AF7" s="634"/>
      <c r="AG7" s="634"/>
      <c r="AH7" s="634"/>
      <c r="AI7" s="634"/>
      <c r="AJ7" s="634"/>
      <c r="AK7" s="634"/>
      <c r="AL7" s="635">
        <v>0</v>
      </c>
      <c r="AM7" s="636"/>
      <c r="AN7" s="636"/>
      <c r="AO7" s="637"/>
      <c r="AP7" s="627" t="s">
        <v>237</v>
      </c>
      <c r="AQ7" s="628"/>
      <c r="AR7" s="628"/>
      <c r="AS7" s="628"/>
      <c r="AT7" s="628"/>
      <c r="AU7" s="628"/>
      <c r="AV7" s="628"/>
      <c r="AW7" s="628"/>
      <c r="AX7" s="628"/>
      <c r="AY7" s="628"/>
      <c r="AZ7" s="628"/>
      <c r="BA7" s="628"/>
      <c r="BB7" s="628"/>
      <c r="BC7" s="628"/>
      <c r="BD7" s="628"/>
      <c r="BE7" s="628"/>
      <c r="BF7" s="629"/>
      <c r="BG7" s="630">
        <v>3366241</v>
      </c>
      <c r="BH7" s="631"/>
      <c r="BI7" s="631"/>
      <c r="BJ7" s="631"/>
      <c r="BK7" s="631"/>
      <c r="BL7" s="631"/>
      <c r="BM7" s="631"/>
      <c r="BN7" s="632"/>
      <c r="BO7" s="633">
        <v>42.7</v>
      </c>
      <c r="BP7" s="633"/>
      <c r="BQ7" s="633"/>
      <c r="BR7" s="633"/>
      <c r="BS7" s="634">
        <v>153107</v>
      </c>
      <c r="BT7" s="634"/>
      <c r="BU7" s="634"/>
      <c r="BV7" s="634"/>
      <c r="BW7" s="634"/>
      <c r="BX7" s="634"/>
      <c r="BY7" s="634"/>
      <c r="BZ7" s="634"/>
      <c r="CA7" s="634"/>
      <c r="CB7" s="638"/>
      <c r="CD7" s="645" t="s">
        <v>238</v>
      </c>
      <c r="CE7" s="646"/>
      <c r="CF7" s="646"/>
      <c r="CG7" s="646"/>
      <c r="CH7" s="646"/>
      <c r="CI7" s="646"/>
      <c r="CJ7" s="646"/>
      <c r="CK7" s="646"/>
      <c r="CL7" s="646"/>
      <c r="CM7" s="646"/>
      <c r="CN7" s="646"/>
      <c r="CO7" s="646"/>
      <c r="CP7" s="646"/>
      <c r="CQ7" s="647"/>
      <c r="CR7" s="630">
        <v>7445752</v>
      </c>
      <c r="CS7" s="631"/>
      <c r="CT7" s="631"/>
      <c r="CU7" s="631"/>
      <c r="CV7" s="631"/>
      <c r="CW7" s="631"/>
      <c r="CX7" s="631"/>
      <c r="CY7" s="632"/>
      <c r="CZ7" s="633">
        <v>16.7</v>
      </c>
      <c r="DA7" s="633"/>
      <c r="DB7" s="633"/>
      <c r="DC7" s="633"/>
      <c r="DD7" s="639">
        <v>1077309</v>
      </c>
      <c r="DE7" s="631"/>
      <c r="DF7" s="631"/>
      <c r="DG7" s="631"/>
      <c r="DH7" s="631"/>
      <c r="DI7" s="631"/>
      <c r="DJ7" s="631"/>
      <c r="DK7" s="631"/>
      <c r="DL7" s="631"/>
      <c r="DM7" s="631"/>
      <c r="DN7" s="631"/>
      <c r="DO7" s="631"/>
      <c r="DP7" s="632"/>
      <c r="DQ7" s="639">
        <v>4547700</v>
      </c>
      <c r="DR7" s="631"/>
      <c r="DS7" s="631"/>
      <c r="DT7" s="631"/>
      <c r="DU7" s="631"/>
      <c r="DV7" s="631"/>
      <c r="DW7" s="631"/>
      <c r="DX7" s="631"/>
      <c r="DY7" s="631"/>
      <c r="DZ7" s="631"/>
      <c r="EA7" s="631"/>
      <c r="EB7" s="631"/>
      <c r="EC7" s="640"/>
    </row>
    <row r="8" spans="2:143" ht="11.25" customHeight="1">
      <c r="B8" s="627" t="s">
        <v>239</v>
      </c>
      <c r="C8" s="628"/>
      <c r="D8" s="628"/>
      <c r="E8" s="628"/>
      <c r="F8" s="628"/>
      <c r="G8" s="628"/>
      <c r="H8" s="628"/>
      <c r="I8" s="628"/>
      <c r="J8" s="628"/>
      <c r="K8" s="628"/>
      <c r="L8" s="628"/>
      <c r="M8" s="628"/>
      <c r="N8" s="628"/>
      <c r="O8" s="628"/>
      <c r="P8" s="628"/>
      <c r="Q8" s="629"/>
      <c r="R8" s="630">
        <v>21681</v>
      </c>
      <c r="S8" s="631"/>
      <c r="T8" s="631"/>
      <c r="U8" s="631"/>
      <c r="V8" s="631"/>
      <c r="W8" s="631"/>
      <c r="X8" s="631"/>
      <c r="Y8" s="632"/>
      <c r="Z8" s="633">
        <v>0</v>
      </c>
      <c r="AA8" s="633"/>
      <c r="AB8" s="633"/>
      <c r="AC8" s="633"/>
      <c r="AD8" s="634">
        <v>21681</v>
      </c>
      <c r="AE8" s="634"/>
      <c r="AF8" s="634"/>
      <c r="AG8" s="634"/>
      <c r="AH8" s="634"/>
      <c r="AI8" s="634"/>
      <c r="AJ8" s="634"/>
      <c r="AK8" s="634"/>
      <c r="AL8" s="635">
        <v>0.1</v>
      </c>
      <c r="AM8" s="636"/>
      <c r="AN8" s="636"/>
      <c r="AO8" s="637"/>
      <c r="AP8" s="627" t="s">
        <v>240</v>
      </c>
      <c r="AQ8" s="628"/>
      <c r="AR8" s="628"/>
      <c r="AS8" s="628"/>
      <c r="AT8" s="628"/>
      <c r="AU8" s="628"/>
      <c r="AV8" s="628"/>
      <c r="AW8" s="628"/>
      <c r="AX8" s="628"/>
      <c r="AY8" s="628"/>
      <c r="AZ8" s="628"/>
      <c r="BA8" s="628"/>
      <c r="BB8" s="628"/>
      <c r="BC8" s="628"/>
      <c r="BD8" s="628"/>
      <c r="BE8" s="628"/>
      <c r="BF8" s="629"/>
      <c r="BG8" s="630">
        <v>121545</v>
      </c>
      <c r="BH8" s="631"/>
      <c r="BI8" s="631"/>
      <c r="BJ8" s="631"/>
      <c r="BK8" s="631"/>
      <c r="BL8" s="631"/>
      <c r="BM8" s="631"/>
      <c r="BN8" s="632"/>
      <c r="BO8" s="633">
        <v>1.5</v>
      </c>
      <c r="BP8" s="633"/>
      <c r="BQ8" s="633"/>
      <c r="BR8" s="633"/>
      <c r="BS8" s="634" t="s">
        <v>137</v>
      </c>
      <c r="BT8" s="634"/>
      <c r="BU8" s="634"/>
      <c r="BV8" s="634"/>
      <c r="BW8" s="634"/>
      <c r="BX8" s="634"/>
      <c r="BY8" s="634"/>
      <c r="BZ8" s="634"/>
      <c r="CA8" s="634"/>
      <c r="CB8" s="638"/>
      <c r="CD8" s="645" t="s">
        <v>241</v>
      </c>
      <c r="CE8" s="646"/>
      <c r="CF8" s="646"/>
      <c r="CG8" s="646"/>
      <c r="CH8" s="646"/>
      <c r="CI8" s="646"/>
      <c r="CJ8" s="646"/>
      <c r="CK8" s="646"/>
      <c r="CL8" s="646"/>
      <c r="CM8" s="646"/>
      <c r="CN8" s="646"/>
      <c r="CO8" s="646"/>
      <c r="CP8" s="646"/>
      <c r="CQ8" s="647"/>
      <c r="CR8" s="630">
        <v>14437491</v>
      </c>
      <c r="CS8" s="631"/>
      <c r="CT8" s="631"/>
      <c r="CU8" s="631"/>
      <c r="CV8" s="631"/>
      <c r="CW8" s="631"/>
      <c r="CX8" s="631"/>
      <c r="CY8" s="632"/>
      <c r="CZ8" s="633">
        <v>32.299999999999997</v>
      </c>
      <c r="DA8" s="633"/>
      <c r="DB8" s="633"/>
      <c r="DC8" s="633"/>
      <c r="DD8" s="639">
        <v>119002</v>
      </c>
      <c r="DE8" s="631"/>
      <c r="DF8" s="631"/>
      <c r="DG8" s="631"/>
      <c r="DH8" s="631"/>
      <c r="DI8" s="631"/>
      <c r="DJ8" s="631"/>
      <c r="DK8" s="631"/>
      <c r="DL8" s="631"/>
      <c r="DM8" s="631"/>
      <c r="DN8" s="631"/>
      <c r="DO8" s="631"/>
      <c r="DP8" s="632"/>
      <c r="DQ8" s="639">
        <v>6528023</v>
      </c>
      <c r="DR8" s="631"/>
      <c r="DS8" s="631"/>
      <c r="DT8" s="631"/>
      <c r="DU8" s="631"/>
      <c r="DV8" s="631"/>
      <c r="DW8" s="631"/>
      <c r="DX8" s="631"/>
      <c r="DY8" s="631"/>
      <c r="DZ8" s="631"/>
      <c r="EA8" s="631"/>
      <c r="EB8" s="631"/>
      <c r="EC8" s="640"/>
    </row>
    <row r="9" spans="2:143" ht="11.25" customHeight="1">
      <c r="B9" s="627" t="s">
        <v>242</v>
      </c>
      <c r="C9" s="628"/>
      <c r="D9" s="628"/>
      <c r="E9" s="628"/>
      <c r="F9" s="628"/>
      <c r="G9" s="628"/>
      <c r="H9" s="628"/>
      <c r="I9" s="628"/>
      <c r="J9" s="628"/>
      <c r="K9" s="628"/>
      <c r="L9" s="628"/>
      <c r="M9" s="628"/>
      <c r="N9" s="628"/>
      <c r="O9" s="628"/>
      <c r="P9" s="628"/>
      <c r="Q9" s="629"/>
      <c r="R9" s="630">
        <v>29953</v>
      </c>
      <c r="S9" s="631"/>
      <c r="T9" s="631"/>
      <c r="U9" s="631"/>
      <c r="V9" s="631"/>
      <c r="W9" s="631"/>
      <c r="X9" s="631"/>
      <c r="Y9" s="632"/>
      <c r="Z9" s="633">
        <v>0.1</v>
      </c>
      <c r="AA9" s="633"/>
      <c r="AB9" s="633"/>
      <c r="AC9" s="633"/>
      <c r="AD9" s="634">
        <v>29953</v>
      </c>
      <c r="AE9" s="634"/>
      <c r="AF9" s="634"/>
      <c r="AG9" s="634"/>
      <c r="AH9" s="634"/>
      <c r="AI9" s="634"/>
      <c r="AJ9" s="634"/>
      <c r="AK9" s="634"/>
      <c r="AL9" s="635">
        <v>0.1</v>
      </c>
      <c r="AM9" s="636"/>
      <c r="AN9" s="636"/>
      <c r="AO9" s="637"/>
      <c r="AP9" s="627" t="s">
        <v>243</v>
      </c>
      <c r="AQ9" s="628"/>
      <c r="AR9" s="628"/>
      <c r="AS9" s="628"/>
      <c r="AT9" s="628"/>
      <c r="AU9" s="628"/>
      <c r="AV9" s="628"/>
      <c r="AW9" s="628"/>
      <c r="AX9" s="628"/>
      <c r="AY9" s="628"/>
      <c r="AZ9" s="628"/>
      <c r="BA9" s="628"/>
      <c r="BB9" s="628"/>
      <c r="BC9" s="628"/>
      <c r="BD9" s="628"/>
      <c r="BE9" s="628"/>
      <c r="BF9" s="629"/>
      <c r="BG9" s="630">
        <v>2604170</v>
      </c>
      <c r="BH9" s="631"/>
      <c r="BI9" s="631"/>
      <c r="BJ9" s="631"/>
      <c r="BK9" s="631"/>
      <c r="BL9" s="631"/>
      <c r="BM9" s="631"/>
      <c r="BN9" s="632"/>
      <c r="BO9" s="633">
        <v>33</v>
      </c>
      <c r="BP9" s="633"/>
      <c r="BQ9" s="633"/>
      <c r="BR9" s="633"/>
      <c r="BS9" s="634" t="s">
        <v>244</v>
      </c>
      <c r="BT9" s="634"/>
      <c r="BU9" s="634"/>
      <c r="BV9" s="634"/>
      <c r="BW9" s="634"/>
      <c r="BX9" s="634"/>
      <c r="BY9" s="634"/>
      <c r="BZ9" s="634"/>
      <c r="CA9" s="634"/>
      <c r="CB9" s="638"/>
      <c r="CD9" s="645" t="s">
        <v>245</v>
      </c>
      <c r="CE9" s="646"/>
      <c r="CF9" s="646"/>
      <c r="CG9" s="646"/>
      <c r="CH9" s="646"/>
      <c r="CI9" s="646"/>
      <c r="CJ9" s="646"/>
      <c r="CK9" s="646"/>
      <c r="CL9" s="646"/>
      <c r="CM9" s="646"/>
      <c r="CN9" s="646"/>
      <c r="CO9" s="646"/>
      <c r="CP9" s="646"/>
      <c r="CQ9" s="647"/>
      <c r="CR9" s="630">
        <v>6460467</v>
      </c>
      <c r="CS9" s="631"/>
      <c r="CT9" s="631"/>
      <c r="CU9" s="631"/>
      <c r="CV9" s="631"/>
      <c r="CW9" s="631"/>
      <c r="CX9" s="631"/>
      <c r="CY9" s="632"/>
      <c r="CZ9" s="633">
        <v>14.5</v>
      </c>
      <c r="DA9" s="633"/>
      <c r="DB9" s="633"/>
      <c r="DC9" s="633"/>
      <c r="DD9" s="639">
        <v>1778156</v>
      </c>
      <c r="DE9" s="631"/>
      <c r="DF9" s="631"/>
      <c r="DG9" s="631"/>
      <c r="DH9" s="631"/>
      <c r="DI9" s="631"/>
      <c r="DJ9" s="631"/>
      <c r="DK9" s="631"/>
      <c r="DL9" s="631"/>
      <c r="DM9" s="631"/>
      <c r="DN9" s="631"/>
      <c r="DO9" s="631"/>
      <c r="DP9" s="632"/>
      <c r="DQ9" s="639">
        <v>3939305</v>
      </c>
      <c r="DR9" s="631"/>
      <c r="DS9" s="631"/>
      <c r="DT9" s="631"/>
      <c r="DU9" s="631"/>
      <c r="DV9" s="631"/>
      <c r="DW9" s="631"/>
      <c r="DX9" s="631"/>
      <c r="DY9" s="631"/>
      <c r="DZ9" s="631"/>
      <c r="EA9" s="631"/>
      <c r="EB9" s="631"/>
      <c r="EC9" s="640"/>
    </row>
    <row r="10" spans="2:143" ht="11.25" customHeight="1">
      <c r="B10" s="627" t="s">
        <v>246</v>
      </c>
      <c r="C10" s="628"/>
      <c r="D10" s="628"/>
      <c r="E10" s="628"/>
      <c r="F10" s="628"/>
      <c r="G10" s="628"/>
      <c r="H10" s="628"/>
      <c r="I10" s="628"/>
      <c r="J10" s="628"/>
      <c r="K10" s="628"/>
      <c r="L10" s="628"/>
      <c r="M10" s="628"/>
      <c r="N10" s="628"/>
      <c r="O10" s="628"/>
      <c r="P10" s="628"/>
      <c r="Q10" s="629"/>
      <c r="R10" s="630" t="s">
        <v>244</v>
      </c>
      <c r="S10" s="631"/>
      <c r="T10" s="631"/>
      <c r="U10" s="631"/>
      <c r="V10" s="631"/>
      <c r="W10" s="631"/>
      <c r="X10" s="631"/>
      <c r="Y10" s="632"/>
      <c r="Z10" s="633" t="s">
        <v>137</v>
      </c>
      <c r="AA10" s="633"/>
      <c r="AB10" s="633"/>
      <c r="AC10" s="633"/>
      <c r="AD10" s="634" t="s">
        <v>244</v>
      </c>
      <c r="AE10" s="634"/>
      <c r="AF10" s="634"/>
      <c r="AG10" s="634"/>
      <c r="AH10" s="634"/>
      <c r="AI10" s="634"/>
      <c r="AJ10" s="634"/>
      <c r="AK10" s="634"/>
      <c r="AL10" s="635" t="s">
        <v>179</v>
      </c>
      <c r="AM10" s="636"/>
      <c r="AN10" s="636"/>
      <c r="AO10" s="637"/>
      <c r="AP10" s="627" t="s">
        <v>247</v>
      </c>
      <c r="AQ10" s="628"/>
      <c r="AR10" s="628"/>
      <c r="AS10" s="628"/>
      <c r="AT10" s="628"/>
      <c r="AU10" s="628"/>
      <c r="AV10" s="628"/>
      <c r="AW10" s="628"/>
      <c r="AX10" s="628"/>
      <c r="AY10" s="628"/>
      <c r="AZ10" s="628"/>
      <c r="BA10" s="628"/>
      <c r="BB10" s="628"/>
      <c r="BC10" s="628"/>
      <c r="BD10" s="628"/>
      <c r="BE10" s="628"/>
      <c r="BF10" s="629"/>
      <c r="BG10" s="630">
        <v>239618</v>
      </c>
      <c r="BH10" s="631"/>
      <c r="BI10" s="631"/>
      <c r="BJ10" s="631"/>
      <c r="BK10" s="631"/>
      <c r="BL10" s="631"/>
      <c r="BM10" s="631"/>
      <c r="BN10" s="632"/>
      <c r="BO10" s="633">
        <v>3</v>
      </c>
      <c r="BP10" s="633"/>
      <c r="BQ10" s="633"/>
      <c r="BR10" s="633"/>
      <c r="BS10" s="634">
        <v>39618</v>
      </c>
      <c r="BT10" s="634"/>
      <c r="BU10" s="634"/>
      <c r="BV10" s="634"/>
      <c r="BW10" s="634"/>
      <c r="BX10" s="634"/>
      <c r="BY10" s="634"/>
      <c r="BZ10" s="634"/>
      <c r="CA10" s="634"/>
      <c r="CB10" s="638"/>
      <c r="CD10" s="645" t="s">
        <v>248</v>
      </c>
      <c r="CE10" s="646"/>
      <c r="CF10" s="646"/>
      <c r="CG10" s="646"/>
      <c r="CH10" s="646"/>
      <c r="CI10" s="646"/>
      <c r="CJ10" s="646"/>
      <c r="CK10" s="646"/>
      <c r="CL10" s="646"/>
      <c r="CM10" s="646"/>
      <c r="CN10" s="646"/>
      <c r="CO10" s="646"/>
      <c r="CP10" s="646"/>
      <c r="CQ10" s="647"/>
      <c r="CR10" s="630">
        <v>108928</v>
      </c>
      <c r="CS10" s="631"/>
      <c r="CT10" s="631"/>
      <c r="CU10" s="631"/>
      <c r="CV10" s="631"/>
      <c r="CW10" s="631"/>
      <c r="CX10" s="631"/>
      <c r="CY10" s="632"/>
      <c r="CZ10" s="633">
        <v>0.2</v>
      </c>
      <c r="DA10" s="633"/>
      <c r="DB10" s="633"/>
      <c r="DC10" s="633"/>
      <c r="DD10" s="639">
        <v>8800</v>
      </c>
      <c r="DE10" s="631"/>
      <c r="DF10" s="631"/>
      <c r="DG10" s="631"/>
      <c r="DH10" s="631"/>
      <c r="DI10" s="631"/>
      <c r="DJ10" s="631"/>
      <c r="DK10" s="631"/>
      <c r="DL10" s="631"/>
      <c r="DM10" s="631"/>
      <c r="DN10" s="631"/>
      <c r="DO10" s="631"/>
      <c r="DP10" s="632"/>
      <c r="DQ10" s="639">
        <v>87851</v>
      </c>
      <c r="DR10" s="631"/>
      <c r="DS10" s="631"/>
      <c r="DT10" s="631"/>
      <c r="DU10" s="631"/>
      <c r="DV10" s="631"/>
      <c r="DW10" s="631"/>
      <c r="DX10" s="631"/>
      <c r="DY10" s="631"/>
      <c r="DZ10" s="631"/>
      <c r="EA10" s="631"/>
      <c r="EB10" s="631"/>
      <c r="EC10" s="640"/>
    </row>
    <row r="11" spans="2:143" ht="11.25" customHeight="1">
      <c r="B11" s="627" t="s">
        <v>249</v>
      </c>
      <c r="C11" s="628"/>
      <c r="D11" s="628"/>
      <c r="E11" s="628"/>
      <c r="F11" s="628"/>
      <c r="G11" s="628"/>
      <c r="H11" s="628"/>
      <c r="I11" s="628"/>
      <c r="J11" s="628"/>
      <c r="K11" s="628"/>
      <c r="L11" s="628"/>
      <c r="M11" s="628"/>
      <c r="N11" s="628"/>
      <c r="O11" s="628"/>
      <c r="P11" s="628"/>
      <c r="Q11" s="629"/>
      <c r="R11" s="630">
        <v>1793530</v>
      </c>
      <c r="S11" s="631"/>
      <c r="T11" s="631"/>
      <c r="U11" s="631"/>
      <c r="V11" s="631"/>
      <c r="W11" s="631"/>
      <c r="X11" s="631"/>
      <c r="Y11" s="632"/>
      <c r="Z11" s="635">
        <v>3.8</v>
      </c>
      <c r="AA11" s="636"/>
      <c r="AB11" s="636"/>
      <c r="AC11" s="648"/>
      <c r="AD11" s="639">
        <v>1793530</v>
      </c>
      <c r="AE11" s="631"/>
      <c r="AF11" s="631"/>
      <c r="AG11" s="631"/>
      <c r="AH11" s="631"/>
      <c r="AI11" s="631"/>
      <c r="AJ11" s="631"/>
      <c r="AK11" s="632"/>
      <c r="AL11" s="635">
        <v>8.1</v>
      </c>
      <c r="AM11" s="636"/>
      <c r="AN11" s="636"/>
      <c r="AO11" s="637"/>
      <c r="AP11" s="627" t="s">
        <v>250</v>
      </c>
      <c r="AQ11" s="628"/>
      <c r="AR11" s="628"/>
      <c r="AS11" s="628"/>
      <c r="AT11" s="628"/>
      <c r="AU11" s="628"/>
      <c r="AV11" s="628"/>
      <c r="AW11" s="628"/>
      <c r="AX11" s="628"/>
      <c r="AY11" s="628"/>
      <c r="AZ11" s="628"/>
      <c r="BA11" s="628"/>
      <c r="BB11" s="628"/>
      <c r="BC11" s="628"/>
      <c r="BD11" s="628"/>
      <c r="BE11" s="628"/>
      <c r="BF11" s="629"/>
      <c r="BG11" s="630">
        <v>400908</v>
      </c>
      <c r="BH11" s="631"/>
      <c r="BI11" s="631"/>
      <c r="BJ11" s="631"/>
      <c r="BK11" s="631"/>
      <c r="BL11" s="631"/>
      <c r="BM11" s="631"/>
      <c r="BN11" s="632"/>
      <c r="BO11" s="633">
        <v>5.0999999999999996</v>
      </c>
      <c r="BP11" s="633"/>
      <c r="BQ11" s="633"/>
      <c r="BR11" s="633"/>
      <c r="BS11" s="634">
        <v>113489</v>
      </c>
      <c r="BT11" s="634"/>
      <c r="BU11" s="634"/>
      <c r="BV11" s="634"/>
      <c r="BW11" s="634"/>
      <c r="BX11" s="634"/>
      <c r="BY11" s="634"/>
      <c r="BZ11" s="634"/>
      <c r="CA11" s="634"/>
      <c r="CB11" s="638"/>
      <c r="CD11" s="645" t="s">
        <v>251</v>
      </c>
      <c r="CE11" s="646"/>
      <c r="CF11" s="646"/>
      <c r="CG11" s="646"/>
      <c r="CH11" s="646"/>
      <c r="CI11" s="646"/>
      <c r="CJ11" s="646"/>
      <c r="CK11" s="646"/>
      <c r="CL11" s="646"/>
      <c r="CM11" s="646"/>
      <c r="CN11" s="646"/>
      <c r="CO11" s="646"/>
      <c r="CP11" s="646"/>
      <c r="CQ11" s="647"/>
      <c r="CR11" s="630">
        <v>1357960</v>
      </c>
      <c r="CS11" s="631"/>
      <c r="CT11" s="631"/>
      <c r="CU11" s="631"/>
      <c r="CV11" s="631"/>
      <c r="CW11" s="631"/>
      <c r="CX11" s="631"/>
      <c r="CY11" s="632"/>
      <c r="CZ11" s="633">
        <v>3</v>
      </c>
      <c r="DA11" s="633"/>
      <c r="DB11" s="633"/>
      <c r="DC11" s="633"/>
      <c r="DD11" s="639">
        <v>312781</v>
      </c>
      <c r="DE11" s="631"/>
      <c r="DF11" s="631"/>
      <c r="DG11" s="631"/>
      <c r="DH11" s="631"/>
      <c r="DI11" s="631"/>
      <c r="DJ11" s="631"/>
      <c r="DK11" s="631"/>
      <c r="DL11" s="631"/>
      <c r="DM11" s="631"/>
      <c r="DN11" s="631"/>
      <c r="DO11" s="631"/>
      <c r="DP11" s="632"/>
      <c r="DQ11" s="639">
        <v>828430</v>
      </c>
      <c r="DR11" s="631"/>
      <c r="DS11" s="631"/>
      <c r="DT11" s="631"/>
      <c r="DU11" s="631"/>
      <c r="DV11" s="631"/>
      <c r="DW11" s="631"/>
      <c r="DX11" s="631"/>
      <c r="DY11" s="631"/>
      <c r="DZ11" s="631"/>
      <c r="EA11" s="631"/>
      <c r="EB11" s="631"/>
      <c r="EC11" s="640"/>
    </row>
    <row r="12" spans="2:143" ht="11.25" customHeight="1">
      <c r="B12" s="627" t="s">
        <v>252</v>
      </c>
      <c r="C12" s="628"/>
      <c r="D12" s="628"/>
      <c r="E12" s="628"/>
      <c r="F12" s="628"/>
      <c r="G12" s="628"/>
      <c r="H12" s="628"/>
      <c r="I12" s="628"/>
      <c r="J12" s="628"/>
      <c r="K12" s="628"/>
      <c r="L12" s="628"/>
      <c r="M12" s="628"/>
      <c r="N12" s="628"/>
      <c r="O12" s="628"/>
      <c r="P12" s="628"/>
      <c r="Q12" s="629"/>
      <c r="R12" s="630">
        <v>4470</v>
      </c>
      <c r="S12" s="631"/>
      <c r="T12" s="631"/>
      <c r="U12" s="631"/>
      <c r="V12" s="631"/>
      <c r="W12" s="631"/>
      <c r="X12" s="631"/>
      <c r="Y12" s="632"/>
      <c r="Z12" s="633">
        <v>0</v>
      </c>
      <c r="AA12" s="633"/>
      <c r="AB12" s="633"/>
      <c r="AC12" s="633"/>
      <c r="AD12" s="634">
        <v>4470</v>
      </c>
      <c r="AE12" s="634"/>
      <c r="AF12" s="634"/>
      <c r="AG12" s="634"/>
      <c r="AH12" s="634"/>
      <c r="AI12" s="634"/>
      <c r="AJ12" s="634"/>
      <c r="AK12" s="634"/>
      <c r="AL12" s="635">
        <v>0</v>
      </c>
      <c r="AM12" s="636"/>
      <c r="AN12" s="636"/>
      <c r="AO12" s="637"/>
      <c r="AP12" s="627" t="s">
        <v>253</v>
      </c>
      <c r="AQ12" s="628"/>
      <c r="AR12" s="628"/>
      <c r="AS12" s="628"/>
      <c r="AT12" s="628"/>
      <c r="AU12" s="628"/>
      <c r="AV12" s="628"/>
      <c r="AW12" s="628"/>
      <c r="AX12" s="628"/>
      <c r="AY12" s="628"/>
      <c r="AZ12" s="628"/>
      <c r="BA12" s="628"/>
      <c r="BB12" s="628"/>
      <c r="BC12" s="628"/>
      <c r="BD12" s="628"/>
      <c r="BE12" s="628"/>
      <c r="BF12" s="629"/>
      <c r="BG12" s="630">
        <v>3740013</v>
      </c>
      <c r="BH12" s="631"/>
      <c r="BI12" s="631"/>
      <c r="BJ12" s="631"/>
      <c r="BK12" s="631"/>
      <c r="BL12" s="631"/>
      <c r="BM12" s="631"/>
      <c r="BN12" s="632"/>
      <c r="BO12" s="633">
        <v>47.5</v>
      </c>
      <c r="BP12" s="633"/>
      <c r="BQ12" s="633"/>
      <c r="BR12" s="633"/>
      <c r="BS12" s="634" t="s">
        <v>244</v>
      </c>
      <c r="BT12" s="634"/>
      <c r="BU12" s="634"/>
      <c r="BV12" s="634"/>
      <c r="BW12" s="634"/>
      <c r="BX12" s="634"/>
      <c r="BY12" s="634"/>
      <c r="BZ12" s="634"/>
      <c r="CA12" s="634"/>
      <c r="CB12" s="638"/>
      <c r="CD12" s="645" t="s">
        <v>254</v>
      </c>
      <c r="CE12" s="646"/>
      <c r="CF12" s="646"/>
      <c r="CG12" s="646"/>
      <c r="CH12" s="646"/>
      <c r="CI12" s="646"/>
      <c r="CJ12" s="646"/>
      <c r="CK12" s="646"/>
      <c r="CL12" s="646"/>
      <c r="CM12" s="646"/>
      <c r="CN12" s="646"/>
      <c r="CO12" s="646"/>
      <c r="CP12" s="646"/>
      <c r="CQ12" s="647"/>
      <c r="CR12" s="630">
        <v>1879871</v>
      </c>
      <c r="CS12" s="631"/>
      <c r="CT12" s="631"/>
      <c r="CU12" s="631"/>
      <c r="CV12" s="631"/>
      <c r="CW12" s="631"/>
      <c r="CX12" s="631"/>
      <c r="CY12" s="632"/>
      <c r="CZ12" s="633">
        <v>4.2</v>
      </c>
      <c r="DA12" s="633"/>
      <c r="DB12" s="633"/>
      <c r="DC12" s="633"/>
      <c r="DD12" s="639">
        <v>80952</v>
      </c>
      <c r="DE12" s="631"/>
      <c r="DF12" s="631"/>
      <c r="DG12" s="631"/>
      <c r="DH12" s="631"/>
      <c r="DI12" s="631"/>
      <c r="DJ12" s="631"/>
      <c r="DK12" s="631"/>
      <c r="DL12" s="631"/>
      <c r="DM12" s="631"/>
      <c r="DN12" s="631"/>
      <c r="DO12" s="631"/>
      <c r="DP12" s="632"/>
      <c r="DQ12" s="639">
        <v>1088509</v>
      </c>
      <c r="DR12" s="631"/>
      <c r="DS12" s="631"/>
      <c r="DT12" s="631"/>
      <c r="DU12" s="631"/>
      <c r="DV12" s="631"/>
      <c r="DW12" s="631"/>
      <c r="DX12" s="631"/>
      <c r="DY12" s="631"/>
      <c r="DZ12" s="631"/>
      <c r="EA12" s="631"/>
      <c r="EB12" s="631"/>
      <c r="EC12" s="640"/>
    </row>
    <row r="13" spans="2:143" ht="11.25" customHeight="1">
      <c r="B13" s="627" t="s">
        <v>255</v>
      </c>
      <c r="C13" s="628"/>
      <c r="D13" s="628"/>
      <c r="E13" s="628"/>
      <c r="F13" s="628"/>
      <c r="G13" s="628"/>
      <c r="H13" s="628"/>
      <c r="I13" s="628"/>
      <c r="J13" s="628"/>
      <c r="K13" s="628"/>
      <c r="L13" s="628"/>
      <c r="M13" s="628"/>
      <c r="N13" s="628"/>
      <c r="O13" s="628"/>
      <c r="P13" s="628"/>
      <c r="Q13" s="629"/>
      <c r="R13" s="630" t="s">
        <v>235</v>
      </c>
      <c r="S13" s="631"/>
      <c r="T13" s="631"/>
      <c r="U13" s="631"/>
      <c r="V13" s="631"/>
      <c r="W13" s="631"/>
      <c r="X13" s="631"/>
      <c r="Y13" s="632"/>
      <c r="Z13" s="633" t="s">
        <v>137</v>
      </c>
      <c r="AA13" s="633"/>
      <c r="AB13" s="633"/>
      <c r="AC13" s="633"/>
      <c r="AD13" s="634" t="s">
        <v>244</v>
      </c>
      <c r="AE13" s="634"/>
      <c r="AF13" s="634"/>
      <c r="AG13" s="634"/>
      <c r="AH13" s="634"/>
      <c r="AI13" s="634"/>
      <c r="AJ13" s="634"/>
      <c r="AK13" s="634"/>
      <c r="AL13" s="635" t="s">
        <v>244</v>
      </c>
      <c r="AM13" s="636"/>
      <c r="AN13" s="636"/>
      <c r="AO13" s="637"/>
      <c r="AP13" s="627" t="s">
        <v>256</v>
      </c>
      <c r="AQ13" s="628"/>
      <c r="AR13" s="628"/>
      <c r="AS13" s="628"/>
      <c r="AT13" s="628"/>
      <c r="AU13" s="628"/>
      <c r="AV13" s="628"/>
      <c r="AW13" s="628"/>
      <c r="AX13" s="628"/>
      <c r="AY13" s="628"/>
      <c r="AZ13" s="628"/>
      <c r="BA13" s="628"/>
      <c r="BB13" s="628"/>
      <c r="BC13" s="628"/>
      <c r="BD13" s="628"/>
      <c r="BE13" s="628"/>
      <c r="BF13" s="629"/>
      <c r="BG13" s="630">
        <v>3626382</v>
      </c>
      <c r="BH13" s="631"/>
      <c r="BI13" s="631"/>
      <c r="BJ13" s="631"/>
      <c r="BK13" s="631"/>
      <c r="BL13" s="631"/>
      <c r="BM13" s="631"/>
      <c r="BN13" s="632"/>
      <c r="BO13" s="633">
        <v>46</v>
      </c>
      <c r="BP13" s="633"/>
      <c r="BQ13" s="633"/>
      <c r="BR13" s="633"/>
      <c r="BS13" s="634" t="s">
        <v>137</v>
      </c>
      <c r="BT13" s="634"/>
      <c r="BU13" s="634"/>
      <c r="BV13" s="634"/>
      <c r="BW13" s="634"/>
      <c r="BX13" s="634"/>
      <c r="BY13" s="634"/>
      <c r="BZ13" s="634"/>
      <c r="CA13" s="634"/>
      <c r="CB13" s="638"/>
      <c r="CD13" s="645" t="s">
        <v>257</v>
      </c>
      <c r="CE13" s="646"/>
      <c r="CF13" s="646"/>
      <c r="CG13" s="646"/>
      <c r="CH13" s="646"/>
      <c r="CI13" s="646"/>
      <c r="CJ13" s="646"/>
      <c r="CK13" s="646"/>
      <c r="CL13" s="646"/>
      <c r="CM13" s="646"/>
      <c r="CN13" s="646"/>
      <c r="CO13" s="646"/>
      <c r="CP13" s="646"/>
      <c r="CQ13" s="647"/>
      <c r="CR13" s="630">
        <v>4004071</v>
      </c>
      <c r="CS13" s="631"/>
      <c r="CT13" s="631"/>
      <c r="CU13" s="631"/>
      <c r="CV13" s="631"/>
      <c r="CW13" s="631"/>
      <c r="CX13" s="631"/>
      <c r="CY13" s="632"/>
      <c r="CZ13" s="633">
        <v>9</v>
      </c>
      <c r="DA13" s="633"/>
      <c r="DB13" s="633"/>
      <c r="DC13" s="633"/>
      <c r="DD13" s="639">
        <v>1513020</v>
      </c>
      <c r="DE13" s="631"/>
      <c r="DF13" s="631"/>
      <c r="DG13" s="631"/>
      <c r="DH13" s="631"/>
      <c r="DI13" s="631"/>
      <c r="DJ13" s="631"/>
      <c r="DK13" s="631"/>
      <c r="DL13" s="631"/>
      <c r="DM13" s="631"/>
      <c r="DN13" s="631"/>
      <c r="DO13" s="631"/>
      <c r="DP13" s="632"/>
      <c r="DQ13" s="639">
        <v>2470060</v>
      </c>
      <c r="DR13" s="631"/>
      <c r="DS13" s="631"/>
      <c r="DT13" s="631"/>
      <c r="DU13" s="631"/>
      <c r="DV13" s="631"/>
      <c r="DW13" s="631"/>
      <c r="DX13" s="631"/>
      <c r="DY13" s="631"/>
      <c r="DZ13" s="631"/>
      <c r="EA13" s="631"/>
      <c r="EB13" s="631"/>
      <c r="EC13" s="640"/>
    </row>
    <row r="14" spans="2:143" ht="11.25" customHeight="1">
      <c r="B14" s="627" t="s">
        <v>258</v>
      </c>
      <c r="C14" s="628"/>
      <c r="D14" s="628"/>
      <c r="E14" s="628"/>
      <c r="F14" s="628"/>
      <c r="G14" s="628"/>
      <c r="H14" s="628"/>
      <c r="I14" s="628"/>
      <c r="J14" s="628"/>
      <c r="K14" s="628"/>
      <c r="L14" s="628"/>
      <c r="M14" s="628"/>
      <c r="N14" s="628"/>
      <c r="O14" s="628"/>
      <c r="P14" s="628"/>
      <c r="Q14" s="629"/>
      <c r="R14" s="630" t="s">
        <v>179</v>
      </c>
      <c r="S14" s="631"/>
      <c r="T14" s="631"/>
      <c r="U14" s="631"/>
      <c r="V14" s="631"/>
      <c r="W14" s="631"/>
      <c r="X14" s="631"/>
      <c r="Y14" s="632"/>
      <c r="Z14" s="633" t="s">
        <v>244</v>
      </c>
      <c r="AA14" s="633"/>
      <c r="AB14" s="633"/>
      <c r="AC14" s="633"/>
      <c r="AD14" s="634" t="s">
        <v>244</v>
      </c>
      <c r="AE14" s="634"/>
      <c r="AF14" s="634"/>
      <c r="AG14" s="634"/>
      <c r="AH14" s="634"/>
      <c r="AI14" s="634"/>
      <c r="AJ14" s="634"/>
      <c r="AK14" s="634"/>
      <c r="AL14" s="635" t="s">
        <v>244</v>
      </c>
      <c r="AM14" s="636"/>
      <c r="AN14" s="636"/>
      <c r="AO14" s="637"/>
      <c r="AP14" s="627" t="s">
        <v>259</v>
      </c>
      <c r="AQ14" s="628"/>
      <c r="AR14" s="628"/>
      <c r="AS14" s="628"/>
      <c r="AT14" s="628"/>
      <c r="AU14" s="628"/>
      <c r="AV14" s="628"/>
      <c r="AW14" s="628"/>
      <c r="AX14" s="628"/>
      <c r="AY14" s="628"/>
      <c r="AZ14" s="628"/>
      <c r="BA14" s="628"/>
      <c r="BB14" s="628"/>
      <c r="BC14" s="628"/>
      <c r="BD14" s="628"/>
      <c r="BE14" s="628"/>
      <c r="BF14" s="629"/>
      <c r="BG14" s="630">
        <v>247847</v>
      </c>
      <c r="BH14" s="631"/>
      <c r="BI14" s="631"/>
      <c r="BJ14" s="631"/>
      <c r="BK14" s="631"/>
      <c r="BL14" s="631"/>
      <c r="BM14" s="631"/>
      <c r="BN14" s="632"/>
      <c r="BO14" s="633">
        <v>3.1</v>
      </c>
      <c r="BP14" s="633"/>
      <c r="BQ14" s="633"/>
      <c r="BR14" s="633"/>
      <c r="BS14" s="634" t="s">
        <v>244</v>
      </c>
      <c r="BT14" s="634"/>
      <c r="BU14" s="634"/>
      <c r="BV14" s="634"/>
      <c r="BW14" s="634"/>
      <c r="BX14" s="634"/>
      <c r="BY14" s="634"/>
      <c r="BZ14" s="634"/>
      <c r="CA14" s="634"/>
      <c r="CB14" s="638"/>
      <c r="CD14" s="645" t="s">
        <v>260</v>
      </c>
      <c r="CE14" s="646"/>
      <c r="CF14" s="646"/>
      <c r="CG14" s="646"/>
      <c r="CH14" s="646"/>
      <c r="CI14" s="646"/>
      <c r="CJ14" s="646"/>
      <c r="CK14" s="646"/>
      <c r="CL14" s="646"/>
      <c r="CM14" s="646"/>
      <c r="CN14" s="646"/>
      <c r="CO14" s="646"/>
      <c r="CP14" s="646"/>
      <c r="CQ14" s="647"/>
      <c r="CR14" s="630">
        <v>1244308</v>
      </c>
      <c r="CS14" s="631"/>
      <c r="CT14" s="631"/>
      <c r="CU14" s="631"/>
      <c r="CV14" s="631"/>
      <c r="CW14" s="631"/>
      <c r="CX14" s="631"/>
      <c r="CY14" s="632"/>
      <c r="CZ14" s="633">
        <v>2.8</v>
      </c>
      <c r="DA14" s="633"/>
      <c r="DB14" s="633"/>
      <c r="DC14" s="633"/>
      <c r="DD14" s="639">
        <v>115496</v>
      </c>
      <c r="DE14" s="631"/>
      <c r="DF14" s="631"/>
      <c r="DG14" s="631"/>
      <c r="DH14" s="631"/>
      <c r="DI14" s="631"/>
      <c r="DJ14" s="631"/>
      <c r="DK14" s="631"/>
      <c r="DL14" s="631"/>
      <c r="DM14" s="631"/>
      <c r="DN14" s="631"/>
      <c r="DO14" s="631"/>
      <c r="DP14" s="632"/>
      <c r="DQ14" s="639">
        <v>1143368</v>
      </c>
      <c r="DR14" s="631"/>
      <c r="DS14" s="631"/>
      <c r="DT14" s="631"/>
      <c r="DU14" s="631"/>
      <c r="DV14" s="631"/>
      <c r="DW14" s="631"/>
      <c r="DX14" s="631"/>
      <c r="DY14" s="631"/>
      <c r="DZ14" s="631"/>
      <c r="EA14" s="631"/>
      <c r="EB14" s="631"/>
      <c r="EC14" s="640"/>
    </row>
    <row r="15" spans="2:143" ht="11.25" customHeight="1">
      <c r="B15" s="627" t="s">
        <v>261</v>
      </c>
      <c r="C15" s="628"/>
      <c r="D15" s="628"/>
      <c r="E15" s="628"/>
      <c r="F15" s="628"/>
      <c r="G15" s="628"/>
      <c r="H15" s="628"/>
      <c r="I15" s="628"/>
      <c r="J15" s="628"/>
      <c r="K15" s="628"/>
      <c r="L15" s="628"/>
      <c r="M15" s="628"/>
      <c r="N15" s="628"/>
      <c r="O15" s="628"/>
      <c r="P15" s="628"/>
      <c r="Q15" s="629"/>
      <c r="R15" s="630" t="s">
        <v>244</v>
      </c>
      <c r="S15" s="631"/>
      <c r="T15" s="631"/>
      <c r="U15" s="631"/>
      <c r="V15" s="631"/>
      <c r="W15" s="631"/>
      <c r="X15" s="631"/>
      <c r="Y15" s="632"/>
      <c r="Z15" s="633" t="s">
        <v>179</v>
      </c>
      <c r="AA15" s="633"/>
      <c r="AB15" s="633"/>
      <c r="AC15" s="633"/>
      <c r="AD15" s="634" t="s">
        <v>137</v>
      </c>
      <c r="AE15" s="634"/>
      <c r="AF15" s="634"/>
      <c r="AG15" s="634"/>
      <c r="AH15" s="634"/>
      <c r="AI15" s="634"/>
      <c r="AJ15" s="634"/>
      <c r="AK15" s="634"/>
      <c r="AL15" s="635" t="s">
        <v>179</v>
      </c>
      <c r="AM15" s="636"/>
      <c r="AN15" s="636"/>
      <c r="AO15" s="637"/>
      <c r="AP15" s="627" t="s">
        <v>262</v>
      </c>
      <c r="AQ15" s="628"/>
      <c r="AR15" s="628"/>
      <c r="AS15" s="628"/>
      <c r="AT15" s="628"/>
      <c r="AU15" s="628"/>
      <c r="AV15" s="628"/>
      <c r="AW15" s="628"/>
      <c r="AX15" s="628"/>
      <c r="AY15" s="628"/>
      <c r="AZ15" s="628"/>
      <c r="BA15" s="628"/>
      <c r="BB15" s="628"/>
      <c r="BC15" s="628"/>
      <c r="BD15" s="628"/>
      <c r="BE15" s="628"/>
      <c r="BF15" s="629"/>
      <c r="BG15" s="630">
        <v>521969</v>
      </c>
      <c r="BH15" s="631"/>
      <c r="BI15" s="631"/>
      <c r="BJ15" s="631"/>
      <c r="BK15" s="631"/>
      <c r="BL15" s="631"/>
      <c r="BM15" s="631"/>
      <c r="BN15" s="632"/>
      <c r="BO15" s="633">
        <v>6.6</v>
      </c>
      <c r="BP15" s="633"/>
      <c r="BQ15" s="633"/>
      <c r="BR15" s="633"/>
      <c r="BS15" s="634" t="s">
        <v>244</v>
      </c>
      <c r="BT15" s="634"/>
      <c r="BU15" s="634"/>
      <c r="BV15" s="634"/>
      <c r="BW15" s="634"/>
      <c r="BX15" s="634"/>
      <c r="BY15" s="634"/>
      <c r="BZ15" s="634"/>
      <c r="CA15" s="634"/>
      <c r="CB15" s="638"/>
      <c r="CD15" s="645" t="s">
        <v>263</v>
      </c>
      <c r="CE15" s="646"/>
      <c r="CF15" s="646"/>
      <c r="CG15" s="646"/>
      <c r="CH15" s="646"/>
      <c r="CI15" s="646"/>
      <c r="CJ15" s="646"/>
      <c r="CK15" s="646"/>
      <c r="CL15" s="646"/>
      <c r="CM15" s="646"/>
      <c r="CN15" s="646"/>
      <c r="CO15" s="646"/>
      <c r="CP15" s="646"/>
      <c r="CQ15" s="647"/>
      <c r="CR15" s="630">
        <v>3518478</v>
      </c>
      <c r="CS15" s="631"/>
      <c r="CT15" s="631"/>
      <c r="CU15" s="631"/>
      <c r="CV15" s="631"/>
      <c r="CW15" s="631"/>
      <c r="CX15" s="631"/>
      <c r="CY15" s="632"/>
      <c r="CZ15" s="633">
        <v>7.9</v>
      </c>
      <c r="DA15" s="633"/>
      <c r="DB15" s="633"/>
      <c r="DC15" s="633"/>
      <c r="DD15" s="639">
        <v>778882</v>
      </c>
      <c r="DE15" s="631"/>
      <c r="DF15" s="631"/>
      <c r="DG15" s="631"/>
      <c r="DH15" s="631"/>
      <c r="DI15" s="631"/>
      <c r="DJ15" s="631"/>
      <c r="DK15" s="631"/>
      <c r="DL15" s="631"/>
      <c r="DM15" s="631"/>
      <c r="DN15" s="631"/>
      <c r="DO15" s="631"/>
      <c r="DP15" s="632"/>
      <c r="DQ15" s="639">
        <v>2600872</v>
      </c>
      <c r="DR15" s="631"/>
      <c r="DS15" s="631"/>
      <c r="DT15" s="631"/>
      <c r="DU15" s="631"/>
      <c r="DV15" s="631"/>
      <c r="DW15" s="631"/>
      <c r="DX15" s="631"/>
      <c r="DY15" s="631"/>
      <c r="DZ15" s="631"/>
      <c r="EA15" s="631"/>
      <c r="EB15" s="631"/>
      <c r="EC15" s="640"/>
    </row>
    <row r="16" spans="2:143" ht="11.25" customHeight="1">
      <c r="B16" s="627" t="s">
        <v>264</v>
      </c>
      <c r="C16" s="628"/>
      <c r="D16" s="628"/>
      <c r="E16" s="628"/>
      <c r="F16" s="628"/>
      <c r="G16" s="628"/>
      <c r="H16" s="628"/>
      <c r="I16" s="628"/>
      <c r="J16" s="628"/>
      <c r="K16" s="628"/>
      <c r="L16" s="628"/>
      <c r="M16" s="628"/>
      <c r="N16" s="628"/>
      <c r="O16" s="628"/>
      <c r="P16" s="628"/>
      <c r="Q16" s="629"/>
      <c r="R16" s="630">
        <v>16544</v>
      </c>
      <c r="S16" s="631"/>
      <c r="T16" s="631"/>
      <c r="U16" s="631"/>
      <c r="V16" s="631"/>
      <c r="W16" s="631"/>
      <c r="X16" s="631"/>
      <c r="Y16" s="632"/>
      <c r="Z16" s="633">
        <v>0</v>
      </c>
      <c r="AA16" s="633"/>
      <c r="AB16" s="633"/>
      <c r="AC16" s="633"/>
      <c r="AD16" s="634">
        <v>16544</v>
      </c>
      <c r="AE16" s="634"/>
      <c r="AF16" s="634"/>
      <c r="AG16" s="634"/>
      <c r="AH16" s="634"/>
      <c r="AI16" s="634"/>
      <c r="AJ16" s="634"/>
      <c r="AK16" s="634"/>
      <c r="AL16" s="635">
        <v>0.1</v>
      </c>
      <c r="AM16" s="636"/>
      <c r="AN16" s="636"/>
      <c r="AO16" s="637"/>
      <c r="AP16" s="627" t="s">
        <v>265</v>
      </c>
      <c r="AQ16" s="628"/>
      <c r="AR16" s="628"/>
      <c r="AS16" s="628"/>
      <c r="AT16" s="628"/>
      <c r="AU16" s="628"/>
      <c r="AV16" s="628"/>
      <c r="AW16" s="628"/>
      <c r="AX16" s="628"/>
      <c r="AY16" s="628"/>
      <c r="AZ16" s="628"/>
      <c r="BA16" s="628"/>
      <c r="BB16" s="628"/>
      <c r="BC16" s="628"/>
      <c r="BD16" s="628"/>
      <c r="BE16" s="628"/>
      <c r="BF16" s="629"/>
      <c r="BG16" s="630" t="s">
        <v>179</v>
      </c>
      <c r="BH16" s="631"/>
      <c r="BI16" s="631"/>
      <c r="BJ16" s="631"/>
      <c r="BK16" s="631"/>
      <c r="BL16" s="631"/>
      <c r="BM16" s="631"/>
      <c r="BN16" s="632"/>
      <c r="BO16" s="633" t="s">
        <v>137</v>
      </c>
      <c r="BP16" s="633"/>
      <c r="BQ16" s="633"/>
      <c r="BR16" s="633"/>
      <c r="BS16" s="634" t="s">
        <v>137</v>
      </c>
      <c r="BT16" s="634"/>
      <c r="BU16" s="634"/>
      <c r="BV16" s="634"/>
      <c r="BW16" s="634"/>
      <c r="BX16" s="634"/>
      <c r="BY16" s="634"/>
      <c r="BZ16" s="634"/>
      <c r="CA16" s="634"/>
      <c r="CB16" s="638"/>
      <c r="CD16" s="645" t="s">
        <v>266</v>
      </c>
      <c r="CE16" s="646"/>
      <c r="CF16" s="646"/>
      <c r="CG16" s="646"/>
      <c r="CH16" s="646"/>
      <c r="CI16" s="646"/>
      <c r="CJ16" s="646"/>
      <c r="CK16" s="646"/>
      <c r="CL16" s="646"/>
      <c r="CM16" s="646"/>
      <c r="CN16" s="646"/>
      <c r="CO16" s="646"/>
      <c r="CP16" s="646"/>
      <c r="CQ16" s="647"/>
      <c r="CR16" s="630">
        <v>25941</v>
      </c>
      <c r="CS16" s="631"/>
      <c r="CT16" s="631"/>
      <c r="CU16" s="631"/>
      <c r="CV16" s="631"/>
      <c r="CW16" s="631"/>
      <c r="CX16" s="631"/>
      <c r="CY16" s="632"/>
      <c r="CZ16" s="633">
        <v>0.1</v>
      </c>
      <c r="DA16" s="633"/>
      <c r="DB16" s="633"/>
      <c r="DC16" s="633"/>
      <c r="DD16" s="639" t="s">
        <v>244</v>
      </c>
      <c r="DE16" s="631"/>
      <c r="DF16" s="631"/>
      <c r="DG16" s="631"/>
      <c r="DH16" s="631"/>
      <c r="DI16" s="631"/>
      <c r="DJ16" s="631"/>
      <c r="DK16" s="631"/>
      <c r="DL16" s="631"/>
      <c r="DM16" s="631"/>
      <c r="DN16" s="631"/>
      <c r="DO16" s="631"/>
      <c r="DP16" s="632"/>
      <c r="DQ16" s="639">
        <v>7625</v>
      </c>
      <c r="DR16" s="631"/>
      <c r="DS16" s="631"/>
      <c r="DT16" s="631"/>
      <c r="DU16" s="631"/>
      <c r="DV16" s="631"/>
      <c r="DW16" s="631"/>
      <c r="DX16" s="631"/>
      <c r="DY16" s="631"/>
      <c r="DZ16" s="631"/>
      <c r="EA16" s="631"/>
      <c r="EB16" s="631"/>
      <c r="EC16" s="640"/>
    </row>
    <row r="17" spans="2:133" ht="11.25" customHeight="1">
      <c r="B17" s="627" t="s">
        <v>267</v>
      </c>
      <c r="C17" s="628"/>
      <c r="D17" s="628"/>
      <c r="E17" s="628"/>
      <c r="F17" s="628"/>
      <c r="G17" s="628"/>
      <c r="H17" s="628"/>
      <c r="I17" s="628"/>
      <c r="J17" s="628"/>
      <c r="K17" s="628"/>
      <c r="L17" s="628"/>
      <c r="M17" s="628"/>
      <c r="N17" s="628"/>
      <c r="O17" s="628"/>
      <c r="P17" s="628"/>
      <c r="Q17" s="629"/>
      <c r="R17" s="630">
        <v>132305</v>
      </c>
      <c r="S17" s="631"/>
      <c r="T17" s="631"/>
      <c r="U17" s="631"/>
      <c r="V17" s="631"/>
      <c r="W17" s="631"/>
      <c r="X17" s="631"/>
      <c r="Y17" s="632"/>
      <c r="Z17" s="633">
        <v>0.3</v>
      </c>
      <c r="AA17" s="633"/>
      <c r="AB17" s="633"/>
      <c r="AC17" s="633"/>
      <c r="AD17" s="634">
        <v>132305</v>
      </c>
      <c r="AE17" s="634"/>
      <c r="AF17" s="634"/>
      <c r="AG17" s="634"/>
      <c r="AH17" s="634"/>
      <c r="AI17" s="634"/>
      <c r="AJ17" s="634"/>
      <c r="AK17" s="634"/>
      <c r="AL17" s="635">
        <v>0.6</v>
      </c>
      <c r="AM17" s="636"/>
      <c r="AN17" s="636"/>
      <c r="AO17" s="637"/>
      <c r="AP17" s="627" t="s">
        <v>268</v>
      </c>
      <c r="AQ17" s="628"/>
      <c r="AR17" s="628"/>
      <c r="AS17" s="628"/>
      <c r="AT17" s="628"/>
      <c r="AU17" s="628"/>
      <c r="AV17" s="628"/>
      <c r="AW17" s="628"/>
      <c r="AX17" s="628"/>
      <c r="AY17" s="628"/>
      <c r="AZ17" s="628"/>
      <c r="BA17" s="628"/>
      <c r="BB17" s="628"/>
      <c r="BC17" s="628"/>
      <c r="BD17" s="628"/>
      <c r="BE17" s="628"/>
      <c r="BF17" s="629"/>
      <c r="BG17" s="630" t="s">
        <v>244</v>
      </c>
      <c r="BH17" s="631"/>
      <c r="BI17" s="631"/>
      <c r="BJ17" s="631"/>
      <c r="BK17" s="631"/>
      <c r="BL17" s="631"/>
      <c r="BM17" s="631"/>
      <c r="BN17" s="632"/>
      <c r="BO17" s="633" t="s">
        <v>179</v>
      </c>
      <c r="BP17" s="633"/>
      <c r="BQ17" s="633"/>
      <c r="BR17" s="633"/>
      <c r="BS17" s="634" t="s">
        <v>179</v>
      </c>
      <c r="BT17" s="634"/>
      <c r="BU17" s="634"/>
      <c r="BV17" s="634"/>
      <c r="BW17" s="634"/>
      <c r="BX17" s="634"/>
      <c r="BY17" s="634"/>
      <c r="BZ17" s="634"/>
      <c r="CA17" s="634"/>
      <c r="CB17" s="638"/>
      <c r="CD17" s="645" t="s">
        <v>269</v>
      </c>
      <c r="CE17" s="646"/>
      <c r="CF17" s="646"/>
      <c r="CG17" s="646"/>
      <c r="CH17" s="646"/>
      <c r="CI17" s="646"/>
      <c r="CJ17" s="646"/>
      <c r="CK17" s="646"/>
      <c r="CL17" s="646"/>
      <c r="CM17" s="646"/>
      <c r="CN17" s="646"/>
      <c r="CO17" s="646"/>
      <c r="CP17" s="646"/>
      <c r="CQ17" s="647"/>
      <c r="CR17" s="630">
        <v>3890950</v>
      </c>
      <c r="CS17" s="631"/>
      <c r="CT17" s="631"/>
      <c r="CU17" s="631"/>
      <c r="CV17" s="631"/>
      <c r="CW17" s="631"/>
      <c r="CX17" s="631"/>
      <c r="CY17" s="632"/>
      <c r="CZ17" s="633">
        <v>8.6999999999999993</v>
      </c>
      <c r="DA17" s="633"/>
      <c r="DB17" s="633"/>
      <c r="DC17" s="633"/>
      <c r="DD17" s="639" t="s">
        <v>244</v>
      </c>
      <c r="DE17" s="631"/>
      <c r="DF17" s="631"/>
      <c r="DG17" s="631"/>
      <c r="DH17" s="631"/>
      <c r="DI17" s="631"/>
      <c r="DJ17" s="631"/>
      <c r="DK17" s="631"/>
      <c r="DL17" s="631"/>
      <c r="DM17" s="631"/>
      <c r="DN17" s="631"/>
      <c r="DO17" s="631"/>
      <c r="DP17" s="632"/>
      <c r="DQ17" s="639">
        <v>3403943</v>
      </c>
      <c r="DR17" s="631"/>
      <c r="DS17" s="631"/>
      <c r="DT17" s="631"/>
      <c r="DU17" s="631"/>
      <c r="DV17" s="631"/>
      <c r="DW17" s="631"/>
      <c r="DX17" s="631"/>
      <c r="DY17" s="631"/>
      <c r="DZ17" s="631"/>
      <c r="EA17" s="631"/>
      <c r="EB17" s="631"/>
      <c r="EC17" s="640"/>
    </row>
    <row r="18" spans="2:133" ht="11.25" customHeight="1">
      <c r="B18" s="627" t="s">
        <v>270</v>
      </c>
      <c r="C18" s="628"/>
      <c r="D18" s="628"/>
      <c r="E18" s="628"/>
      <c r="F18" s="628"/>
      <c r="G18" s="628"/>
      <c r="H18" s="628"/>
      <c r="I18" s="628"/>
      <c r="J18" s="628"/>
      <c r="K18" s="628"/>
      <c r="L18" s="628"/>
      <c r="M18" s="628"/>
      <c r="N18" s="628"/>
      <c r="O18" s="628"/>
      <c r="P18" s="628"/>
      <c r="Q18" s="629"/>
      <c r="R18" s="630">
        <v>175742</v>
      </c>
      <c r="S18" s="631"/>
      <c r="T18" s="631"/>
      <c r="U18" s="631"/>
      <c r="V18" s="631"/>
      <c r="W18" s="631"/>
      <c r="X18" s="631"/>
      <c r="Y18" s="632"/>
      <c r="Z18" s="633">
        <v>0.4</v>
      </c>
      <c r="AA18" s="633"/>
      <c r="AB18" s="633"/>
      <c r="AC18" s="633"/>
      <c r="AD18" s="634">
        <v>175742</v>
      </c>
      <c r="AE18" s="634"/>
      <c r="AF18" s="634"/>
      <c r="AG18" s="634"/>
      <c r="AH18" s="634"/>
      <c r="AI18" s="634"/>
      <c r="AJ18" s="634"/>
      <c r="AK18" s="634"/>
      <c r="AL18" s="635">
        <v>0.80000001192092896</v>
      </c>
      <c r="AM18" s="636"/>
      <c r="AN18" s="636"/>
      <c r="AO18" s="637"/>
      <c r="AP18" s="627" t="s">
        <v>271</v>
      </c>
      <c r="AQ18" s="628"/>
      <c r="AR18" s="628"/>
      <c r="AS18" s="628"/>
      <c r="AT18" s="628"/>
      <c r="AU18" s="628"/>
      <c r="AV18" s="628"/>
      <c r="AW18" s="628"/>
      <c r="AX18" s="628"/>
      <c r="AY18" s="628"/>
      <c r="AZ18" s="628"/>
      <c r="BA18" s="628"/>
      <c r="BB18" s="628"/>
      <c r="BC18" s="628"/>
      <c r="BD18" s="628"/>
      <c r="BE18" s="628"/>
      <c r="BF18" s="629"/>
      <c r="BG18" s="630" t="s">
        <v>137</v>
      </c>
      <c r="BH18" s="631"/>
      <c r="BI18" s="631"/>
      <c r="BJ18" s="631"/>
      <c r="BK18" s="631"/>
      <c r="BL18" s="631"/>
      <c r="BM18" s="631"/>
      <c r="BN18" s="632"/>
      <c r="BO18" s="633" t="s">
        <v>179</v>
      </c>
      <c r="BP18" s="633"/>
      <c r="BQ18" s="633"/>
      <c r="BR18" s="633"/>
      <c r="BS18" s="634" t="s">
        <v>179</v>
      </c>
      <c r="BT18" s="634"/>
      <c r="BU18" s="634"/>
      <c r="BV18" s="634"/>
      <c r="BW18" s="634"/>
      <c r="BX18" s="634"/>
      <c r="BY18" s="634"/>
      <c r="BZ18" s="634"/>
      <c r="CA18" s="634"/>
      <c r="CB18" s="638"/>
      <c r="CD18" s="645" t="s">
        <v>272</v>
      </c>
      <c r="CE18" s="646"/>
      <c r="CF18" s="646"/>
      <c r="CG18" s="646"/>
      <c r="CH18" s="646"/>
      <c r="CI18" s="646"/>
      <c r="CJ18" s="646"/>
      <c r="CK18" s="646"/>
      <c r="CL18" s="646"/>
      <c r="CM18" s="646"/>
      <c r="CN18" s="646"/>
      <c r="CO18" s="646"/>
      <c r="CP18" s="646"/>
      <c r="CQ18" s="647"/>
      <c r="CR18" s="630" t="s">
        <v>179</v>
      </c>
      <c r="CS18" s="631"/>
      <c r="CT18" s="631"/>
      <c r="CU18" s="631"/>
      <c r="CV18" s="631"/>
      <c r="CW18" s="631"/>
      <c r="CX18" s="631"/>
      <c r="CY18" s="632"/>
      <c r="CZ18" s="633" t="s">
        <v>179</v>
      </c>
      <c r="DA18" s="633"/>
      <c r="DB18" s="633"/>
      <c r="DC18" s="633"/>
      <c r="DD18" s="639" t="s">
        <v>244</v>
      </c>
      <c r="DE18" s="631"/>
      <c r="DF18" s="631"/>
      <c r="DG18" s="631"/>
      <c r="DH18" s="631"/>
      <c r="DI18" s="631"/>
      <c r="DJ18" s="631"/>
      <c r="DK18" s="631"/>
      <c r="DL18" s="631"/>
      <c r="DM18" s="631"/>
      <c r="DN18" s="631"/>
      <c r="DO18" s="631"/>
      <c r="DP18" s="632"/>
      <c r="DQ18" s="639" t="s">
        <v>244</v>
      </c>
      <c r="DR18" s="631"/>
      <c r="DS18" s="631"/>
      <c r="DT18" s="631"/>
      <c r="DU18" s="631"/>
      <c r="DV18" s="631"/>
      <c r="DW18" s="631"/>
      <c r="DX18" s="631"/>
      <c r="DY18" s="631"/>
      <c r="DZ18" s="631"/>
      <c r="EA18" s="631"/>
      <c r="EB18" s="631"/>
      <c r="EC18" s="640"/>
    </row>
    <row r="19" spans="2:133" ht="11.25" customHeight="1">
      <c r="B19" s="627" t="s">
        <v>273</v>
      </c>
      <c r="C19" s="628"/>
      <c r="D19" s="628"/>
      <c r="E19" s="628"/>
      <c r="F19" s="628"/>
      <c r="G19" s="628"/>
      <c r="H19" s="628"/>
      <c r="I19" s="628"/>
      <c r="J19" s="628"/>
      <c r="K19" s="628"/>
      <c r="L19" s="628"/>
      <c r="M19" s="628"/>
      <c r="N19" s="628"/>
      <c r="O19" s="628"/>
      <c r="P19" s="628"/>
      <c r="Q19" s="629"/>
      <c r="R19" s="630">
        <v>48673</v>
      </c>
      <c r="S19" s="631"/>
      <c r="T19" s="631"/>
      <c r="U19" s="631"/>
      <c r="V19" s="631"/>
      <c r="W19" s="631"/>
      <c r="X19" s="631"/>
      <c r="Y19" s="632"/>
      <c r="Z19" s="633">
        <v>0.1</v>
      </c>
      <c r="AA19" s="633"/>
      <c r="AB19" s="633"/>
      <c r="AC19" s="633"/>
      <c r="AD19" s="634">
        <v>48673</v>
      </c>
      <c r="AE19" s="634"/>
      <c r="AF19" s="634"/>
      <c r="AG19" s="634"/>
      <c r="AH19" s="634"/>
      <c r="AI19" s="634"/>
      <c r="AJ19" s="634"/>
      <c r="AK19" s="634"/>
      <c r="AL19" s="635">
        <v>0.2</v>
      </c>
      <c r="AM19" s="636"/>
      <c r="AN19" s="636"/>
      <c r="AO19" s="637"/>
      <c r="AP19" s="627" t="s">
        <v>274</v>
      </c>
      <c r="AQ19" s="628"/>
      <c r="AR19" s="628"/>
      <c r="AS19" s="628"/>
      <c r="AT19" s="628"/>
      <c r="AU19" s="628"/>
      <c r="AV19" s="628"/>
      <c r="AW19" s="628"/>
      <c r="AX19" s="628"/>
      <c r="AY19" s="628"/>
      <c r="AZ19" s="628"/>
      <c r="BA19" s="628"/>
      <c r="BB19" s="628"/>
      <c r="BC19" s="628"/>
      <c r="BD19" s="628"/>
      <c r="BE19" s="628"/>
      <c r="BF19" s="629"/>
      <c r="BG19" s="630">
        <v>3860</v>
      </c>
      <c r="BH19" s="631"/>
      <c r="BI19" s="631"/>
      <c r="BJ19" s="631"/>
      <c r="BK19" s="631"/>
      <c r="BL19" s="631"/>
      <c r="BM19" s="631"/>
      <c r="BN19" s="632"/>
      <c r="BO19" s="633">
        <v>0</v>
      </c>
      <c r="BP19" s="633"/>
      <c r="BQ19" s="633"/>
      <c r="BR19" s="633"/>
      <c r="BS19" s="634" t="s">
        <v>137</v>
      </c>
      <c r="BT19" s="634"/>
      <c r="BU19" s="634"/>
      <c r="BV19" s="634"/>
      <c r="BW19" s="634"/>
      <c r="BX19" s="634"/>
      <c r="BY19" s="634"/>
      <c r="BZ19" s="634"/>
      <c r="CA19" s="634"/>
      <c r="CB19" s="638"/>
      <c r="CD19" s="645" t="s">
        <v>275</v>
      </c>
      <c r="CE19" s="646"/>
      <c r="CF19" s="646"/>
      <c r="CG19" s="646"/>
      <c r="CH19" s="646"/>
      <c r="CI19" s="646"/>
      <c r="CJ19" s="646"/>
      <c r="CK19" s="646"/>
      <c r="CL19" s="646"/>
      <c r="CM19" s="646"/>
      <c r="CN19" s="646"/>
      <c r="CO19" s="646"/>
      <c r="CP19" s="646"/>
      <c r="CQ19" s="647"/>
      <c r="CR19" s="630" t="s">
        <v>179</v>
      </c>
      <c r="CS19" s="631"/>
      <c r="CT19" s="631"/>
      <c r="CU19" s="631"/>
      <c r="CV19" s="631"/>
      <c r="CW19" s="631"/>
      <c r="CX19" s="631"/>
      <c r="CY19" s="632"/>
      <c r="CZ19" s="633" t="s">
        <v>244</v>
      </c>
      <c r="DA19" s="633"/>
      <c r="DB19" s="633"/>
      <c r="DC19" s="633"/>
      <c r="DD19" s="639" t="s">
        <v>244</v>
      </c>
      <c r="DE19" s="631"/>
      <c r="DF19" s="631"/>
      <c r="DG19" s="631"/>
      <c r="DH19" s="631"/>
      <c r="DI19" s="631"/>
      <c r="DJ19" s="631"/>
      <c r="DK19" s="631"/>
      <c r="DL19" s="631"/>
      <c r="DM19" s="631"/>
      <c r="DN19" s="631"/>
      <c r="DO19" s="631"/>
      <c r="DP19" s="632"/>
      <c r="DQ19" s="639" t="s">
        <v>244</v>
      </c>
      <c r="DR19" s="631"/>
      <c r="DS19" s="631"/>
      <c r="DT19" s="631"/>
      <c r="DU19" s="631"/>
      <c r="DV19" s="631"/>
      <c r="DW19" s="631"/>
      <c r="DX19" s="631"/>
      <c r="DY19" s="631"/>
      <c r="DZ19" s="631"/>
      <c r="EA19" s="631"/>
      <c r="EB19" s="631"/>
      <c r="EC19" s="640"/>
    </row>
    <row r="20" spans="2:133" ht="11.25" customHeight="1">
      <c r="B20" s="627" t="s">
        <v>276</v>
      </c>
      <c r="C20" s="628"/>
      <c r="D20" s="628"/>
      <c r="E20" s="628"/>
      <c r="F20" s="628"/>
      <c r="G20" s="628"/>
      <c r="H20" s="628"/>
      <c r="I20" s="628"/>
      <c r="J20" s="628"/>
      <c r="K20" s="628"/>
      <c r="L20" s="628"/>
      <c r="M20" s="628"/>
      <c r="N20" s="628"/>
      <c r="O20" s="628"/>
      <c r="P20" s="628"/>
      <c r="Q20" s="629"/>
      <c r="R20" s="630">
        <v>4948</v>
      </c>
      <c r="S20" s="631"/>
      <c r="T20" s="631"/>
      <c r="U20" s="631"/>
      <c r="V20" s="631"/>
      <c r="W20" s="631"/>
      <c r="X20" s="631"/>
      <c r="Y20" s="632"/>
      <c r="Z20" s="633">
        <v>0</v>
      </c>
      <c r="AA20" s="633"/>
      <c r="AB20" s="633"/>
      <c r="AC20" s="633"/>
      <c r="AD20" s="634">
        <v>4948</v>
      </c>
      <c r="AE20" s="634"/>
      <c r="AF20" s="634"/>
      <c r="AG20" s="634"/>
      <c r="AH20" s="634"/>
      <c r="AI20" s="634"/>
      <c r="AJ20" s="634"/>
      <c r="AK20" s="634"/>
      <c r="AL20" s="635">
        <v>0</v>
      </c>
      <c r="AM20" s="636"/>
      <c r="AN20" s="636"/>
      <c r="AO20" s="637"/>
      <c r="AP20" s="627" t="s">
        <v>277</v>
      </c>
      <c r="AQ20" s="628"/>
      <c r="AR20" s="628"/>
      <c r="AS20" s="628"/>
      <c r="AT20" s="628"/>
      <c r="AU20" s="628"/>
      <c r="AV20" s="628"/>
      <c r="AW20" s="628"/>
      <c r="AX20" s="628"/>
      <c r="AY20" s="628"/>
      <c r="AZ20" s="628"/>
      <c r="BA20" s="628"/>
      <c r="BB20" s="628"/>
      <c r="BC20" s="628"/>
      <c r="BD20" s="628"/>
      <c r="BE20" s="628"/>
      <c r="BF20" s="629"/>
      <c r="BG20" s="630">
        <v>3860</v>
      </c>
      <c r="BH20" s="631"/>
      <c r="BI20" s="631"/>
      <c r="BJ20" s="631"/>
      <c r="BK20" s="631"/>
      <c r="BL20" s="631"/>
      <c r="BM20" s="631"/>
      <c r="BN20" s="632"/>
      <c r="BO20" s="633">
        <v>0</v>
      </c>
      <c r="BP20" s="633"/>
      <c r="BQ20" s="633"/>
      <c r="BR20" s="633"/>
      <c r="BS20" s="634" t="s">
        <v>137</v>
      </c>
      <c r="BT20" s="634"/>
      <c r="BU20" s="634"/>
      <c r="BV20" s="634"/>
      <c r="BW20" s="634"/>
      <c r="BX20" s="634"/>
      <c r="BY20" s="634"/>
      <c r="BZ20" s="634"/>
      <c r="CA20" s="634"/>
      <c r="CB20" s="638"/>
      <c r="CD20" s="645" t="s">
        <v>278</v>
      </c>
      <c r="CE20" s="646"/>
      <c r="CF20" s="646"/>
      <c r="CG20" s="646"/>
      <c r="CH20" s="646"/>
      <c r="CI20" s="646"/>
      <c r="CJ20" s="646"/>
      <c r="CK20" s="646"/>
      <c r="CL20" s="646"/>
      <c r="CM20" s="646"/>
      <c r="CN20" s="646"/>
      <c r="CO20" s="646"/>
      <c r="CP20" s="646"/>
      <c r="CQ20" s="647"/>
      <c r="CR20" s="630">
        <v>44631079</v>
      </c>
      <c r="CS20" s="631"/>
      <c r="CT20" s="631"/>
      <c r="CU20" s="631"/>
      <c r="CV20" s="631"/>
      <c r="CW20" s="631"/>
      <c r="CX20" s="631"/>
      <c r="CY20" s="632"/>
      <c r="CZ20" s="633">
        <v>100</v>
      </c>
      <c r="DA20" s="633"/>
      <c r="DB20" s="633"/>
      <c r="DC20" s="633"/>
      <c r="DD20" s="639">
        <v>5784398</v>
      </c>
      <c r="DE20" s="631"/>
      <c r="DF20" s="631"/>
      <c r="DG20" s="631"/>
      <c r="DH20" s="631"/>
      <c r="DI20" s="631"/>
      <c r="DJ20" s="631"/>
      <c r="DK20" s="631"/>
      <c r="DL20" s="631"/>
      <c r="DM20" s="631"/>
      <c r="DN20" s="631"/>
      <c r="DO20" s="631"/>
      <c r="DP20" s="632"/>
      <c r="DQ20" s="639">
        <v>26902548</v>
      </c>
      <c r="DR20" s="631"/>
      <c r="DS20" s="631"/>
      <c r="DT20" s="631"/>
      <c r="DU20" s="631"/>
      <c r="DV20" s="631"/>
      <c r="DW20" s="631"/>
      <c r="DX20" s="631"/>
      <c r="DY20" s="631"/>
      <c r="DZ20" s="631"/>
      <c r="EA20" s="631"/>
      <c r="EB20" s="631"/>
      <c r="EC20" s="640"/>
    </row>
    <row r="21" spans="2:133" ht="11.25" customHeight="1">
      <c r="B21" s="627" t="s">
        <v>279</v>
      </c>
      <c r="C21" s="628"/>
      <c r="D21" s="628"/>
      <c r="E21" s="628"/>
      <c r="F21" s="628"/>
      <c r="G21" s="628"/>
      <c r="H21" s="628"/>
      <c r="I21" s="628"/>
      <c r="J21" s="628"/>
      <c r="K21" s="628"/>
      <c r="L21" s="628"/>
      <c r="M21" s="628"/>
      <c r="N21" s="628"/>
      <c r="O21" s="628"/>
      <c r="P21" s="628"/>
      <c r="Q21" s="629"/>
      <c r="R21" s="630">
        <v>6621</v>
      </c>
      <c r="S21" s="631"/>
      <c r="T21" s="631"/>
      <c r="U21" s="631"/>
      <c r="V21" s="631"/>
      <c r="W21" s="631"/>
      <c r="X21" s="631"/>
      <c r="Y21" s="632"/>
      <c r="Z21" s="633">
        <v>0</v>
      </c>
      <c r="AA21" s="633"/>
      <c r="AB21" s="633"/>
      <c r="AC21" s="633"/>
      <c r="AD21" s="634">
        <v>6621</v>
      </c>
      <c r="AE21" s="634"/>
      <c r="AF21" s="634"/>
      <c r="AG21" s="634"/>
      <c r="AH21" s="634"/>
      <c r="AI21" s="634"/>
      <c r="AJ21" s="634"/>
      <c r="AK21" s="634"/>
      <c r="AL21" s="635">
        <v>0</v>
      </c>
      <c r="AM21" s="636"/>
      <c r="AN21" s="636"/>
      <c r="AO21" s="637"/>
      <c r="AP21" s="649" t="s">
        <v>280</v>
      </c>
      <c r="AQ21" s="650"/>
      <c r="AR21" s="650"/>
      <c r="AS21" s="650"/>
      <c r="AT21" s="650"/>
      <c r="AU21" s="650"/>
      <c r="AV21" s="650"/>
      <c r="AW21" s="650"/>
      <c r="AX21" s="650"/>
      <c r="AY21" s="650"/>
      <c r="AZ21" s="650"/>
      <c r="BA21" s="650"/>
      <c r="BB21" s="650"/>
      <c r="BC21" s="650"/>
      <c r="BD21" s="650"/>
      <c r="BE21" s="650"/>
      <c r="BF21" s="651"/>
      <c r="BG21" s="630">
        <v>2976</v>
      </c>
      <c r="BH21" s="631"/>
      <c r="BI21" s="631"/>
      <c r="BJ21" s="631"/>
      <c r="BK21" s="631"/>
      <c r="BL21" s="631"/>
      <c r="BM21" s="631"/>
      <c r="BN21" s="632"/>
      <c r="BO21" s="633">
        <v>0</v>
      </c>
      <c r="BP21" s="633"/>
      <c r="BQ21" s="633"/>
      <c r="BR21" s="633"/>
      <c r="BS21" s="634" t="s">
        <v>137</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c r="B22" s="664" t="s">
        <v>281</v>
      </c>
      <c r="C22" s="665"/>
      <c r="D22" s="665"/>
      <c r="E22" s="665"/>
      <c r="F22" s="665"/>
      <c r="G22" s="665"/>
      <c r="H22" s="665"/>
      <c r="I22" s="665"/>
      <c r="J22" s="665"/>
      <c r="K22" s="665"/>
      <c r="L22" s="665"/>
      <c r="M22" s="665"/>
      <c r="N22" s="665"/>
      <c r="O22" s="665"/>
      <c r="P22" s="665"/>
      <c r="Q22" s="666"/>
      <c r="R22" s="630">
        <v>115500</v>
      </c>
      <c r="S22" s="631"/>
      <c r="T22" s="631"/>
      <c r="U22" s="631"/>
      <c r="V22" s="631"/>
      <c r="W22" s="631"/>
      <c r="X22" s="631"/>
      <c r="Y22" s="632"/>
      <c r="Z22" s="633">
        <v>0.2</v>
      </c>
      <c r="AA22" s="633"/>
      <c r="AB22" s="633"/>
      <c r="AC22" s="633"/>
      <c r="AD22" s="634">
        <v>115500</v>
      </c>
      <c r="AE22" s="634"/>
      <c r="AF22" s="634"/>
      <c r="AG22" s="634"/>
      <c r="AH22" s="634"/>
      <c r="AI22" s="634"/>
      <c r="AJ22" s="634"/>
      <c r="AK22" s="634"/>
      <c r="AL22" s="635">
        <v>0.5</v>
      </c>
      <c r="AM22" s="636"/>
      <c r="AN22" s="636"/>
      <c r="AO22" s="637"/>
      <c r="AP22" s="649" t="s">
        <v>282</v>
      </c>
      <c r="AQ22" s="650"/>
      <c r="AR22" s="650"/>
      <c r="AS22" s="650"/>
      <c r="AT22" s="650"/>
      <c r="AU22" s="650"/>
      <c r="AV22" s="650"/>
      <c r="AW22" s="650"/>
      <c r="AX22" s="650"/>
      <c r="AY22" s="650"/>
      <c r="AZ22" s="650"/>
      <c r="BA22" s="650"/>
      <c r="BB22" s="650"/>
      <c r="BC22" s="650"/>
      <c r="BD22" s="650"/>
      <c r="BE22" s="650"/>
      <c r="BF22" s="651"/>
      <c r="BG22" s="630" t="s">
        <v>179</v>
      </c>
      <c r="BH22" s="631"/>
      <c r="BI22" s="631"/>
      <c r="BJ22" s="631"/>
      <c r="BK22" s="631"/>
      <c r="BL22" s="631"/>
      <c r="BM22" s="631"/>
      <c r="BN22" s="632"/>
      <c r="BO22" s="633" t="s">
        <v>179</v>
      </c>
      <c r="BP22" s="633"/>
      <c r="BQ22" s="633"/>
      <c r="BR22" s="633"/>
      <c r="BS22" s="634" t="s">
        <v>244</v>
      </c>
      <c r="BT22" s="634"/>
      <c r="BU22" s="634"/>
      <c r="BV22" s="634"/>
      <c r="BW22" s="634"/>
      <c r="BX22" s="634"/>
      <c r="BY22" s="634"/>
      <c r="BZ22" s="634"/>
      <c r="CA22" s="634"/>
      <c r="CB22" s="638"/>
      <c r="CD22" s="612" t="s">
        <v>283</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c r="B23" s="627" t="s">
        <v>284</v>
      </c>
      <c r="C23" s="628"/>
      <c r="D23" s="628"/>
      <c r="E23" s="628"/>
      <c r="F23" s="628"/>
      <c r="G23" s="628"/>
      <c r="H23" s="628"/>
      <c r="I23" s="628"/>
      <c r="J23" s="628"/>
      <c r="K23" s="628"/>
      <c r="L23" s="628"/>
      <c r="M23" s="628"/>
      <c r="N23" s="628"/>
      <c r="O23" s="628"/>
      <c r="P23" s="628"/>
      <c r="Q23" s="629"/>
      <c r="R23" s="630">
        <v>13396781</v>
      </c>
      <c r="S23" s="631"/>
      <c r="T23" s="631"/>
      <c r="U23" s="631"/>
      <c r="V23" s="631"/>
      <c r="W23" s="631"/>
      <c r="X23" s="631"/>
      <c r="Y23" s="632"/>
      <c r="Z23" s="633">
        <v>28.5</v>
      </c>
      <c r="AA23" s="633"/>
      <c r="AB23" s="633"/>
      <c r="AC23" s="633"/>
      <c r="AD23" s="634">
        <v>11640733</v>
      </c>
      <c r="AE23" s="634"/>
      <c r="AF23" s="634"/>
      <c r="AG23" s="634"/>
      <c r="AH23" s="634"/>
      <c r="AI23" s="634"/>
      <c r="AJ23" s="634"/>
      <c r="AK23" s="634"/>
      <c r="AL23" s="635">
        <v>52.5</v>
      </c>
      <c r="AM23" s="636"/>
      <c r="AN23" s="636"/>
      <c r="AO23" s="637"/>
      <c r="AP23" s="649" t="s">
        <v>285</v>
      </c>
      <c r="AQ23" s="650"/>
      <c r="AR23" s="650"/>
      <c r="AS23" s="650"/>
      <c r="AT23" s="650"/>
      <c r="AU23" s="650"/>
      <c r="AV23" s="650"/>
      <c r="AW23" s="650"/>
      <c r="AX23" s="650"/>
      <c r="AY23" s="650"/>
      <c r="AZ23" s="650"/>
      <c r="BA23" s="650"/>
      <c r="BB23" s="650"/>
      <c r="BC23" s="650"/>
      <c r="BD23" s="650"/>
      <c r="BE23" s="650"/>
      <c r="BF23" s="651"/>
      <c r="BG23" s="630">
        <v>884</v>
      </c>
      <c r="BH23" s="631"/>
      <c r="BI23" s="631"/>
      <c r="BJ23" s="631"/>
      <c r="BK23" s="631"/>
      <c r="BL23" s="631"/>
      <c r="BM23" s="631"/>
      <c r="BN23" s="632"/>
      <c r="BO23" s="633">
        <v>0</v>
      </c>
      <c r="BP23" s="633"/>
      <c r="BQ23" s="633"/>
      <c r="BR23" s="633"/>
      <c r="BS23" s="634" t="s">
        <v>244</v>
      </c>
      <c r="BT23" s="634"/>
      <c r="BU23" s="634"/>
      <c r="BV23" s="634"/>
      <c r="BW23" s="634"/>
      <c r="BX23" s="634"/>
      <c r="BY23" s="634"/>
      <c r="BZ23" s="634"/>
      <c r="CA23" s="634"/>
      <c r="CB23" s="638"/>
      <c r="CD23" s="612" t="s">
        <v>223</v>
      </c>
      <c r="CE23" s="613"/>
      <c r="CF23" s="613"/>
      <c r="CG23" s="613"/>
      <c r="CH23" s="613"/>
      <c r="CI23" s="613"/>
      <c r="CJ23" s="613"/>
      <c r="CK23" s="613"/>
      <c r="CL23" s="613"/>
      <c r="CM23" s="613"/>
      <c r="CN23" s="613"/>
      <c r="CO23" s="613"/>
      <c r="CP23" s="613"/>
      <c r="CQ23" s="614"/>
      <c r="CR23" s="612" t="s">
        <v>286</v>
      </c>
      <c r="CS23" s="613"/>
      <c r="CT23" s="613"/>
      <c r="CU23" s="613"/>
      <c r="CV23" s="613"/>
      <c r="CW23" s="613"/>
      <c r="CX23" s="613"/>
      <c r="CY23" s="614"/>
      <c r="CZ23" s="612" t="s">
        <v>287</v>
      </c>
      <c r="DA23" s="613"/>
      <c r="DB23" s="613"/>
      <c r="DC23" s="614"/>
      <c r="DD23" s="612" t="s">
        <v>288</v>
      </c>
      <c r="DE23" s="613"/>
      <c r="DF23" s="613"/>
      <c r="DG23" s="613"/>
      <c r="DH23" s="613"/>
      <c r="DI23" s="613"/>
      <c r="DJ23" s="613"/>
      <c r="DK23" s="614"/>
      <c r="DL23" s="661" t="s">
        <v>289</v>
      </c>
      <c r="DM23" s="662"/>
      <c r="DN23" s="662"/>
      <c r="DO23" s="662"/>
      <c r="DP23" s="662"/>
      <c r="DQ23" s="662"/>
      <c r="DR23" s="662"/>
      <c r="DS23" s="662"/>
      <c r="DT23" s="662"/>
      <c r="DU23" s="662"/>
      <c r="DV23" s="663"/>
      <c r="DW23" s="612" t="s">
        <v>290</v>
      </c>
      <c r="DX23" s="613"/>
      <c r="DY23" s="613"/>
      <c r="DZ23" s="613"/>
      <c r="EA23" s="613"/>
      <c r="EB23" s="613"/>
      <c r="EC23" s="614"/>
    </row>
    <row r="24" spans="2:133" ht="11.25" customHeight="1">
      <c r="B24" s="627" t="s">
        <v>291</v>
      </c>
      <c r="C24" s="628"/>
      <c r="D24" s="628"/>
      <c r="E24" s="628"/>
      <c r="F24" s="628"/>
      <c r="G24" s="628"/>
      <c r="H24" s="628"/>
      <c r="I24" s="628"/>
      <c r="J24" s="628"/>
      <c r="K24" s="628"/>
      <c r="L24" s="628"/>
      <c r="M24" s="628"/>
      <c r="N24" s="628"/>
      <c r="O24" s="628"/>
      <c r="P24" s="628"/>
      <c r="Q24" s="629"/>
      <c r="R24" s="630">
        <v>11640733</v>
      </c>
      <c r="S24" s="631"/>
      <c r="T24" s="631"/>
      <c r="U24" s="631"/>
      <c r="V24" s="631"/>
      <c r="W24" s="631"/>
      <c r="X24" s="631"/>
      <c r="Y24" s="632"/>
      <c r="Z24" s="633">
        <v>24.8</v>
      </c>
      <c r="AA24" s="633"/>
      <c r="AB24" s="633"/>
      <c r="AC24" s="633"/>
      <c r="AD24" s="634">
        <v>11640733</v>
      </c>
      <c r="AE24" s="634"/>
      <c r="AF24" s="634"/>
      <c r="AG24" s="634"/>
      <c r="AH24" s="634"/>
      <c r="AI24" s="634"/>
      <c r="AJ24" s="634"/>
      <c r="AK24" s="634"/>
      <c r="AL24" s="635">
        <v>52.5</v>
      </c>
      <c r="AM24" s="636"/>
      <c r="AN24" s="636"/>
      <c r="AO24" s="637"/>
      <c r="AP24" s="649" t="s">
        <v>292</v>
      </c>
      <c r="AQ24" s="650"/>
      <c r="AR24" s="650"/>
      <c r="AS24" s="650"/>
      <c r="AT24" s="650"/>
      <c r="AU24" s="650"/>
      <c r="AV24" s="650"/>
      <c r="AW24" s="650"/>
      <c r="AX24" s="650"/>
      <c r="AY24" s="650"/>
      <c r="AZ24" s="650"/>
      <c r="BA24" s="650"/>
      <c r="BB24" s="650"/>
      <c r="BC24" s="650"/>
      <c r="BD24" s="650"/>
      <c r="BE24" s="650"/>
      <c r="BF24" s="651"/>
      <c r="BG24" s="630" t="s">
        <v>244</v>
      </c>
      <c r="BH24" s="631"/>
      <c r="BI24" s="631"/>
      <c r="BJ24" s="631"/>
      <c r="BK24" s="631"/>
      <c r="BL24" s="631"/>
      <c r="BM24" s="631"/>
      <c r="BN24" s="632"/>
      <c r="BO24" s="633" t="s">
        <v>244</v>
      </c>
      <c r="BP24" s="633"/>
      <c r="BQ24" s="633"/>
      <c r="BR24" s="633"/>
      <c r="BS24" s="634" t="s">
        <v>244</v>
      </c>
      <c r="BT24" s="634"/>
      <c r="BU24" s="634"/>
      <c r="BV24" s="634"/>
      <c r="BW24" s="634"/>
      <c r="BX24" s="634"/>
      <c r="BY24" s="634"/>
      <c r="BZ24" s="634"/>
      <c r="CA24" s="634"/>
      <c r="CB24" s="638"/>
      <c r="CD24" s="641" t="s">
        <v>293</v>
      </c>
      <c r="CE24" s="642"/>
      <c r="CF24" s="642"/>
      <c r="CG24" s="642"/>
      <c r="CH24" s="642"/>
      <c r="CI24" s="642"/>
      <c r="CJ24" s="642"/>
      <c r="CK24" s="642"/>
      <c r="CL24" s="642"/>
      <c r="CM24" s="642"/>
      <c r="CN24" s="642"/>
      <c r="CO24" s="642"/>
      <c r="CP24" s="642"/>
      <c r="CQ24" s="643"/>
      <c r="CR24" s="619">
        <v>18933200</v>
      </c>
      <c r="CS24" s="620"/>
      <c r="CT24" s="620"/>
      <c r="CU24" s="620"/>
      <c r="CV24" s="620"/>
      <c r="CW24" s="620"/>
      <c r="CX24" s="620"/>
      <c r="CY24" s="621"/>
      <c r="CZ24" s="624">
        <v>42.4</v>
      </c>
      <c r="DA24" s="625"/>
      <c r="DB24" s="625"/>
      <c r="DC24" s="644"/>
      <c r="DD24" s="667">
        <v>11464734</v>
      </c>
      <c r="DE24" s="620"/>
      <c r="DF24" s="620"/>
      <c r="DG24" s="620"/>
      <c r="DH24" s="620"/>
      <c r="DI24" s="620"/>
      <c r="DJ24" s="620"/>
      <c r="DK24" s="621"/>
      <c r="DL24" s="667">
        <v>11234844</v>
      </c>
      <c r="DM24" s="620"/>
      <c r="DN24" s="620"/>
      <c r="DO24" s="620"/>
      <c r="DP24" s="620"/>
      <c r="DQ24" s="620"/>
      <c r="DR24" s="620"/>
      <c r="DS24" s="620"/>
      <c r="DT24" s="620"/>
      <c r="DU24" s="620"/>
      <c r="DV24" s="621"/>
      <c r="DW24" s="624">
        <v>48.5</v>
      </c>
      <c r="DX24" s="625"/>
      <c r="DY24" s="625"/>
      <c r="DZ24" s="625"/>
      <c r="EA24" s="625"/>
      <c r="EB24" s="625"/>
      <c r="EC24" s="626"/>
    </row>
    <row r="25" spans="2:133" ht="11.25" customHeight="1">
      <c r="B25" s="627" t="s">
        <v>294</v>
      </c>
      <c r="C25" s="628"/>
      <c r="D25" s="628"/>
      <c r="E25" s="628"/>
      <c r="F25" s="628"/>
      <c r="G25" s="628"/>
      <c r="H25" s="628"/>
      <c r="I25" s="628"/>
      <c r="J25" s="628"/>
      <c r="K25" s="628"/>
      <c r="L25" s="628"/>
      <c r="M25" s="628"/>
      <c r="N25" s="628"/>
      <c r="O25" s="628"/>
      <c r="P25" s="628"/>
      <c r="Q25" s="629"/>
      <c r="R25" s="630">
        <v>1756048</v>
      </c>
      <c r="S25" s="631"/>
      <c r="T25" s="631"/>
      <c r="U25" s="631"/>
      <c r="V25" s="631"/>
      <c r="W25" s="631"/>
      <c r="X25" s="631"/>
      <c r="Y25" s="632"/>
      <c r="Z25" s="633">
        <v>3.7</v>
      </c>
      <c r="AA25" s="633"/>
      <c r="AB25" s="633"/>
      <c r="AC25" s="633"/>
      <c r="AD25" s="634" t="s">
        <v>137</v>
      </c>
      <c r="AE25" s="634"/>
      <c r="AF25" s="634"/>
      <c r="AG25" s="634"/>
      <c r="AH25" s="634"/>
      <c r="AI25" s="634"/>
      <c r="AJ25" s="634"/>
      <c r="AK25" s="634"/>
      <c r="AL25" s="635" t="s">
        <v>179</v>
      </c>
      <c r="AM25" s="636"/>
      <c r="AN25" s="636"/>
      <c r="AO25" s="637"/>
      <c r="AP25" s="649" t="s">
        <v>295</v>
      </c>
      <c r="AQ25" s="650"/>
      <c r="AR25" s="650"/>
      <c r="AS25" s="650"/>
      <c r="AT25" s="650"/>
      <c r="AU25" s="650"/>
      <c r="AV25" s="650"/>
      <c r="AW25" s="650"/>
      <c r="AX25" s="650"/>
      <c r="AY25" s="650"/>
      <c r="AZ25" s="650"/>
      <c r="BA25" s="650"/>
      <c r="BB25" s="650"/>
      <c r="BC25" s="650"/>
      <c r="BD25" s="650"/>
      <c r="BE25" s="650"/>
      <c r="BF25" s="651"/>
      <c r="BG25" s="630" t="s">
        <v>235</v>
      </c>
      <c r="BH25" s="631"/>
      <c r="BI25" s="631"/>
      <c r="BJ25" s="631"/>
      <c r="BK25" s="631"/>
      <c r="BL25" s="631"/>
      <c r="BM25" s="631"/>
      <c r="BN25" s="632"/>
      <c r="BO25" s="633" t="s">
        <v>244</v>
      </c>
      <c r="BP25" s="633"/>
      <c r="BQ25" s="633"/>
      <c r="BR25" s="633"/>
      <c r="BS25" s="634" t="s">
        <v>244</v>
      </c>
      <c r="BT25" s="634"/>
      <c r="BU25" s="634"/>
      <c r="BV25" s="634"/>
      <c r="BW25" s="634"/>
      <c r="BX25" s="634"/>
      <c r="BY25" s="634"/>
      <c r="BZ25" s="634"/>
      <c r="CA25" s="634"/>
      <c r="CB25" s="638"/>
      <c r="CD25" s="645" t="s">
        <v>296</v>
      </c>
      <c r="CE25" s="646"/>
      <c r="CF25" s="646"/>
      <c r="CG25" s="646"/>
      <c r="CH25" s="646"/>
      <c r="CI25" s="646"/>
      <c r="CJ25" s="646"/>
      <c r="CK25" s="646"/>
      <c r="CL25" s="646"/>
      <c r="CM25" s="646"/>
      <c r="CN25" s="646"/>
      <c r="CO25" s="646"/>
      <c r="CP25" s="646"/>
      <c r="CQ25" s="647"/>
      <c r="CR25" s="630">
        <v>6480830</v>
      </c>
      <c r="CS25" s="670"/>
      <c r="CT25" s="670"/>
      <c r="CU25" s="670"/>
      <c r="CV25" s="670"/>
      <c r="CW25" s="670"/>
      <c r="CX25" s="670"/>
      <c r="CY25" s="671"/>
      <c r="CZ25" s="635">
        <v>14.5</v>
      </c>
      <c r="DA25" s="668"/>
      <c r="DB25" s="668"/>
      <c r="DC25" s="672"/>
      <c r="DD25" s="639">
        <v>5875479</v>
      </c>
      <c r="DE25" s="670"/>
      <c r="DF25" s="670"/>
      <c r="DG25" s="670"/>
      <c r="DH25" s="670"/>
      <c r="DI25" s="670"/>
      <c r="DJ25" s="670"/>
      <c r="DK25" s="671"/>
      <c r="DL25" s="639">
        <v>5769435</v>
      </c>
      <c r="DM25" s="670"/>
      <c r="DN25" s="670"/>
      <c r="DO25" s="670"/>
      <c r="DP25" s="670"/>
      <c r="DQ25" s="670"/>
      <c r="DR25" s="670"/>
      <c r="DS25" s="670"/>
      <c r="DT25" s="670"/>
      <c r="DU25" s="670"/>
      <c r="DV25" s="671"/>
      <c r="DW25" s="635">
        <v>24.9</v>
      </c>
      <c r="DX25" s="668"/>
      <c r="DY25" s="668"/>
      <c r="DZ25" s="668"/>
      <c r="EA25" s="668"/>
      <c r="EB25" s="668"/>
      <c r="EC25" s="669"/>
    </row>
    <row r="26" spans="2:133" ht="11.25" customHeight="1">
      <c r="B26" s="627" t="s">
        <v>297</v>
      </c>
      <c r="C26" s="628"/>
      <c r="D26" s="628"/>
      <c r="E26" s="628"/>
      <c r="F26" s="628"/>
      <c r="G26" s="628"/>
      <c r="H26" s="628"/>
      <c r="I26" s="628"/>
      <c r="J26" s="628"/>
      <c r="K26" s="628"/>
      <c r="L26" s="628"/>
      <c r="M26" s="628"/>
      <c r="N26" s="628"/>
      <c r="O26" s="628"/>
      <c r="P26" s="628"/>
      <c r="Q26" s="629"/>
      <c r="R26" s="630" t="s">
        <v>244</v>
      </c>
      <c r="S26" s="631"/>
      <c r="T26" s="631"/>
      <c r="U26" s="631"/>
      <c r="V26" s="631"/>
      <c r="W26" s="631"/>
      <c r="X26" s="631"/>
      <c r="Y26" s="632"/>
      <c r="Z26" s="633" t="s">
        <v>137</v>
      </c>
      <c r="AA26" s="633"/>
      <c r="AB26" s="633"/>
      <c r="AC26" s="633"/>
      <c r="AD26" s="634" t="s">
        <v>179</v>
      </c>
      <c r="AE26" s="634"/>
      <c r="AF26" s="634"/>
      <c r="AG26" s="634"/>
      <c r="AH26" s="634"/>
      <c r="AI26" s="634"/>
      <c r="AJ26" s="634"/>
      <c r="AK26" s="634"/>
      <c r="AL26" s="635" t="s">
        <v>137</v>
      </c>
      <c r="AM26" s="636"/>
      <c r="AN26" s="636"/>
      <c r="AO26" s="637"/>
      <c r="AP26" s="649" t="s">
        <v>298</v>
      </c>
      <c r="AQ26" s="679"/>
      <c r="AR26" s="679"/>
      <c r="AS26" s="679"/>
      <c r="AT26" s="679"/>
      <c r="AU26" s="679"/>
      <c r="AV26" s="679"/>
      <c r="AW26" s="679"/>
      <c r="AX26" s="679"/>
      <c r="AY26" s="679"/>
      <c r="AZ26" s="679"/>
      <c r="BA26" s="679"/>
      <c r="BB26" s="679"/>
      <c r="BC26" s="679"/>
      <c r="BD26" s="679"/>
      <c r="BE26" s="679"/>
      <c r="BF26" s="651"/>
      <c r="BG26" s="630" t="s">
        <v>179</v>
      </c>
      <c r="BH26" s="631"/>
      <c r="BI26" s="631"/>
      <c r="BJ26" s="631"/>
      <c r="BK26" s="631"/>
      <c r="BL26" s="631"/>
      <c r="BM26" s="631"/>
      <c r="BN26" s="632"/>
      <c r="BO26" s="633" t="s">
        <v>179</v>
      </c>
      <c r="BP26" s="633"/>
      <c r="BQ26" s="633"/>
      <c r="BR26" s="633"/>
      <c r="BS26" s="634" t="s">
        <v>179</v>
      </c>
      <c r="BT26" s="634"/>
      <c r="BU26" s="634"/>
      <c r="BV26" s="634"/>
      <c r="BW26" s="634"/>
      <c r="BX26" s="634"/>
      <c r="BY26" s="634"/>
      <c r="BZ26" s="634"/>
      <c r="CA26" s="634"/>
      <c r="CB26" s="638"/>
      <c r="CD26" s="645" t="s">
        <v>299</v>
      </c>
      <c r="CE26" s="646"/>
      <c r="CF26" s="646"/>
      <c r="CG26" s="646"/>
      <c r="CH26" s="646"/>
      <c r="CI26" s="646"/>
      <c r="CJ26" s="646"/>
      <c r="CK26" s="646"/>
      <c r="CL26" s="646"/>
      <c r="CM26" s="646"/>
      <c r="CN26" s="646"/>
      <c r="CO26" s="646"/>
      <c r="CP26" s="646"/>
      <c r="CQ26" s="647"/>
      <c r="CR26" s="630">
        <v>4203389</v>
      </c>
      <c r="CS26" s="631"/>
      <c r="CT26" s="631"/>
      <c r="CU26" s="631"/>
      <c r="CV26" s="631"/>
      <c r="CW26" s="631"/>
      <c r="CX26" s="631"/>
      <c r="CY26" s="632"/>
      <c r="CZ26" s="635">
        <v>9.4</v>
      </c>
      <c r="DA26" s="668"/>
      <c r="DB26" s="668"/>
      <c r="DC26" s="672"/>
      <c r="DD26" s="639">
        <v>3822078</v>
      </c>
      <c r="DE26" s="631"/>
      <c r="DF26" s="631"/>
      <c r="DG26" s="631"/>
      <c r="DH26" s="631"/>
      <c r="DI26" s="631"/>
      <c r="DJ26" s="631"/>
      <c r="DK26" s="632"/>
      <c r="DL26" s="639" t="s">
        <v>244</v>
      </c>
      <c r="DM26" s="631"/>
      <c r="DN26" s="631"/>
      <c r="DO26" s="631"/>
      <c r="DP26" s="631"/>
      <c r="DQ26" s="631"/>
      <c r="DR26" s="631"/>
      <c r="DS26" s="631"/>
      <c r="DT26" s="631"/>
      <c r="DU26" s="631"/>
      <c r="DV26" s="632"/>
      <c r="DW26" s="635" t="s">
        <v>179</v>
      </c>
      <c r="DX26" s="668"/>
      <c r="DY26" s="668"/>
      <c r="DZ26" s="668"/>
      <c r="EA26" s="668"/>
      <c r="EB26" s="668"/>
      <c r="EC26" s="669"/>
    </row>
    <row r="27" spans="2:133" ht="11.25" customHeight="1">
      <c r="B27" s="627" t="s">
        <v>300</v>
      </c>
      <c r="C27" s="628"/>
      <c r="D27" s="628"/>
      <c r="E27" s="628"/>
      <c r="F27" s="628"/>
      <c r="G27" s="628"/>
      <c r="H27" s="628"/>
      <c r="I27" s="628"/>
      <c r="J27" s="628"/>
      <c r="K27" s="628"/>
      <c r="L27" s="628"/>
      <c r="M27" s="628"/>
      <c r="N27" s="628"/>
      <c r="O27" s="628"/>
      <c r="P27" s="628"/>
      <c r="Q27" s="629"/>
      <c r="R27" s="630">
        <v>23835506</v>
      </c>
      <c r="S27" s="631"/>
      <c r="T27" s="631"/>
      <c r="U27" s="631"/>
      <c r="V27" s="631"/>
      <c r="W27" s="631"/>
      <c r="X27" s="631"/>
      <c r="Y27" s="632"/>
      <c r="Z27" s="633">
        <v>50.8</v>
      </c>
      <c r="AA27" s="633"/>
      <c r="AB27" s="633"/>
      <c r="AC27" s="633"/>
      <c r="AD27" s="634">
        <v>22078574</v>
      </c>
      <c r="AE27" s="634"/>
      <c r="AF27" s="634"/>
      <c r="AG27" s="634"/>
      <c r="AH27" s="634"/>
      <c r="AI27" s="634"/>
      <c r="AJ27" s="634"/>
      <c r="AK27" s="634"/>
      <c r="AL27" s="635">
        <v>99.699996948242188</v>
      </c>
      <c r="AM27" s="636"/>
      <c r="AN27" s="636"/>
      <c r="AO27" s="637"/>
      <c r="AP27" s="627" t="s">
        <v>301</v>
      </c>
      <c r="AQ27" s="628"/>
      <c r="AR27" s="628"/>
      <c r="AS27" s="628"/>
      <c r="AT27" s="628"/>
      <c r="AU27" s="628"/>
      <c r="AV27" s="628"/>
      <c r="AW27" s="628"/>
      <c r="AX27" s="628"/>
      <c r="AY27" s="628"/>
      <c r="AZ27" s="628"/>
      <c r="BA27" s="628"/>
      <c r="BB27" s="628"/>
      <c r="BC27" s="628"/>
      <c r="BD27" s="628"/>
      <c r="BE27" s="628"/>
      <c r="BF27" s="629"/>
      <c r="BG27" s="630">
        <v>7879930</v>
      </c>
      <c r="BH27" s="631"/>
      <c r="BI27" s="631"/>
      <c r="BJ27" s="631"/>
      <c r="BK27" s="631"/>
      <c r="BL27" s="631"/>
      <c r="BM27" s="631"/>
      <c r="BN27" s="632"/>
      <c r="BO27" s="633">
        <v>100</v>
      </c>
      <c r="BP27" s="633"/>
      <c r="BQ27" s="633"/>
      <c r="BR27" s="633"/>
      <c r="BS27" s="634">
        <v>153107</v>
      </c>
      <c r="BT27" s="634"/>
      <c r="BU27" s="634"/>
      <c r="BV27" s="634"/>
      <c r="BW27" s="634"/>
      <c r="BX27" s="634"/>
      <c r="BY27" s="634"/>
      <c r="BZ27" s="634"/>
      <c r="CA27" s="634"/>
      <c r="CB27" s="638"/>
      <c r="CD27" s="645" t="s">
        <v>302</v>
      </c>
      <c r="CE27" s="646"/>
      <c r="CF27" s="646"/>
      <c r="CG27" s="646"/>
      <c r="CH27" s="646"/>
      <c r="CI27" s="646"/>
      <c r="CJ27" s="646"/>
      <c r="CK27" s="646"/>
      <c r="CL27" s="646"/>
      <c r="CM27" s="646"/>
      <c r="CN27" s="646"/>
      <c r="CO27" s="646"/>
      <c r="CP27" s="646"/>
      <c r="CQ27" s="647"/>
      <c r="CR27" s="630">
        <v>8561420</v>
      </c>
      <c r="CS27" s="670"/>
      <c r="CT27" s="670"/>
      <c r="CU27" s="670"/>
      <c r="CV27" s="670"/>
      <c r="CW27" s="670"/>
      <c r="CX27" s="670"/>
      <c r="CY27" s="671"/>
      <c r="CZ27" s="635">
        <v>19.2</v>
      </c>
      <c r="DA27" s="668"/>
      <c r="DB27" s="668"/>
      <c r="DC27" s="672"/>
      <c r="DD27" s="639">
        <v>2185312</v>
      </c>
      <c r="DE27" s="670"/>
      <c r="DF27" s="670"/>
      <c r="DG27" s="670"/>
      <c r="DH27" s="670"/>
      <c r="DI27" s="670"/>
      <c r="DJ27" s="670"/>
      <c r="DK27" s="671"/>
      <c r="DL27" s="639">
        <v>2141333</v>
      </c>
      <c r="DM27" s="670"/>
      <c r="DN27" s="670"/>
      <c r="DO27" s="670"/>
      <c r="DP27" s="670"/>
      <c r="DQ27" s="670"/>
      <c r="DR27" s="670"/>
      <c r="DS27" s="670"/>
      <c r="DT27" s="670"/>
      <c r="DU27" s="670"/>
      <c r="DV27" s="671"/>
      <c r="DW27" s="635">
        <v>9.1999999999999993</v>
      </c>
      <c r="DX27" s="668"/>
      <c r="DY27" s="668"/>
      <c r="DZ27" s="668"/>
      <c r="EA27" s="668"/>
      <c r="EB27" s="668"/>
      <c r="EC27" s="669"/>
    </row>
    <row r="28" spans="2:133" ht="11.25" customHeight="1">
      <c r="B28" s="627" t="s">
        <v>303</v>
      </c>
      <c r="C28" s="628"/>
      <c r="D28" s="628"/>
      <c r="E28" s="628"/>
      <c r="F28" s="628"/>
      <c r="G28" s="628"/>
      <c r="H28" s="628"/>
      <c r="I28" s="628"/>
      <c r="J28" s="628"/>
      <c r="K28" s="628"/>
      <c r="L28" s="628"/>
      <c r="M28" s="628"/>
      <c r="N28" s="628"/>
      <c r="O28" s="628"/>
      <c r="P28" s="628"/>
      <c r="Q28" s="629"/>
      <c r="R28" s="630">
        <v>8324</v>
      </c>
      <c r="S28" s="631"/>
      <c r="T28" s="631"/>
      <c r="U28" s="631"/>
      <c r="V28" s="631"/>
      <c r="W28" s="631"/>
      <c r="X28" s="631"/>
      <c r="Y28" s="632"/>
      <c r="Z28" s="633">
        <v>0</v>
      </c>
      <c r="AA28" s="633"/>
      <c r="AB28" s="633"/>
      <c r="AC28" s="633"/>
      <c r="AD28" s="634">
        <v>8324</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304</v>
      </c>
      <c r="CE28" s="646"/>
      <c r="CF28" s="646"/>
      <c r="CG28" s="646"/>
      <c r="CH28" s="646"/>
      <c r="CI28" s="646"/>
      <c r="CJ28" s="646"/>
      <c r="CK28" s="646"/>
      <c r="CL28" s="646"/>
      <c r="CM28" s="646"/>
      <c r="CN28" s="646"/>
      <c r="CO28" s="646"/>
      <c r="CP28" s="646"/>
      <c r="CQ28" s="647"/>
      <c r="CR28" s="630">
        <v>3890950</v>
      </c>
      <c r="CS28" s="631"/>
      <c r="CT28" s="631"/>
      <c r="CU28" s="631"/>
      <c r="CV28" s="631"/>
      <c r="CW28" s="631"/>
      <c r="CX28" s="631"/>
      <c r="CY28" s="632"/>
      <c r="CZ28" s="635">
        <v>8.6999999999999993</v>
      </c>
      <c r="DA28" s="668"/>
      <c r="DB28" s="668"/>
      <c r="DC28" s="672"/>
      <c r="DD28" s="639">
        <v>3403943</v>
      </c>
      <c r="DE28" s="631"/>
      <c r="DF28" s="631"/>
      <c r="DG28" s="631"/>
      <c r="DH28" s="631"/>
      <c r="DI28" s="631"/>
      <c r="DJ28" s="631"/>
      <c r="DK28" s="632"/>
      <c r="DL28" s="639">
        <v>3324076</v>
      </c>
      <c r="DM28" s="631"/>
      <c r="DN28" s="631"/>
      <c r="DO28" s="631"/>
      <c r="DP28" s="631"/>
      <c r="DQ28" s="631"/>
      <c r="DR28" s="631"/>
      <c r="DS28" s="631"/>
      <c r="DT28" s="631"/>
      <c r="DU28" s="631"/>
      <c r="DV28" s="632"/>
      <c r="DW28" s="635">
        <v>14.3</v>
      </c>
      <c r="DX28" s="668"/>
      <c r="DY28" s="668"/>
      <c r="DZ28" s="668"/>
      <c r="EA28" s="668"/>
      <c r="EB28" s="668"/>
      <c r="EC28" s="669"/>
    </row>
    <row r="29" spans="2:133" ht="11.25" customHeight="1">
      <c r="B29" s="627" t="s">
        <v>305</v>
      </c>
      <c r="C29" s="628"/>
      <c r="D29" s="628"/>
      <c r="E29" s="628"/>
      <c r="F29" s="628"/>
      <c r="G29" s="628"/>
      <c r="H29" s="628"/>
      <c r="I29" s="628"/>
      <c r="J29" s="628"/>
      <c r="K29" s="628"/>
      <c r="L29" s="628"/>
      <c r="M29" s="628"/>
      <c r="N29" s="628"/>
      <c r="O29" s="628"/>
      <c r="P29" s="628"/>
      <c r="Q29" s="629"/>
      <c r="R29" s="630">
        <v>54337</v>
      </c>
      <c r="S29" s="631"/>
      <c r="T29" s="631"/>
      <c r="U29" s="631"/>
      <c r="V29" s="631"/>
      <c r="W29" s="631"/>
      <c r="X29" s="631"/>
      <c r="Y29" s="632"/>
      <c r="Z29" s="633">
        <v>0.1</v>
      </c>
      <c r="AA29" s="633"/>
      <c r="AB29" s="633"/>
      <c r="AC29" s="633"/>
      <c r="AD29" s="634" t="s">
        <v>137</v>
      </c>
      <c r="AE29" s="634"/>
      <c r="AF29" s="634"/>
      <c r="AG29" s="634"/>
      <c r="AH29" s="634"/>
      <c r="AI29" s="634"/>
      <c r="AJ29" s="634"/>
      <c r="AK29" s="634"/>
      <c r="AL29" s="635" t="s">
        <v>244</v>
      </c>
      <c r="AM29" s="636"/>
      <c r="AN29" s="636"/>
      <c r="AO29" s="637"/>
      <c r="AP29" s="682"/>
      <c r="AQ29" s="683"/>
      <c r="AR29" s="683"/>
      <c r="AS29" s="683"/>
      <c r="AT29" s="683"/>
      <c r="AU29" s="683"/>
      <c r="AV29" s="683"/>
      <c r="AW29" s="683"/>
      <c r="AX29" s="683"/>
      <c r="AY29" s="683"/>
      <c r="AZ29" s="683"/>
      <c r="BA29" s="683"/>
      <c r="BB29" s="683"/>
      <c r="BC29" s="683"/>
      <c r="BD29" s="683"/>
      <c r="BE29" s="683"/>
      <c r="BF29" s="684"/>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3" t="s">
        <v>306</v>
      </c>
      <c r="CE29" s="674"/>
      <c r="CF29" s="645" t="s">
        <v>307</v>
      </c>
      <c r="CG29" s="646"/>
      <c r="CH29" s="646"/>
      <c r="CI29" s="646"/>
      <c r="CJ29" s="646"/>
      <c r="CK29" s="646"/>
      <c r="CL29" s="646"/>
      <c r="CM29" s="646"/>
      <c r="CN29" s="646"/>
      <c r="CO29" s="646"/>
      <c r="CP29" s="646"/>
      <c r="CQ29" s="647"/>
      <c r="CR29" s="630">
        <v>3890950</v>
      </c>
      <c r="CS29" s="670"/>
      <c r="CT29" s="670"/>
      <c r="CU29" s="670"/>
      <c r="CV29" s="670"/>
      <c r="CW29" s="670"/>
      <c r="CX29" s="670"/>
      <c r="CY29" s="671"/>
      <c r="CZ29" s="635">
        <v>8.6999999999999993</v>
      </c>
      <c r="DA29" s="668"/>
      <c r="DB29" s="668"/>
      <c r="DC29" s="672"/>
      <c r="DD29" s="639">
        <v>3403943</v>
      </c>
      <c r="DE29" s="670"/>
      <c r="DF29" s="670"/>
      <c r="DG29" s="670"/>
      <c r="DH29" s="670"/>
      <c r="DI29" s="670"/>
      <c r="DJ29" s="670"/>
      <c r="DK29" s="671"/>
      <c r="DL29" s="639">
        <v>3324076</v>
      </c>
      <c r="DM29" s="670"/>
      <c r="DN29" s="670"/>
      <c r="DO29" s="670"/>
      <c r="DP29" s="670"/>
      <c r="DQ29" s="670"/>
      <c r="DR29" s="670"/>
      <c r="DS29" s="670"/>
      <c r="DT29" s="670"/>
      <c r="DU29" s="670"/>
      <c r="DV29" s="671"/>
      <c r="DW29" s="635">
        <v>14.3</v>
      </c>
      <c r="DX29" s="668"/>
      <c r="DY29" s="668"/>
      <c r="DZ29" s="668"/>
      <c r="EA29" s="668"/>
      <c r="EB29" s="668"/>
      <c r="EC29" s="669"/>
    </row>
    <row r="30" spans="2:133" ht="11.25" customHeight="1">
      <c r="B30" s="627" t="s">
        <v>308</v>
      </c>
      <c r="C30" s="628"/>
      <c r="D30" s="628"/>
      <c r="E30" s="628"/>
      <c r="F30" s="628"/>
      <c r="G30" s="628"/>
      <c r="H30" s="628"/>
      <c r="I30" s="628"/>
      <c r="J30" s="628"/>
      <c r="K30" s="628"/>
      <c r="L30" s="628"/>
      <c r="M30" s="628"/>
      <c r="N30" s="628"/>
      <c r="O30" s="628"/>
      <c r="P30" s="628"/>
      <c r="Q30" s="629"/>
      <c r="R30" s="630">
        <v>356161</v>
      </c>
      <c r="S30" s="631"/>
      <c r="T30" s="631"/>
      <c r="U30" s="631"/>
      <c r="V30" s="631"/>
      <c r="W30" s="631"/>
      <c r="X30" s="631"/>
      <c r="Y30" s="632"/>
      <c r="Z30" s="633">
        <v>0.8</v>
      </c>
      <c r="AA30" s="633"/>
      <c r="AB30" s="633"/>
      <c r="AC30" s="633"/>
      <c r="AD30" s="634">
        <v>23363</v>
      </c>
      <c r="AE30" s="634"/>
      <c r="AF30" s="634"/>
      <c r="AG30" s="634"/>
      <c r="AH30" s="634"/>
      <c r="AI30" s="634"/>
      <c r="AJ30" s="634"/>
      <c r="AK30" s="634"/>
      <c r="AL30" s="635">
        <v>0.1</v>
      </c>
      <c r="AM30" s="636"/>
      <c r="AN30" s="636"/>
      <c r="AO30" s="637"/>
      <c r="AP30" s="609" t="s">
        <v>223</v>
      </c>
      <c r="AQ30" s="610"/>
      <c r="AR30" s="610"/>
      <c r="AS30" s="610"/>
      <c r="AT30" s="610"/>
      <c r="AU30" s="610"/>
      <c r="AV30" s="610"/>
      <c r="AW30" s="610"/>
      <c r="AX30" s="610"/>
      <c r="AY30" s="610"/>
      <c r="AZ30" s="610"/>
      <c r="BA30" s="610"/>
      <c r="BB30" s="610"/>
      <c r="BC30" s="610"/>
      <c r="BD30" s="610"/>
      <c r="BE30" s="610"/>
      <c r="BF30" s="611"/>
      <c r="BG30" s="609" t="s">
        <v>309</v>
      </c>
      <c r="BH30" s="680"/>
      <c r="BI30" s="680"/>
      <c r="BJ30" s="680"/>
      <c r="BK30" s="680"/>
      <c r="BL30" s="680"/>
      <c r="BM30" s="680"/>
      <c r="BN30" s="680"/>
      <c r="BO30" s="680"/>
      <c r="BP30" s="680"/>
      <c r="BQ30" s="681"/>
      <c r="BR30" s="609" t="s">
        <v>310</v>
      </c>
      <c r="BS30" s="680"/>
      <c r="BT30" s="680"/>
      <c r="BU30" s="680"/>
      <c r="BV30" s="680"/>
      <c r="BW30" s="680"/>
      <c r="BX30" s="680"/>
      <c r="BY30" s="680"/>
      <c r="BZ30" s="680"/>
      <c r="CA30" s="680"/>
      <c r="CB30" s="681"/>
      <c r="CD30" s="675"/>
      <c r="CE30" s="676"/>
      <c r="CF30" s="645" t="s">
        <v>311</v>
      </c>
      <c r="CG30" s="646"/>
      <c r="CH30" s="646"/>
      <c r="CI30" s="646"/>
      <c r="CJ30" s="646"/>
      <c r="CK30" s="646"/>
      <c r="CL30" s="646"/>
      <c r="CM30" s="646"/>
      <c r="CN30" s="646"/>
      <c r="CO30" s="646"/>
      <c r="CP30" s="646"/>
      <c r="CQ30" s="647"/>
      <c r="CR30" s="630">
        <v>3819057</v>
      </c>
      <c r="CS30" s="631"/>
      <c r="CT30" s="631"/>
      <c r="CU30" s="631"/>
      <c r="CV30" s="631"/>
      <c r="CW30" s="631"/>
      <c r="CX30" s="631"/>
      <c r="CY30" s="632"/>
      <c r="CZ30" s="635">
        <v>8.6</v>
      </c>
      <c r="DA30" s="668"/>
      <c r="DB30" s="668"/>
      <c r="DC30" s="672"/>
      <c r="DD30" s="639">
        <v>3332050</v>
      </c>
      <c r="DE30" s="631"/>
      <c r="DF30" s="631"/>
      <c r="DG30" s="631"/>
      <c r="DH30" s="631"/>
      <c r="DI30" s="631"/>
      <c r="DJ30" s="631"/>
      <c r="DK30" s="632"/>
      <c r="DL30" s="639">
        <v>3252184</v>
      </c>
      <c r="DM30" s="631"/>
      <c r="DN30" s="631"/>
      <c r="DO30" s="631"/>
      <c r="DP30" s="631"/>
      <c r="DQ30" s="631"/>
      <c r="DR30" s="631"/>
      <c r="DS30" s="631"/>
      <c r="DT30" s="631"/>
      <c r="DU30" s="631"/>
      <c r="DV30" s="632"/>
      <c r="DW30" s="635">
        <v>14</v>
      </c>
      <c r="DX30" s="668"/>
      <c r="DY30" s="668"/>
      <c r="DZ30" s="668"/>
      <c r="EA30" s="668"/>
      <c r="EB30" s="668"/>
      <c r="EC30" s="669"/>
    </row>
    <row r="31" spans="2:133" ht="11.25" customHeight="1">
      <c r="B31" s="627" t="s">
        <v>312</v>
      </c>
      <c r="C31" s="628"/>
      <c r="D31" s="628"/>
      <c r="E31" s="628"/>
      <c r="F31" s="628"/>
      <c r="G31" s="628"/>
      <c r="H31" s="628"/>
      <c r="I31" s="628"/>
      <c r="J31" s="628"/>
      <c r="K31" s="628"/>
      <c r="L31" s="628"/>
      <c r="M31" s="628"/>
      <c r="N31" s="628"/>
      <c r="O31" s="628"/>
      <c r="P31" s="628"/>
      <c r="Q31" s="629"/>
      <c r="R31" s="630">
        <v>104923</v>
      </c>
      <c r="S31" s="631"/>
      <c r="T31" s="631"/>
      <c r="U31" s="631"/>
      <c r="V31" s="631"/>
      <c r="W31" s="631"/>
      <c r="X31" s="631"/>
      <c r="Y31" s="632"/>
      <c r="Z31" s="633">
        <v>0.2</v>
      </c>
      <c r="AA31" s="633"/>
      <c r="AB31" s="633"/>
      <c r="AC31" s="633"/>
      <c r="AD31" s="634" t="s">
        <v>244</v>
      </c>
      <c r="AE31" s="634"/>
      <c r="AF31" s="634"/>
      <c r="AG31" s="634"/>
      <c r="AH31" s="634"/>
      <c r="AI31" s="634"/>
      <c r="AJ31" s="634"/>
      <c r="AK31" s="634"/>
      <c r="AL31" s="635" t="s">
        <v>244</v>
      </c>
      <c r="AM31" s="636"/>
      <c r="AN31" s="636"/>
      <c r="AO31" s="637"/>
      <c r="AP31" s="687" t="s">
        <v>313</v>
      </c>
      <c r="AQ31" s="688"/>
      <c r="AR31" s="688"/>
      <c r="AS31" s="688"/>
      <c r="AT31" s="693" t="s">
        <v>314</v>
      </c>
      <c r="AU31" s="217"/>
      <c r="AV31" s="217"/>
      <c r="AW31" s="217"/>
      <c r="AX31" s="616" t="s">
        <v>188</v>
      </c>
      <c r="AY31" s="617"/>
      <c r="AZ31" s="617"/>
      <c r="BA31" s="617"/>
      <c r="BB31" s="617"/>
      <c r="BC31" s="617"/>
      <c r="BD31" s="617"/>
      <c r="BE31" s="617"/>
      <c r="BF31" s="618"/>
      <c r="BG31" s="698">
        <v>99.6</v>
      </c>
      <c r="BH31" s="685"/>
      <c r="BI31" s="685"/>
      <c r="BJ31" s="685"/>
      <c r="BK31" s="685"/>
      <c r="BL31" s="685"/>
      <c r="BM31" s="625">
        <v>97.4</v>
      </c>
      <c r="BN31" s="685"/>
      <c r="BO31" s="685"/>
      <c r="BP31" s="685"/>
      <c r="BQ31" s="686"/>
      <c r="BR31" s="698">
        <v>99.3</v>
      </c>
      <c r="BS31" s="685"/>
      <c r="BT31" s="685"/>
      <c r="BU31" s="685"/>
      <c r="BV31" s="685"/>
      <c r="BW31" s="685"/>
      <c r="BX31" s="625">
        <v>97</v>
      </c>
      <c r="BY31" s="685"/>
      <c r="BZ31" s="685"/>
      <c r="CA31" s="685"/>
      <c r="CB31" s="686"/>
      <c r="CD31" s="675"/>
      <c r="CE31" s="676"/>
      <c r="CF31" s="645" t="s">
        <v>315</v>
      </c>
      <c r="CG31" s="646"/>
      <c r="CH31" s="646"/>
      <c r="CI31" s="646"/>
      <c r="CJ31" s="646"/>
      <c r="CK31" s="646"/>
      <c r="CL31" s="646"/>
      <c r="CM31" s="646"/>
      <c r="CN31" s="646"/>
      <c r="CO31" s="646"/>
      <c r="CP31" s="646"/>
      <c r="CQ31" s="647"/>
      <c r="CR31" s="630">
        <v>71893</v>
      </c>
      <c r="CS31" s="670"/>
      <c r="CT31" s="670"/>
      <c r="CU31" s="670"/>
      <c r="CV31" s="670"/>
      <c r="CW31" s="670"/>
      <c r="CX31" s="670"/>
      <c r="CY31" s="671"/>
      <c r="CZ31" s="635">
        <v>0.2</v>
      </c>
      <c r="DA31" s="668"/>
      <c r="DB31" s="668"/>
      <c r="DC31" s="672"/>
      <c r="DD31" s="639">
        <v>71893</v>
      </c>
      <c r="DE31" s="670"/>
      <c r="DF31" s="670"/>
      <c r="DG31" s="670"/>
      <c r="DH31" s="670"/>
      <c r="DI31" s="670"/>
      <c r="DJ31" s="670"/>
      <c r="DK31" s="671"/>
      <c r="DL31" s="639">
        <v>71892</v>
      </c>
      <c r="DM31" s="670"/>
      <c r="DN31" s="670"/>
      <c r="DO31" s="670"/>
      <c r="DP31" s="670"/>
      <c r="DQ31" s="670"/>
      <c r="DR31" s="670"/>
      <c r="DS31" s="670"/>
      <c r="DT31" s="670"/>
      <c r="DU31" s="670"/>
      <c r="DV31" s="671"/>
      <c r="DW31" s="635">
        <v>0.3</v>
      </c>
      <c r="DX31" s="668"/>
      <c r="DY31" s="668"/>
      <c r="DZ31" s="668"/>
      <c r="EA31" s="668"/>
      <c r="EB31" s="668"/>
      <c r="EC31" s="669"/>
    </row>
    <row r="32" spans="2:133" ht="11.25" customHeight="1">
      <c r="B32" s="627" t="s">
        <v>316</v>
      </c>
      <c r="C32" s="628"/>
      <c r="D32" s="628"/>
      <c r="E32" s="628"/>
      <c r="F32" s="628"/>
      <c r="G32" s="628"/>
      <c r="H32" s="628"/>
      <c r="I32" s="628"/>
      <c r="J32" s="628"/>
      <c r="K32" s="628"/>
      <c r="L32" s="628"/>
      <c r="M32" s="628"/>
      <c r="N32" s="628"/>
      <c r="O32" s="628"/>
      <c r="P32" s="628"/>
      <c r="Q32" s="629"/>
      <c r="R32" s="630">
        <v>9747922</v>
      </c>
      <c r="S32" s="631"/>
      <c r="T32" s="631"/>
      <c r="U32" s="631"/>
      <c r="V32" s="631"/>
      <c r="W32" s="631"/>
      <c r="X32" s="631"/>
      <c r="Y32" s="632"/>
      <c r="Z32" s="633">
        <v>20.8</v>
      </c>
      <c r="AA32" s="633"/>
      <c r="AB32" s="633"/>
      <c r="AC32" s="633"/>
      <c r="AD32" s="634" t="s">
        <v>179</v>
      </c>
      <c r="AE32" s="634"/>
      <c r="AF32" s="634"/>
      <c r="AG32" s="634"/>
      <c r="AH32" s="634"/>
      <c r="AI32" s="634"/>
      <c r="AJ32" s="634"/>
      <c r="AK32" s="634"/>
      <c r="AL32" s="635" t="s">
        <v>244</v>
      </c>
      <c r="AM32" s="636"/>
      <c r="AN32" s="636"/>
      <c r="AO32" s="637"/>
      <c r="AP32" s="689"/>
      <c r="AQ32" s="690"/>
      <c r="AR32" s="690"/>
      <c r="AS32" s="690"/>
      <c r="AT32" s="694"/>
      <c r="AU32" s="216" t="s">
        <v>317</v>
      </c>
      <c r="AV32" s="216"/>
      <c r="AW32" s="216"/>
      <c r="AX32" s="627" t="s">
        <v>318</v>
      </c>
      <c r="AY32" s="628"/>
      <c r="AZ32" s="628"/>
      <c r="BA32" s="628"/>
      <c r="BB32" s="628"/>
      <c r="BC32" s="628"/>
      <c r="BD32" s="628"/>
      <c r="BE32" s="628"/>
      <c r="BF32" s="629"/>
      <c r="BG32" s="699">
        <v>99.7</v>
      </c>
      <c r="BH32" s="670"/>
      <c r="BI32" s="670"/>
      <c r="BJ32" s="670"/>
      <c r="BK32" s="670"/>
      <c r="BL32" s="670"/>
      <c r="BM32" s="636">
        <v>98.3</v>
      </c>
      <c r="BN32" s="696"/>
      <c r="BO32" s="696"/>
      <c r="BP32" s="696"/>
      <c r="BQ32" s="697"/>
      <c r="BR32" s="699">
        <v>99.5</v>
      </c>
      <c r="BS32" s="670"/>
      <c r="BT32" s="670"/>
      <c r="BU32" s="670"/>
      <c r="BV32" s="670"/>
      <c r="BW32" s="670"/>
      <c r="BX32" s="636">
        <v>98</v>
      </c>
      <c r="BY32" s="696"/>
      <c r="BZ32" s="696"/>
      <c r="CA32" s="696"/>
      <c r="CB32" s="697"/>
      <c r="CD32" s="677"/>
      <c r="CE32" s="678"/>
      <c r="CF32" s="645" t="s">
        <v>319</v>
      </c>
      <c r="CG32" s="646"/>
      <c r="CH32" s="646"/>
      <c r="CI32" s="646"/>
      <c r="CJ32" s="646"/>
      <c r="CK32" s="646"/>
      <c r="CL32" s="646"/>
      <c r="CM32" s="646"/>
      <c r="CN32" s="646"/>
      <c r="CO32" s="646"/>
      <c r="CP32" s="646"/>
      <c r="CQ32" s="647"/>
      <c r="CR32" s="630" t="s">
        <v>137</v>
      </c>
      <c r="CS32" s="631"/>
      <c r="CT32" s="631"/>
      <c r="CU32" s="631"/>
      <c r="CV32" s="631"/>
      <c r="CW32" s="631"/>
      <c r="CX32" s="631"/>
      <c r="CY32" s="632"/>
      <c r="CZ32" s="635" t="s">
        <v>179</v>
      </c>
      <c r="DA32" s="668"/>
      <c r="DB32" s="668"/>
      <c r="DC32" s="672"/>
      <c r="DD32" s="639" t="s">
        <v>244</v>
      </c>
      <c r="DE32" s="631"/>
      <c r="DF32" s="631"/>
      <c r="DG32" s="631"/>
      <c r="DH32" s="631"/>
      <c r="DI32" s="631"/>
      <c r="DJ32" s="631"/>
      <c r="DK32" s="632"/>
      <c r="DL32" s="639" t="s">
        <v>137</v>
      </c>
      <c r="DM32" s="631"/>
      <c r="DN32" s="631"/>
      <c r="DO32" s="631"/>
      <c r="DP32" s="631"/>
      <c r="DQ32" s="631"/>
      <c r="DR32" s="631"/>
      <c r="DS32" s="631"/>
      <c r="DT32" s="631"/>
      <c r="DU32" s="631"/>
      <c r="DV32" s="632"/>
      <c r="DW32" s="635" t="s">
        <v>179</v>
      </c>
      <c r="DX32" s="668"/>
      <c r="DY32" s="668"/>
      <c r="DZ32" s="668"/>
      <c r="EA32" s="668"/>
      <c r="EB32" s="668"/>
      <c r="EC32" s="669"/>
    </row>
    <row r="33" spans="2:133" ht="11.25" customHeight="1">
      <c r="B33" s="664" t="s">
        <v>320</v>
      </c>
      <c r="C33" s="665"/>
      <c r="D33" s="665"/>
      <c r="E33" s="665"/>
      <c r="F33" s="665"/>
      <c r="G33" s="665"/>
      <c r="H33" s="665"/>
      <c r="I33" s="665"/>
      <c r="J33" s="665"/>
      <c r="K33" s="665"/>
      <c r="L33" s="665"/>
      <c r="M33" s="665"/>
      <c r="N33" s="665"/>
      <c r="O33" s="665"/>
      <c r="P33" s="665"/>
      <c r="Q33" s="666"/>
      <c r="R33" s="630" t="s">
        <v>179</v>
      </c>
      <c r="S33" s="631"/>
      <c r="T33" s="631"/>
      <c r="U33" s="631"/>
      <c r="V33" s="631"/>
      <c r="W33" s="631"/>
      <c r="X33" s="631"/>
      <c r="Y33" s="632"/>
      <c r="Z33" s="633" t="s">
        <v>137</v>
      </c>
      <c r="AA33" s="633"/>
      <c r="AB33" s="633"/>
      <c r="AC33" s="633"/>
      <c r="AD33" s="634" t="s">
        <v>179</v>
      </c>
      <c r="AE33" s="634"/>
      <c r="AF33" s="634"/>
      <c r="AG33" s="634"/>
      <c r="AH33" s="634"/>
      <c r="AI33" s="634"/>
      <c r="AJ33" s="634"/>
      <c r="AK33" s="634"/>
      <c r="AL33" s="635" t="s">
        <v>137</v>
      </c>
      <c r="AM33" s="636"/>
      <c r="AN33" s="636"/>
      <c r="AO33" s="637"/>
      <c r="AP33" s="691"/>
      <c r="AQ33" s="692"/>
      <c r="AR33" s="692"/>
      <c r="AS33" s="692"/>
      <c r="AT33" s="695"/>
      <c r="AU33" s="218"/>
      <c r="AV33" s="218"/>
      <c r="AW33" s="218"/>
      <c r="AX33" s="682" t="s">
        <v>321</v>
      </c>
      <c r="AY33" s="683"/>
      <c r="AZ33" s="683"/>
      <c r="BA33" s="683"/>
      <c r="BB33" s="683"/>
      <c r="BC33" s="683"/>
      <c r="BD33" s="683"/>
      <c r="BE33" s="683"/>
      <c r="BF33" s="684"/>
      <c r="BG33" s="700">
        <v>99.3</v>
      </c>
      <c r="BH33" s="701"/>
      <c r="BI33" s="701"/>
      <c r="BJ33" s="701"/>
      <c r="BK33" s="701"/>
      <c r="BL33" s="701"/>
      <c r="BM33" s="702">
        <v>96.1</v>
      </c>
      <c r="BN33" s="701"/>
      <c r="BO33" s="701"/>
      <c r="BP33" s="701"/>
      <c r="BQ33" s="703"/>
      <c r="BR33" s="700">
        <v>98.9</v>
      </c>
      <c r="BS33" s="701"/>
      <c r="BT33" s="701"/>
      <c r="BU33" s="701"/>
      <c r="BV33" s="701"/>
      <c r="BW33" s="701"/>
      <c r="BX33" s="702">
        <v>95.7</v>
      </c>
      <c r="BY33" s="701"/>
      <c r="BZ33" s="701"/>
      <c r="CA33" s="701"/>
      <c r="CB33" s="703"/>
      <c r="CD33" s="645" t="s">
        <v>322</v>
      </c>
      <c r="CE33" s="646"/>
      <c r="CF33" s="646"/>
      <c r="CG33" s="646"/>
      <c r="CH33" s="646"/>
      <c r="CI33" s="646"/>
      <c r="CJ33" s="646"/>
      <c r="CK33" s="646"/>
      <c r="CL33" s="646"/>
      <c r="CM33" s="646"/>
      <c r="CN33" s="646"/>
      <c r="CO33" s="646"/>
      <c r="CP33" s="646"/>
      <c r="CQ33" s="647"/>
      <c r="CR33" s="630">
        <v>19887540</v>
      </c>
      <c r="CS33" s="670"/>
      <c r="CT33" s="670"/>
      <c r="CU33" s="670"/>
      <c r="CV33" s="670"/>
      <c r="CW33" s="670"/>
      <c r="CX33" s="670"/>
      <c r="CY33" s="671"/>
      <c r="CZ33" s="635">
        <v>44.6</v>
      </c>
      <c r="DA33" s="668"/>
      <c r="DB33" s="668"/>
      <c r="DC33" s="672"/>
      <c r="DD33" s="639">
        <v>14510943</v>
      </c>
      <c r="DE33" s="670"/>
      <c r="DF33" s="670"/>
      <c r="DG33" s="670"/>
      <c r="DH33" s="670"/>
      <c r="DI33" s="670"/>
      <c r="DJ33" s="670"/>
      <c r="DK33" s="671"/>
      <c r="DL33" s="639">
        <v>9841196</v>
      </c>
      <c r="DM33" s="670"/>
      <c r="DN33" s="670"/>
      <c r="DO33" s="670"/>
      <c r="DP33" s="670"/>
      <c r="DQ33" s="670"/>
      <c r="DR33" s="670"/>
      <c r="DS33" s="670"/>
      <c r="DT33" s="670"/>
      <c r="DU33" s="670"/>
      <c r="DV33" s="671"/>
      <c r="DW33" s="635">
        <v>42.5</v>
      </c>
      <c r="DX33" s="668"/>
      <c r="DY33" s="668"/>
      <c r="DZ33" s="668"/>
      <c r="EA33" s="668"/>
      <c r="EB33" s="668"/>
      <c r="EC33" s="669"/>
    </row>
    <row r="34" spans="2:133" ht="11.25" customHeight="1">
      <c r="B34" s="627" t="s">
        <v>323</v>
      </c>
      <c r="C34" s="628"/>
      <c r="D34" s="628"/>
      <c r="E34" s="628"/>
      <c r="F34" s="628"/>
      <c r="G34" s="628"/>
      <c r="H34" s="628"/>
      <c r="I34" s="628"/>
      <c r="J34" s="628"/>
      <c r="K34" s="628"/>
      <c r="L34" s="628"/>
      <c r="M34" s="628"/>
      <c r="N34" s="628"/>
      <c r="O34" s="628"/>
      <c r="P34" s="628"/>
      <c r="Q34" s="629"/>
      <c r="R34" s="630">
        <v>2772375</v>
      </c>
      <c r="S34" s="631"/>
      <c r="T34" s="631"/>
      <c r="U34" s="631"/>
      <c r="V34" s="631"/>
      <c r="W34" s="631"/>
      <c r="X34" s="631"/>
      <c r="Y34" s="632"/>
      <c r="Z34" s="633">
        <v>5.9</v>
      </c>
      <c r="AA34" s="633"/>
      <c r="AB34" s="633"/>
      <c r="AC34" s="633"/>
      <c r="AD34" s="634" t="s">
        <v>244</v>
      </c>
      <c r="AE34" s="634"/>
      <c r="AF34" s="634"/>
      <c r="AG34" s="634"/>
      <c r="AH34" s="634"/>
      <c r="AI34" s="634"/>
      <c r="AJ34" s="634"/>
      <c r="AK34" s="634"/>
      <c r="AL34" s="635" t="s">
        <v>137</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324</v>
      </c>
      <c r="CE34" s="646"/>
      <c r="CF34" s="646"/>
      <c r="CG34" s="646"/>
      <c r="CH34" s="646"/>
      <c r="CI34" s="646"/>
      <c r="CJ34" s="646"/>
      <c r="CK34" s="646"/>
      <c r="CL34" s="646"/>
      <c r="CM34" s="646"/>
      <c r="CN34" s="646"/>
      <c r="CO34" s="646"/>
      <c r="CP34" s="646"/>
      <c r="CQ34" s="647"/>
      <c r="CR34" s="630">
        <v>5962246</v>
      </c>
      <c r="CS34" s="631"/>
      <c r="CT34" s="631"/>
      <c r="CU34" s="631"/>
      <c r="CV34" s="631"/>
      <c r="CW34" s="631"/>
      <c r="CX34" s="631"/>
      <c r="CY34" s="632"/>
      <c r="CZ34" s="635">
        <v>13.4</v>
      </c>
      <c r="DA34" s="668"/>
      <c r="DB34" s="668"/>
      <c r="DC34" s="672"/>
      <c r="DD34" s="639">
        <v>4149766</v>
      </c>
      <c r="DE34" s="631"/>
      <c r="DF34" s="631"/>
      <c r="DG34" s="631"/>
      <c r="DH34" s="631"/>
      <c r="DI34" s="631"/>
      <c r="DJ34" s="631"/>
      <c r="DK34" s="632"/>
      <c r="DL34" s="639">
        <v>3683155</v>
      </c>
      <c r="DM34" s="631"/>
      <c r="DN34" s="631"/>
      <c r="DO34" s="631"/>
      <c r="DP34" s="631"/>
      <c r="DQ34" s="631"/>
      <c r="DR34" s="631"/>
      <c r="DS34" s="631"/>
      <c r="DT34" s="631"/>
      <c r="DU34" s="631"/>
      <c r="DV34" s="632"/>
      <c r="DW34" s="635">
        <v>15.9</v>
      </c>
      <c r="DX34" s="668"/>
      <c r="DY34" s="668"/>
      <c r="DZ34" s="668"/>
      <c r="EA34" s="668"/>
      <c r="EB34" s="668"/>
      <c r="EC34" s="669"/>
    </row>
    <row r="35" spans="2:133" ht="11.25" customHeight="1">
      <c r="B35" s="627" t="s">
        <v>325</v>
      </c>
      <c r="C35" s="628"/>
      <c r="D35" s="628"/>
      <c r="E35" s="628"/>
      <c r="F35" s="628"/>
      <c r="G35" s="628"/>
      <c r="H35" s="628"/>
      <c r="I35" s="628"/>
      <c r="J35" s="628"/>
      <c r="K35" s="628"/>
      <c r="L35" s="628"/>
      <c r="M35" s="628"/>
      <c r="N35" s="628"/>
      <c r="O35" s="628"/>
      <c r="P35" s="628"/>
      <c r="Q35" s="629"/>
      <c r="R35" s="630">
        <v>246384</v>
      </c>
      <c r="S35" s="631"/>
      <c r="T35" s="631"/>
      <c r="U35" s="631"/>
      <c r="V35" s="631"/>
      <c r="W35" s="631"/>
      <c r="X35" s="631"/>
      <c r="Y35" s="632"/>
      <c r="Z35" s="633">
        <v>0.5</v>
      </c>
      <c r="AA35" s="633"/>
      <c r="AB35" s="633"/>
      <c r="AC35" s="633"/>
      <c r="AD35" s="634">
        <v>42075</v>
      </c>
      <c r="AE35" s="634"/>
      <c r="AF35" s="634"/>
      <c r="AG35" s="634"/>
      <c r="AH35" s="634"/>
      <c r="AI35" s="634"/>
      <c r="AJ35" s="634"/>
      <c r="AK35" s="634"/>
      <c r="AL35" s="635">
        <v>0.2</v>
      </c>
      <c r="AM35" s="636"/>
      <c r="AN35" s="636"/>
      <c r="AO35" s="637"/>
      <c r="AP35" s="221"/>
      <c r="AQ35" s="609" t="s">
        <v>326</v>
      </c>
      <c r="AR35" s="610"/>
      <c r="AS35" s="610"/>
      <c r="AT35" s="610"/>
      <c r="AU35" s="610"/>
      <c r="AV35" s="610"/>
      <c r="AW35" s="610"/>
      <c r="AX35" s="610"/>
      <c r="AY35" s="610"/>
      <c r="AZ35" s="610"/>
      <c r="BA35" s="610"/>
      <c r="BB35" s="610"/>
      <c r="BC35" s="610"/>
      <c r="BD35" s="610"/>
      <c r="BE35" s="610"/>
      <c r="BF35" s="611"/>
      <c r="BG35" s="609" t="s">
        <v>327</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328</v>
      </c>
      <c r="CE35" s="646"/>
      <c r="CF35" s="646"/>
      <c r="CG35" s="646"/>
      <c r="CH35" s="646"/>
      <c r="CI35" s="646"/>
      <c r="CJ35" s="646"/>
      <c r="CK35" s="646"/>
      <c r="CL35" s="646"/>
      <c r="CM35" s="646"/>
      <c r="CN35" s="646"/>
      <c r="CO35" s="646"/>
      <c r="CP35" s="646"/>
      <c r="CQ35" s="647"/>
      <c r="CR35" s="630">
        <v>1523285</v>
      </c>
      <c r="CS35" s="670"/>
      <c r="CT35" s="670"/>
      <c r="CU35" s="670"/>
      <c r="CV35" s="670"/>
      <c r="CW35" s="670"/>
      <c r="CX35" s="670"/>
      <c r="CY35" s="671"/>
      <c r="CZ35" s="635">
        <v>3.4</v>
      </c>
      <c r="DA35" s="668"/>
      <c r="DB35" s="668"/>
      <c r="DC35" s="672"/>
      <c r="DD35" s="639">
        <v>1221658</v>
      </c>
      <c r="DE35" s="670"/>
      <c r="DF35" s="670"/>
      <c r="DG35" s="670"/>
      <c r="DH35" s="670"/>
      <c r="DI35" s="670"/>
      <c r="DJ35" s="670"/>
      <c r="DK35" s="671"/>
      <c r="DL35" s="639">
        <v>707069</v>
      </c>
      <c r="DM35" s="670"/>
      <c r="DN35" s="670"/>
      <c r="DO35" s="670"/>
      <c r="DP35" s="670"/>
      <c r="DQ35" s="670"/>
      <c r="DR35" s="670"/>
      <c r="DS35" s="670"/>
      <c r="DT35" s="670"/>
      <c r="DU35" s="670"/>
      <c r="DV35" s="671"/>
      <c r="DW35" s="635">
        <v>3.1</v>
      </c>
      <c r="DX35" s="668"/>
      <c r="DY35" s="668"/>
      <c r="DZ35" s="668"/>
      <c r="EA35" s="668"/>
      <c r="EB35" s="668"/>
      <c r="EC35" s="669"/>
    </row>
    <row r="36" spans="2:133" ht="11.25" customHeight="1">
      <c r="B36" s="627" t="s">
        <v>329</v>
      </c>
      <c r="C36" s="628"/>
      <c r="D36" s="628"/>
      <c r="E36" s="628"/>
      <c r="F36" s="628"/>
      <c r="G36" s="628"/>
      <c r="H36" s="628"/>
      <c r="I36" s="628"/>
      <c r="J36" s="628"/>
      <c r="K36" s="628"/>
      <c r="L36" s="628"/>
      <c r="M36" s="628"/>
      <c r="N36" s="628"/>
      <c r="O36" s="628"/>
      <c r="P36" s="628"/>
      <c r="Q36" s="629"/>
      <c r="R36" s="630">
        <v>937434</v>
      </c>
      <c r="S36" s="631"/>
      <c r="T36" s="631"/>
      <c r="U36" s="631"/>
      <c r="V36" s="631"/>
      <c r="W36" s="631"/>
      <c r="X36" s="631"/>
      <c r="Y36" s="632"/>
      <c r="Z36" s="633">
        <v>2</v>
      </c>
      <c r="AA36" s="633"/>
      <c r="AB36" s="633"/>
      <c r="AC36" s="633"/>
      <c r="AD36" s="634" t="s">
        <v>179</v>
      </c>
      <c r="AE36" s="634"/>
      <c r="AF36" s="634"/>
      <c r="AG36" s="634"/>
      <c r="AH36" s="634"/>
      <c r="AI36" s="634"/>
      <c r="AJ36" s="634"/>
      <c r="AK36" s="634"/>
      <c r="AL36" s="635" t="s">
        <v>244</v>
      </c>
      <c r="AM36" s="636"/>
      <c r="AN36" s="636"/>
      <c r="AO36" s="637"/>
      <c r="AP36" s="221"/>
      <c r="AQ36" s="704" t="s">
        <v>330</v>
      </c>
      <c r="AR36" s="705"/>
      <c r="AS36" s="705"/>
      <c r="AT36" s="705"/>
      <c r="AU36" s="705"/>
      <c r="AV36" s="705"/>
      <c r="AW36" s="705"/>
      <c r="AX36" s="705"/>
      <c r="AY36" s="706"/>
      <c r="AZ36" s="619">
        <v>6420228</v>
      </c>
      <c r="BA36" s="620"/>
      <c r="BB36" s="620"/>
      <c r="BC36" s="620"/>
      <c r="BD36" s="620"/>
      <c r="BE36" s="620"/>
      <c r="BF36" s="707"/>
      <c r="BG36" s="641" t="s">
        <v>331</v>
      </c>
      <c r="BH36" s="642"/>
      <c r="BI36" s="642"/>
      <c r="BJ36" s="642"/>
      <c r="BK36" s="642"/>
      <c r="BL36" s="642"/>
      <c r="BM36" s="642"/>
      <c r="BN36" s="642"/>
      <c r="BO36" s="642"/>
      <c r="BP36" s="642"/>
      <c r="BQ36" s="642"/>
      <c r="BR36" s="642"/>
      <c r="BS36" s="642"/>
      <c r="BT36" s="642"/>
      <c r="BU36" s="643"/>
      <c r="BV36" s="619">
        <v>262104</v>
      </c>
      <c r="BW36" s="620"/>
      <c r="BX36" s="620"/>
      <c r="BY36" s="620"/>
      <c r="BZ36" s="620"/>
      <c r="CA36" s="620"/>
      <c r="CB36" s="707"/>
      <c r="CD36" s="645" t="s">
        <v>332</v>
      </c>
      <c r="CE36" s="646"/>
      <c r="CF36" s="646"/>
      <c r="CG36" s="646"/>
      <c r="CH36" s="646"/>
      <c r="CI36" s="646"/>
      <c r="CJ36" s="646"/>
      <c r="CK36" s="646"/>
      <c r="CL36" s="646"/>
      <c r="CM36" s="646"/>
      <c r="CN36" s="646"/>
      <c r="CO36" s="646"/>
      <c r="CP36" s="646"/>
      <c r="CQ36" s="647"/>
      <c r="CR36" s="630">
        <v>4713881</v>
      </c>
      <c r="CS36" s="631"/>
      <c r="CT36" s="631"/>
      <c r="CU36" s="631"/>
      <c r="CV36" s="631"/>
      <c r="CW36" s="631"/>
      <c r="CX36" s="631"/>
      <c r="CY36" s="632"/>
      <c r="CZ36" s="635">
        <v>10.6</v>
      </c>
      <c r="DA36" s="668"/>
      <c r="DB36" s="668"/>
      <c r="DC36" s="672"/>
      <c r="DD36" s="639">
        <v>3580080</v>
      </c>
      <c r="DE36" s="631"/>
      <c r="DF36" s="631"/>
      <c r="DG36" s="631"/>
      <c r="DH36" s="631"/>
      <c r="DI36" s="631"/>
      <c r="DJ36" s="631"/>
      <c r="DK36" s="632"/>
      <c r="DL36" s="639">
        <v>2527515</v>
      </c>
      <c r="DM36" s="631"/>
      <c r="DN36" s="631"/>
      <c r="DO36" s="631"/>
      <c r="DP36" s="631"/>
      <c r="DQ36" s="631"/>
      <c r="DR36" s="631"/>
      <c r="DS36" s="631"/>
      <c r="DT36" s="631"/>
      <c r="DU36" s="631"/>
      <c r="DV36" s="632"/>
      <c r="DW36" s="635">
        <v>10.9</v>
      </c>
      <c r="DX36" s="668"/>
      <c r="DY36" s="668"/>
      <c r="DZ36" s="668"/>
      <c r="EA36" s="668"/>
      <c r="EB36" s="668"/>
      <c r="EC36" s="669"/>
    </row>
    <row r="37" spans="2:133" ht="11.25" customHeight="1">
      <c r="B37" s="627" t="s">
        <v>333</v>
      </c>
      <c r="C37" s="628"/>
      <c r="D37" s="628"/>
      <c r="E37" s="628"/>
      <c r="F37" s="628"/>
      <c r="G37" s="628"/>
      <c r="H37" s="628"/>
      <c r="I37" s="628"/>
      <c r="J37" s="628"/>
      <c r="K37" s="628"/>
      <c r="L37" s="628"/>
      <c r="M37" s="628"/>
      <c r="N37" s="628"/>
      <c r="O37" s="628"/>
      <c r="P37" s="628"/>
      <c r="Q37" s="629"/>
      <c r="R37" s="630">
        <v>3205998</v>
      </c>
      <c r="S37" s="631"/>
      <c r="T37" s="631"/>
      <c r="U37" s="631"/>
      <c r="V37" s="631"/>
      <c r="W37" s="631"/>
      <c r="X37" s="631"/>
      <c r="Y37" s="632"/>
      <c r="Z37" s="633">
        <v>6.8</v>
      </c>
      <c r="AA37" s="633"/>
      <c r="AB37" s="633"/>
      <c r="AC37" s="633"/>
      <c r="AD37" s="634" t="s">
        <v>179</v>
      </c>
      <c r="AE37" s="634"/>
      <c r="AF37" s="634"/>
      <c r="AG37" s="634"/>
      <c r="AH37" s="634"/>
      <c r="AI37" s="634"/>
      <c r="AJ37" s="634"/>
      <c r="AK37" s="634"/>
      <c r="AL37" s="635" t="s">
        <v>179</v>
      </c>
      <c r="AM37" s="636"/>
      <c r="AN37" s="636"/>
      <c r="AO37" s="637"/>
      <c r="AQ37" s="708" t="s">
        <v>334</v>
      </c>
      <c r="AR37" s="709"/>
      <c r="AS37" s="709"/>
      <c r="AT37" s="709"/>
      <c r="AU37" s="709"/>
      <c r="AV37" s="709"/>
      <c r="AW37" s="709"/>
      <c r="AX37" s="709"/>
      <c r="AY37" s="710"/>
      <c r="AZ37" s="630">
        <v>1785955</v>
      </c>
      <c r="BA37" s="631"/>
      <c r="BB37" s="631"/>
      <c r="BC37" s="631"/>
      <c r="BD37" s="670"/>
      <c r="BE37" s="670"/>
      <c r="BF37" s="697"/>
      <c r="BG37" s="645" t="s">
        <v>335</v>
      </c>
      <c r="BH37" s="646"/>
      <c r="BI37" s="646"/>
      <c r="BJ37" s="646"/>
      <c r="BK37" s="646"/>
      <c r="BL37" s="646"/>
      <c r="BM37" s="646"/>
      <c r="BN37" s="646"/>
      <c r="BO37" s="646"/>
      <c r="BP37" s="646"/>
      <c r="BQ37" s="646"/>
      <c r="BR37" s="646"/>
      <c r="BS37" s="646"/>
      <c r="BT37" s="646"/>
      <c r="BU37" s="647"/>
      <c r="BV37" s="630">
        <v>141307</v>
      </c>
      <c r="BW37" s="631"/>
      <c r="BX37" s="631"/>
      <c r="BY37" s="631"/>
      <c r="BZ37" s="631"/>
      <c r="CA37" s="631"/>
      <c r="CB37" s="640"/>
      <c r="CD37" s="645" t="s">
        <v>336</v>
      </c>
      <c r="CE37" s="646"/>
      <c r="CF37" s="646"/>
      <c r="CG37" s="646"/>
      <c r="CH37" s="646"/>
      <c r="CI37" s="646"/>
      <c r="CJ37" s="646"/>
      <c r="CK37" s="646"/>
      <c r="CL37" s="646"/>
      <c r="CM37" s="646"/>
      <c r="CN37" s="646"/>
      <c r="CO37" s="646"/>
      <c r="CP37" s="646"/>
      <c r="CQ37" s="647"/>
      <c r="CR37" s="630">
        <v>32939</v>
      </c>
      <c r="CS37" s="670"/>
      <c r="CT37" s="670"/>
      <c r="CU37" s="670"/>
      <c r="CV37" s="670"/>
      <c r="CW37" s="670"/>
      <c r="CX37" s="670"/>
      <c r="CY37" s="671"/>
      <c r="CZ37" s="635">
        <v>0.1</v>
      </c>
      <c r="DA37" s="668"/>
      <c r="DB37" s="668"/>
      <c r="DC37" s="672"/>
      <c r="DD37" s="639">
        <v>32939</v>
      </c>
      <c r="DE37" s="670"/>
      <c r="DF37" s="670"/>
      <c r="DG37" s="670"/>
      <c r="DH37" s="670"/>
      <c r="DI37" s="670"/>
      <c r="DJ37" s="670"/>
      <c r="DK37" s="671"/>
      <c r="DL37" s="639">
        <v>31092</v>
      </c>
      <c r="DM37" s="670"/>
      <c r="DN37" s="670"/>
      <c r="DO37" s="670"/>
      <c r="DP37" s="670"/>
      <c r="DQ37" s="670"/>
      <c r="DR37" s="670"/>
      <c r="DS37" s="670"/>
      <c r="DT37" s="670"/>
      <c r="DU37" s="670"/>
      <c r="DV37" s="671"/>
      <c r="DW37" s="635">
        <v>0.1</v>
      </c>
      <c r="DX37" s="668"/>
      <c r="DY37" s="668"/>
      <c r="DZ37" s="668"/>
      <c r="EA37" s="668"/>
      <c r="EB37" s="668"/>
      <c r="EC37" s="669"/>
    </row>
    <row r="38" spans="2:133" ht="11.25" customHeight="1">
      <c r="B38" s="627" t="s">
        <v>337</v>
      </c>
      <c r="C38" s="628"/>
      <c r="D38" s="628"/>
      <c r="E38" s="628"/>
      <c r="F38" s="628"/>
      <c r="G38" s="628"/>
      <c r="H38" s="628"/>
      <c r="I38" s="628"/>
      <c r="J38" s="628"/>
      <c r="K38" s="628"/>
      <c r="L38" s="628"/>
      <c r="M38" s="628"/>
      <c r="N38" s="628"/>
      <c r="O38" s="628"/>
      <c r="P38" s="628"/>
      <c r="Q38" s="629"/>
      <c r="R38" s="630">
        <v>2082275</v>
      </c>
      <c r="S38" s="631"/>
      <c r="T38" s="631"/>
      <c r="U38" s="631"/>
      <c r="V38" s="631"/>
      <c r="W38" s="631"/>
      <c r="X38" s="631"/>
      <c r="Y38" s="632"/>
      <c r="Z38" s="633">
        <v>4.4000000000000004</v>
      </c>
      <c r="AA38" s="633"/>
      <c r="AB38" s="633"/>
      <c r="AC38" s="633"/>
      <c r="AD38" s="634" t="s">
        <v>179</v>
      </c>
      <c r="AE38" s="634"/>
      <c r="AF38" s="634"/>
      <c r="AG38" s="634"/>
      <c r="AH38" s="634"/>
      <c r="AI38" s="634"/>
      <c r="AJ38" s="634"/>
      <c r="AK38" s="634"/>
      <c r="AL38" s="635" t="s">
        <v>244</v>
      </c>
      <c r="AM38" s="636"/>
      <c r="AN38" s="636"/>
      <c r="AO38" s="637"/>
      <c r="AQ38" s="708" t="s">
        <v>338</v>
      </c>
      <c r="AR38" s="709"/>
      <c r="AS38" s="709"/>
      <c r="AT38" s="709"/>
      <c r="AU38" s="709"/>
      <c r="AV38" s="709"/>
      <c r="AW38" s="709"/>
      <c r="AX38" s="709"/>
      <c r="AY38" s="710"/>
      <c r="AZ38" s="630">
        <v>1071489</v>
      </c>
      <c r="BA38" s="631"/>
      <c r="BB38" s="631"/>
      <c r="BC38" s="631"/>
      <c r="BD38" s="670"/>
      <c r="BE38" s="670"/>
      <c r="BF38" s="697"/>
      <c r="BG38" s="645" t="s">
        <v>339</v>
      </c>
      <c r="BH38" s="646"/>
      <c r="BI38" s="646"/>
      <c r="BJ38" s="646"/>
      <c r="BK38" s="646"/>
      <c r="BL38" s="646"/>
      <c r="BM38" s="646"/>
      <c r="BN38" s="646"/>
      <c r="BO38" s="646"/>
      <c r="BP38" s="646"/>
      <c r="BQ38" s="646"/>
      <c r="BR38" s="646"/>
      <c r="BS38" s="646"/>
      <c r="BT38" s="646"/>
      <c r="BU38" s="647"/>
      <c r="BV38" s="630">
        <v>9534</v>
      </c>
      <c r="BW38" s="631"/>
      <c r="BX38" s="631"/>
      <c r="BY38" s="631"/>
      <c r="BZ38" s="631"/>
      <c r="CA38" s="631"/>
      <c r="CB38" s="640"/>
      <c r="CD38" s="645" t="s">
        <v>340</v>
      </c>
      <c r="CE38" s="646"/>
      <c r="CF38" s="646"/>
      <c r="CG38" s="646"/>
      <c r="CH38" s="646"/>
      <c r="CI38" s="646"/>
      <c r="CJ38" s="646"/>
      <c r="CK38" s="646"/>
      <c r="CL38" s="646"/>
      <c r="CM38" s="646"/>
      <c r="CN38" s="646"/>
      <c r="CO38" s="646"/>
      <c r="CP38" s="646"/>
      <c r="CQ38" s="647"/>
      <c r="CR38" s="630">
        <v>3694666</v>
      </c>
      <c r="CS38" s="631"/>
      <c r="CT38" s="631"/>
      <c r="CU38" s="631"/>
      <c r="CV38" s="631"/>
      <c r="CW38" s="631"/>
      <c r="CX38" s="631"/>
      <c r="CY38" s="632"/>
      <c r="CZ38" s="635">
        <v>8.3000000000000007</v>
      </c>
      <c r="DA38" s="668"/>
      <c r="DB38" s="668"/>
      <c r="DC38" s="672"/>
      <c r="DD38" s="639">
        <v>3107243</v>
      </c>
      <c r="DE38" s="631"/>
      <c r="DF38" s="631"/>
      <c r="DG38" s="631"/>
      <c r="DH38" s="631"/>
      <c r="DI38" s="631"/>
      <c r="DJ38" s="631"/>
      <c r="DK38" s="632"/>
      <c r="DL38" s="639">
        <v>2923457</v>
      </c>
      <c r="DM38" s="631"/>
      <c r="DN38" s="631"/>
      <c r="DO38" s="631"/>
      <c r="DP38" s="631"/>
      <c r="DQ38" s="631"/>
      <c r="DR38" s="631"/>
      <c r="DS38" s="631"/>
      <c r="DT38" s="631"/>
      <c r="DU38" s="631"/>
      <c r="DV38" s="632"/>
      <c r="DW38" s="635">
        <v>12.6</v>
      </c>
      <c r="DX38" s="668"/>
      <c r="DY38" s="668"/>
      <c r="DZ38" s="668"/>
      <c r="EA38" s="668"/>
      <c r="EB38" s="668"/>
      <c r="EC38" s="669"/>
    </row>
    <row r="39" spans="2:133" ht="11.25" customHeight="1">
      <c r="B39" s="627" t="s">
        <v>341</v>
      </c>
      <c r="C39" s="628"/>
      <c r="D39" s="628"/>
      <c r="E39" s="628"/>
      <c r="F39" s="628"/>
      <c r="G39" s="628"/>
      <c r="H39" s="628"/>
      <c r="I39" s="628"/>
      <c r="J39" s="628"/>
      <c r="K39" s="628"/>
      <c r="L39" s="628"/>
      <c r="M39" s="628"/>
      <c r="N39" s="628"/>
      <c r="O39" s="628"/>
      <c r="P39" s="628"/>
      <c r="Q39" s="629"/>
      <c r="R39" s="630">
        <v>765559</v>
      </c>
      <c r="S39" s="631"/>
      <c r="T39" s="631"/>
      <c r="U39" s="631"/>
      <c r="V39" s="631"/>
      <c r="W39" s="631"/>
      <c r="X39" s="631"/>
      <c r="Y39" s="632"/>
      <c r="Z39" s="633">
        <v>1.6</v>
      </c>
      <c r="AA39" s="633"/>
      <c r="AB39" s="633"/>
      <c r="AC39" s="633"/>
      <c r="AD39" s="634">
        <v>331</v>
      </c>
      <c r="AE39" s="634"/>
      <c r="AF39" s="634"/>
      <c r="AG39" s="634"/>
      <c r="AH39" s="634"/>
      <c r="AI39" s="634"/>
      <c r="AJ39" s="634"/>
      <c r="AK39" s="634"/>
      <c r="AL39" s="635">
        <v>0</v>
      </c>
      <c r="AM39" s="636"/>
      <c r="AN39" s="636"/>
      <c r="AO39" s="637"/>
      <c r="AQ39" s="708" t="s">
        <v>342</v>
      </c>
      <c r="AR39" s="709"/>
      <c r="AS39" s="709"/>
      <c r="AT39" s="709"/>
      <c r="AU39" s="709"/>
      <c r="AV39" s="709"/>
      <c r="AW39" s="709"/>
      <c r="AX39" s="709"/>
      <c r="AY39" s="710"/>
      <c r="AZ39" s="630">
        <v>116999</v>
      </c>
      <c r="BA39" s="631"/>
      <c r="BB39" s="631"/>
      <c r="BC39" s="631"/>
      <c r="BD39" s="670"/>
      <c r="BE39" s="670"/>
      <c r="BF39" s="697"/>
      <c r="BG39" s="645" t="s">
        <v>343</v>
      </c>
      <c r="BH39" s="646"/>
      <c r="BI39" s="646"/>
      <c r="BJ39" s="646"/>
      <c r="BK39" s="646"/>
      <c r="BL39" s="646"/>
      <c r="BM39" s="646"/>
      <c r="BN39" s="646"/>
      <c r="BO39" s="646"/>
      <c r="BP39" s="646"/>
      <c r="BQ39" s="646"/>
      <c r="BR39" s="646"/>
      <c r="BS39" s="646"/>
      <c r="BT39" s="646"/>
      <c r="BU39" s="647"/>
      <c r="BV39" s="630">
        <v>13775</v>
      </c>
      <c r="BW39" s="631"/>
      <c r="BX39" s="631"/>
      <c r="BY39" s="631"/>
      <c r="BZ39" s="631"/>
      <c r="CA39" s="631"/>
      <c r="CB39" s="640"/>
      <c r="CD39" s="645" t="s">
        <v>344</v>
      </c>
      <c r="CE39" s="646"/>
      <c r="CF39" s="646"/>
      <c r="CG39" s="646"/>
      <c r="CH39" s="646"/>
      <c r="CI39" s="646"/>
      <c r="CJ39" s="646"/>
      <c r="CK39" s="646"/>
      <c r="CL39" s="646"/>
      <c r="CM39" s="646"/>
      <c r="CN39" s="646"/>
      <c r="CO39" s="646"/>
      <c r="CP39" s="646"/>
      <c r="CQ39" s="647"/>
      <c r="CR39" s="630">
        <v>2876200</v>
      </c>
      <c r="CS39" s="670"/>
      <c r="CT39" s="670"/>
      <c r="CU39" s="670"/>
      <c r="CV39" s="670"/>
      <c r="CW39" s="670"/>
      <c r="CX39" s="670"/>
      <c r="CY39" s="671"/>
      <c r="CZ39" s="635">
        <v>6.4</v>
      </c>
      <c r="DA39" s="668"/>
      <c r="DB39" s="668"/>
      <c r="DC39" s="672"/>
      <c r="DD39" s="639">
        <v>1851454</v>
      </c>
      <c r="DE39" s="670"/>
      <c r="DF39" s="670"/>
      <c r="DG39" s="670"/>
      <c r="DH39" s="670"/>
      <c r="DI39" s="670"/>
      <c r="DJ39" s="670"/>
      <c r="DK39" s="671"/>
      <c r="DL39" s="639" t="s">
        <v>137</v>
      </c>
      <c r="DM39" s="670"/>
      <c r="DN39" s="670"/>
      <c r="DO39" s="670"/>
      <c r="DP39" s="670"/>
      <c r="DQ39" s="670"/>
      <c r="DR39" s="670"/>
      <c r="DS39" s="670"/>
      <c r="DT39" s="670"/>
      <c r="DU39" s="670"/>
      <c r="DV39" s="671"/>
      <c r="DW39" s="635" t="s">
        <v>137</v>
      </c>
      <c r="DX39" s="668"/>
      <c r="DY39" s="668"/>
      <c r="DZ39" s="668"/>
      <c r="EA39" s="668"/>
      <c r="EB39" s="668"/>
      <c r="EC39" s="669"/>
    </row>
    <row r="40" spans="2:133" ht="11.25" customHeight="1">
      <c r="B40" s="627" t="s">
        <v>345</v>
      </c>
      <c r="C40" s="628"/>
      <c r="D40" s="628"/>
      <c r="E40" s="628"/>
      <c r="F40" s="628"/>
      <c r="G40" s="628"/>
      <c r="H40" s="628"/>
      <c r="I40" s="628"/>
      <c r="J40" s="628"/>
      <c r="K40" s="628"/>
      <c r="L40" s="628"/>
      <c r="M40" s="628"/>
      <c r="N40" s="628"/>
      <c r="O40" s="628"/>
      <c r="P40" s="628"/>
      <c r="Q40" s="629"/>
      <c r="R40" s="630">
        <v>2849000</v>
      </c>
      <c r="S40" s="631"/>
      <c r="T40" s="631"/>
      <c r="U40" s="631"/>
      <c r="V40" s="631"/>
      <c r="W40" s="631"/>
      <c r="X40" s="631"/>
      <c r="Y40" s="632"/>
      <c r="Z40" s="633">
        <v>6.1</v>
      </c>
      <c r="AA40" s="633"/>
      <c r="AB40" s="633"/>
      <c r="AC40" s="633"/>
      <c r="AD40" s="634" t="s">
        <v>244</v>
      </c>
      <c r="AE40" s="634"/>
      <c r="AF40" s="634"/>
      <c r="AG40" s="634"/>
      <c r="AH40" s="634"/>
      <c r="AI40" s="634"/>
      <c r="AJ40" s="634"/>
      <c r="AK40" s="634"/>
      <c r="AL40" s="635" t="s">
        <v>137</v>
      </c>
      <c r="AM40" s="636"/>
      <c r="AN40" s="636"/>
      <c r="AO40" s="637"/>
      <c r="AQ40" s="708" t="s">
        <v>346</v>
      </c>
      <c r="AR40" s="709"/>
      <c r="AS40" s="709"/>
      <c r="AT40" s="709"/>
      <c r="AU40" s="709"/>
      <c r="AV40" s="709"/>
      <c r="AW40" s="709"/>
      <c r="AX40" s="709"/>
      <c r="AY40" s="710"/>
      <c r="AZ40" s="630">
        <v>27322</v>
      </c>
      <c r="BA40" s="631"/>
      <c r="BB40" s="631"/>
      <c r="BC40" s="631"/>
      <c r="BD40" s="670"/>
      <c r="BE40" s="670"/>
      <c r="BF40" s="697"/>
      <c r="BG40" s="711" t="s">
        <v>347</v>
      </c>
      <c r="BH40" s="712"/>
      <c r="BI40" s="712"/>
      <c r="BJ40" s="712"/>
      <c r="BK40" s="712"/>
      <c r="BL40" s="222"/>
      <c r="BM40" s="646" t="s">
        <v>348</v>
      </c>
      <c r="BN40" s="646"/>
      <c r="BO40" s="646"/>
      <c r="BP40" s="646"/>
      <c r="BQ40" s="646"/>
      <c r="BR40" s="646"/>
      <c r="BS40" s="646"/>
      <c r="BT40" s="646"/>
      <c r="BU40" s="647"/>
      <c r="BV40" s="630">
        <v>82</v>
      </c>
      <c r="BW40" s="631"/>
      <c r="BX40" s="631"/>
      <c r="BY40" s="631"/>
      <c r="BZ40" s="631"/>
      <c r="CA40" s="631"/>
      <c r="CB40" s="640"/>
      <c r="CD40" s="645" t="s">
        <v>349</v>
      </c>
      <c r="CE40" s="646"/>
      <c r="CF40" s="646"/>
      <c r="CG40" s="646"/>
      <c r="CH40" s="646"/>
      <c r="CI40" s="646"/>
      <c r="CJ40" s="646"/>
      <c r="CK40" s="646"/>
      <c r="CL40" s="646"/>
      <c r="CM40" s="646"/>
      <c r="CN40" s="646"/>
      <c r="CO40" s="646"/>
      <c r="CP40" s="646"/>
      <c r="CQ40" s="647"/>
      <c r="CR40" s="630">
        <v>1117262</v>
      </c>
      <c r="CS40" s="631"/>
      <c r="CT40" s="631"/>
      <c r="CU40" s="631"/>
      <c r="CV40" s="631"/>
      <c r="CW40" s="631"/>
      <c r="CX40" s="631"/>
      <c r="CY40" s="632"/>
      <c r="CZ40" s="635">
        <v>2.5</v>
      </c>
      <c r="DA40" s="668"/>
      <c r="DB40" s="668"/>
      <c r="DC40" s="672"/>
      <c r="DD40" s="639">
        <v>600742</v>
      </c>
      <c r="DE40" s="631"/>
      <c r="DF40" s="631"/>
      <c r="DG40" s="631"/>
      <c r="DH40" s="631"/>
      <c r="DI40" s="631"/>
      <c r="DJ40" s="631"/>
      <c r="DK40" s="632"/>
      <c r="DL40" s="639" t="s">
        <v>244</v>
      </c>
      <c r="DM40" s="631"/>
      <c r="DN40" s="631"/>
      <c r="DO40" s="631"/>
      <c r="DP40" s="631"/>
      <c r="DQ40" s="631"/>
      <c r="DR40" s="631"/>
      <c r="DS40" s="631"/>
      <c r="DT40" s="631"/>
      <c r="DU40" s="631"/>
      <c r="DV40" s="632"/>
      <c r="DW40" s="635" t="s">
        <v>137</v>
      </c>
      <c r="DX40" s="668"/>
      <c r="DY40" s="668"/>
      <c r="DZ40" s="668"/>
      <c r="EA40" s="668"/>
      <c r="EB40" s="668"/>
      <c r="EC40" s="669"/>
    </row>
    <row r="41" spans="2:133" ht="11.25" customHeight="1">
      <c r="B41" s="627" t="s">
        <v>350</v>
      </c>
      <c r="C41" s="628"/>
      <c r="D41" s="628"/>
      <c r="E41" s="628"/>
      <c r="F41" s="628"/>
      <c r="G41" s="628"/>
      <c r="H41" s="628"/>
      <c r="I41" s="628"/>
      <c r="J41" s="628"/>
      <c r="K41" s="628"/>
      <c r="L41" s="628"/>
      <c r="M41" s="628"/>
      <c r="N41" s="628"/>
      <c r="O41" s="628"/>
      <c r="P41" s="628"/>
      <c r="Q41" s="629"/>
      <c r="R41" s="630" t="s">
        <v>244</v>
      </c>
      <c r="S41" s="631"/>
      <c r="T41" s="631"/>
      <c r="U41" s="631"/>
      <c r="V41" s="631"/>
      <c r="W41" s="631"/>
      <c r="X41" s="631"/>
      <c r="Y41" s="632"/>
      <c r="Z41" s="633" t="s">
        <v>244</v>
      </c>
      <c r="AA41" s="633"/>
      <c r="AB41" s="633"/>
      <c r="AC41" s="633"/>
      <c r="AD41" s="634" t="s">
        <v>179</v>
      </c>
      <c r="AE41" s="634"/>
      <c r="AF41" s="634"/>
      <c r="AG41" s="634"/>
      <c r="AH41" s="634"/>
      <c r="AI41" s="634"/>
      <c r="AJ41" s="634"/>
      <c r="AK41" s="634"/>
      <c r="AL41" s="635" t="s">
        <v>244</v>
      </c>
      <c r="AM41" s="636"/>
      <c r="AN41" s="636"/>
      <c r="AO41" s="637"/>
      <c r="AQ41" s="708" t="s">
        <v>351</v>
      </c>
      <c r="AR41" s="709"/>
      <c r="AS41" s="709"/>
      <c r="AT41" s="709"/>
      <c r="AU41" s="709"/>
      <c r="AV41" s="709"/>
      <c r="AW41" s="709"/>
      <c r="AX41" s="709"/>
      <c r="AY41" s="710"/>
      <c r="AZ41" s="630">
        <v>627798</v>
      </c>
      <c r="BA41" s="631"/>
      <c r="BB41" s="631"/>
      <c r="BC41" s="631"/>
      <c r="BD41" s="670"/>
      <c r="BE41" s="670"/>
      <c r="BF41" s="697"/>
      <c r="BG41" s="711"/>
      <c r="BH41" s="712"/>
      <c r="BI41" s="712"/>
      <c r="BJ41" s="712"/>
      <c r="BK41" s="712"/>
      <c r="BL41" s="222"/>
      <c r="BM41" s="646" t="s">
        <v>352</v>
      </c>
      <c r="BN41" s="646"/>
      <c r="BO41" s="646"/>
      <c r="BP41" s="646"/>
      <c r="BQ41" s="646"/>
      <c r="BR41" s="646"/>
      <c r="BS41" s="646"/>
      <c r="BT41" s="646"/>
      <c r="BU41" s="647"/>
      <c r="BV41" s="630" t="s">
        <v>137</v>
      </c>
      <c r="BW41" s="631"/>
      <c r="BX41" s="631"/>
      <c r="BY41" s="631"/>
      <c r="BZ41" s="631"/>
      <c r="CA41" s="631"/>
      <c r="CB41" s="640"/>
      <c r="CD41" s="645" t="s">
        <v>353</v>
      </c>
      <c r="CE41" s="646"/>
      <c r="CF41" s="646"/>
      <c r="CG41" s="646"/>
      <c r="CH41" s="646"/>
      <c r="CI41" s="646"/>
      <c r="CJ41" s="646"/>
      <c r="CK41" s="646"/>
      <c r="CL41" s="646"/>
      <c r="CM41" s="646"/>
      <c r="CN41" s="646"/>
      <c r="CO41" s="646"/>
      <c r="CP41" s="646"/>
      <c r="CQ41" s="647"/>
      <c r="CR41" s="630" t="s">
        <v>244</v>
      </c>
      <c r="CS41" s="670"/>
      <c r="CT41" s="670"/>
      <c r="CU41" s="670"/>
      <c r="CV41" s="670"/>
      <c r="CW41" s="670"/>
      <c r="CX41" s="670"/>
      <c r="CY41" s="671"/>
      <c r="CZ41" s="635" t="s">
        <v>244</v>
      </c>
      <c r="DA41" s="668"/>
      <c r="DB41" s="668"/>
      <c r="DC41" s="672"/>
      <c r="DD41" s="639" t="s">
        <v>137</v>
      </c>
      <c r="DE41" s="670"/>
      <c r="DF41" s="670"/>
      <c r="DG41" s="670"/>
      <c r="DH41" s="670"/>
      <c r="DI41" s="670"/>
      <c r="DJ41" s="670"/>
      <c r="DK41" s="671"/>
      <c r="DL41" s="721"/>
      <c r="DM41" s="722"/>
      <c r="DN41" s="722"/>
      <c r="DO41" s="722"/>
      <c r="DP41" s="722"/>
      <c r="DQ41" s="722"/>
      <c r="DR41" s="722"/>
      <c r="DS41" s="722"/>
      <c r="DT41" s="722"/>
      <c r="DU41" s="722"/>
      <c r="DV41" s="723"/>
      <c r="DW41" s="718"/>
      <c r="DX41" s="719"/>
      <c r="DY41" s="719"/>
      <c r="DZ41" s="719"/>
      <c r="EA41" s="719"/>
      <c r="EB41" s="719"/>
      <c r="EC41" s="720"/>
    </row>
    <row r="42" spans="2:133" ht="11.25" customHeight="1">
      <c r="B42" s="627" t="s">
        <v>354</v>
      </c>
      <c r="C42" s="628"/>
      <c r="D42" s="628"/>
      <c r="E42" s="628"/>
      <c r="F42" s="628"/>
      <c r="G42" s="628"/>
      <c r="H42" s="628"/>
      <c r="I42" s="628"/>
      <c r="J42" s="628"/>
      <c r="K42" s="628"/>
      <c r="L42" s="628"/>
      <c r="M42" s="628"/>
      <c r="N42" s="628"/>
      <c r="O42" s="628"/>
      <c r="P42" s="628"/>
      <c r="Q42" s="629"/>
      <c r="R42" s="630" t="s">
        <v>179</v>
      </c>
      <c r="S42" s="631"/>
      <c r="T42" s="631"/>
      <c r="U42" s="631"/>
      <c r="V42" s="631"/>
      <c r="W42" s="631"/>
      <c r="X42" s="631"/>
      <c r="Y42" s="632"/>
      <c r="Z42" s="633" t="s">
        <v>244</v>
      </c>
      <c r="AA42" s="633"/>
      <c r="AB42" s="633"/>
      <c r="AC42" s="633"/>
      <c r="AD42" s="634" t="s">
        <v>137</v>
      </c>
      <c r="AE42" s="634"/>
      <c r="AF42" s="634"/>
      <c r="AG42" s="634"/>
      <c r="AH42" s="634"/>
      <c r="AI42" s="634"/>
      <c r="AJ42" s="634"/>
      <c r="AK42" s="634"/>
      <c r="AL42" s="635" t="s">
        <v>179</v>
      </c>
      <c r="AM42" s="636"/>
      <c r="AN42" s="636"/>
      <c r="AO42" s="637"/>
      <c r="AQ42" s="715" t="s">
        <v>355</v>
      </c>
      <c r="AR42" s="716"/>
      <c r="AS42" s="716"/>
      <c r="AT42" s="716"/>
      <c r="AU42" s="716"/>
      <c r="AV42" s="716"/>
      <c r="AW42" s="716"/>
      <c r="AX42" s="716"/>
      <c r="AY42" s="717"/>
      <c r="AZ42" s="724">
        <v>2790665</v>
      </c>
      <c r="BA42" s="725"/>
      <c r="BB42" s="725"/>
      <c r="BC42" s="725"/>
      <c r="BD42" s="701"/>
      <c r="BE42" s="701"/>
      <c r="BF42" s="703"/>
      <c r="BG42" s="713"/>
      <c r="BH42" s="714"/>
      <c r="BI42" s="714"/>
      <c r="BJ42" s="714"/>
      <c r="BK42" s="714"/>
      <c r="BL42" s="223"/>
      <c r="BM42" s="656" t="s">
        <v>356</v>
      </c>
      <c r="BN42" s="656"/>
      <c r="BO42" s="656"/>
      <c r="BP42" s="656"/>
      <c r="BQ42" s="656"/>
      <c r="BR42" s="656"/>
      <c r="BS42" s="656"/>
      <c r="BT42" s="656"/>
      <c r="BU42" s="657"/>
      <c r="BV42" s="724">
        <v>365</v>
      </c>
      <c r="BW42" s="725"/>
      <c r="BX42" s="725"/>
      <c r="BY42" s="725"/>
      <c r="BZ42" s="725"/>
      <c r="CA42" s="725"/>
      <c r="CB42" s="737"/>
      <c r="CD42" s="627" t="s">
        <v>357</v>
      </c>
      <c r="CE42" s="628"/>
      <c r="CF42" s="628"/>
      <c r="CG42" s="628"/>
      <c r="CH42" s="628"/>
      <c r="CI42" s="628"/>
      <c r="CJ42" s="628"/>
      <c r="CK42" s="628"/>
      <c r="CL42" s="628"/>
      <c r="CM42" s="628"/>
      <c r="CN42" s="628"/>
      <c r="CO42" s="628"/>
      <c r="CP42" s="628"/>
      <c r="CQ42" s="629"/>
      <c r="CR42" s="630">
        <v>5810339</v>
      </c>
      <c r="CS42" s="670"/>
      <c r="CT42" s="670"/>
      <c r="CU42" s="670"/>
      <c r="CV42" s="670"/>
      <c r="CW42" s="670"/>
      <c r="CX42" s="670"/>
      <c r="CY42" s="671"/>
      <c r="CZ42" s="635">
        <v>13</v>
      </c>
      <c r="DA42" s="668"/>
      <c r="DB42" s="668"/>
      <c r="DC42" s="672"/>
      <c r="DD42" s="639">
        <v>926871</v>
      </c>
      <c r="DE42" s="670"/>
      <c r="DF42" s="670"/>
      <c r="DG42" s="670"/>
      <c r="DH42" s="670"/>
      <c r="DI42" s="670"/>
      <c r="DJ42" s="670"/>
      <c r="DK42" s="671"/>
      <c r="DL42" s="721"/>
      <c r="DM42" s="722"/>
      <c r="DN42" s="722"/>
      <c r="DO42" s="722"/>
      <c r="DP42" s="722"/>
      <c r="DQ42" s="722"/>
      <c r="DR42" s="722"/>
      <c r="DS42" s="722"/>
      <c r="DT42" s="722"/>
      <c r="DU42" s="722"/>
      <c r="DV42" s="723"/>
      <c r="DW42" s="718"/>
      <c r="DX42" s="719"/>
      <c r="DY42" s="719"/>
      <c r="DZ42" s="719"/>
      <c r="EA42" s="719"/>
      <c r="EB42" s="719"/>
      <c r="EC42" s="720"/>
    </row>
    <row r="43" spans="2:133" ht="11.25" customHeight="1">
      <c r="B43" s="627" t="s">
        <v>358</v>
      </c>
      <c r="C43" s="628"/>
      <c r="D43" s="628"/>
      <c r="E43" s="628"/>
      <c r="F43" s="628"/>
      <c r="G43" s="628"/>
      <c r="H43" s="628"/>
      <c r="I43" s="628"/>
      <c r="J43" s="628"/>
      <c r="K43" s="628"/>
      <c r="L43" s="628"/>
      <c r="M43" s="628"/>
      <c r="N43" s="628"/>
      <c r="O43" s="628"/>
      <c r="P43" s="628"/>
      <c r="Q43" s="629"/>
      <c r="R43" s="630">
        <v>1026700</v>
      </c>
      <c r="S43" s="631"/>
      <c r="T43" s="631"/>
      <c r="U43" s="631"/>
      <c r="V43" s="631"/>
      <c r="W43" s="631"/>
      <c r="X43" s="631"/>
      <c r="Y43" s="632"/>
      <c r="Z43" s="633">
        <v>2.2000000000000002</v>
      </c>
      <c r="AA43" s="633"/>
      <c r="AB43" s="633"/>
      <c r="AC43" s="633"/>
      <c r="AD43" s="634" t="s">
        <v>244</v>
      </c>
      <c r="AE43" s="634"/>
      <c r="AF43" s="634"/>
      <c r="AG43" s="634"/>
      <c r="AH43" s="634"/>
      <c r="AI43" s="634"/>
      <c r="AJ43" s="634"/>
      <c r="AK43" s="634"/>
      <c r="AL43" s="635" t="s">
        <v>179</v>
      </c>
      <c r="AM43" s="636"/>
      <c r="AN43" s="636"/>
      <c r="AO43" s="637"/>
      <c r="BV43" s="224"/>
      <c r="BW43" s="224"/>
      <c r="BX43" s="224"/>
      <c r="BY43" s="224"/>
      <c r="BZ43" s="224"/>
      <c r="CA43" s="224"/>
      <c r="CB43" s="224"/>
      <c r="CD43" s="627" t="s">
        <v>359</v>
      </c>
      <c r="CE43" s="628"/>
      <c r="CF43" s="628"/>
      <c r="CG43" s="628"/>
      <c r="CH43" s="628"/>
      <c r="CI43" s="628"/>
      <c r="CJ43" s="628"/>
      <c r="CK43" s="628"/>
      <c r="CL43" s="628"/>
      <c r="CM43" s="628"/>
      <c r="CN43" s="628"/>
      <c r="CO43" s="628"/>
      <c r="CP43" s="628"/>
      <c r="CQ43" s="629"/>
      <c r="CR43" s="630">
        <v>174664</v>
      </c>
      <c r="CS43" s="670"/>
      <c r="CT43" s="670"/>
      <c r="CU43" s="670"/>
      <c r="CV43" s="670"/>
      <c r="CW43" s="670"/>
      <c r="CX43" s="670"/>
      <c r="CY43" s="671"/>
      <c r="CZ43" s="635">
        <v>0.4</v>
      </c>
      <c r="DA43" s="668"/>
      <c r="DB43" s="668"/>
      <c r="DC43" s="672"/>
      <c r="DD43" s="639">
        <v>174513</v>
      </c>
      <c r="DE43" s="670"/>
      <c r="DF43" s="670"/>
      <c r="DG43" s="670"/>
      <c r="DH43" s="670"/>
      <c r="DI43" s="670"/>
      <c r="DJ43" s="670"/>
      <c r="DK43" s="671"/>
      <c r="DL43" s="721"/>
      <c r="DM43" s="722"/>
      <c r="DN43" s="722"/>
      <c r="DO43" s="722"/>
      <c r="DP43" s="722"/>
      <c r="DQ43" s="722"/>
      <c r="DR43" s="722"/>
      <c r="DS43" s="722"/>
      <c r="DT43" s="722"/>
      <c r="DU43" s="722"/>
      <c r="DV43" s="723"/>
      <c r="DW43" s="718"/>
      <c r="DX43" s="719"/>
      <c r="DY43" s="719"/>
      <c r="DZ43" s="719"/>
      <c r="EA43" s="719"/>
      <c r="EB43" s="719"/>
      <c r="EC43" s="720"/>
    </row>
    <row r="44" spans="2:133" ht="11.25" customHeight="1">
      <c r="B44" s="682" t="s">
        <v>360</v>
      </c>
      <c r="C44" s="683"/>
      <c r="D44" s="683"/>
      <c r="E44" s="683"/>
      <c r="F44" s="683"/>
      <c r="G44" s="683"/>
      <c r="H44" s="683"/>
      <c r="I44" s="683"/>
      <c r="J44" s="683"/>
      <c r="K44" s="683"/>
      <c r="L44" s="683"/>
      <c r="M44" s="683"/>
      <c r="N44" s="683"/>
      <c r="O44" s="683"/>
      <c r="P44" s="683"/>
      <c r="Q44" s="684"/>
      <c r="R44" s="724">
        <v>46966198</v>
      </c>
      <c r="S44" s="725"/>
      <c r="T44" s="725"/>
      <c r="U44" s="725"/>
      <c r="V44" s="725"/>
      <c r="W44" s="725"/>
      <c r="X44" s="725"/>
      <c r="Y44" s="726"/>
      <c r="Z44" s="727">
        <v>100</v>
      </c>
      <c r="AA44" s="727"/>
      <c r="AB44" s="727"/>
      <c r="AC44" s="727"/>
      <c r="AD44" s="728">
        <v>22152667</v>
      </c>
      <c r="AE44" s="728"/>
      <c r="AF44" s="728"/>
      <c r="AG44" s="728"/>
      <c r="AH44" s="728"/>
      <c r="AI44" s="728"/>
      <c r="AJ44" s="728"/>
      <c r="AK44" s="728"/>
      <c r="AL44" s="729">
        <v>100</v>
      </c>
      <c r="AM44" s="702"/>
      <c r="AN44" s="702"/>
      <c r="AO44" s="730"/>
      <c r="CD44" s="731" t="s">
        <v>306</v>
      </c>
      <c r="CE44" s="732"/>
      <c r="CF44" s="627" t="s">
        <v>361</v>
      </c>
      <c r="CG44" s="628"/>
      <c r="CH44" s="628"/>
      <c r="CI44" s="628"/>
      <c r="CJ44" s="628"/>
      <c r="CK44" s="628"/>
      <c r="CL44" s="628"/>
      <c r="CM44" s="628"/>
      <c r="CN44" s="628"/>
      <c r="CO44" s="628"/>
      <c r="CP44" s="628"/>
      <c r="CQ44" s="629"/>
      <c r="CR44" s="630">
        <v>5784398</v>
      </c>
      <c r="CS44" s="631"/>
      <c r="CT44" s="631"/>
      <c r="CU44" s="631"/>
      <c r="CV44" s="631"/>
      <c r="CW44" s="631"/>
      <c r="CX44" s="631"/>
      <c r="CY44" s="632"/>
      <c r="CZ44" s="635">
        <v>13</v>
      </c>
      <c r="DA44" s="636"/>
      <c r="DB44" s="636"/>
      <c r="DC44" s="648"/>
      <c r="DD44" s="639">
        <v>919246</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362</v>
      </c>
      <c r="CG45" s="628"/>
      <c r="CH45" s="628"/>
      <c r="CI45" s="628"/>
      <c r="CJ45" s="628"/>
      <c r="CK45" s="628"/>
      <c r="CL45" s="628"/>
      <c r="CM45" s="628"/>
      <c r="CN45" s="628"/>
      <c r="CO45" s="628"/>
      <c r="CP45" s="628"/>
      <c r="CQ45" s="629"/>
      <c r="CR45" s="630">
        <v>3186446</v>
      </c>
      <c r="CS45" s="670"/>
      <c r="CT45" s="670"/>
      <c r="CU45" s="670"/>
      <c r="CV45" s="670"/>
      <c r="CW45" s="670"/>
      <c r="CX45" s="670"/>
      <c r="CY45" s="671"/>
      <c r="CZ45" s="635">
        <v>7.1</v>
      </c>
      <c r="DA45" s="668"/>
      <c r="DB45" s="668"/>
      <c r="DC45" s="672"/>
      <c r="DD45" s="639">
        <v>46279</v>
      </c>
      <c r="DE45" s="670"/>
      <c r="DF45" s="670"/>
      <c r="DG45" s="670"/>
      <c r="DH45" s="670"/>
      <c r="DI45" s="670"/>
      <c r="DJ45" s="670"/>
      <c r="DK45" s="671"/>
      <c r="DL45" s="721"/>
      <c r="DM45" s="722"/>
      <c r="DN45" s="722"/>
      <c r="DO45" s="722"/>
      <c r="DP45" s="722"/>
      <c r="DQ45" s="722"/>
      <c r="DR45" s="722"/>
      <c r="DS45" s="722"/>
      <c r="DT45" s="722"/>
      <c r="DU45" s="722"/>
      <c r="DV45" s="723"/>
      <c r="DW45" s="718"/>
      <c r="DX45" s="719"/>
      <c r="DY45" s="719"/>
      <c r="DZ45" s="719"/>
      <c r="EA45" s="719"/>
      <c r="EB45" s="719"/>
      <c r="EC45" s="720"/>
    </row>
    <row r="46" spans="2:133" ht="11.25" customHeight="1">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364</v>
      </c>
      <c r="CG46" s="628"/>
      <c r="CH46" s="628"/>
      <c r="CI46" s="628"/>
      <c r="CJ46" s="628"/>
      <c r="CK46" s="628"/>
      <c r="CL46" s="628"/>
      <c r="CM46" s="628"/>
      <c r="CN46" s="628"/>
      <c r="CO46" s="628"/>
      <c r="CP46" s="628"/>
      <c r="CQ46" s="629"/>
      <c r="CR46" s="630">
        <v>2507383</v>
      </c>
      <c r="CS46" s="631"/>
      <c r="CT46" s="631"/>
      <c r="CU46" s="631"/>
      <c r="CV46" s="631"/>
      <c r="CW46" s="631"/>
      <c r="CX46" s="631"/>
      <c r="CY46" s="632"/>
      <c r="CZ46" s="635">
        <v>5.6</v>
      </c>
      <c r="DA46" s="636"/>
      <c r="DB46" s="636"/>
      <c r="DC46" s="648"/>
      <c r="DD46" s="639">
        <v>859358</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c r="B47" s="749" t="s">
        <v>365</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366</v>
      </c>
      <c r="CG47" s="628"/>
      <c r="CH47" s="628"/>
      <c r="CI47" s="628"/>
      <c r="CJ47" s="628"/>
      <c r="CK47" s="628"/>
      <c r="CL47" s="628"/>
      <c r="CM47" s="628"/>
      <c r="CN47" s="628"/>
      <c r="CO47" s="628"/>
      <c r="CP47" s="628"/>
      <c r="CQ47" s="629"/>
      <c r="CR47" s="630">
        <v>25941</v>
      </c>
      <c r="CS47" s="670"/>
      <c r="CT47" s="670"/>
      <c r="CU47" s="670"/>
      <c r="CV47" s="670"/>
      <c r="CW47" s="670"/>
      <c r="CX47" s="670"/>
      <c r="CY47" s="671"/>
      <c r="CZ47" s="635">
        <v>0.1</v>
      </c>
      <c r="DA47" s="668"/>
      <c r="DB47" s="668"/>
      <c r="DC47" s="672"/>
      <c r="DD47" s="639">
        <v>7625</v>
      </c>
      <c r="DE47" s="670"/>
      <c r="DF47" s="670"/>
      <c r="DG47" s="670"/>
      <c r="DH47" s="670"/>
      <c r="DI47" s="670"/>
      <c r="DJ47" s="670"/>
      <c r="DK47" s="671"/>
      <c r="DL47" s="721"/>
      <c r="DM47" s="722"/>
      <c r="DN47" s="722"/>
      <c r="DO47" s="722"/>
      <c r="DP47" s="722"/>
      <c r="DQ47" s="722"/>
      <c r="DR47" s="722"/>
      <c r="DS47" s="722"/>
      <c r="DT47" s="722"/>
      <c r="DU47" s="722"/>
      <c r="DV47" s="723"/>
      <c r="DW47" s="718"/>
      <c r="DX47" s="719"/>
      <c r="DY47" s="719"/>
      <c r="DZ47" s="719"/>
      <c r="EA47" s="719"/>
      <c r="EB47" s="719"/>
      <c r="EC47" s="720"/>
    </row>
    <row r="48" spans="2:133">
      <c r="B48" s="748" t="s">
        <v>367</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368</v>
      </c>
      <c r="CG48" s="628"/>
      <c r="CH48" s="628"/>
      <c r="CI48" s="628"/>
      <c r="CJ48" s="628"/>
      <c r="CK48" s="628"/>
      <c r="CL48" s="628"/>
      <c r="CM48" s="628"/>
      <c r="CN48" s="628"/>
      <c r="CO48" s="628"/>
      <c r="CP48" s="628"/>
      <c r="CQ48" s="629"/>
      <c r="CR48" s="630" t="s">
        <v>179</v>
      </c>
      <c r="CS48" s="631"/>
      <c r="CT48" s="631"/>
      <c r="CU48" s="631"/>
      <c r="CV48" s="631"/>
      <c r="CW48" s="631"/>
      <c r="CX48" s="631"/>
      <c r="CY48" s="632"/>
      <c r="CZ48" s="635" t="s">
        <v>244</v>
      </c>
      <c r="DA48" s="636"/>
      <c r="DB48" s="636"/>
      <c r="DC48" s="648"/>
      <c r="DD48" s="639" t="s">
        <v>137</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82" t="s">
        <v>369</v>
      </c>
      <c r="CE49" s="683"/>
      <c r="CF49" s="683"/>
      <c r="CG49" s="683"/>
      <c r="CH49" s="683"/>
      <c r="CI49" s="683"/>
      <c r="CJ49" s="683"/>
      <c r="CK49" s="683"/>
      <c r="CL49" s="683"/>
      <c r="CM49" s="683"/>
      <c r="CN49" s="683"/>
      <c r="CO49" s="683"/>
      <c r="CP49" s="683"/>
      <c r="CQ49" s="684"/>
      <c r="CR49" s="724">
        <v>44631079</v>
      </c>
      <c r="CS49" s="701"/>
      <c r="CT49" s="701"/>
      <c r="CU49" s="701"/>
      <c r="CV49" s="701"/>
      <c r="CW49" s="701"/>
      <c r="CX49" s="701"/>
      <c r="CY49" s="738"/>
      <c r="CZ49" s="729">
        <v>100</v>
      </c>
      <c r="DA49" s="739"/>
      <c r="DB49" s="739"/>
      <c r="DC49" s="740"/>
      <c r="DD49" s="741">
        <v>26902548</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192OUTag7lPS2IhBMxWTdYCZlc3z3O2rcNXiEiOiBwMuAr6e0XYoV1KErSa0Ly2m/n0FCcAZQn7so5I81yj/wQ==" saltValue="MQNpWvO2dEuUrKQdFC2ib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750" t="s">
        <v>370</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371</v>
      </c>
      <c r="DK2" s="752"/>
      <c r="DL2" s="752"/>
      <c r="DM2" s="752"/>
      <c r="DN2" s="752"/>
      <c r="DO2" s="753"/>
      <c r="DP2" s="231"/>
      <c r="DQ2" s="751" t="s">
        <v>372</v>
      </c>
      <c r="DR2" s="752"/>
      <c r="DS2" s="752"/>
      <c r="DT2" s="752"/>
      <c r="DU2" s="752"/>
      <c r="DV2" s="752"/>
      <c r="DW2" s="752"/>
      <c r="DX2" s="752"/>
      <c r="DY2" s="752"/>
      <c r="DZ2" s="753"/>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754" t="s">
        <v>373</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374</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c r="A5" s="756" t="s">
        <v>375</v>
      </c>
      <c r="B5" s="757"/>
      <c r="C5" s="757"/>
      <c r="D5" s="757"/>
      <c r="E5" s="757"/>
      <c r="F5" s="757"/>
      <c r="G5" s="757"/>
      <c r="H5" s="757"/>
      <c r="I5" s="757"/>
      <c r="J5" s="757"/>
      <c r="K5" s="757"/>
      <c r="L5" s="757"/>
      <c r="M5" s="757"/>
      <c r="N5" s="757"/>
      <c r="O5" s="757"/>
      <c r="P5" s="758"/>
      <c r="Q5" s="762" t="s">
        <v>376</v>
      </c>
      <c r="R5" s="763"/>
      <c r="S5" s="763"/>
      <c r="T5" s="763"/>
      <c r="U5" s="764"/>
      <c r="V5" s="762" t="s">
        <v>377</v>
      </c>
      <c r="W5" s="763"/>
      <c r="X5" s="763"/>
      <c r="Y5" s="763"/>
      <c r="Z5" s="764"/>
      <c r="AA5" s="762" t="s">
        <v>378</v>
      </c>
      <c r="AB5" s="763"/>
      <c r="AC5" s="763"/>
      <c r="AD5" s="763"/>
      <c r="AE5" s="763"/>
      <c r="AF5" s="768" t="s">
        <v>379</v>
      </c>
      <c r="AG5" s="763"/>
      <c r="AH5" s="763"/>
      <c r="AI5" s="763"/>
      <c r="AJ5" s="769"/>
      <c r="AK5" s="763" t="s">
        <v>380</v>
      </c>
      <c r="AL5" s="763"/>
      <c r="AM5" s="763"/>
      <c r="AN5" s="763"/>
      <c r="AO5" s="764"/>
      <c r="AP5" s="762" t="s">
        <v>381</v>
      </c>
      <c r="AQ5" s="763"/>
      <c r="AR5" s="763"/>
      <c r="AS5" s="763"/>
      <c r="AT5" s="764"/>
      <c r="AU5" s="762" t="s">
        <v>382</v>
      </c>
      <c r="AV5" s="763"/>
      <c r="AW5" s="763"/>
      <c r="AX5" s="763"/>
      <c r="AY5" s="769"/>
      <c r="AZ5" s="235"/>
      <c r="BA5" s="235"/>
      <c r="BB5" s="235"/>
      <c r="BC5" s="235"/>
      <c r="BD5" s="235"/>
      <c r="BE5" s="236"/>
      <c r="BF5" s="236"/>
      <c r="BG5" s="236"/>
      <c r="BH5" s="236"/>
      <c r="BI5" s="236"/>
      <c r="BJ5" s="236"/>
      <c r="BK5" s="236"/>
      <c r="BL5" s="236"/>
      <c r="BM5" s="236"/>
      <c r="BN5" s="236"/>
      <c r="BO5" s="236"/>
      <c r="BP5" s="236"/>
      <c r="BQ5" s="756" t="s">
        <v>383</v>
      </c>
      <c r="BR5" s="757"/>
      <c r="BS5" s="757"/>
      <c r="BT5" s="757"/>
      <c r="BU5" s="757"/>
      <c r="BV5" s="757"/>
      <c r="BW5" s="757"/>
      <c r="BX5" s="757"/>
      <c r="BY5" s="757"/>
      <c r="BZ5" s="757"/>
      <c r="CA5" s="757"/>
      <c r="CB5" s="757"/>
      <c r="CC5" s="757"/>
      <c r="CD5" s="757"/>
      <c r="CE5" s="757"/>
      <c r="CF5" s="757"/>
      <c r="CG5" s="758"/>
      <c r="CH5" s="762" t="s">
        <v>384</v>
      </c>
      <c r="CI5" s="763"/>
      <c r="CJ5" s="763"/>
      <c r="CK5" s="763"/>
      <c r="CL5" s="764"/>
      <c r="CM5" s="762" t="s">
        <v>385</v>
      </c>
      <c r="CN5" s="763"/>
      <c r="CO5" s="763"/>
      <c r="CP5" s="763"/>
      <c r="CQ5" s="764"/>
      <c r="CR5" s="762" t="s">
        <v>386</v>
      </c>
      <c r="CS5" s="763"/>
      <c r="CT5" s="763"/>
      <c r="CU5" s="763"/>
      <c r="CV5" s="764"/>
      <c r="CW5" s="762" t="s">
        <v>387</v>
      </c>
      <c r="CX5" s="763"/>
      <c r="CY5" s="763"/>
      <c r="CZ5" s="763"/>
      <c r="DA5" s="764"/>
      <c r="DB5" s="762" t="s">
        <v>388</v>
      </c>
      <c r="DC5" s="763"/>
      <c r="DD5" s="763"/>
      <c r="DE5" s="763"/>
      <c r="DF5" s="764"/>
      <c r="DG5" s="792" t="s">
        <v>389</v>
      </c>
      <c r="DH5" s="793"/>
      <c r="DI5" s="793"/>
      <c r="DJ5" s="793"/>
      <c r="DK5" s="794"/>
      <c r="DL5" s="792" t="s">
        <v>390</v>
      </c>
      <c r="DM5" s="793"/>
      <c r="DN5" s="793"/>
      <c r="DO5" s="793"/>
      <c r="DP5" s="794"/>
      <c r="DQ5" s="762" t="s">
        <v>391</v>
      </c>
      <c r="DR5" s="763"/>
      <c r="DS5" s="763"/>
      <c r="DT5" s="763"/>
      <c r="DU5" s="764"/>
      <c r="DV5" s="762" t="s">
        <v>382</v>
      </c>
      <c r="DW5" s="763"/>
      <c r="DX5" s="763"/>
      <c r="DY5" s="763"/>
      <c r="DZ5" s="769"/>
      <c r="EA5" s="237"/>
    </row>
    <row r="6" spans="1:131" s="238" customFormat="1" ht="26.25" customHeight="1" thickBot="1">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c r="A7" s="239">
        <v>1</v>
      </c>
      <c r="B7" s="778" t="s">
        <v>392</v>
      </c>
      <c r="C7" s="779"/>
      <c r="D7" s="779"/>
      <c r="E7" s="779"/>
      <c r="F7" s="779"/>
      <c r="G7" s="779"/>
      <c r="H7" s="779"/>
      <c r="I7" s="779"/>
      <c r="J7" s="779"/>
      <c r="K7" s="779"/>
      <c r="L7" s="779"/>
      <c r="M7" s="779"/>
      <c r="N7" s="779"/>
      <c r="O7" s="779"/>
      <c r="P7" s="780"/>
      <c r="Q7" s="781">
        <v>46440</v>
      </c>
      <c r="R7" s="782"/>
      <c r="S7" s="782"/>
      <c r="T7" s="782"/>
      <c r="U7" s="782"/>
      <c r="V7" s="782">
        <v>44113</v>
      </c>
      <c r="W7" s="782"/>
      <c r="X7" s="782"/>
      <c r="Y7" s="782"/>
      <c r="Z7" s="782"/>
      <c r="AA7" s="782">
        <v>2327</v>
      </c>
      <c r="AB7" s="782"/>
      <c r="AC7" s="782"/>
      <c r="AD7" s="782"/>
      <c r="AE7" s="783"/>
      <c r="AF7" s="784">
        <v>2155</v>
      </c>
      <c r="AG7" s="785"/>
      <c r="AH7" s="785"/>
      <c r="AI7" s="785"/>
      <c r="AJ7" s="786"/>
      <c r="AK7" s="787">
        <v>3194</v>
      </c>
      <c r="AL7" s="788"/>
      <c r="AM7" s="788"/>
      <c r="AN7" s="788"/>
      <c r="AO7" s="788"/>
      <c r="AP7" s="788">
        <v>30417</v>
      </c>
      <c r="AQ7" s="788"/>
      <c r="AR7" s="788"/>
      <c r="AS7" s="788"/>
      <c r="AT7" s="788"/>
      <c r="AU7" s="789"/>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c r="BS7" s="775" t="s">
        <v>599</v>
      </c>
      <c r="BT7" s="776"/>
      <c r="BU7" s="776"/>
      <c r="BV7" s="776"/>
      <c r="BW7" s="776"/>
      <c r="BX7" s="776"/>
      <c r="BY7" s="776"/>
      <c r="BZ7" s="776"/>
      <c r="CA7" s="776"/>
      <c r="CB7" s="776"/>
      <c r="CC7" s="776"/>
      <c r="CD7" s="776"/>
      <c r="CE7" s="776"/>
      <c r="CF7" s="776"/>
      <c r="CG7" s="791"/>
      <c r="CH7" s="772">
        <v>1</v>
      </c>
      <c r="CI7" s="773"/>
      <c r="CJ7" s="773"/>
      <c r="CK7" s="773"/>
      <c r="CL7" s="774"/>
      <c r="CM7" s="772">
        <v>144</v>
      </c>
      <c r="CN7" s="773"/>
      <c r="CO7" s="773"/>
      <c r="CP7" s="773"/>
      <c r="CQ7" s="774"/>
      <c r="CR7" s="772">
        <v>7</v>
      </c>
      <c r="CS7" s="773"/>
      <c r="CT7" s="773"/>
      <c r="CU7" s="773"/>
      <c r="CV7" s="774"/>
      <c r="CW7" s="772" t="s">
        <v>525</v>
      </c>
      <c r="CX7" s="773"/>
      <c r="CY7" s="773"/>
      <c r="CZ7" s="773"/>
      <c r="DA7" s="774"/>
      <c r="DB7" s="772" t="s">
        <v>525</v>
      </c>
      <c r="DC7" s="773"/>
      <c r="DD7" s="773"/>
      <c r="DE7" s="773"/>
      <c r="DF7" s="774"/>
      <c r="DG7" s="772" t="s">
        <v>525</v>
      </c>
      <c r="DH7" s="773"/>
      <c r="DI7" s="773"/>
      <c r="DJ7" s="773"/>
      <c r="DK7" s="774"/>
      <c r="DL7" s="772" t="s">
        <v>525</v>
      </c>
      <c r="DM7" s="773"/>
      <c r="DN7" s="773"/>
      <c r="DO7" s="773"/>
      <c r="DP7" s="774"/>
      <c r="DQ7" s="772" t="s">
        <v>525</v>
      </c>
      <c r="DR7" s="773"/>
      <c r="DS7" s="773"/>
      <c r="DT7" s="773"/>
      <c r="DU7" s="774"/>
      <c r="DV7" s="775"/>
      <c r="DW7" s="776"/>
      <c r="DX7" s="776"/>
      <c r="DY7" s="776"/>
      <c r="DZ7" s="777"/>
      <c r="EA7" s="237"/>
    </row>
    <row r="8" spans="1:131" s="238" customFormat="1" ht="26.25" customHeight="1">
      <c r="A8" s="241">
        <v>2</v>
      </c>
      <c r="B8" s="809" t="s">
        <v>393</v>
      </c>
      <c r="C8" s="810"/>
      <c r="D8" s="810"/>
      <c r="E8" s="810"/>
      <c r="F8" s="810"/>
      <c r="G8" s="810"/>
      <c r="H8" s="810"/>
      <c r="I8" s="810"/>
      <c r="J8" s="810"/>
      <c r="K8" s="810"/>
      <c r="L8" s="810"/>
      <c r="M8" s="810"/>
      <c r="N8" s="810"/>
      <c r="O8" s="810"/>
      <c r="P8" s="811"/>
      <c r="Q8" s="812">
        <v>5</v>
      </c>
      <c r="R8" s="813"/>
      <c r="S8" s="813"/>
      <c r="T8" s="813"/>
      <c r="U8" s="813"/>
      <c r="V8" s="813">
        <v>5</v>
      </c>
      <c r="W8" s="813"/>
      <c r="X8" s="813"/>
      <c r="Y8" s="813"/>
      <c r="Z8" s="813"/>
      <c r="AA8" s="813">
        <v>0</v>
      </c>
      <c r="AB8" s="813"/>
      <c r="AC8" s="813"/>
      <c r="AD8" s="813"/>
      <c r="AE8" s="814"/>
      <c r="AF8" s="815">
        <v>0</v>
      </c>
      <c r="AG8" s="816"/>
      <c r="AH8" s="816"/>
      <c r="AI8" s="816"/>
      <c r="AJ8" s="817"/>
      <c r="AK8" s="798">
        <v>4</v>
      </c>
      <c r="AL8" s="799"/>
      <c r="AM8" s="799"/>
      <c r="AN8" s="799"/>
      <c r="AO8" s="799"/>
      <c r="AP8" s="799" t="s">
        <v>525</v>
      </c>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c r="BS8" s="802" t="s">
        <v>600</v>
      </c>
      <c r="BT8" s="803"/>
      <c r="BU8" s="803"/>
      <c r="BV8" s="803"/>
      <c r="BW8" s="803"/>
      <c r="BX8" s="803"/>
      <c r="BY8" s="803"/>
      <c r="BZ8" s="803"/>
      <c r="CA8" s="803"/>
      <c r="CB8" s="803"/>
      <c r="CC8" s="803"/>
      <c r="CD8" s="803"/>
      <c r="CE8" s="803"/>
      <c r="CF8" s="803"/>
      <c r="CG8" s="804"/>
      <c r="CH8" s="805">
        <v>20</v>
      </c>
      <c r="CI8" s="806"/>
      <c r="CJ8" s="806"/>
      <c r="CK8" s="806"/>
      <c r="CL8" s="807"/>
      <c r="CM8" s="805">
        <v>182</v>
      </c>
      <c r="CN8" s="806"/>
      <c r="CO8" s="806"/>
      <c r="CP8" s="806"/>
      <c r="CQ8" s="807"/>
      <c r="CR8" s="805">
        <v>30</v>
      </c>
      <c r="CS8" s="806"/>
      <c r="CT8" s="806"/>
      <c r="CU8" s="806"/>
      <c r="CV8" s="807"/>
      <c r="CW8" s="805" t="s">
        <v>525</v>
      </c>
      <c r="CX8" s="806"/>
      <c r="CY8" s="806"/>
      <c r="CZ8" s="806"/>
      <c r="DA8" s="807"/>
      <c r="DB8" s="805" t="s">
        <v>525</v>
      </c>
      <c r="DC8" s="806"/>
      <c r="DD8" s="806"/>
      <c r="DE8" s="806"/>
      <c r="DF8" s="807"/>
      <c r="DG8" s="805" t="s">
        <v>525</v>
      </c>
      <c r="DH8" s="806"/>
      <c r="DI8" s="806"/>
      <c r="DJ8" s="806"/>
      <c r="DK8" s="807"/>
      <c r="DL8" s="805" t="s">
        <v>525</v>
      </c>
      <c r="DM8" s="806"/>
      <c r="DN8" s="806"/>
      <c r="DO8" s="806"/>
      <c r="DP8" s="807"/>
      <c r="DQ8" s="805" t="s">
        <v>525</v>
      </c>
      <c r="DR8" s="806"/>
      <c r="DS8" s="806"/>
      <c r="DT8" s="806"/>
      <c r="DU8" s="807"/>
      <c r="DV8" s="802"/>
      <c r="DW8" s="803"/>
      <c r="DX8" s="803"/>
      <c r="DY8" s="803"/>
      <c r="DZ8" s="808"/>
      <c r="EA8" s="237"/>
    </row>
    <row r="9" spans="1:131" s="238" customFormat="1" ht="26.25" customHeight="1">
      <c r="A9" s="241">
        <v>3</v>
      </c>
      <c r="B9" s="809" t="s">
        <v>394</v>
      </c>
      <c r="C9" s="810"/>
      <c r="D9" s="810"/>
      <c r="E9" s="810"/>
      <c r="F9" s="810"/>
      <c r="G9" s="810"/>
      <c r="H9" s="810"/>
      <c r="I9" s="810"/>
      <c r="J9" s="810"/>
      <c r="K9" s="810"/>
      <c r="L9" s="810"/>
      <c r="M9" s="810"/>
      <c r="N9" s="810"/>
      <c r="O9" s="810"/>
      <c r="P9" s="811"/>
      <c r="Q9" s="812">
        <v>53</v>
      </c>
      <c r="R9" s="813"/>
      <c r="S9" s="813"/>
      <c r="T9" s="813"/>
      <c r="U9" s="813"/>
      <c r="V9" s="813">
        <v>51</v>
      </c>
      <c r="W9" s="813"/>
      <c r="X9" s="813"/>
      <c r="Y9" s="813"/>
      <c r="Z9" s="813"/>
      <c r="AA9" s="813">
        <v>2</v>
      </c>
      <c r="AB9" s="813"/>
      <c r="AC9" s="813"/>
      <c r="AD9" s="813"/>
      <c r="AE9" s="814"/>
      <c r="AF9" s="815">
        <v>2</v>
      </c>
      <c r="AG9" s="816"/>
      <c r="AH9" s="816"/>
      <c r="AI9" s="816"/>
      <c r="AJ9" s="817"/>
      <c r="AK9" s="798">
        <v>38</v>
      </c>
      <c r="AL9" s="799"/>
      <c r="AM9" s="799"/>
      <c r="AN9" s="799"/>
      <c r="AO9" s="799"/>
      <c r="AP9" s="799">
        <v>15</v>
      </c>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7"/>
    </row>
    <row r="10" spans="1:131" s="238" customFormat="1" ht="26.25" customHeight="1">
      <c r="A10" s="241">
        <v>4</v>
      </c>
      <c r="B10" s="809" t="s">
        <v>395</v>
      </c>
      <c r="C10" s="810"/>
      <c r="D10" s="810"/>
      <c r="E10" s="810"/>
      <c r="F10" s="810"/>
      <c r="G10" s="810"/>
      <c r="H10" s="810"/>
      <c r="I10" s="810"/>
      <c r="J10" s="810"/>
      <c r="K10" s="810"/>
      <c r="L10" s="810"/>
      <c r="M10" s="810"/>
      <c r="N10" s="810"/>
      <c r="O10" s="810"/>
      <c r="P10" s="811"/>
      <c r="Q10" s="812">
        <v>16</v>
      </c>
      <c r="R10" s="813"/>
      <c r="S10" s="813"/>
      <c r="T10" s="813"/>
      <c r="U10" s="813"/>
      <c r="V10" s="813">
        <v>14</v>
      </c>
      <c r="W10" s="813"/>
      <c r="X10" s="813"/>
      <c r="Y10" s="813"/>
      <c r="Z10" s="813"/>
      <c r="AA10" s="813">
        <v>2</v>
      </c>
      <c r="AB10" s="813"/>
      <c r="AC10" s="813"/>
      <c r="AD10" s="813"/>
      <c r="AE10" s="814"/>
      <c r="AF10" s="815">
        <v>2</v>
      </c>
      <c r="AG10" s="816"/>
      <c r="AH10" s="816"/>
      <c r="AI10" s="816"/>
      <c r="AJ10" s="817"/>
      <c r="AK10" s="798">
        <v>3</v>
      </c>
      <c r="AL10" s="799"/>
      <c r="AM10" s="799"/>
      <c r="AN10" s="799"/>
      <c r="AO10" s="799"/>
      <c r="AP10" s="799" t="s">
        <v>525</v>
      </c>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7"/>
    </row>
    <row r="11" spans="1:131" s="238" customFormat="1" ht="26.25" customHeight="1">
      <c r="A11" s="241">
        <v>5</v>
      </c>
      <c r="B11" s="809" t="s">
        <v>396</v>
      </c>
      <c r="C11" s="810"/>
      <c r="D11" s="810"/>
      <c r="E11" s="810"/>
      <c r="F11" s="810"/>
      <c r="G11" s="810"/>
      <c r="H11" s="810"/>
      <c r="I11" s="810"/>
      <c r="J11" s="810"/>
      <c r="K11" s="810"/>
      <c r="L11" s="810"/>
      <c r="M11" s="810"/>
      <c r="N11" s="810"/>
      <c r="O11" s="810"/>
      <c r="P11" s="811"/>
      <c r="Q11" s="812">
        <v>25</v>
      </c>
      <c r="R11" s="813"/>
      <c r="S11" s="813"/>
      <c r="T11" s="813"/>
      <c r="U11" s="813"/>
      <c r="V11" s="813">
        <v>24</v>
      </c>
      <c r="W11" s="813"/>
      <c r="X11" s="813"/>
      <c r="Y11" s="813"/>
      <c r="Z11" s="813"/>
      <c r="AA11" s="813">
        <v>1</v>
      </c>
      <c r="AB11" s="813"/>
      <c r="AC11" s="813"/>
      <c r="AD11" s="813"/>
      <c r="AE11" s="814"/>
      <c r="AF11" s="815">
        <v>1</v>
      </c>
      <c r="AG11" s="816"/>
      <c r="AH11" s="816"/>
      <c r="AI11" s="816"/>
      <c r="AJ11" s="817"/>
      <c r="AK11" s="798">
        <v>9</v>
      </c>
      <c r="AL11" s="799"/>
      <c r="AM11" s="799"/>
      <c r="AN11" s="799"/>
      <c r="AO11" s="799"/>
      <c r="AP11" s="799">
        <v>49</v>
      </c>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7"/>
    </row>
    <row r="12" spans="1:131" s="238" customFormat="1" ht="26.25" customHeight="1">
      <c r="A12" s="241">
        <v>6</v>
      </c>
      <c r="B12" s="809" t="s">
        <v>397</v>
      </c>
      <c r="C12" s="810"/>
      <c r="D12" s="810"/>
      <c r="E12" s="810"/>
      <c r="F12" s="810"/>
      <c r="G12" s="810"/>
      <c r="H12" s="810"/>
      <c r="I12" s="810"/>
      <c r="J12" s="810"/>
      <c r="K12" s="810"/>
      <c r="L12" s="810"/>
      <c r="M12" s="810"/>
      <c r="N12" s="810"/>
      <c r="O12" s="810"/>
      <c r="P12" s="811"/>
      <c r="Q12" s="812">
        <v>738</v>
      </c>
      <c r="R12" s="813"/>
      <c r="S12" s="813"/>
      <c r="T12" s="813"/>
      <c r="U12" s="813"/>
      <c r="V12" s="813">
        <v>735</v>
      </c>
      <c r="W12" s="813"/>
      <c r="X12" s="813"/>
      <c r="Y12" s="813"/>
      <c r="Z12" s="813"/>
      <c r="AA12" s="813">
        <v>3</v>
      </c>
      <c r="AB12" s="813"/>
      <c r="AC12" s="813"/>
      <c r="AD12" s="813"/>
      <c r="AE12" s="814"/>
      <c r="AF12" s="815">
        <v>3</v>
      </c>
      <c r="AG12" s="816"/>
      <c r="AH12" s="816"/>
      <c r="AI12" s="816"/>
      <c r="AJ12" s="817"/>
      <c r="AK12" s="798">
        <v>263</v>
      </c>
      <c r="AL12" s="799"/>
      <c r="AM12" s="799"/>
      <c r="AN12" s="799"/>
      <c r="AO12" s="799"/>
      <c r="AP12" s="799">
        <v>1639</v>
      </c>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7"/>
    </row>
    <row r="13" spans="1:131" s="238" customFormat="1" ht="26.25" customHeight="1">
      <c r="A13" s="241">
        <v>7</v>
      </c>
      <c r="B13" s="809" t="s">
        <v>398</v>
      </c>
      <c r="C13" s="810"/>
      <c r="D13" s="810"/>
      <c r="E13" s="810"/>
      <c r="F13" s="810"/>
      <c r="G13" s="810"/>
      <c r="H13" s="810"/>
      <c r="I13" s="810"/>
      <c r="J13" s="810"/>
      <c r="K13" s="810"/>
      <c r="L13" s="810"/>
      <c r="M13" s="810"/>
      <c r="N13" s="810"/>
      <c r="O13" s="810"/>
      <c r="P13" s="811"/>
      <c r="Q13" s="812">
        <v>0</v>
      </c>
      <c r="R13" s="813"/>
      <c r="S13" s="813"/>
      <c r="T13" s="813"/>
      <c r="U13" s="813"/>
      <c r="V13" s="813">
        <v>0</v>
      </c>
      <c r="W13" s="813"/>
      <c r="X13" s="813"/>
      <c r="Y13" s="813"/>
      <c r="Z13" s="813"/>
      <c r="AA13" s="813">
        <v>0</v>
      </c>
      <c r="AB13" s="813"/>
      <c r="AC13" s="813"/>
      <c r="AD13" s="813"/>
      <c r="AE13" s="814"/>
      <c r="AF13" s="815" t="s">
        <v>399</v>
      </c>
      <c r="AG13" s="816"/>
      <c r="AH13" s="816"/>
      <c r="AI13" s="816"/>
      <c r="AJ13" s="817"/>
      <c r="AK13" s="798" t="s">
        <v>525</v>
      </c>
      <c r="AL13" s="799"/>
      <c r="AM13" s="799"/>
      <c r="AN13" s="799"/>
      <c r="AO13" s="799"/>
      <c r="AP13" s="799" t="s">
        <v>525</v>
      </c>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7"/>
    </row>
    <row r="14" spans="1:131" s="238" customFormat="1" ht="26.25" customHeight="1">
      <c r="A14" s="24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7"/>
    </row>
    <row r="15" spans="1:131" s="238" customFormat="1" ht="26.25" customHeight="1">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7"/>
    </row>
    <row r="16" spans="1:131" s="238" customFormat="1" ht="26.25" customHeight="1">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7"/>
    </row>
    <row r="17" spans="1:131" s="238" customFormat="1" ht="26.25" customHeight="1">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7"/>
    </row>
    <row r="18" spans="1:131" s="238" customFormat="1" ht="26.25" customHeight="1">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7"/>
    </row>
    <row r="19" spans="1:131" s="238" customFormat="1" ht="26.25" customHeight="1">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7"/>
    </row>
    <row r="20" spans="1:131" s="238" customFormat="1" ht="26.25" customHeight="1">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7"/>
    </row>
    <row r="21" spans="1:131" s="238" customFormat="1" ht="26.25" customHeight="1" thickBot="1">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7"/>
    </row>
    <row r="22" spans="1:131" s="238" customFormat="1" ht="26.25" customHeight="1">
      <c r="A22" s="241">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400</v>
      </c>
      <c r="BA22" s="835"/>
      <c r="BB22" s="835"/>
      <c r="BC22" s="835"/>
      <c r="BD22" s="836"/>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7"/>
    </row>
    <row r="23" spans="1:131" s="238" customFormat="1" ht="26.25" customHeight="1" thickBot="1">
      <c r="A23" s="243" t="s">
        <v>401</v>
      </c>
      <c r="B23" s="818" t="s">
        <v>402</v>
      </c>
      <c r="C23" s="819"/>
      <c r="D23" s="819"/>
      <c r="E23" s="819"/>
      <c r="F23" s="819"/>
      <c r="G23" s="819"/>
      <c r="H23" s="819"/>
      <c r="I23" s="819"/>
      <c r="J23" s="819"/>
      <c r="K23" s="819"/>
      <c r="L23" s="819"/>
      <c r="M23" s="819"/>
      <c r="N23" s="819"/>
      <c r="O23" s="819"/>
      <c r="P23" s="820"/>
      <c r="Q23" s="821">
        <v>46966</v>
      </c>
      <c r="R23" s="822"/>
      <c r="S23" s="822"/>
      <c r="T23" s="822"/>
      <c r="U23" s="822"/>
      <c r="V23" s="822">
        <v>44631</v>
      </c>
      <c r="W23" s="822"/>
      <c r="X23" s="822"/>
      <c r="Y23" s="822"/>
      <c r="Z23" s="822"/>
      <c r="AA23" s="822">
        <v>2335</v>
      </c>
      <c r="AB23" s="822"/>
      <c r="AC23" s="822"/>
      <c r="AD23" s="822"/>
      <c r="AE23" s="823"/>
      <c r="AF23" s="824">
        <v>2163</v>
      </c>
      <c r="AG23" s="822"/>
      <c r="AH23" s="822"/>
      <c r="AI23" s="822"/>
      <c r="AJ23" s="825"/>
      <c r="AK23" s="826"/>
      <c r="AL23" s="827"/>
      <c r="AM23" s="827"/>
      <c r="AN23" s="827"/>
      <c r="AO23" s="827"/>
      <c r="AP23" s="822">
        <v>32122</v>
      </c>
      <c r="AQ23" s="822"/>
      <c r="AR23" s="822"/>
      <c r="AS23" s="822"/>
      <c r="AT23" s="822"/>
      <c r="AU23" s="838"/>
      <c r="AV23" s="838"/>
      <c r="AW23" s="838"/>
      <c r="AX23" s="838"/>
      <c r="AY23" s="839"/>
      <c r="AZ23" s="840" t="s">
        <v>403</v>
      </c>
      <c r="BA23" s="841"/>
      <c r="BB23" s="841"/>
      <c r="BC23" s="841"/>
      <c r="BD23" s="842"/>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7"/>
    </row>
    <row r="24" spans="1:131" s="238" customFormat="1" ht="26.25" customHeight="1">
      <c r="A24" s="837" t="s">
        <v>404</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7"/>
    </row>
    <row r="25" spans="1:131" ht="26.25" customHeight="1" thickBot="1">
      <c r="A25" s="754" t="s">
        <v>405</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3"/>
    </row>
    <row r="26" spans="1:131" ht="26.25" customHeight="1">
      <c r="A26" s="756" t="s">
        <v>375</v>
      </c>
      <c r="B26" s="757"/>
      <c r="C26" s="757"/>
      <c r="D26" s="757"/>
      <c r="E26" s="757"/>
      <c r="F26" s="757"/>
      <c r="G26" s="757"/>
      <c r="H26" s="757"/>
      <c r="I26" s="757"/>
      <c r="J26" s="757"/>
      <c r="K26" s="757"/>
      <c r="L26" s="757"/>
      <c r="M26" s="757"/>
      <c r="N26" s="757"/>
      <c r="O26" s="757"/>
      <c r="P26" s="758"/>
      <c r="Q26" s="762" t="s">
        <v>406</v>
      </c>
      <c r="R26" s="763"/>
      <c r="S26" s="763"/>
      <c r="T26" s="763"/>
      <c r="U26" s="764"/>
      <c r="V26" s="762" t="s">
        <v>407</v>
      </c>
      <c r="W26" s="763"/>
      <c r="X26" s="763"/>
      <c r="Y26" s="763"/>
      <c r="Z26" s="764"/>
      <c r="AA26" s="762" t="s">
        <v>408</v>
      </c>
      <c r="AB26" s="763"/>
      <c r="AC26" s="763"/>
      <c r="AD26" s="763"/>
      <c r="AE26" s="763"/>
      <c r="AF26" s="843" t="s">
        <v>409</v>
      </c>
      <c r="AG26" s="844"/>
      <c r="AH26" s="844"/>
      <c r="AI26" s="844"/>
      <c r="AJ26" s="845"/>
      <c r="AK26" s="763" t="s">
        <v>410</v>
      </c>
      <c r="AL26" s="763"/>
      <c r="AM26" s="763"/>
      <c r="AN26" s="763"/>
      <c r="AO26" s="764"/>
      <c r="AP26" s="762" t="s">
        <v>411</v>
      </c>
      <c r="AQ26" s="763"/>
      <c r="AR26" s="763"/>
      <c r="AS26" s="763"/>
      <c r="AT26" s="764"/>
      <c r="AU26" s="762" t="s">
        <v>412</v>
      </c>
      <c r="AV26" s="763"/>
      <c r="AW26" s="763"/>
      <c r="AX26" s="763"/>
      <c r="AY26" s="764"/>
      <c r="AZ26" s="762" t="s">
        <v>413</v>
      </c>
      <c r="BA26" s="763"/>
      <c r="BB26" s="763"/>
      <c r="BC26" s="763"/>
      <c r="BD26" s="764"/>
      <c r="BE26" s="762" t="s">
        <v>382</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3"/>
    </row>
    <row r="27" spans="1:131" ht="26.25" customHeight="1" thickBot="1">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3"/>
    </row>
    <row r="28" spans="1:131" ht="26.25" customHeight="1" thickTop="1">
      <c r="A28" s="245">
        <v>1</v>
      </c>
      <c r="B28" s="778" t="s">
        <v>414</v>
      </c>
      <c r="C28" s="779"/>
      <c r="D28" s="779"/>
      <c r="E28" s="779"/>
      <c r="F28" s="779"/>
      <c r="G28" s="779"/>
      <c r="H28" s="779"/>
      <c r="I28" s="779"/>
      <c r="J28" s="779"/>
      <c r="K28" s="779"/>
      <c r="L28" s="779"/>
      <c r="M28" s="779"/>
      <c r="N28" s="779"/>
      <c r="O28" s="779"/>
      <c r="P28" s="780"/>
      <c r="Q28" s="851">
        <v>7084</v>
      </c>
      <c r="R28" s="852"/>
      <c r="S28" s="852"/>
      <c r="T28" s="852"/>
      <c r="U28" s="852"/>
      <c r="V28" s="852">
        <v>6822</v>
      </c>
      <c r="W28" s="852"/>
      <c r="X28" s="852"/>
      <c r="Y28" s="852"/>
      <c r="Z28" s="852"/>
      <c r="AA28" s="852">
        <v>262</v>
      </c>
      <c r="AB28" s="852"/>
      <c r="AC28" s="852"/>
      <c r="AD28" s="852"/>
      <c r="AE28" s="853"/>
      <c r="AF28" s="854">
        <v>262</v>
      </c>
      <c r="AG28" s="852"/>
      <c r="AH28" s="852"/>
      <c r="AI28" s="852"/>
      <c r="AJ28" s="855"/>
      <c r="AK28" s="856">
        <v>528</v>
      </c>
      <c r="AL28" s="857"/>
      <c r="AM28" s="857"/>
      <c r="AN28" s="857"/>
      <c r="AO28" s="857"/>
      <c r="AP28" s="857" t="s">
        <v>525</v>
      </c>
      <c r="AQ28" s="857"/>
      <c r="AR28" s="857"/>
      <c r="AS28" s="857"/>
      <c r="AT28" s="857"/>
      <c r="AU28" s="857" t="s">
        <v>525</v>
      </c>
      <c r="AV28" s="857"/>
      <c r="AW28" s="857"/>
      <c r="AX28" s="857"/>
      <c r="AY28" s="857"/>
      <c r="AZ28" s="858" t="s">
        <v>525</v>
      </c>
      <c r="BA28" s="858"/>
      <c r="BB28" s="858"/>
      <c r="BC28" s="858"/>
      <c r="BD28" s="858"/>
      <c r="BE28" s="849"/>
      <c r="BF28" s="849"/>
      <c r="BG28" s="849"/>
      <c r="BH28" s="849"/>
      <c r="BI28" s="850"/>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3"/>
    </row>
    <row r="29" spans="1:131" ht="26.25" customHeight="1">
      <c r="A29" s="245">
        <v>2</v>
      </c>
      <c r="B29" s="809" t="s">
        <v>415</v>
      </c>
      <c r="C29" s="810"/>
      <c r="D29" s="810"/>
      <c r="E29" s="810"/>
      <c r="F29" s="810"/>
      <c r="G29" s="810"/>
      <c r="H29" s="810"/>
      <c r="I29" s="810"/>
      <c r="J29" s="810"/>
      <c r="K29" s="810"/>
      <c r="L29" s="810"/>
      <c r="M29" s="810"/>
      <c r="N29" s="810"/>
      <c r="O29" s="810"/>
      <c r="P29" s="811"/>
      <c r="Q29" s="812">
        <v>997</v>
      </c>
      <c r="R29" s="813"/>
      <c r="S29" s="813"/>
      <c r="T29" s="813"/>
      <c r="U29" s="813"/>
      <c r="V29" s="813">
        <v>996</v>
      </c>
      <c r="W29" s="813"/>
      <c r="X29" s="813"/>
      <c r="Y29" s="813"/>
      <c r="Z29" s="813"/>
      <c r="AA29" s="813">
        <v>1</v>
      </c>
      <c r="AB29" s="813"/>
      <c r="AC29" s="813"/>
      <c r="AD29" s="813"/>
      <c r="AE29" s="814"/>
      <c r="AF29" s="815">
        <v>1</v>
      </c>
      <c r="AG29" s="816"/>
      <c r="AH29" s="816"/>
      <c r="AI29" s="816"/>
      <c r="AJ29" s="817"/>
      <c r="AK29" s="863">
        <v>281</v>
      </c>
      <c r="AL29" s="859"/>
      <c r="AM29" s="859"/>
      <c r="AN29" s="859"/>
      <c r="AO29" s="859"/>
      <c r="AP29" s="859" t="s">
        <v>525</v>
      </c>
      <c r="AQ29" s="859"/>
      <c r="AR29" s="859"/>
      <c r="AS29" s="859"/>
      <c r="AT29" s="859"/>
      <c r="AU29" s="859" t="s">
        <v>525</v>
      </c>
      <c r="AV29" s="859"/>
      <c r="AW29" s="859"/>
      <c r="AX29" s="859"/>
      <c r="AY29" s="859"/>
      <c r="AZ29" s="860" t="s">
        <v>525</v>
      </c>
      <c r="BA29" s="860"/>
      <c r="BB29" s="860"/>
      <c r="BC29" s="860"/>
      <c r="BD29" s="860"/>
      <c r="BE29" s="861"/>
      <c r="BF29" s="861"/>
      <c r="BG29" s="861"/>
      <c r="BH29" s="861"/>
      <c r="BI29" s="862"/>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3"/>
    </row>
    <row r="30" spans="1:131" ht="26.25" customHeight="1">
      <c r="A30" s="245">
        <v>3</v>
      </c>
      <c r="B30" s="809" t="s">
        <v>416</v>
      </c>
      <c r="C30" s="810"/>
      <c r="D30" s="810"/>
      <c r="E30" s="810"/>
      <c r="F30" s="810"/>
      <c r="G30" s="810"/>
      <c r="H30" s="810"/>
      <c r="I30" s="810"/>
      <c r="J30" s="810"/>
      <c r="K30" s="810"/>
      <c r="L30" s="810"/>
      <c r="M30" s="810"/>
      <c r="N30" s="810"/>
      <c r="O30" s="810"/>
      <c r="P30" s="811"/>
      <c r="Q30" s="812">
        <v>10979</v>
      </c>
      <c r="R30" s="813"/>
      <c r="S30" s="813"/>
      <c r="T30" s="813"/>
      <c r="U30" s="813"/>
      <c r="V30" s="813">
        <v>10533</v>
      </c>
      <c r="W30" s="813"/>
      <c r="X30" s="813"/>
      <c r="Y30" s="813"/>
      <c r="Z30" s="813"/>
      <c r="AA30" s="813">
        <v>446</v>
      </c>
      <c r="AB30" s="813"/>
      <c r="AC30" s="813"/>
      <c r="AD30" s="813"/>
      <c r="AE30" s="814"/>
      <c r="AF30" s="815">
        <v>446</v>
      </c>
      <c r="AG30" s="816"/>
      <c r="AH30" s="816"/>
      <c r="AI30" s="816"/>
      <c r="AJ30" s="817"/>
      <c r="AK30" s="863">
        <v>1593</v>
      </c>
      <c r="AL30" s="859"/>
      <c r="AM30" s="859"/>
      <c r="AN30" s="859"/>
      <c r="AO30" s="859"/>
      <c r="AP30" s="859" t="s">
        <v>525</v>
      </c>
      <c r="AQ30" s="859"/>
      <c r="AR30" s="859"/>
      <c r="AS30" s="859"/>
      <c r="AT30" s="859"/>
      <c r="AU30" s="859" t="s">
        <v>525</v>
      </c>
      <c r="AV30" s="859"/>
      <c r="AW30" s="859"/>
      <c r="AX30" s="859"/>
      <c r="AY30" s="859"/>
      <c r="AZ30" s="860" t="s">
        <v>525</v>
      </c>
      <c r="BA30" s="860"/>
      <c r="BB30" s="860"/>
      <c r="BC30" s="860"/>
      <c r="BD30" s="860"/>
      <c r="BE30" s="861"/>
      <c r="BF30" s="861"/>
      <c r="BG30" s="861"/>
      <c r="BH30" s="861"/>
      <c r="BI30" s="862"/>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3"/>
    </row>
    <row r="31" spans="1:131" ht="26.25" customHeight="1">
      <c r="A31" s="245">
        <v>4</v>
      </c>
      <c r="B31" s="809" t="s">
        <v>417</v>
      </c>
      <c r="C31" s="810"/>
      <c r="D31" s="810"/>
      <c r="E31" s="810"/>
      <c r="F31" s="810"/>
      <c r="G31" s="810"/>
      <c r="H31" s="810"/>
      <c r="I31" s="810"/>
      <c r="J31" s="810"/>
      <c r="K31" s="810"/>
      <c r="L31" s="810"/>
      <c r="M31" s="810"/>
      <c r="N31" s="810"/>
      <c r="O31" s="810"/>
      <c r="P31" s="811"/>
      <c r="Q31" s="812">
        <v>45</v>
      </c>
      <c r="R31" s="813"/>
      <c r="S31" s="813"/>
      <c r="T31" s="813"/>
      <c r="U31" s="813"/>
      <c r="V31" s="813">
        <v>45</v>
      </c>
      <c r="W31" s="813"/>
      <c r="X31" s="813"/>
      <c r="Y31" s="813"/>
      <c r="Z31" s="813"/>
      <c r="AA31" s="813">
        <v>0</v>
      </c>
      <c r="AB31" s="813"/>
      <c r="AC31" s="813"/>
      <c r="AD31" s="813"/>
      <c r="AE31" s="814"/>
      <c r="AF31" s="815" t="s">
        <v>399</v>
      </c>
      <c r="AG31" s="816"/>
      <c r="AH31" s="816"/>
      <c r="AI31" s="816"/>
      <c r="AJ31" s="817"/>
      <c r="AK31" s="863">
        <v>13</v>
      </c>
      <c r="AL31" s="859"/>
      <c r="AM31" s="859"/>
      <c r="AN31" s="859"/>
      <c r="AO31" s="859"/>
      <c r="AP31" s="859">
        <v>35</v>
      </c>
      <c r="AQ31" s="859"/>
      <c r="AR31" s="859"/>
      <c r="AS31" s="859"/>
      <c r="AT31" s="859"/>
      <c r="AU31" s="859">
        <v>35</v>
      </c>
      <c r="AV31" s="859"/>
      <c r="AW31" s="859"/>
      <c r="AX31" s="859"/>
      <c r="AY31" s="859"/>
      <c r="AZ31" s="860" t="s">
        <v>525</v>
      </c>
      <c r="BA31" s="860"/>
      <c r="BB31" s="860"/>
      <c r="BC31" s="860"/>
      <c r="BD31" s="860"/>
      <c r="BE31" s="861"/>
      <c r="BF31" s="861"/>
      <c r="BG31" s="861"/>
      <c r="BH31" s="861"/>
      <c r="BI31" s="862"/>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3"/>
    </row>
    <row r="32" spans="1:131" ht="26.25" customHeight="1">
      <c r="A32" s="245">
        <v>5</v>
      </c>
      <c r="B32" s="809" t="s">
        <v>418</v>
      </c>
      <c r="C32" s="810"/>
      <c r="D32" s="810"/>
      <c r="E32" s="810"/>
      <c r="F32" s="810"/>
      <c r="G32" s="810"/>
      <c r="H32" s="810"/>
      <c r="I32" s="810"/>
      <c r="J32" s="810"/>
      <c r="K32" s="810"/>
      <c r="L32" s="810"/>
      <c r="M32" s="810"/>
      <c r="N32" s="810"/>
      <c r="O32" s="810"/>
      <c r="P32" s="811"/>
      <c r="Q32" s="812">
        <v>1459</v>
      </c>
      <c r="R32" s="813"/>
      <c r="S32" s="813"/>
      <c r="T32" s="813"/>
      <c r="U32" s="813"/>
      <c r="V32" s="813">
        <v>1299</v>
      </c>
      <c r="W32" s="813"/>
      <c r="X32" s="813"/>
      <c r="Y32" s="813"/>
      <c r="Z32" s="813"/>
      <c r="AA32" s="813">
        <v>160</v>
      </c>
      <c r="AB32" s="813"/>
      <c r="AC32" s="813"/>
      <c r="AD32" s="813"/>
      <c r="AE32" s="814"/>
      <c r="AF32" s="815">
        <v>2479</v>
      </c>
      <c r="AG32" s="816"/>
      <c r="AH32" s="816"/>
      <c r="AI32" s="816"/>
      <c r="AJ32" s="817"/>
      <c r="AK32" s="863">
        <v>117</v>
      </c>
      <c r="AL32" s="859"/>
      <c r="AM32" s="859"/>
      <c r="AN32" s="859"/>
      <c r="AO32" s="859"/>
      <c r="AP32" s="859">
        <v>6031</v>
      </c>
      <c r="AQ32" s="859"/>
      <c r="AR32" s="859"/>
      <c r="AS32" s="859"/>
      <c r="AT32" s="859"/>
      <c r="AU32" s="859">
        <v>1399</v>
      </c>
      <c r="AV32" s="859"/>
      <c r="AW32" s="859"/>
      <c r="AX32" s="859"/>
      <c r="AY32" s="859"/>
      <c r="AZ32" s="860" t="s">
        <v>525</v>
      </c>
      <c r="BA32" s="860"/>
      <c r="BB32" s="860"/>
      <c r="BC32" s="860"/>
      <c r="BD32" s="860"/>
      <c r="BE32" s="861" t="s">
        <v>419</v>
      </c>
      <c r="BF32" s="861"/>
      <c r="BG32" s="861"/>
      <c r="BH32" s="861"/>
      <c r="BI32" s="862"/>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3"/>
    </row>
    <row r="33" spans="1:131" ht="26.25" customHeight="1">
      <c r="A33" s="245">
        <v>6</v>
      </c>
      <c r="B33" s="809" t="s">
        <v>420</v>
      </c>
      <c r="C33" s="810"/>
      <c r="D33" s="810"/>
      <c r="E33" s="810"/>
      <c r="F33" s="810"/>
      <c r="G33" s="810"/>
      <c r="H33" s="810"/>
      <c r="I33" s="810"/>
      <c r="J33" s="810"/>
      <c r="K33" s="810"/>
      <c r="L33" s="810"/>
      <c r="M33" s="810"/>
      <c r="N33" s="810"/>
      <c r="O33" s="810"/>
      <c r="P33" s="811"/>
      <c r="Q33" s="812">
        <v>81</v>
      </c>
      <c r="R33" s="813"/>
      <c r="S33" s="813"/>
      <c r="T33" s="813"/>
      <c r="U33" s="813"/>
      <c r="V33" s="813">
        <v>76</v>
      </c>
      <c r="W33" s="813"/>
      <c r="X33" s="813"/>
      <c r="Y33" s="813"/>
      <c r="Z33" s="813"/>
      <c r="AA33" s="813">
        <v>5</v>
      </c>
      <c r="AB33" s="813"/>
      <c r="AC33" s="813"/>
      <c r="AD33" s="813"/>
      <c r="AE33" s="814"/>
      <c r="AF33" s="815">
        <v>179</v>
      </c>
      <c r="AG33" s="816"/>
      <c r="AH33" s="816"/>
      <c r="AI33" s="816"/>
      <c r="AJ33" s="817"/>
      <c r="AK33" s="863">
        <v>27</v>
      </c>
      <c r="AL33" s="859"/>
      <c r="AM33" s="859"/>
      <c r="AN33" s="859"/>
      <c r="AO33" s="859"/>
      <c r="AP33" s="859">
        <v>1264</v>
      </c>
      <c r="AQ33" s="859"/>
      <c r="AR33" s="859"/>
      <c r="AS33" s="859"/>
      <c r="AT33" s="859"/>
      <c r="AU33" s="859">
        <v>585</v>
      </c>
      <c r="AV33" s="859"/>
      <c r="AW33" s="859"/>
      <c r="AX33" s="859"/>
      <c r="AY33" s="859"/>
      <c r="AZ33" s="860" t="s">
        <v>525</v>
      </c>
      <c r="BA33" s="860"/>
      <c r="BB33" s="860"/>
      <c r="BC33" s="860"/>
      <c r="BD33" s="860"/>
      <c r="BE33" s="861" t="s">
        <v>419</v>
      </c>
      <c r="BF33" s="861"/>
      <c r="BG33" s="861"/>
      <c r="BH33" s="861"/>
      <c r="BI33" s="862"/>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3"/>
    </row>
    <row r="34" spans="1:131" ht="26.25" customHeight="1">
      <c r="A34" s="245">
        <v>7</v>
      </c>
      <c r="B34" s="809" t="s">
        <v>421</v>
      </c>
      <c r="C34" s="810"/>
      <c r="D34" s="810"/>
      <c r="E34" s="810"/>
      <c r="F34" s="810"/>
      <c r="G34" s="810"/>
      <c r="H34" s="810"/>
      <c r="I34" s="810"/>
      <c r="J34" s="810"/>
      <c r="K34" s="810"/>
      <c r="L34" s="810"/>
      <c r="M34" s="810"/>
      <c r="N34" s="810"/>
      <c r="O34" s="810"/>
      <c r="P34" s="811"/>
      <c r="Q34" s="812">
        <v>1438</v>
      </c>
      <c r="R34" s="813"/>
      <c r="S34" s="813"/>
      <c r="T34" s="813"/>
      <c r="U34" s="813"/>
      <c r="V34" s="813">
        <v>1439</v>
      </c>
      <c r="W34" s="813"/>
      <c r="X34" s="813"/>
      <c r="Y34" s="813"/>
      <c r="Z34" s="813"/>
      <c r="AA34" s="813">
        <v>-1</v>
      </c>
      <c r="AB34" s="813"/>
      <c r="AC34" s="813"/>
      <c r="AD34" s="813"/>
      <c r="AE34" s="814"/>
      <c r="AF34" s="815">
        <v>82</v>
      </c>
      <c r="AG34" s="816"/>
      <c r="AH34" s="816"/>
      <c r="AI34" s="816"/>
      <c r="AJ34" s="817"/>
      <c r="AK34" s="863">
        <v>795</v>
      </c>
      <c r="AL34" s="859"/>
      <c r="AM34" s="859"/>
      <c r="AN34" s="859"/>
      <c r="AO34" s="859"/>
      <c r="AP34" s="859">
        <v>15765</v>
      </c>
      <c r="AQ34" s="859"/>
      <c r="AR34" s="859"/>
      <c r="AS34" s="859"/>
      <c r="AT34" s="859"/>
      <c r="AU34" s="859">
        <v>10893</v>
      </c>
      <c r="AV34" s="859"/>
      <c r="AW34" s="859"/>
      <c r="AX34" s="859"/>
      <c r="AY34" s="859"/>
      <c r="AZ34" s="860" t="s">
        <v>525</v>
      </c>
      <c r="BA34" s="860"/>
      <c r="BB34" s="860"/>
      <c r="BC34" s="860"/>
      <c r="BD34" s="860"/>
      <c r="BE34" s="861" t="s">
        <v>419</v>
      </c>
      <c r="BF34" s="861"/>
      <c r="BG34" s="861"/>
      <c r="BH34" s="861"/>
      <c r="BI34" s="862"/>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3"/>
    </row>
    <row r="35" spans="1:131" ht="26.25" customHeight="1">
      <c r="A35" s="245">
        <v>8</v>
      </c>
      <c r="B35" s="809" t="s">
        <v>422</v>
      </c>
      <c r="C35" s="810"/>
      <c r="D35" s="810"/>
      <c r="E35" s="810"/>
      <c r="F35" s="810"/>
      <c r="G35" s="810"/>
      <c r="H35" s="810"/>
      <c r="I35" s="810"/>
      <c r="J35" s="810"/>
      <c r="K35" s="810"/>
      <c r="L35" s="810"/>
      <c r="M35" s="810"/>
      <c r="N35" s="810"/>
      <c r="O35" s="810"/>
      <c r="P35" s="811"/>
      <c r="Q35" s="812">
        <v>11971</v>
      </c>
      <c r="R35" s="813"/>
      <c r="S35" s="813"/>
      <c r="T35" s="813"/>
      <c r="U35" s="813"/>
      <c r="V35" s="813">
        <v>12497</v>
      </c>
      <c r="W35" s="813"/>
      <c r="X35" s="813"/>
      <c r="Y35" s="813"/>
      <c r="Z35" s="813"/>
      <c r="AA35" s="813">
        <v>-526</v>
      </c>
      <c r="AB35" s="813"/>
      <c r="AC35" s="813"/>
      <c r="AD35" s="813"/>
      <c r="AE35" s="814"/>
      <c r="AF35" s="815">
        <v>-150</v>
      </c>
      <c r="AG35" s="816"/>
      <c r="AH35" s="816"/>
      <c r="AI35" s="816"/>
      <c r="AJ35" s="817"/>
      <c r="AK35" s="863">
        <v>1786</v>
      </c>
      <c r="AL35" s="859"/>
      <c r="AM35" s="859"/>
      <c r="AN35" s="859"/>
      <c r="AO35" s="859"/>
      <c r="AP35" s="859">
        <v>7648</v>
      </c>
      <c r="AQ35" s="859"/>
      <c r="AR35" s="859"/>
      <c r="AS35" s="859"/>
      <c r="AT35" s="859"/>
      <c r="AU35" s="859">
        <v>4849</v>
      </c>
      <c r="AV35" s="859"/>
      <c r="AW35" s="859"/>
      <c r="AX35" s="859"/>
      <c r="AY35" s="859"/>
      <c r="AZ35" s="860">
        <v>1.4</v>
      </c>
      <c r="BA35" s="860"/>
      <c r="BB35" s="860"/>
      <c r="BC35" s="860"/>
      <c r="BD35" s="860"/>
      <c r="BE35" s="861" t="s">
        <v>419</v>
      </c>
      <c r="BF35" s="861"/>
      <c r="BG35" s="861"/>
      <c r="BH35" s="861"/>
      <c r="BI35" s="862"/>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3"/>
    </row>
    <row r="36" spans="1:131" ht="26.25" customHeight="1">
      <c r="A36" s="245">
        <v>9</v>
      </c>
      <c r="B36" s="809" t="s">
        <v>423</v>
      </c>
      <c r="C36" s="810"/>
      <c r="D36" s="810"/>
      <c r="E36" s="810"/>
      <c r="F36" s="810"/>
      <c r="G36" s="810"/>
      <c r="H36" s="810"/>
      <c r="I36" s="810"/>
      <c r="J36" s="810"/>
      <c r="K36" s="810"/>
      <c r="L36" s="810"/>
      <c r="M36" s="810"/>
      <c r="N36" s="810"/>
      <c r="O36" s="810"/>
      <c r="P36" s="811"/>
      <c r="Q36" s="812">
        <v>6</v>
      </c>
      <c r="R36" s="813"/>
      <c r="S36" s="813"/>
      <c r="T36" s="813"/>
      <c r="U36" s="813"/>
      <c r="V36" s="813">
        <v>6</v>
      </c>
      <c r="W36" s="813"/>
      <c r="X36" s="813"/>
      <c r="Y36" s="813"/>
      <c r="Z36" s="813"/>
      <c r="AA36" s="813">
        <v>1</v>
      </c>
      <c r="AB36" s="813"/>
      <c r="AC36" s="813"/>
      <c r="AD36" s="813"/>
      <c r="AE36" s="814"/>
      <c r="AF36" s="815">
        <v>1</v>
      </c>
      <c r="AG36" s="816"/>
      <c r="AH36" s="816"/>
      <c r="AI36" s="816"/>
      <c r="AJ36" s="817"/>
      <c r="AK36" s="863" t="s">
        <v>525</v>
      </c>
      <c r="AL36" s="859"/>
      <c r="AM36" s="859"/>
      <c r="AN36" s="859"/>
      <c r="AO36" s="859"/>
      <c r="AP36" s="859" t="s">
        <v>525</v>
      </c>
      <c r="AQ36" s="859"/>
      <c r="AR36" s="859"/>
      <c r="AS36" s="859"/>
      <c r="AT36" s="859"/>
      <c r="AU36" s="859" t="s">
        <v>525</v>
      </c>
      <c r="AV36" s="859"/>
      <c r="AW36" s="859"/>
      <c r="AX36" s="859"/>
      <c r="AY36" s="859"/>
      <c r="AZ36" s="860" t="s">
        <v>525</v>
      </c>
      <c r="BA36" s="860"/>
      <c r="BB36" s="860"/>
      <c r="BC36" s="860"/>
      <c r="BD36" s="860"/>
      <c r="BE36" s="861" t="s">
        <v>424</v>
      </c>
      <c r="BF36" s="861"/>
      <c r="BG36" s="861"/>
      <c r="BH36" s="861"/>
      <c r="BI36" s="862"/>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3"/>
    </row>
    <row r="37" spans="1:131" ht="26.25" customHeight="1">
      <c r="A37" s="245">
        <v>10</v>
      </c>
      <c r="B37" s="809" t="s">
        <v>425</v>
      </c>
      <c r="C37" s="810"/>
      <c r="D37" s="810"/>
      <c r="E37" s="810"/>
      <c r="F37" s="810"/>
      <c r="G37" s="810"/>
      <c r="H37" s="810"/>
      <c r="I37" s="810"/>
      <c r="J37" s="810"/>
      <c r="K37" s="810"/>
      <c r="L37" s="810"/>
      <c r="M37" s="810"/>
      <c r="N37" s="810"/>
      <c r="O37" s="810"/>
      <c r="P37" s="811"/>
      <c r="Q37" s="812">
        <v>436</v>
      </c>
      <c r="R37" s="813"/>
      <c r="S37" s="813"/>
      <c r="T37" s="813"/>
      <c r="U37" s="813"/>
      <c r="V37" s="813">
        <v>433</v>
      </c>
      <c r="W37" s="813"/>
      <c r="X37" s="813"/>
      <c r="Y37" s="813"/>
      <c r="Z37" s="813"/>
      <c r="AA37" s="813">
        <v>3</v>
      </c>
      <c r="AB37" s="813"/>
      <c r="AC37" s="813"/>
      <c r="AD37" s="813"/>
      <c r="AE37" s="814"/>
      <c r="AF37" s="815">
        <v>3</v>
      </c>
      <c r="AG37" s="816"/>
      <c r="AH37" s="816"/>
      <c r="AI37" s="816"/>
      <c r="AJ37" s="817"/>
      <c r="AK37" s="863">
        <v>258</v>
      </c>
      <c r="AL37" s="859"/>
      <c r="AM37" s="859"/>
      <c r="AN37" s="859"/>
      <c r="AO37" s="859"/>
      <c r="AP37" s="859">
        <v>2935</v>
      </c>
      <c r="AQ37" s="859"/>
      <c r="AR37" s="859"/>
      <c r="AS37" s="859"/>
      <c r="AT37" s="859"/>
      <c r="AU37" s="859">
        <v>2935</v>
      </c>
      <c r="AV37" s="859"/>
      <c r="AW37" s="859"/>
      <c r="AX37" s="859"/>
      <c r="AY37" s="859"/>
      <c r="AZ37" s="860" t="s">
        <v>525</v>
      </c>
      <c r="BA37" s="860"/>
      <c r="BB37" s="860"/>
      <c r="BC37" s="860"/>
      <c r="BD37" s="860"/>
      <c r="BE37" s="861" t="s">
        <v>426</v>
      </c>
      <c r="BF37" s="861"/>
      <c r="BG37" s="861"/>
      <c r="BH37" s="861"/>
      <c r="BI37" s="862"/>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c r="A38" s="245">
        <v>11</v>
      </c>
      <c r="B38" s="809" t="s">
        <v>427</v>
      </c>
      <c r="C38" s="810"/>
      <c r="D38" s="810"/>
      <c r="E38" s="810"/>
      <c r="F38" s="810"/>
      <c r="G38" s="810"/>
      <c r="H38" s="810"/>
      <c r="I38" s="810"/>
      <c r="J38" s="810"/>
      <c r="K38" s="810"/>
      <c r="L38" s="810"/>
      <c r="M38" s="810"/>
      <c r="N38" s="810"/>
      <c r="O38" s="810"/>
      <c r="P38" s="811"/>
      <c r="Q38" s="812">
        <v>30</v>
      </c>
      <c r="R38" s="813"/>
      <c r="S38" s="813"/>
      <c r="T38" s="813"/>
      <c r="U38" s="813"/>
      <c r="V38" s="813">
        <v>29</v>
      </c>
      <c r="W38" s="813"/>
      <c r="X38" s="813"/>
      <c r="Y38" s="813"/>
      <c r="Z38" s="813"/>
      <c r="AA38" s="813">
        <v>1</v>
      </c>
      <c r="AB38" s="813"/>
      <c r="AC38" s="813"/>
      <c r="AD38" s="813"/>
      <c r="AE38" s="814"/>
      <c r="AF38" s="815">
        <v>1</v>
      </c>
      <c r="AG38" s="816"/>
      <c r="AH38" s="816"/>
      <c r="AI38" s="816"/>
      <c r="AJ38" s="817"/>
      <c r="AK38" s="863">
        <v>18</v>
      </c>
      <c r="AL38" s="859"/>
      <c r="AM38" s="859"/>
      <c r="AN38" s="859"/>
      <c r="AO38" s="859"/>
      <c r="AP38" s="859">
        <v>104</v>
      </c>
      <c r="AQ38" s="859"/>
      <c r="AR38" s="859"/>
      <c r="AS38" s="859"/>
      <c r="AT38" s="859"/>
      <c r="AU38" s="859">
        <v>104</v>
      </c>
      <c r="AV38" s="859"/>
      <c r="AW38" s="859"/>
      <c r="AX38" s="859"/>
      <c r="AY38" s="859"/>
      <c r="AZ38" s="860" t="s">
        <v>525</v>
      </c>
      <c r="BA38" s="860"/>
      <c r="BB38" s="860"/>
      <c r="BC38" s="860"/>
      <c r="BD38" s="860"/>
      <c r="BE38" s="861" t="s">
        <v>424</v>
      </c>
      <c r="BF38" s="861"/>
      <c r="BG38" s="861"/>
      <c r="BH38" s="861"/>
      <c r="BI38" s="862"/>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c r="A39" s="245">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c r="A40" s="241">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c r="A50" s="241">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c r="A51" s="241">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c r="A52" s="241">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c r="A53" s="241">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c r="A54" s="241">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c r="A55" s="241">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c r="A56" s="241">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c r="A57" s="241">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c r="A58" s="241">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c r="A59" s="241">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c r="A60" s="241">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c r="A61" s="241">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c r="A62" s="241">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428</v>
      </c>
      <c r="BK62" s="835"/>
      <c r="BL62" s="835"/>
      <c r="BM62" s="835"/>
      <c r="BN62" s="836"/>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c r="A63" s="243" t="s">
        <v>401</v>
      </c>
      <c r="B63" s="818" t="s">
        <v>429</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3302</v>
      </c>
      <c r="AG63" s="873"/>
      <c r="AH63" s="873"/>
      <c r="AI63" s="873"/>
      <c r="AJ63" s="874"/>
      <c r="AK63" s="875"/>
      <c r="AL63" s="870"/>
      <c r="AM63" s="870"/>
      <c r="AN63" s="870"/>
      <c r="AO63" s="870"/>
      <c r="AP63" s="873">
        <v>33782</v>
      </c>
      <c r="AQ63" s="873"/>
      <c r="AR63" s="873"/>
      <c r="AS63" s="873"/>
      <c r="AT63" s="873"/>
      <c r="AU63" s="873">
        <v>20800</v>
      </c>
      <c r="AV63" s="873"/>
      <c r="AW63" s="873"/>
      <c r="AX63" s="873"/>
      <c r="AY63" s="873"/>
      <c r="AZ63" s="877"/>
      <c r="BA63" s="877"/>
      <c r="BB63" s="877"/>
      <c r="BC63" s="877"/>
      <c r="BD63" s="877"/>
      <c r="BE63" s="878"/>
      <c r="BF63" s="878"/>
      <c r="BG63" s="878"/>
      <c r="BH63" s="878"/>
      <c r="BI63" s="879"/>
      <c r="BJ63" s="880" t="s">
        <v>403</v>
      </c>
      <c r="BK63" s="881"/>
      <c r="BL63" s="881"/>
      <c r="BM63" s="881"/>
      <c r="BN63" s="882"/>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c r="A65" s="235" t="s">
        <v>430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c r="A66" s="756" t="s">
        <v>431</v>
      </c>
      <c r="B66" s="757"/>
      <c r="C66" s="757"/>
      <c r="D66" s="757"/>
      <c r="E66" s="757"/>
      <c r="F66" s="757"/>
      <c r="G66" s="757"/>
      <c r="H66" s="757"/>
      <c r="I66" s="757"/>
      <c r="J66" s="757"/>
      <c r="K66" s="757"/>
      <c r="L66" s="757"/>
      <c r="M66" s="757"/>
      <c r="N66" s="757"/>
      <c r="O66" s="757"/>
      <c r="P66" s="758"/>
      <c r="Q66" s="762" t="s">
        <v>406</v>
      </c>
      <c r="R66" s="763"/>
      <c r="S66" s="763"/>
      <c r="T66" s="763"/>
      <c r="U66" s="764"/>
      <c r="V66" s="762" t="s">
        <v>432</v>
      </c>
      <c r="W66" s="763"/>
      <c r="X66" s="763"/>
      <c r="Y66" s="763"/>
      <c r="Z66" s="764"/>
      <c r="AA66" s="762" t="s">
        <v>408</v>
      </c>
      <c r="AB66" s="763"/>
      <c r="AC66" s="763"/>
      <c r="AD66" s="763"/>
      <c r="AE66" s="764"/>
      <c r="AF66" s="883" t="s">
        <v>409</v>
      </c>
      <c r="AG66" s="844"/>
      <c r="AH66" s="844"/>
      <c r="AI66" s="844"/>
      <c r="AJ66" s="884"/>
      <c r="AK66" s="762" t="s">
        <v>433</v>
      </c>
      <c r="AL66" s="757"/>
      <c r="AM66" s="757"/>
      <c r="AN66" s="757"/>
      <c r="AO66" s="758"/>
      <c r="AP66" s="762" t="s">
        <v>434</v>
      </c>
      <c r="AQ66" s="763"/>
      <c r="AR66" s="763"/>
      <c r="AS66" s="763"/>
      <c r="AT66" s="764"/>
      <c r="AU66" s="762" t="s">
        <v>435</v>
      </c>
      <c r="AV66" s="763"/>
      <c r="AW66" s="763"/>
      <c r="AX66" s="763"/>
      <c r="AY66" s="764"/>
      <c r="AZ66" s="762" t="s">
        <v>382</v>
      </c>
      <c r="BA66" s="763"/>
      <c r="BB66" s="763"/>
      <c r="BC66" s="763"/>
      <c r="BD66" s="769"/>
      <c r="BE66" s="244"/>
      <c r="BF66" s="244"/>
      <c r="BG66" s="244"/>
      <c r="BH66" s="244"/>
      <c r="BI66" s="244"/>
      <c r="BJ66" s="244"/>
      <c r="BK66" s="244"/>
      <c r="BL66" s="244"/>
      <c r="BM66" s="244"/>
      <c r="BN66" s="244"/>
      <c r="BO66" s="244"/>
      <c r="BP66" s="244"/>
      <c r="BQ66" s="241">
        <v>60</v>
      </c>
      <c r="BR66" s="246"/>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33"/>
    </row>
    <row r="67" spans="1:131" ht="26.25" customHeight="1" thickBot="1">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33"/>
    </row>
    <row r="68" spans="1:131" ht="26.25" customHeight="1" thickTop="1">
      <c r="A68" s="239">
        <v>1</v>
      </c>
      <c r="B68" s="898" t="s">
        <v>594</v>
      </c>
      <c r="C68" s="899"/>
      <c r="D68" s="899"/>
      <c r="E68" s="899"/>
      <c r="F68" s="899"/>
      <c r="G68" s="899"/>
      <c r="H68" s="899"/>
      <c r="I68" s="899"/>
      <c r="J68" s="899"/>
      <c r="K68" s="899"/>
      <c r="L68" s="899"/>
      <c r="M68" s="899"/>
      <c r="N68" s="899"/>
      <c r="O68" s="899"/>
      <c r="P68" s="900"/>
      <c r="Q68" s="901">
        <v>8084</v>
      </c>
      <c r="R68" s="895"/>
      <c r="S68" s="895"/>
      <c r="T68" s="895"/>
      <c r="U68" s="895"/>
      <c r="V68" s="895">
        <v>7771</v>
      </c>
      <c r="W68" s="895"/>
      <c r="X68" s="895"/>
      <c r="Y68" s="895"/>
      <c r="Z68" s="895"/>
      <c r="AA68" s="895">
        <v>313</v>
      </c>
      <c r="AB68" s="895"/>
      <c r="AC68" s="895"/>
      <c r="AD68" s="895"/>
      <c r="AE68" s="895"/>
      <c r="AF68" s="895">
        <v>313</v>
      </c>
      <c r="AG68" s="895"/>
      <c r="AH68" s="895"/>
      <c r="AI68" s="895"/>
      <c r="AJ68" s="895"/>
      <c r="AK68" s="895">
        <v>7</v>
      </c>
      <c r="AL68" s="895"/>
      <c r="AM68" s="895"/>
      <c r="AN68" s="895"/>
      <c r="AO68" s="895"/>
      <c r="AP68" s="895" t="s">
        <v>525</v>
      </c>
      <c r="AQ68" s="895"/>
      <c r="AR68" s="895"/>
      <c r="AS68" s="895"/>
      <c r="AT68" s="895"/>
      <c r="AU68" s="895" t="s">
        <v>525</v>
      </c>
      <c r="AV68" s="895"/>
      <c r="AW68" s="895"/>
      <c r="AX68" s="895"/>
      <c r="AY68" s="895"/>
      <c r="AZ68" s="896"/>
      <c r="BA68" s="896"/>
      <c r="BB68" s="896"/>
      <c r="BC68" s="896"/>
      <c r="BD68" s="897"/>
      <c r="BE68" s="244"/>
      <c r="BF68" s="244"/>
      <c r="BG68" s="244"/>
      <c r="BH68" s="244"/>
      <c r="BI68" s="244"/>
      <c r="BJ68" s="244"/>
      <c r="BK68" s="244"/>
      <c r="BL68" s="244"/>
      <c r="BM68" s="244"/>
      <c r="BN68" s="244"/>
      <c r="BO68" s="244"/>
      <c r="BP68" s="244"/>
      <c r="BQ68" s="241">
        <v>62</v>
      </c>
      <c r="BR68" s="246"/>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33"/>
    </row>
    <row r="69" spans="1:131" ht="26.25" customHeight="1">
      <c r="A69" s="241">
        <v>2</v>
      </c>
      <c r="B69" s="902" t="s">
        <v>595</v>
      </c>
      <c r="C69" s="903"/>
      <c r="D69" s="903"/>
      <c r="E69" s="903"/>
      <c r="F69" s="903"/>
      <c r="G69" s="903"/>
      <c r="H69" s="903"/>
      <c r="I69" s="903"/>
      <c r="J69" s="903"/>
      <c r="K69" s="903"/>
      <c r="L69" s="903"/>
      <c r="M69" s="903"/>
      <c r="N69" s="903"/>
      <c r="O69" s="903"/>
      <c r="P69" s="904"/>
      <c r="Q69" s="905">
        <v>92</v>
      </c>
      <c r="R69" s="859"/>
      <c r="S69" s="859"/>
      <c r="T69" s="859"/>
      <c r="U69" s="859"/>
      <c r="V69" s="859">
        <v>80</v>
      </c>
      <c r="W69" s="859"/>
      <c r="X69" s="859"/>
      <c r="Y69" s="859"/>
      <c r="Z69" s="859"/>
      <c r="AA69" s="859">
        <v>12</v>
      </c>
      <c r="AB69" s="859"/>
      <c r="AC69" s="859"/>
      <c r="AD69" s="859"/>
      <c r="AE69" s="859"/>
      <c r="AF69" s="859">
        <v>12</v>
      </c>
      <c r="AG69" s="859"/>
      <c r="AH69" s="859"/>
      <c r="AI69" s="859"/>
      <c r="AJ69" s="859"/>
      <c r="AK69" s="859" t="s">
        <v>525</v>
      </c>
      <c r="AL69" s="859"/>
      <c r="AM69" s="859"/>
      <c r="AN69" s="859"/>
      <c r="AO69" s="859"/>
      <c r="AP69" s="859" t="s">
        <v>525</v>
      </c>
      <c r="AQ69" s="859"/>
      <c r="AR69" s="859"/>
      <c r="AS69" s="859"/>
      <c r="AT69" s="859"/>
      <c r="AU69" s="859" t="s">
        <v>525</v>
      </c>
      <c r="AV69" s="859"/>
      <c r="AW69" s="859"/>
      <c r="AX69" s="859"/>
      <c r="AY69" s="859"/>
      <c r="AZ69" s="861"/>
      <c r="BA69" s="861"/>
      <c r="BB69" s="861"/>
      <c r="BC69" s="861"/>
      <c r="BD69" s="862"/>
      <c r="BE69" s="244"/>
      <c r="BF69" s="244"/>
      <c r="BG69" s="244"/>
      <c r="BH69" s="244"/>
      <c r="BI69" s="244"/>
      <c r="BJ69" s="244"/>
      <c r="BK69" s="244"/>
      <c r="BL69" s="244"/>
      <c r="BM69" s="244"/>
      <c r="BN69" s="244"/>
      <c r="BO69" s="244"/>
      <c r="BP69" s="244"/>
      <c r="BQ69" s="241">
        <v>63</v>
      </c>
      <c r="BR69" s="246"/>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33"/>
    </row>
    <row r="70" spans="1:131" ht="26.25" customHeight="1">
      <c r="A70" s="241">
        <v>3</v>
      </c>
      <c r="B70" s="902" t="s">
        <v>596</v>
      </c>
      <c r="C70" s="903"/>
      <c r="D70" s="903"/>
      <c r="E70" s="903"/>
      <c r="F70" s="903"/>
      <c r="G70" s="903"/>
      <c r="H70" s="903"/>
      <c r="I70" s="903"/>
      <c r="J70" s="903"/>
      <c r="K70" s="903"/>
      <c r="L70" s="903"/>
      <c r="M70" s="903"/>
      <c r="N70" s="903"/>
      <c r="O70" s="903"/>
      <c r="P70" s="904"/>
      <c r="Q70" s="905">
        <v>120</v>
      </c>
      <c r="R70" s="859"/>
      <c r="S70" s="859"/>
      <c r="T70" s="859"/>
      <c r="U70" s="859"/>
      <c r="V70" s="859">
        <v>109</v>
      </c>
      <c r="W70" s="859"/>
      <c r="X70" s="859"/>
      <c r="Y70" s="859"/>
      <c r="Z70" s="859"/>
      <c r="AA70" s="859">
        <v>11</v>
      </c>
      <c r="AB70" s="859"/>
      <c r="AC70" s="859"/>
      <c r="AD70" s="859"/>
      <c r="AE70" s="859"/>
      <c r="AF70" s="859">
        <v>11</v>
      </c>
      <c r="AG70" s="859"/>
      <c r="AH70" s="859"/>
      <c r="AI70" s="859"/>
      <c r="AJ70" s="859"/>
      <c r="AK70" s="859" t="s">
        <v>525</v>
      </c>
      <c r="AL70" s="859"/>
      <c r="AM70" s="859"/>
      <c r="AN70" s="859"/>
      <c r="AO70" s="859"/>
      <c r="AP70" s="859" t="s">
        <v>525</v>
      </c>
      <c r="AQ70" s="859"/>
      <c r="AR70" s="859"/>
      <c r="AS70" s="859"/>
      <c r="AT70" s="859"/>
      <c r="AU70" s="859" t="s">
        <v>525</v>
      </c>
      <c r="AV70" s="859"/>
      <c r="AW70" s="859"/>
      <c r="AX70" s="859"/>
      <c r="AY70" s="859"/>
      <c r="AZ70" s="861"/>
      <c r="BA70" s="861"/>
      <c r="BB70" s="861"/>
      <c r="BC70" s="861"/>
      <c r="BD70" s="862"/>
      <c r="BE70" s="244"/>
      <c r="BF70" s="244"/>
      <c r="BG70" s="244"/>
      <c r="BH70" s="244"/>
      <c r="BI70" s="244"/>
      <c r="BJ70" s="244"/>
      <c r="BK70" s="244"/>
      <c r="BL70" s="244"/>
      <c r="BM70" s="244"/>
      <c r="BN70" s="244"/>
      <c r="BO70" s="244"/>
      <c r="BP70" s="244"/>
      <c r="BQ70" s="241">
        <v>64</v>
      </c>
      <c r="BR70" s="246"/>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33"/>
    </row>
    <row r="71" spans="1:131" ht="26.25" customHeight="1">
      <c r="A71" s="241">
        <v>4</v>
      </c>
      <c r="B71" s="902" t="s">
        <v>597</v>
      </c>
      <c r="C71" s="903"/>
      <c r="D71" s="903"/>
      <c r="E71" s="903"/>
      <c r="F71" s="903"/>
      <c r="G71" s="903"/>
      <c r="H71" s="903"/>
      <c r="I71" s="903"/>
      <c r="J71" s="903"/>
      <c r="K71" s="903"/>
      <c r="L71" s="903"/>
      <c r="M71" s="903"/>
      <c r="N71" s="903"/>
      <c r="O71" s="903"/>
      <c r="P71" s="904"/>
      <c r="Q71" s="905">
        <v>544</v>
      </c>
      <c r="R71" s="859"/>
      <c r="S71" s="859"/>
      <c r="T71" s="859"/>
      <c r="U71" s="859"/>
      <c r="V71" s="859">
        <v>492</v>
      </c>
      <c r="W71" s="859"/>
      <c r="X71" s="859"/>
      <c r="Y71" s="859"/>
      <c r="Z71" s="859"/>
      <c r="AA71" s="859">
        <v>52</v>
      </c>
      <c r="AB71" s="859"/>
      <c r="AC71" s="859"/>
      <c r="AD71" s="859"/>
      <c r="AE71" s="859"/>
      <c r="AF71" s="859">
        <v>52</v>
      </c>
      <c r="AG71" s="859"/>
      <c r="AH71" s="859"/>
      <c r="AI71" s="859"/>
      <c r="AJ71" s="859"/>
      <c r="AK71" s="859" t="s">
        <v>525</v>
      </c>
      <c r="AL71" s="859"/>
      <c r="AM71" s="859"/>
      <c r="AN71" s="859"/>
      <c r="AO71" s="859"/>
      <c r="AP71" s="859" t="s">
        <v>525</v>
      </c>
      <c r="AQ71" s="859"/>
      <c r="AR71" s="859"/>
      <c r="AS71" s="859"/>
      <c r="AT71" s="859"/>
      <c r="AU71" s="859" t="s">
        <v>525</v>
      </c>
      <c r="AV71" s="859"/>
      <c r="AW71" s="859"/>
      <c r="AX71" s="859"/>
      <c r="AY71" s="859"/>
      <c r="AZ71" s="861"/>
      <c r="BA71" s="861"/>
      <c r="BB71" s="861"/>
      <c r="BC71" s="861"/>
      <c r="BD71" s="862"/>
      <c r="BE71" s="244"/>
      <c r="BF71" s="244"/>
      <c r="BG71" s="244"/>
      <c r="BH71" s="244"/>
      <c r="BI71" s="244"/>
      <c r="BJ71" s="244"/>
      <c r="BK71" s="244"/>
      <c r="BL71" s="244"/>
      <c r="BM71" s="244"/>
      <c r="BN71" s="244"/>
      <c r="BO71" s="244"/>
      <c r="BP71" s="244"/>
      <c r="BQ71" s="241">
        <v>65</v>
      </c>
      <c r="BR71" s="246"/>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33"/>
    </row>
    <row r="72" spans="1:131" ht="26.25" customHeight="1">
      <c r="A72" s="241">
        <v>5</v>
      </c>
      <c r="B72" s="902" t="s">
        <v>598</v>
      </c>
      <c r="C72" s="903"/>
      <c r="D72" s="903"/>
      <c r="E72" s="903"/>
      <c r="F72" s="903"/>
      <c r="G72" s="903"/>
      <c r="H72" s="903"/>
      <c r="I72" s="903"/>
      <c r="J72" s="903"/>
      <c r="K72" s="903"/>
      <c r="L72" s="903"/>
      <c r="M72" s="903"/>
      <c r="N72" s="903"/>
      <c r="O72" s="903"/>
      <c r="P72" s="904"/>
      <c r="Q72" s="905">
        <v>156510</v>
      </c>
      <c r="R72" s="859"/>
      <c r="S72" s="859"/>
      <c r="T72" s="859"/>
      <c r="U72" s="859"/>
      <c r="V72" s="859">
        <v>149924</v>
      </c>
      <c r="W72" s="859"/>
      <c r="X72" s="859"/>
      <c r="Y72" s="859"/>
      <c r="Z72" s="859"/>
      <c r="AA72" s="859">
        <v>6586</v>
      </c>
      <c r="AB72" s="859"/>
      <c r="AC72" s="859"/>
      <c r="AD72" s="859"/>
      <c r="AE72" s="859"/>
      <c r="AF72" s="859">
        <v>6586</v>
      </c>
      <c r="AG72" s="859"/>
      <c r="AH72" s="859"/>
      <c r="AI72" s="859"/>
      <c r="AJ72" s="859"/>
      <c r="AK72" s="859">
        <v>1312</v>
      </c>
      <c r="AL72" s="859"/>
      <c r="AM72" s="859"/>
      <c r="AN72" s="859"/>
      <c r="AO72" s="859"/>
      <c r="AP72" s="859" t="s">
        <v>525</v>
      </c>
      <c r="AQ72" s="859"/>
      <c r="AR72" s="859"/>
      <c r="AS72" s="859"/>
      <c r="AT72" s="859"/>
      <c r="AU72" s="859" t="s">
        <v>525</v>
      </c>
      <c r="AV72" s="859"/>
      <c r="AW72" s="859"/>
      <c r="AX72" s="859"/>
      <c r="AY72" s="859"/>
      <c r="AZ72" s="861"/>
      <c r="BA72" s="861"/>
      <c r="BB72" s="861"/>
      <c r="BC72" s="861"/>
      <c r="BD72" s="862"/>
      <c r="BE72" s="244"/>
      <c r="BF72" s="244"/>
      <c r="BG72" s="244"/>
      <c r="BH72" s="244"/>
      <c r="BI72" s="244"/>
      <c r="BJ72" s="244"/>
      <c r="BK72" s="244"/>
      <c r="BL72" s="244"/>
      <c r="BM72" s="244"/>
      <c r="BN72" s="244"/>
      <c r="BO72" s="244"/>
      <c r="BP72" s="244"/>
      <c r="BQ72" s="241">
        <v>66</v>
      </c>
      <c r="BR72" s="246"/>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33"/>
    </row>
    <row r="73" spans="1:131" ht="26.25" customHeight="1">
      <c r="A73" s="241">
        <v>6</v>
      </c>
      <c r="B73" s="902"/>
      <c r="C73" s="903"/>
      <c r="D73" s="903"/>
      <c r="E73" s="903"/>
      <c r="F73" s="903"/>
      <c r="G73" s="903"/>
      <c r="H73" s="903"/>
      <c r="I73" s="903"/>
      <c r="J73" s="903"/>
      <c r="K73" s="903"/>
      <c r="L73" s="903"/>
      <c r="M73" s="903"/>
      <c r="N73" s="903"/>
      <c r="O73" s="903"/>
      <c r="P73" s="904"/>
      <c r="Q73" s="905"/>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61"/>
      <c r="BA73" s="861"/>
      <c r="BB73" s="861"/>
      <c r="BC73" s="861"/>
      <c r="BD73" s="862"/>
      <c r="BE73" s="244"/>
      <c r="BF73" s="244"/>
      <c r="BG73" s="244"/>
      <c r="BH73" s="244"/>
      <c r="BI73" s="244"/>
      <c r="BJ73" s="244"/>
      <c r="BK73" s="244"/>
      <c r="BL73" s="244"/>
      <c r="BM73" s="244"/>
      <c r="BN73" s="244"/>
      <c r="BO73" s="244"/>
      <c r="BP73" s="244"/>
      <c r="BQ73" s="241">
        <v>67</v>
      </c>
      <c r="BR73" s="246"/>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33"/>
    </row>
    <row r="74" spans="1:131" ht="26.25" customHeight="1">
      <c r="A74" s="241">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44"/>
      <c r="BF74" s="244"/>
      <c r="BG74" s="244"/>
      <c r="BH74" s="244"/>
      <c r="BI74" s="244"/>
      <c r="BJ74" s="244"/>
      <c r="BK74" s="244"/>
      <c r="BL74" s="244"/>
      <c r="BM74" s="244"/>
      <c r="BN74" s="244"/>
      <c r="BO74" s="244"/>
      <c r="BP74" s="244"/>
      <c r="BQ74" s="241">
        <v>68</v>
      </c>
      <c r="BR74" s="246"/>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33"/>
    </row>
    <row r="75" spans="1:131" ht="26.25" customHeight="1">
      <c r="A75" s="241">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44"/>
      <c r="BF75" s="244"/>
      <c r="BG75" s="244"/>
      <c r="BH75" s="244"/>
      <c r="BI75" s="244"/>
      <c r="BJ75" s="244"/>
      <c r="BK75" s="244"/>
      <c r="BL75" s="244"/>
      <c r="BM75" s="244"/>
      <c r="BN75" s="244"/>
      <c r="BO75" s="244"/>
      <c r="BP75" s="244"/>
      <c r="BQ75" s="241">
        <v>69</v>
      </c>
      <c r="BR75" s="246"/>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33"/>
    </row>
    <row r="76" spans="1:131" ht="26.25" customHeight="1">
      <c r="A76" s="241">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44"/>
      <c r="BF76" s="244"/>
      <c r="BG76" s="244"/>
      <c r="BH76" s="244"/>
      <c r="BI76" s="244"/>
      <c r="BJ76" s="244"/>
      <c r="BK76" s="244"/>
      <c r="BL76" s="244"/>
      <c r="BM76" s="244"/>
      <c r="BN76" s="244"/>
      <c r="BO76" s="244"/>
      <c r="BP76" s="244"/>
      <c r="BQ76" s="241">
        <v>70</v>
      </c>
      <c r="BR76" s="246"/>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33"/>
    </row>
    <row r="77" spans="1:131" ht="26.25" customHeight="1">
      <c r="A77" s="241">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44"/>
      <c r="BF77" s="244"/>
      <c r="BG77" s="244"/>
      <c r="BH77" s="244"/>
      <c r="BI77" s="244"/>
      <c r="BJ77" s="244"/>
      <c r="BK77" s="244"/>
      <c r="BL77" s="244"/>
      <c r="BM77" s="244"/>
      <c r="BN77" s="244"/>
      <c r="BO77" s="244"/>
      <c r="BP77" s="244"/>
      <c r="BQ77" s="241">
        <v>71</v>
      </c>
      <c r="BR77" s="246"/>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33"/>
    </row>
    <row r="78" spans="1:131" ht="26.25" customHeight="1">
      <c r="A78" s="241">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44"/>
      <c r="BF78" s="244"/>
      <c r="BG78" s="244"/>
      <c r="BH78" s="244"/>
      <c r="BI78" s="244"/>
      <c r="BJ78" s="233"/>
      <c r="BK78" s="233"/>
      <c r="BL78" s="233"/>
      <c r="BM78" s="233"/>
      <c r="BN78" s="233"/>
      <c r="BO78" s="244"/>
      <c r="BP78" s="244"/>
      <c r="BQ78" s="241">
        <v>72</v>
      </c>
      <c r="BR78" s="246"/>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33"/>
    </row>
    <row r="79" spans="1:131" ht="26.25" customHeight="1">
      <c r="A79" s="241">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4"/>
      <c r="BF79" s="244"/>
      <c r="BG79" s="244"/>
      <c r="BH79" s="244"/>
      <c r="BI79" s="244"/>
      <c r="BJ79" s="233"/>
      <c r="BK79" s="233"/>
      <c r="BL79" s="233"/>
      <c r="BM79" s="233"/>
      <c r="BN79" s="233"/>
      <c r="BO79" s="244"/>
      <c r="BP79" s="244"/>
      <c r="BQ79" s="241">
        <v>73</v>
      </c>
      <c r="BR79" s="246"/>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33"/>
    </row>
    <row r="80" spans="1:131" ht="26.25" customHeight="1">
      <c r="A80" s="241">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4"/>
      <c r="BF80" s="244"/>
      <c r="BG80" s="244"/>
      <c r="BH80" s="244"/>
      <c r="BI80" s="244"/>
      <c r="BJ80" s="244"/>
      <c r="BK80" s="244"/>
      <c r="BL80" s="244"/>
      <c r="BM80" s="244"/>
      <c r="BN80" s="244"/>
      <c r="BO80" s="244"/>
      <c r="BP80" s="244"/>
      <c r="BQ80" s="241">
        <v>74</v>
      </c>
      <c r="BR80" s="246"/>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33"/>
    </row>
    <row r="81" spans="1:131" ht="26.25" customHeight="1">
      <c r="A81" s="241">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4"/>
      <c r="BF81" s="244"/>
      <c r="BG81" s="244"/>
      <c r="BH81" s="244"/>
      <c r="BI81" s="244"/>
      <c r="BJ81" s="244"/>
      <c r="BK81" s="244"/>
      <c r="BL81" s="244"/>
      <c r="BM81" s="244"/>
      <c r="BN81" s="244"/>
      <c r="BO81" s="244"/>
      <c r="BP81" s="244"/>
      <c r="BQ81" s="241">
        <v>75</v>
      </c>
      <c r="BR81" s="246"/>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33"/>
    </row>
    <row r="82" spans="1:131" ht="26.25" customHeight="1">
      <c r="A82" s="241">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4"/>
      <c r="BF82" s="244"/>
      <c r="BG82" s="244"/>
      <c r="BH82" s="244"/>
      <c r="BI82" s="244"/>
      <c r="BJ82" s="244"/>
      <c r="BK82" s="244"/>
      <c r="BL82" s="244"/>
      <c r="BM82" s="244"/>
      <c r="BN82" s="244"/>
      <c r="BO82" s="244"/>
      <c r="BP82" s="244"/>
      <c r="BQ82" s="241">
        <v>76</v>
      </c>
      <c r="BR82" s="246"/>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33"/>
    </row>
    <row r="83" spans="1:131" ht="26.25" customHeight="1">
      <c r="A83" s="241">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4"/>
      <c r="BF83" s="244"/>
      <c r="BG83" s="244"/>
      <c r="BH83" s="244"/>
      <c r="BI83" s="244"/>
      <c r="BJ83" s="244"/>
      <c r="BK83" s="244"/>
      <c r="BL83" s="244"/>
      <c r="BM83" s="244"/>
      <c r="BN83" s="244"/>
      <c r="BO83" s="244"/>
      <c r="BP83" s="244"/>
      <c r="BQ83" s="241">
        <v>77</v>
      </c>
      <c r="BR83" s="246"/>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33"/>
    </row>
    <row r="84" spans="1:131" ht="26.25" customHeight="1">
      <c r="A84" s="241">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4"/>
      <c r="BF84" s="244"/>
      <c r="BG84" s="244"/>
      <c r="BH84" s="244"/>
      <c r="BI84" s="244"/>
      <c r="BJ84" s="244"/>
      <c r="BK84" s="244"/>
      <c r="BL84" s="244"/>
      <c r="BM84" s="244"/>
      <c r="BN84" s="244"/>
      <c r="BO84" s="244"/>
      <c r="BP84" s="244"/>
      <c r="BQ84" s="241">
        <v>78</v>
      </c>
      <c r="BR84" s="246"/>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33"/>
    </row>
    <row r="85" spans="1:131" ht="26.25" customHeight="1">
      <c r="A85" s="241">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4"/>
      <c r="BF85" s="244"/>
      <c r="BG85" s="244"/>
      <c r="BH85" s="244"/>
      <c r="BI85" s="244"/>
      <c r="BJ85" s="244"/>
      <c r="BK85" s="244"/>
      <c r="BL85" s="244"/>
      <c r="BM85" s="244"/>
      <c r="BN85" s="244"/>
      <c r="BO85" s="244"/>
      <c r="BP85" s="244"/>
      <c r="BQ85" s="241">
        <v>79</v>
      </c>
      <c r="BR85" s="246"/>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33"/>
    </row>
    <row r="86" spans="1:131" ht="26.25" customHeight="1">
      <c r="A86" s="241">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4"/>
      <c r="BF86" s="244"/>
      <c r="BG86" s="244"/>
      <c r="BH86" s="244"/>
      <c r="BI86" s="244"/>
      <c r="BJ86" s="244"/>
      <c r="BK86" s="244"/>
      <c r="BL86" s="244"/>
      <c r="BM86" s="244"/>
      <c r="BN86" s="244"/>
      <c r="BO86" s="244"/>
      <c r="BP86" s="244"/>
      <c r="BQ86" s="241">
        <v>80</v>
      </c>
      <c r="BR86" s="246"/>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33"/>
    </row>
    <row r="87" spans="1:131" ht="26.25" customHeight="1">
      <c r="A87" s="247">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4"/>
      <c r="BF87" s="244"/>
      <c r="BG87" s="244"/>
      <c r="BH87" s="244"/>
      <c r="BI87" s="244"/>
      <c r="BJ87" s="244"/>
      <c r="BK87" s="244"/>
      <c r="BL87" s="244"/>
      <c r="BM87" s="244"/>
      <c r="BN87" s="244"/>
      <c r="BO87" s="244"/>
      <c r="BP87" s="244"/>
      <c r="BQ87" s="241">
        <v>81</v>
      </c>
      <c r="BR87" s="246"/>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33"/>
    </row>
    <row r="88" spans="1:131" ht="26.25" customHeight="1" thickBot="1">
      <c r="A88" s="243" t="s">
        <v>401</v>
      </c>
      <c r="B88" s="818" t="s">
        <v>436</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6975</v>
      </c>
      <c r="AG88" s="873"/>
      <c r="AH88" s="873"/>
      <c r="AI88" s="873"/>
      <c r="AJ88" s="873"/>
      <c r="AK88" s="870"/>
      <c r="AL88" s="870"/>
      <c r="AM88" s="870"/>
      <c r="AN88" s="870"/>
      <c r="AO88" s="870"/>
      <c r="AP88" s="873"/>
      <c r="AQ88" s="873"/>
      <c r="AR88" s="873"/>
      <c r="AS88" s="873"/>
      <c r="AT88" s="873"/>
      <c r="AU88" s="873"/>
      <c r="AV88" s="873"/>
      <c r="AW88" s="873"/>
      <c r="AX88" s="873"/>
      <c r="AY88" s="873"/>
      <c r="AZ88" s="878"/>
      <c r="BA88" s="878"/>
      <c r="BB88" s="878"/>
      <c r="BC88" s="878"/>
      <c r="BD88" s="879"/>
      <c r="BE88" s="244"/>
      <c r="BF88" s="244"/>
      <c r="BG88" s="244"/>
      <c r="BH88" s="244"/>
      <c r="BI88" s="244"/>
      <c r="BJ88" s="244"/>
      <c r="BK88" s="244"/>
      <c r="BL88" s="244"/>
      <c r="BM88" s="244"/>
      <c r="BN88" s="244"/>
      <c r="BO88" s="244"/>
      <c r="BP88" s="244"/>
      <c r="BQ88" s="241">
        <v>82</v>
      </c>
      <c r="BR88" s="246"/>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401</v>
      </c>
      <c r="BR102" s="818" t="s">
        <v>437</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37</v>
      </c>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4" t="s">
        <v>438</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5" t="s">
        <v>439</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440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46" t="s">
        <v>442</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443</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3" customFormat="1" ht="26.25" customHeight="1">
      <c r="A109" s="941" t="s">
        <v>444</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445</v>
      </c>
      <c r="AB109" s="922"/>
      <c r="AC109" s="922"/>
      <c r="AD109" s="922"/>
      <c r="AE109" s="923"/>
      <c r="AF109" s="921" t="s">
        <v>446</v>
      </c>
      <c r="AG109" s="922"/>
      <c r="AH109" s="922"/>
      <c r="AI109" s="922"/>
      <c r="AJ109" s="923"/>
      <c r="AK109" s="921" t="s">
        <v>309</v>
      </c>
      <c r="AL109" s="922"/>
      <c r="AM109" s="922"/>
      <c r="AN109" s="922"/>
      <c r="AO109" s="923"/>
      <c r="AP109" s="921" t="s">
        <v>447</v>
      </c>
      <c r="AQ109" s="922"/>
      <c r="AR109" s="922"/>
      <c r="AS109" s="922"/>
      <c r="AT109" s="924"/>
      <c r="AU109" s="941" t="s">
        <v>444</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445</v>
      </c>
      <c r="BR109" s="922"/>
      <c r="BS109" s="922"/>
      <c r="BT109" s="922"/>
      <c r="BU109" s="923"/>
      <c r="BV109" s="921" t="s">
        <v>446</v>
      </c>
      <c r="BW109" s="922"/>
      <c r="BX109" s="922"/>
      <c r="BY109" s="922"/>
      <c r="BZ109" s="923"/>
      <c r="CA109" s="921" t="s">
        <v>309</v>
      </c>
      <c r="CB109" s="922"/>
      <c r="CC109" s="922"/>
      <c r="CD109" s="922"/>
      <c r="CE109" s="923"/>
      <c r="CF109" s="942" t="s">
        <v>447</v>
      </c>
      <c r="CG109" s="942"/>
      <c r="CH109" s="942"/>
      <c r="CI109" s="942"/>
      <c r="CJ109" s="942"/>
      <c r="CK109" s="921" t="s">
        <v>448</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445</v>
      </c>
      <c r="DH109" s="922"/>
      <c r="DI109" s="922"/>
      <c r="DJ109" s="922"/>
      <c r="DK109" s="923"/>
      <c r="DL109" s="921" t="s">
        <v>446</v>
      </c>
      <c r="DM109" s="922"/>
      <c r="DN109" s="922"/>
      <c r="DO109" s="922"/>
      <c r="DP109" s="923"/>
      <c r="DQ109" s="921" t="s">
        <v>309</v>
      </c>
      <c r="DR109" s="922"/>
      <c r="DS109" s="922"/>
      <c r="DT109" s="922"/>
      <c r="DU109" s="923"/>
      <c r="DV109" s="921" t="s">
        <v>447</v>
      </c>
      <c r="DW109" s="922"/>
      <c r="DX109" s="922"/>
      <c r="DY109" s="922"/>
      <c r="DZ109" s="924"/>
    </row>
    <row r="110" spans="1:131" s="233" customFormat="1" ht="26.25" customHeight="1">
      <c r="A110" s="925" t="s">
        <v>449</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3254364</v>
      </c>
      <c r="AB110" s="929"/>
      <c r="AC110" s="929"/>
      <c r="AD110" s="929"/>
      <c r="AE110" s="930"/>
      <c r="AF110" s="931">
        <v>3312504</v>
      </c>
      <c r="AG110" s="929"/>
      <c r="AH110" s="929"/>
      <c r="AI110" s="929"/>
      <c r="AJ110" s="930"/>
      <c r="AK110" s="931">
        <v>3411083</v>
      </c>
      <c r="AL110" s="929"/>
      <c r="AM110" s="929"/>
      <c r="AN110" s="929"/>
      <c r="AO110" s="930"/>
      <c r="AP110" s="932">
        <v>17.7</v>
      </c>
      <c r="AQ110" s="933"/>
      <c r="AR110" s="933"/>
      <c r="AS110" s="933"/>
      <c r="AT110" s="934"/>
      <c r="AU110" s="935" t="s">
        <v>73</v>
      </c>
      <c r="AV110" s="936"/>
      <c r="AW110" s="936"/>
      <c r="AX110" s="936"/>
      <c r="AY110" s="936"/>
      <c r="AZ110" s="958" t="s">
        <v>450</v>
      </c>
      <c r="BA110" s="926"/>
      <c r="BB110" s="926"/>
      <c r="BC110" s="926"/>
      <c r="BD110" s="926"/>
      <c r="BE110" s="926"/>
      <c r="BF110" s="926"/>
      <c r="BG110" s="926"/>
      <c r="BH110" s="926"/>
      <c r="BI110" s="926"/>
      <c r="BJ110" s="926"/>
      <c r="BK110" s="926"/>
      <c r="BL110" s="926"/>
      <c r="BM110" s="926"/>
      <c r="BN110" s="926"/>
      <c r="BO110" s="926"/>
      <c r="BP110" s="927"/>
      <c r="BQ110" s="959">
        <v>30713502</v>
      </c>
      <c r="BR110" s="960"/>
      <c r="BS110" s="960"/>
      <c r="BT110" s="960"/>
      <c r="BU110" s="960"/>
      <c r="BV110" s="960">
        <v>33091666</v>
      </c>
      <c r="BW110" s="960"/>
      <c r="BX110" s="960"/>
      <c r="BY110" s="960"/>
      <c r="BZ110" s="960"/>
      <c r="CA110" s="960">
        <v>32121609</v>
      </c>
      <c r="CB110" s="960"/>
      <c r="CC110" s="960"/>
      <c r="CD110" s="960"/>
      <c r="CE110" s="960"/>
      <c r="CF110" s="973">
        <v>166.4</v>
      </c>
      <c r="CG110" s="974"/>
      <c r="CH110" s="974"/>
      <c r="CI110" s="974"/>
      <c r="CJ110" s="974"/>
      <c r="CK110" s="975" t="s">
        <v>451</v>
      </c>
      <c r="CL110" s="976"/>
      <c r="CM110" s="958" t="s">
        <v>452</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v>63671</v>
      </c>
      <c r="DH110" s="960"/>
      <c r="DI110" s="960"/>
      <c r="DJ110" s="960"/>
      <c r="DK110" s="960"/>
      <c r="DL110" s="960">
        <v>2311300</v>
      </c>
      <c r="DM110" s="960"/>
      <c r="DN110" s="960"/>
      <c r="DO110" s="960"/>
      <c r="DP110" s="960"/>
      <c r="DQ110" s="960">
        <v>2311300</v>
      </c>
      <c r="DR110" s="960"/>
      <c r="DS110" s="960"/>
      <c r="DT110" s="960"/>
      <c r="DU110" s="960"/>
      <c r="DV110" s="961">
        <v>12</v>
      </c>
      <c r="DW110" s="961"/>
      <c r="DX110" s="961"/>
      <c r="DY110" s="961"/>
      <c r="DZ110" s="962"/>
    </row>
    <row r="111" spans="1:131" s="233" customFormat="1" ht="26.25" customHeight="1">
      <c r="A111" s="963" t="s">
        <v>453</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399</v>
      </c>
      <c r="AB111" s="967"/>
      <c r="AC111" s="967"/>
      <c r="AD111" s="967"/>
      <c r="AE111" s="968"/>
      <c r="AF111" s="969" t="s">
        <v>179</v>
      </c>
      <c r="AG111" s="967"/>
      <c r="AH111" s="967"/>
      <c r="AI111" s="967"/>
      <c r="AJ111" s="968"/>
      <c r="AK111" s="969" t="s">
        <v>179</v>
      </c>
      <c r="AL111" s="967"/>
      <c r="AM111" s="967"/>
      <c r="AN111" s="967"/>
      <c r="AO111" s="968"/>
      <c r="AP111" s="970" t="s">
        <v>179</v>
      </c>
      <c r="AQ111" s="971"/>
      <c r="AR111" s="971"/>
      <c r="AS111" s="971"/>
      <c r="AT111" s="972"/>
      <c r="AU111" s="937"/>
      <c r="AV111" s="938"/>
      <c r="AW111" s="938"/>
      <c r="AX111" s="938"/>
      <c r="AY111" s="938"/>
      <c r="AZ111" s="951" t="s">
        <v>454</v>
      </c>
      <c r="BA111" s="952"/>
      <c r="BB111" s="952"/>
      <c r="BC111" s="952"/>
      <c r="BD111" s="952"/>
      <c r="BE111" s="952"/>
      <c r="BF111" s="952"/>
      <c r="BG111" s="952"/>
      <c r="BH111" s="952"/>
      <c r="BI111" s="952"/>
      <c r="BJ111" s="952"/>
      <c r="BK111" s="952"/>
      <c r="BL111" s="952"/>
      <c r="BM111" s="952"/>
      <c r="BN111" s="952"/>
      <c r="BO111" s="952"/>
      <c r="BP111" s="953"/>
      <c r="BQ111" s="954">
        <v>91253</v>
      </c>
      <c r="BR111" s="955"/>
      <c r="BS111" s="955"/>
      <c r="BT111" s="955"/>
      <c r="BU111" s="955"/>
      <c r="BV111" s="955">
        <v>2331978</v>
      </c>
      <c r="BW111" s="955"/>
      <c r="BX111" s="955"/>
      <c r="BY111" s="955"/>
      <c r="BZ111" s="955"/>
      <c r="CA111" s="955">
        <v>2325080</v>
      </c>
      <c r="CB111" s="955"/>
      <c r="CC111" s="955"/>
      <c r="CD111" s="955"/>
      <c r="CE111" s="955"/>
      <c r="CF111" s="949">
        <v>12</v>
      </c>
      <c r="CG111" s="950"/>
      <c r="CH111" s="950"/>
      <c r="CI111" s="950"/>
      <c r="CJ111" s="950"/>
      <c r="CK111" s="977"/>
      <c r="CL111" s="978"/>
      <c r="CM111" s="951" t="s">
        <v>455</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179</v>
      </c>
      <c r="DH111" s="955"/>
      <c r="DI111" s="955"/>
      <c r="DJ111" s="955"/>
      <c r="DK111" s="955"/>
      <c r="DL111" s="955" t="s">
        <v>179</v>
      </c>
      <c r="DM111" s="955"/>
      <c r="DN111" s="955"/>
      <c r="DO111" s="955"/>
      <c r="DP111" s="955"/>
      <c r="DQ111" s="955" t="s">
        <v>179</v>
      </c>
      <c r="DR111" s="955"/>
      <c r="DS111" s="955"/>
      <c r="DT111" s="955"/>
      <c r="DU111" s="955"/>
      <c r="DV111" s="956" t="s">
        <v>179</v>
      </c>
      <c r="DW111" s="956"/>
      <c r="DX111" s="956"/>
      <c r="DY111" s="956"/>
      <c r="DZ111" s="957"/>
    </row>
    <row r="112" spans="1:131" s="233" customFormat="1" ht="26.25" customHeight="1">
      <c r="A112" s="981" t="s">
        <v>456</v>
      </c>
      <c r="B112" s="982"/>
      <c r="C112" s="952" t="s">
        <v>457</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179</v>
      </c>
      <c r="AB112" s="988"/>
      <c r="AC112" s="988"/>
      <c r="AD112" s="988"/>
      <c r="AE112" s="989"/>
      <c r="AF112" s="990" t="s">
        <v>179</v>
      </c>
      <c r="AG112" s="988"/>
      <c r="AH112" s="988"/>
      <c r="AI112" s="988"/>
      <c r="AJ112" s="989"/>
      <c r="AK112" s="990" t="s">
        <v>179</v>
      </c>
      <c r="AL112" s="988"/>
      <c r="AM112" s="988"/>
      <c r="AN112" s="988"/>
      <c r="AO112" s="989"/>
      <c r="AP112" s="991" t="s">
        <v>179</v>
      </c>
      <c r="AQ112" s="992"/>
      <c r="AR112" s="992"/>
      <c r="AS112" s="992"/>
      <c r="AT112" s="993"/>
      <c r="AU112" s="937"/>
      <c r="AV112" s="938"/>
      <c r="AW112" s="938"/>
      <c r="AX112" s="938"/>
      <c r="AY112" s="938"/>
      <c r="AZ112" s="951" t="s">
        <v>458</v>
      </c>
      <c r="BA112" s="952"/>
      <c r="BB112" s="952"/>
      <c r="BC112" s="952"/>
      <c r="BD112" s="952"/>
      <c r="BE112" s="952"/>
      <c r="BF112" s="952"/>
      <c r="BG112" s="952"/>
      <c r="BH112" s="952"/>
      <c r="BI112" s="952"/>
      <c r="BJ112" s="952"/>
      <c r="BK112" s="952"/>
      <c r="BL112" s="952"/>
      <c r="BM112" s="952"/>
      <c r="BN112" s="952"/>
      <c r="BO112" s="952"/>
      <c r="BP112" s="953"/>
      <c r="BQ112" s="954">
        <v>21121992</v>
      </c>
      <c r="BR112" s="955"/>
      <c r="BS112" s="955"/>
      <c r="BT112" s="955"/>
      <c r="BU112" s="955"/>
      <c r="BV112" s="955">
        <v>20668458</v>
      </c>
      <c r="BW112" s="955"/>
      <c r="BX112" s="955"/>
      <c r="BY112" s="955"/>
      <c r="BZ112" s="955"/>
      <c r="CA112" s="955">
        <v>20800963</v>
      </c>
      <c r="CB112" s="955"/>
      <c r="CC112" s="955"/>
      <c r="CD112" s="955"/>
      <c r="CE112" s="955"/>
      <c r="CF112" s="949">
        <v>107.7</v>
      </c>
      <c r="CG112" s="950"/>
      <c r="CH112" s="950"/>
      <c r="CI112" s="950"/>
      <c r="CJ112" s="950"/>
      <c r="CK112" s="977"/>
      <c r="CL112" s="978"/>
      <c r="CM112" s="951" t="s">
        <v>459</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179</v>
      </c>
      <c r="DH112" s="955"/>
      <c r="DI112" s="955"/>
      <c r="DJ112" s="955"/>
      <c r="DK112" s="955"/>
      <c r="DL112" s="955" t="s">
        <v>179</v>
      </c>
      <c r="DM112" s="955"/>
      <c r="DN112" s="955"/>
      <c r="DO112" s="955"/>
      <c r="DP112" s="955"/>
      <c r="DQ112" s="955" t="s">
        <v>179</v>
      </c>
      <c r="DR112" s="955"/>
      <c r="DS112" s="955"/>
      <c r="DT112" s="955"/>
      <c r="DU112" s="955"/>
      <c r="DV112" s="956" t="s">
        <v>179</v>
      </c>
      <c r="DW112" s="956"/>
      <c r="DX112" s="956"/>
      <c r="DY112" s="956"/>
      <c r="DZ112" s="957"/>
    </row>
    <row r="113" spans="1:130" s="233" customFormat="1" ht="26.25" customHeight="1">
      <c r="A113" s="983"/>
      <c r="B113" s="984"/>
      <c r="C113" s="952" t="s">
        <v>460</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1503863</v>
      </c>
      <c r="AB113" s="967"/>
      <c r="AC113" s="967"/>
      <c r="AD113" s="967"/>
      <c r="AE113" s="968"/>
      <c r="AF113" s="969">
        <v>1467349</v>
      </c>
      <c r="AG113" s="967"/>
      <c r="AH113" s="967"/>
      <c r="AI113" s="967"/>
      <c r="AJ113" s="968"/>
      <c r="AK113" s="969">
        <v>1460995</v>
      </c>
      <c r="AL113" s="967"/>
      <c r="AM113" s="967"/>
      <c r="AN113" s="967"/>
      <c r="AO113" s="968"/>
      <c r="AP113" s="970">
        <v>7.6</v>
      </c>
      <c r="AQ113" s="971"/>
      <c r="AR113" s="971"/>
      <c r="AS113" s="971"/>
      <c r="AT113" s="972"/>
      <c r="AU113" s="937"/>
      <c r="AV113" s="938"/>
      <c r="AW113" s="938"/>
      <c r="AX113" s="938"/>
      <c r="AY113" s="938"/>
      <c r="AZ113" s="951" t="s">
        <v>461</v>
      </c>
      <c r="BA113" s="952"/>
      <c r="BB113" s="952"/>
      <c r="BC113" s="952"/>
      <c r="BD113" s="952"/>
      <c r="BE113" s="952"/>
      <c r="BF113" s="952"/>
      <c r="BG113" s="952"/>
      <c r="BH113" s="952"/>
      <c r="BI113" s="952"/>
      <c r="BJ113" s="952"/>
      <c r="BK113" s="952"/>
      <c r="BL113" s="952"/>
      <c r="BM113" s="952"/>
      <c r="BN113" s="952"/>
      <c r="BO113" s="952"/>
      <c r="BP113" s="953"/>
      <c r="BQ113" s="954" t="s">
        <v>179</v>
      </c>
      <c r="BR113" s="955"/>
      <c r="BS113" s="955"/>
      <c r="BT113" s="955"/>
      <c r="BU113" s="955"/>
      <c r="BV113" s="955" t="s">
        <v>179</v>
      </c>
      <c r="BW113" s="955"/>
      <c r="BX113" s="955"/>
      <c r="BY113" s="955"/>
      <c r="BZ113" s="955"/>
      <c r="CA113" s="955" t="s">
        <v>179</v>
      </c>
      <c r="CB113" s="955"/>
      <c r="CC113" s="955"/>
      <c r="CD113" s="955"/>
      <c r="CE113" s="955"/>
      <c r="CF113" s="949" t="s">
        <v>179</v>
      </c>
      <c r="CG113" s="950"/>
      <c r="CH113" s="950"/>
      <c r="CI113" s="950"/>
      <c r="CJ113" s="950"/>
      <c r="CK113" s="977"/>
      <c r="CL113" s="978"/>
      <c r="CM113" s="951" t="s">
        <v>462</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179</v>
      </c>
      <c r="DH113" s="988"/>
      <c r="DI113" s="988"/>
      <c r="DJ113" s="988"/>
      <c r="DK113" s="989"/>
      <c r="DL113" s="990" t="s">
        <v>179</v>
      </c>
      <c r="DM113" s="988"/>
      <c r="DN113" s="988"/>
      <c r="DO113" s="988"/>
      <c r="DP113" s="989"/>
      <c r="DQ113" s="990" t="s">
        <v>179</v>
      </c>
      <c r="DR113" s="988"/>
      <c r="DS113" s="988"/>
      <c r="DT113" s="988"/>
      <c r="DU113" s="989"/>
      <c r="DV113" s="991" t="s">
        <v>179</v>
      </c>
      <c r="DW113" s="992"/>
      <c r="DX113" s="992"/>
      <c r="DY113" s="992"/>
      <c r="DZ113" s="993"/>
    </row>
    <row r="114" spans="1:130" s="233" customFormat="1" ht="26.25" customHeight="1">
      <c r="A114" s="983"/>
      <c r="B114" s="984"/>
      <c r="C114" s="952" t="s">
        <v>463</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t="s">
        <v>179</v>
      </c>
      <c r="AB114" s="988"/>
      <c r="AC114" s="988"/>
      <c r="AD114" s="988"/>
      <c r="AE114" s="989"/>
      <c r="AF114" s="990" t="s">
        <v>179</v>
      </c>
      <c r="AG114" s="988"/>
      <c r="AH114" s="988"/>
      <c r="AI114" s="988"/>
      <c r="AJ114" s="989"/>
      <c r="AK114" s="990" t="s">
        <v>179</v>
      </c>
      <c r="AL114" s="988"/>
      <c r="AM114" s="988"/>
      <c r="AN114" s="988"/>
      <c r="AO114" s="989"/>
      <c r="AP114" s="991" t="s">
        <v>179</v>
      </c>
      <c r="AQ114" s="992"/>
      <c r="AR114" s="992"/>
      <c r="AS114" s="992"/>
      <c r="AT114" s="993"/>
      <c r="AU114" s="937"/>
      <c r="AV114" s="938"/>
      <c r="AW114" s="938"/>
      <c r="AX114" s="938"/>
      <c r="AY114" s="938"/>
      <c r="AZ114" s="951" t="s">
        <v>464</v>
      </c>
      <c r="BA114" s="952"/>
      <c r="BB114" s="952"/>
      <c r="BC114" s="952"/>
      <c r="BD114" s="952"/>
      <c r="BE114" s="952"/>
      <c r="BF114" s="952"/>
      <c r="BG114" s="952"/>
      <c r="BH114" s="952"/>
      <c r="BI114" s="952"/>
      <c r="BJ114" s="952"/>
      <c r="BK114" s="952"/>
      <c r="BL114" s="952"/>
      <c r="BM114" s="952"/>
      <c r="BN114" s="952"/>
      <c r="BO114" s="952"/>
      <c r="BP114" s="953"/>
      <c r="BQ114" s="954">
        <v>5795174</v>
      </c>
      <c r="BR114" s="955"/>
      <c r="BS114" s="955"/>
      <c r="BT114" s="955"/>
      <c r="BU114" s="955"/>
      <c r="BV114" s="955">
        <v>5836464</v>
      </c>
      <c r="BW114" s="955"/>
      <c r="BX114" s="955"/>
      <c r="BY114" s="955"/>
      <c r="BZ114" s="955"/>
      <c r="CA114" s="955">
        <v>5838433</v>
      </c>
      <c r="CB114" s="955"/>
      <c r="CC114" s="955"/>
      <c r="CD114" s="955"/>
      <c r="CE114" s="955"/>
      <c r="CF114" s="949">
        <v>30.2</v>
      </c>
      <c r="CG114" s="950"/>
      <c r="CH114" s="950"/>
      <c r="CI114" s="950"/>
      <c r="CJ114" s="950"/>
      <c r="CK114" s="977"/>
      <c r="CL114" s="978"/>
      <c r="CM114" s="951" t="s">
        <v>465</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179</v>
      </c>
      <c r="DH114" s="988"/>
      <c r="DI114" s="988"/>
      <c r="DJ114" s="988"/>
      <c r="DK114" s="989"/>
      <c r="DL114" s="990" t="s">
        <v>179</v>
      </c>
      <c r="DM114" s="988"/>
      <c r="DN114" s="988"/>
      <c r="DO114" s="988"/>
      <c r="DP114" s="989"/>
      <c r="DQ114" s="990" t="s">
        <v>179</v>
      </c>
      <c r="DR114" s="988"/>
      <c r="DS114" s="988"/>
      <c r="DT114" s="988"/>
      <c r="DU114" s="989"/>
      <c r="DV114" s="991" t="s">
        <v>179</v>
      </c>
      <c r="DW114" s="992"/>
      <c r="DX114" s="992"/>
      <c r="DY114" s="992"/>
      <c r="DZ114" s="993"/>
    </row>
    <row r="115" spans="1:130" s="233" customFormat="1" ht="26.25" customHeight="1">
      <c r="A115" s="983"/>
      <c r="B115" s="984"/>
      <c r="C115" s="952" t="s">
        <v>466</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199143</v>
      </c>
      <c r="AB115" s="967"/>
      <c r="AC115" s="967"/>
      <c r="AD115" s="967"/>
      <c r="AE115" s="968"/>
      <c r="AF115" s="969">
        <v>70582</v>
      </c>
      <c r="AG115" s="967"/>
      <c r="AH115" s="967"/>
      <c r="AI115" s="967"/>
      <c r="AJ115" s="968"/>
      <c r="AK115" s="969">
        <v>6903</v>
      </c>
      <c r="AL115" s="967"/>
      <c r="AM115" s="967"/>
      <c r="AN115" s="967"/>
      <c r="AO115" s="968"/>
      <c r="AP115" s="970">
        <v>0</v>
      </c>
      <c r="AQ115" s="971"/>
      <c r="AR115" s="971"/>
      <c r="AS115" s="971"/>
      <c r="AT115" s="972"/>
      <c r="AU115" s="937"/>
      <c r="AV115" s="938"/>
      <c r="AW115" s="938"/>
      <c r="AX115" s="938"/>
      <c r="AY115" s="938"/>
      <c r="AZ115" s="951" t="s">
        <v>467</v>
      </c>
      <c r="BA115" s="952"/>
      <c r="BB115" s="952"/>
      <c r="BC115" s="952"/>
      <c r="BD115" s="952"/>
      <c r="BE115" s="952"/>
      <c r="BF115" s="952"/>
      <c r="BG115" s="952"/>
      <c r="BH115" s="952"/>
      <c r="BI115" s="952"/>
      <c r="BJ115" s="952"/>
      <c r="BK115" s="952"/>
      <c r="BL115" s="952"/>
      <c r="BM115" s="952"/>
      <c r="BN115" s="952"/>
      <c r="BO115" s="952"/>
      <c r="BP115" s="953"/>
      <c r="BQ115" s="954" t="s">
        <v>179</v>
      </c>
      <c r="BR115" s="955"/>
      <c r="BS115" s="955"/>
      <c r="BT115" s="955"/>
      <c r="BU115" s="955"/>
      <c r="BV115" s="955" t="s">
        <v>179</v>
      </c>
      <c r="BW115" s="955"/>
      <c r="BX115" s="955"/>
      <c r="BY115" s="955"/>
      <c r="BZ115" s="955"/>
      <c r="CA115" s="955" t="s">
        <v>179</v>
      </c>
      <c r="CB115" s="955"/>
      <c r="CC115" s="955"/>
      <c r="CD115" s="955"/>
      <c r="CE115" s="955"/>
      <c r="CF115" s="949" t="s">
        <v>179</v>
      </c>
      <c r="CG115" s="950"/>
      <c r="CH115" s="950"/>
      <c r="CI115" s="950"/>
      <c r="CJ115" s="950"/>
      <c r="CK115" s="977"/>
      <c r="CL115" s="978"/>
      <c r="CM115" s="951" t="s">
        <v>468</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179</v>
      </c>
      <c r="DH115" s="988"/>
      <c r="DI115" s="988"/>
      <c r="DJ115" s="988"/>
      <c r="DK115" s="989"/>
      <c r="DL115" s="990" t="s">
        <v>179</v>
      </c>
      <c r="DM115" s="988"/>
      <c r="DN115" s="988"/>
      <c r="DO115" s="988"/>
      <c r="DP115" s="989"/>
      <c r="DQ115" s="990" t="s">
        <v>179</v>
      </c>
      <c r="DR115" s="988"/>
      <c r="DS115" s="988"/>
      <c r="DT115" s="988"/>
      <c r="DU115" s="989"/>
      <c r="DV115" s="991" t="s">
        <v>179</v>
      </c>
      <c r="DW115" s="992"/>
      <c r="DX115" s="992"/>
      <c r="DY115" s="992"/>
      <c r="DZ115" s="993"/>
    </row>
    <row r="116" spans="1:130" s="233" customFormat="1" ht="26.25" customHeight="1">
      <c r="A116" s="985"/>
      <c r="B116" s="986"/>
      <c r="C116" s="994" t="s">
        <v>469</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179</v>
      </c>
      <c r="AB116" s="988"/>
      <c r="AC116" s="988"/>
      <c r="AD116" s="988"/>
      <c r="AE116" s="989"/>
      <c r="AF116" s="990" t="s">
        <v>179</v>
      </c>
      <c r="AG116" s="988"/>
      <c r="AH116" s="988"/>
      <c r="AI116" s="988"/>
      <c r="AJ116" s="989"/>
      <c r="AK116" s="990" t="s">
        <v>179</v>
      </c>
      <c r="AL116" s="988"/>
      <c r="AM116" s="988"/>
      <c r="AN116" s="988"/>
      <c r="AO116" s="989"/>
      <c r="AP116" s="991" t="s">
        <v>179</v>
      </c>
      <c r="AQ116" s="992"/>
      <c r="AR116" s="992"/>
      <c r="AS116" s="992"/>
      <c r="AT116" s="993"/>
      <c r="AU116" s="937"/>
      <c r="AV116" s="938"/>
      <c r="AW116" s="938"/>
      <c r="AX116" s="938"/>
      <c r="AY116" s="938"/>
      <c r="AZ116" s="996" t="s">
        <v>470</v>
      </c>
      <c r="BA116" s="997"/>
      <c r="BB116" s="997"/>
      <c r="BC116" s="997"/>
      <c r="BD116" s="997"/>
      <c r="BE116" s="997"/>
      <c r="BF116" s="997"/>
      <c r="BG116" s="997"/>
      <c r="BH116" s="997"/>
      <c r="BI116" s="997"/>
      <c r="BJ116" s="997"/>
      <c r="BK116" s="997"/>
      <c r="BL116" s="997"/>
      <c r="BM116" s="997"/>
      <c r="BN116" s="997"/>
      <c r="BO116" s="997"/>
      <c r="BP116" s="998"/>
      <c r="BQ116" s="954" t="s">
        <v>399</v>
      </c>
      <c r="BR116" s="955"/>
      <c r="BS116" s="955"/>
      <c r="BT116" s="955"/>
      <c r="BU116" s="955"/>
      <c r="BV116" s="955" t="s">
        <v>179</v>
      </c>
      <c r="BW116" s="955"/>
      <c r="BX116" s="955"/>
      <c r="BY116" s="955"/>
      <c r="BZ116" s="955"/>
      <c r="CA116" s="955" t="s">
        <v>179</v>
      </c>
      <c r="CB116" s="955"/>
      <c r="CC116" s="955"/>
      <c r="CD116" s="955"/>
      <c r="CE116" s="955"/>
      <c r="CF116" s="949" t="s">
        <v>179</v>
      </c>
      <c r="CG116" s="950"/>
      <c r="CH116" s="950"/>
      <c r="CI116" s="950"/>
      <c r="CJ116" s="950"/>
      <c r="CK116" s="977"/>
      <c r="CL116" s="978"/>
      <c r="CM116" s="951" t="s">
        <v>471</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v>27582</v>
      </c>
      <c r="DH116" s="988"/>
      <c r="DI116" s="988"/>
      <c r="DJ116" s="988"/>
      <c r="DK116" s="989"/>
      <c r="DL116" s="990">
        <v>20678</v>
      </c>
      <c r="DM116" s="988"/>
      <c r="DN116" s="988"/>
      <c r="DO116" s="988"/>
      <c r="DP116" s="989"/>
      <c r="DQ116" s="990">
        <v>13780</v>
      </c>
      <c r="DR116" s="988"/>
      <c r="DS116" s="988"/>
      <c r="DT116" s="988"/>
      <c r="DU116" s="989"/>
      <c r="DV116" s="991">
        <v>0.1</v>
      </c>
      <c r="DW116" s="992"/>
      <c r="DX116" s="992"/>
      <c r="DY116" s="992"/>
      <c r="DZ116" s="993"/>
    </row>
    <row r="117" spans="1:130" s="233" customFormat="1" ht="26.25" customHeight="1">
      <c r="A117" s="941" t="s">
        <v>188</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472</v>
      </c>
      <c r="Z117" s="923"/>
      <c r="AA117" s="1007">
        <v>4957370</v>
      </c>
      <c r="AB117" s="1008"/>
      <c r="AC117" s="1008"/>
      <c r="AD117" s="1008"/>
      <c r="AE117" s="1009"/>
      <c r="AF117" s="1010">
        <v>4850435</v>
      </c>
      <c r="AG117" s="1008"/>
      <c r="AH117" s="1008"/>
      <c r="AI117" s="1008"/>
      <c r="AJ117" s="1009"/>
      <c r="AK117" s="1010">
        <v>4878981</v>
      </c>
      <c r="AL117" s="1008"/>
      <c r="AM117" s="1008"/>
      <c r="AN117" s="1008"/>
      <c r="AO117" s="1009"/>
      <c r="AP117" s="1011"/>
      <c r="AQ117" s="1012"/>
      <c r="AR117" s="1012"/>
      <c r="AS117" s="1012"/>
      <c r="AT117" s="1013"/>
      <c r="AU117" s="937"/>
      <c r="AV117" s="938"/>
      <c r="AW117" s="938"/>
      <c r="AX117" s="938"/>
      <c r="AY117" s="938"/>
      <c r="AZ117" s="1003" t="s">
        <v>473</v>
      </c>
      <c r="BA117" s="1004"/>
      <c r="BB117" s="1004"/>
      <c r="BC117" s="1004"/>
      <c r="BD117" s="1004"/>
      <c r="BE117" s="1004"/>
      <c r="BF117" s="1004"/>
      <c r="BG117" s="1004"/>
      <c r="BH117" s="1004"/>
      <c r="BI117" s="1004"/>
      <c r="BJ117" s="1004"/>
      <c r="BK117" s="1004"/>
      <c r="BL117" s="1004"/>
      <c r="BM117" s="1004"/>
      <c r="BN117" s="1004"/>
      <c r="BO117" s="1004"/>
      <c r="BP117" s="1005"/>
      <c r="BQ117" s="954" t="s">
        <v>179</v>
      </c>
      <c r="BR117" s="955"/>
      <c r="BS117" s="955"/>
      <c r="BT117" s="955"/>
      <c r="BU117" s="955"/>
      <c r="BV117" s="955" t="s">
        <v>179</v>
      </c>
      <c r="BW117" s="955"/>
      <c r="BX117" s="955"/>
      <c r="BY117" s="955"/>
      <c r="BZ117" s="955"/>
      <c r="CA117" s="955" t="s">
        <v>399</v>
      </c>
      <c r="CB117" s="955"/>
      <c r="CC117" s="955"/>
      <c r="CD117" s="955"/>
      <c r="CE117" s="955"/>
      <c r="CF117" s="949" t="s">
        <v>399</v>
      </c>
      <c r="CG117" s="950"/>
      <c r="CH117" s="950"/>
      <c r="CI117" s="950"/>
      <c r="CJ117" s="950"/>
      <c r="CK117" s="977"/>
      <c r="CL117" s="978"/>
      <c r="CM117" s="951" t="s">
        <v>474</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399</v>
      </c>
      <c r="DH117" s="988"/>
      <c r="DI117" s="988"/>
      <c r="DJ117" s="988"/>
      <c r="DK117" s="989"/>
      <c r="DL117" s="990" t="s">
        <v>179</v>
      </c>
      <c r="DM117" s="988"/>
      <c r="DN117" s="988"/>
      <c r="DO117" s="988"/>
      <c r="DP117" s="989"/>
      <c r="DQ117" s="990" t="s">
        <v>179</v>
      </c>
      <c r="DR117" s="988"/>
      <c r="DS117" s="988"/>
      <c r="DT117" s="988"/>
      <c r="DU117" s="989"/>
      <c r="DV117" s="991" t="s">
        <v>179</v>
      </c>
      <c r="DW117" s="992"/>
      <c r="DX117" s="992"/>
      <c r="DY117" s="992"/>
      <c r="DZ117" s="993"/>
    </row>
    <row r="118" spans="1:130" s="233" customFormat="1" ht="26.25" customHeight="1">
      <c r="A118" s="941" t="s">
        <v>448</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445</v>
      </c>
      <c r="AB118" s="922"/>
      <c r="AC118" s="922"/>
      <c r="AD118" s="922"/>
      <c r="AE118" s="923"/>
      <c r="AF118" s="921" t="s">
        <v>446</v>
      </c>
      <c r="AG118" s="922"/>
      <c r="AH118" s="922"/>
      <c r="AI118" s="922"/>
      <c r="AJ118" s="923"/>
      <c r="AK118" s="921" t="s">
        <v>309</v>
      </c>
      <c r="AL118" s="922"/>
      <c r="AM118" s="922"/>
      <c r="AN118" s="922"/>
      <c r="AO118" s="923"/>
      <c r="AP118" s="999" t="s">
        <v>447</v>
      </c>
      <c r="AQ118" s="1000"/>
      <c r="AR118" s="1000"/>
      <c r="AS118" s="1000"/>
      <c r="AT118" s="1001"/>
      <c r="AU118" s="937"/>
      <c r="AV118" s="938"/>
      <c r="AW118" s="938"/>
      <c r="AX118" s="938"/>
      <c r="AY118" s="938"/>
      <c r="AZ118" s="1002" t="s">
        <v>475</v>
      </c>
      <c r="BA118" s="994"/>
      <c r="BB118" s="994"/>
      <c r="BC118" s="994"/>
      <c r="BD118" s="994"/>
      <c r="BE118" s="994"/>
      <c r="BF118" s="994"/>
      <c r="BG118" s="994"/>
      <c r="BH118" s="994"/>
      <c r="BI118" s="994"/>
      <c r="BJ118" s="994"/>
      <c r="BK118" s="994"/>
      <c r="BL118" s="994"/>
      <c r="BM118" s="994"/>
      <c r="BN118" s="994"/>
      <c r="BO118" s="994"/>
      <c r="BP118" s="995"/>
      <c r="BQ118" s="1028" t="s">
        <v>179</v>
      </c>
      <c r="BR118" s="1029"/>
      <c r="BS118" s="1029"/>
      <c r="BT118" s="1029"/>
      <c r="BU118" s="1029"/>
      <c r="BV118" s="1029" t="s">
        <v>179</v>
      </c>
      <c r="BW118" s="1029"/>
      <c r="BX118" s="1029"/>
      <c r="BY118" s="1029"/>
      <c r="BZ118" s="1029"/>
      <c r="CA118" s="1029" t="s">
        <v>179</v>
      </c>
      <c r="CB118" s="1029"/>
      <c r="CC118" s="1029"/>
      <c r="CD118" s="1029"/>
      <c r="CE118" s="1029"/>
      <c r="CF118" s="949" t="s">
        <v>399</v>
      </c>
      <c r="CG118" s="950"/>
      <c r="CH118" s="950"/>
      <c r="CI118" s="950"/>
      <c r="CJ118" s="950"/>
      <c r="CK118" s="977"/>
      <c r="CL118" s="978"/>
      <c r="CM118" s="951" t="s">
        <v>476</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179</v>
      </c>
      <c r="DH118" s="988"/>
      <c r="DI118" s="988"/>
      <c r="DJ118" s="988"/>
      <c r="DK118" s="989"/>
      <c r="DL118" s="990" t="s">
        <v>179</v>
      </c>
      <c r="DM118" s="988"/>
      <c r="DN118" s="988"/>
      <c r="DO118" s="988"/>
      <c r="DP118" s="989"/>
      <c r="DQ118" s="990" t="s">
        <v>179</v>
      </c>
      <c r="DR118" s="988"/>
      <c r="DS118" s="988"/>
      <c r="DT118" s="988"/>
      <c r="DU118" s="989"/>
      <c r="DV118" s="991" t="s">
        <v>179</v>
      </c>
      <c r="DW118" s="992"/>
      <c r="DX118" s="992"/>
      <c r="DY118" s="992"/>
      <c r="DZ118" s="993"/>
    </row>
    <row r="119" spans="1:130" s="233" customFormat="1" ht="26.25" customHeight="1">
      <c r="A119" s="1085" t="s">
        <v>451</v>
      </c>
      <c r="B119" s="976"/>
      <c r="C119" s="958" t="s">
        <v>452</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v>190872</v>
      </c>
      <c r="AB119" s="929"/>
      <c r="AC119" s="929"/>
      <c r="AD119" s="929"/>
      <c r="AE119" s="930"/>
      <c r="AF119" s="931">
        <v>63671</v>
      </c>
      <c r="AG119" s="929"/>
      <c r="AH119" s="929"/>
      <c r="AI119" s="929"/>
      <c r="AJ119" s="930"/>
      <c r="AK119" s="931" t="s">
        <v>179</v>
      </c>
      <c r="AL119" s="929"/>
      <c r="AM119" s="929"/>
      <c r="AN119" s="929"/>
      <c r="AO119" s="930"/>
      <c r="AP119" s="932" t="s">
        <v>179</v>
      </c>
      <c r="AQ119" s="933"/>
      <c r="AR119" s="933"/>
      <c r="AS119" s="933"/>
      <c r="AT119" s="934"/>
      <c r="AU119" s="939"/>
      <c r="AV119" s="940"/>
      <c r="AW119" s="940"/>
      <c r="AX119" s="940"/>
      <c r="AY119" s="940"/>
      <c r="AZ119" s="254" t="s">
        <v>188</v>
      </c>
      <c r="BA119" s="254"/>
      <c r="BB119" s="254"/>
      <c r="BC119" s="254"/>
      <c r="BD119" s="254"/>
      <c r="BE119" s="254"/>
      <c r="BF119" s="254"/>
      <c r="BG119" s="254"/>
      <c r="BH119" s="254"/>
      <c r="BI119" s="254"/>
      <c r="BJ119" s="254"/>
      <c r="BK119" s="254"/>
      <c r="BL119" s="254"/>
      <c r="BM119" s="254"/>
      <c r="BN119" s="254"/>
      <c r="BO119" s="1006" t="s">
        <v>477</v>
      </c>
      <c r="BP119" s="1034"/>
      <c r="BQ119" s="1028">
        <v>57721921</v>
      </c>
      <c r="BR119" s="1029"/>
      <c r="BS119" s="1029"/>
      <c r="BT119" s="1029"/>
      <c r="BU119" s="1029"/>
      <c r="BV119" s="1029">
        <v>61928566</v>
      </c>
      <c r="BW119" s="1029"/>
      <c r="BX119" s="1029"/>
      <c r="BY119" s="1029"/>
      <c r="BZ119" s="1029"/>
      <c r="CA119" s="1029">
        <v>61086085</v>
      </c>
      <c r="CB119" s="1029"/>
      <c r="CC119" s="1029"/>
      <c r="CD119" s="1029"/>
      <c r="CE119" s="1029"/>
      <c r="CF119" s="1030"/>
      <c r="CG119" s="1031"/>
      <c r="CH119" s="1031"/>
      <c r="CI119" s="1031"/>
      <c r="CJ119" s="1032"/>
      <c r="CK119" s="979"/>
      <c r="CL119" s="980"/>
      <c r="CM119" s="1002" t="s">
        <v>478</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399</v>
      </c>
      <c r="DH119" s="1015"/>
      <c r="DI119" s="1015"/>
      <c r="DJ119" s="1015"/>
      <c r="DK119" s="1016"/>
      <c r="DL119" s="1014" t="s">
        <v>179</v>
      </c>
      <c r="DM119" s="1015"/>
      <c r="DN119" s="1015"/>
      <c r="DO119" s="1015"/>
      <c r="DP119" s="1016"/>
      <c r="DQ119" s="1014" t="s">
        <v>179</v>
      </c>
      <c r="DR119" s="1015"/>
      <c r="DS119" s="1015"/>
      <c r="DT119" s="1015"/>
      <c r="DU119" s="1016"/>
      <c r="DV119" s="1017" t="s">
        <v>179</v>
      </c>
      <c r="DW119" s="1018"/>
      <c r="DX119" s="1018"/>
      <c r="DY119" s="1018"/>
      <c r="DZ119" s="1019"/>
    </row>
    <row r="120" spans="1:130" s="233" customFormat="1" ht="26.25" customHeight="1">
      <c r="A120" s="1086"/>
      <c r="B120" s="978"/>
      <c r="C120" s="951" t="s">
        <v>455</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179</v>
      </c>
      <c r="AB120" s="988"/>
      <c r="AC120" s="988"/>
      <c r="AD120" s="988"/>
      <c r="AE120" s="989"/>
      <c r="AF120" s="990" t="s">
        <v>179</v>
      </c>
      <c r="AG120" s="988"/>
      <c r="AH120" s="988"/>
      <c r="AI120" s="988"/>
      <c r="AJ120" s="989"/>
      <c r="AK120" s="990" t="s">
        <v>179</v>
      </c>
      <c r="AL120" s="988"/>
      <c r="AM120" s="988"/>
      <c r="AN120" s="988"/>
      <c r="AO120" s="989"/>
      <c r="AP120" s="991" t="s">
        <v>179</v>
      </c>
      <c r="AQ120" s="992"/>
      <c r="AR120" s="992"/>
      <c r="AS120" s="992"/>
      <c r="AT120" s="993"/>
      <c r="AU120" s="1020" t="s">
        <v>479</v>
      </c>
      <c r="AV120" s="1021"/>
      <c r="AW120" s="1021"/>
      <c r="AX120" s="1021"/>
      <c r="AY120" s="1022"/>
      <c r="AZ120" s="958" t="s">
        <v>480</v>
      </c>
      <c r="BA120" s="926"/>
      <c r="BB120" s="926"/>
      <c r="BC120" s="926"/>
      <c r="BD120" s="926"/>
      <c r="BE120" s="926"/>
      <c r="BF120" s="926"/>
      <c r="BG120" s="926"/>
      <c r="BH120" s="926"/>
      <c r="BI120" s="926"/>
      <c r="BJ120" s="926"/>
      <c r="BK120" s="926"/>
      <c r="BL120" s="926"/>
      <c r="BM120" s="926"/>
      <c r="BN120" s="926"/>
      <c r="BO120" s="926"/>
      <c r="BP120" s="927"/>
      <c r="BQ120" s="959">
        <v>7833693</v>
      </c>
      <c r="BR120" s="960"/>
      <c r="BS120" s="960"/>
      <c r="BT120" s="960"/>
      <c r="BU120" s="960"/>
      <c r="BV120" s="960">
        <v>7230631</v>
      </c>
      <c r="BW120" s="960"/>
      <c r="BX120" s="960"/>
      <c r="BY120" s="960"/>
      <c r="BZ120" s="960"/>
      <c r="CA120" s="960">
        <v>7206341</v>
      </c>
      <c r="CB120" s="960"/>
      <c r="CC120" s="960"/>
      <c r="CD120" s="960"/>
      <c r="CE120" s="960"/>
      <c r="CF120" s="973">
        <v>37.299999999999997</v>
      </c>
      <c r="CG120" s="974"/>
      <c r="CH120" s="974"/>
      <c r="CI120" s="974"/>
      <c r="CJ120" s="974"/>
      <c r="CK120" s="1035" t="s">
        <v>481</v>
      </c>
      <c r="CL120" s="1036"/>
      <c r="CM120" s="1036"/>
      <c r="CN120" s="1036"/>
      <c r="CO120" s="1037"/>
      <c r="CP120" s="1043" t="s">
        <v>421</v>
      </c>
      <c r="CQ120" s="1044"/>
      <c r="CR120" s="1044"/>
      <c r="CS120" s="1044"/>
      <c r="CT120" s="1044"/>
      <c r="CU120" s="1044"/>
      <c r="CV120" s="1044"/>
      <c r="CW120" s="1044"/>
      <c r="CX120" s="1044"/>
      <c r="CY120" s="1044"/>
      <c r="CZ120" s="1044"/>
      <c r="DA120" s="1044"/>
      <c r="DB120" s="1044"/>
      <c r="DC120" s="1044"/>
      <c r="DD120" s="1044"/>
      <c r="DE120" s="1044"/>
      <c r="DF120" s="1045"/>
      <c r="DG120" s="959">
        <v>11397835</v>
      </c>
      <c r="DH120" s="960"/>
      <c r="DI120" s="960"/>
      <c r="DJ120" s="960"/>
      <c r="DK120" s="960"/>
      <c r="DL120" s="960">
        <v>11072055</v>
      </c>
      <c r="DM120" s="960"/>
      <c r="DN120" s="960"/>
      <c r="DO120" s="960"/>
      <c r="DP120" s="960"/>
      <c r="DQ120" s="960">
        <v>10893287</v>
      </c>
      <c r="DR120" s="960"/>
      <c r="DS120" s="960"/>
      <c r="DT120" s="960"/>
      <c r="DU120" s="960"/>
      <c r="DV120" s="961">
        <v>56.4</v>
      </c>
      <c r="DW120" s="961"/>
      <c r="DX120" s="961"/>
      <c r="DY120" s="961"/>
      <c r="DZ120" s="962"/>
    </row>
    <row r="121" spans="1:130" s="233" customFormat="1" ht="26.25" customHeight="1">
      <c r="A121" s="1086"/>
      <c r="B121" s="978"/>
      <c r="C121" s="1003" t="s">
        <v>482</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179</v>
      </c>
      <c r="AB121" s="988"/>
      <c r="AC121" s="988"/>
      <c r="AD121" s="988"/>
      <c r="AE121" s="989"/>
      <c r="AF121" s="990" t="s">
        <v>179</v>
      </c>
      <c r="AG121" s="988"/>
      <c r="AH121" s="988"/>
      <c r="AI121" s="988"/>
      <c r="AJ121" s="989"/>
      <c r="AK121" s="990" t="s">
        <v>179</v>
      </c>
      <c r="AL121" s="988"/>
      <c r="AM121" s="988"/>
      <c r="AN121" s="988"/>
      <c r="AO121" s="989"/>
      <c r="AP121" s="991" t="s">
        <v>179</v>
      </c>
      <c r="AQ121" s="992"/>
      <c r="AR121" s="992"/>
      <c r="AS121" s="992"/>
      <c r="AT121" s="993"/>
      <c r="AU121" s="1023"/>
      <c r="AV121" s="1024"/>
      <c r="AW121" s="1024"/>
      <c r="AX121" s="1024"/>
      <c r="AY121" s="1025"/>
      <c r="AZ121" s="951" t="s">
        <v>483</v>
      </c>
      <c r="BA121" s="952"/>
      <c r="BB121" s="952"/>
      <c r="BC121" s="952"/>
      <c r="BD121" s="952"/>
      <c r="BE121" s="952"/>
      <c r="BF121" s="952"/>
      <c r="BG121" s="952"/>
      <c r="BH121" s="952"/>
      <c r="BI121" s="952"/>
      <c r="BJ121" s="952"/>
      <c r="BK121" s="952"/>
      <c r="BL121" s="952"/>
      <c r="BM121" s="952"/>
      <c r="BN121" s="952"/>
      <c r="BO121" s="952"/>
      <c r="BP121" s="953"/>
      <c r="BQ121" s="954">
        <v>932768</v>
      </c>
      <c r="BR121" s="955"/>
      <c r="BS121" s="955"/>
      <c r="BT121" s="955"/>
      <c r="BU121" s="955"/>
      <c r="BV121" s="955">
        <v>886586</v>
      </c>
      <c r="BW121" s="955"/>
      <c r="BX121" s="955"/>
      <c r="BY121" s="955"/>
      <c r="BZ121" s="955"/>
      <c r="CA121" s="955">
        <v>783949</v>
      </c>
      <c r="CB121" s="955"/>
      <c r="CC121" s="955"/>
      <c r="CD121" s="955"/>
      <c r="CE121" s="955"/>
      <c r="CF121" s="949">
        <v>4.0999999999999996</v>
      </c>
      <c r="CG121" s="950"/>
      <c r="CH121" s="950"/>
      <c r="CI121" s="950"/>
      <c r="CJ121" s="950"/>
      <c r="CK121" s="1038"/>
      <c r="CL121" s="1039"/>
      <c r="CM121" s="1039"/>
      <c r="CN121" s="1039"/>
      <c r="CO121" s="1040"/>
      <c r="CP121" s="1048" t="s">
        <v>484</v>
      </c>
      <c r="CQ121" s="1049"/>
      <c r="CR121" s="1049"/>
      <c r="CS121" s="1049"/>
      <c r="CT121" s="1049"/>
      <c r="CU121" s="1049"/>
      <c r="CV121" s="1049"/>
      <c r="CW121" s="1049"/>
      <c r="CX121" s="1049"/>
      <c r="CY121" s="1049"/>
      <c r="CZ121" s="1049"/>
      <c r="DA121" s="1049"/>
      <c r="DB121" s="1049"/>
      <c r="DC121" s="1049"/>
      <c r="DD121" s="1049"/>
      <c r="DE121" s="1049"/>
      <c r="DF121" s="1050"/>
      <c r="DG121" s="954">
        <v>4523672</v>
      </c>
      <c r="DH121" s="955"/>
      <c r="DI121" s="955"/>
      <c r="DJ121" s="955"/>
      <c r="DK121" s="955"/>
      <c r="DL121" s="955">
        <v>4425993</v>
      </c>
      <c r="DM121" s="955"/>
      <c r="DN121" s="955"/>
      <c r="DO121" s="955"/>
      <c r="DP121" s="955"/>
      <c r="DQ121" s="955">
        <v>4848710</v>
      </c>
      <c r="DR121" s="955"/>
      <c r="DS121" s="955"/>
      <c r="DT121" s="955"/>
      <c r="DU121" s="955"/>
      <c r="DV121" s="956">
        <v>25.1</v>
      </c>
      <c r="DW121" s="956"/>
      <c r="DX121" s="956"/>
      <c r="DY121" s="956"/>
      <c r="DZ121" s="957"/>
    </row>
    <row r="122" spans="1:130" s="233" customFormat="1" ht="26.25" customHeight="1">
      <c r="A122" s="1086"/>
      <c r="B122" s="978"/>
      <c r="C122" s="951" t="s">
        <v>465</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179</v>
      </c>
      <c r="AB122" s="988"/>
      <c r="AC122" s="988"/>
      <c r="AD122" s="988"/>
      <c r="AE122" s="989"/>
      <c r="AF122" s="990" t="s">
        <v>179</v>
      </c>
      <c r="AG122" s="988"/>
      <c r="AH122" s="988"/>
      <c r="AI122" s="988"/>
      <c r="AJ122" s="989"/>
      <c r="AK122" s="990" t="s">
        <v>179</v>
      </c>
      <c r="AL122" s="988"/>
      <c r="AM122" s="988"/>
      <c r="AN122" s="988"/>
      <c r="AO122" s="989"/>
      <c r="AP122" s="991" t="s">
        <v>179</v>
      </c>
      <c r="AQ122" s="992"/>
      <c r="AR122" s="992"/>
      <c r="AS122" s="992"/>
      <c r="AT122" s="993"/>
      <c r="AU122" s="1023"/>
      <c r="AV122" s="1024"/>
      <c r="AW122" s="1024"/>
      <c r="AX122" s="1024"/>
      <c r="AY122" s="1025"/>
      <c r="AZ122" s="1002" t="s">
        <v>485</v>
      </c>
      <c r="BA122" s="994"/>
      <c r="BB122" s="994"/>
      <c r="BC122" s="994"/>
      <c r="BD122" s="994"/>
      <c r="BE122" s="994"/>
      <c r="BF122" s="994"/>
      <c r="BG122" s="994"/>
      <c r="BH122" s="994"/>
      <c r="BI122" s="994"/>
      <c r="BJ122" s="994"/>
      <c r="BK122" s="994"/>
      <c r="BL122" s="994"/>
      <c r="BM122" s="994"/>
      <c r="BN122" s="994"/>
      <c r="BO122" s="994"/>
      <c r="BP122" s="995"/>
      <c r="BQ122" s="1028">
        <v>35720450</v>
      </c>
      <c r="BR122" s="1029"/>
      <c r="BS122" s="1029"/>
      <c r="BT122" s="1029"/>
      <c r="BU122" s="1029"/>
      <c r="BV122" s="1029">
        <v>37465293</v>
      </c>
      <c r="BW122" s="1029"/>
      <c r="BX122" s="1029"/>
      <c r="BY122" s="1029"/>
      <c r="BZ122" s="1029"/>
      <c r="CA122" s="1029">
        <v>37219386</v>
      </c>
      <c r="CB122" s="1029"/>
      <c r="CC122" s="1029"/>
      <c r="CD122" s="1029"/>
      <c r="CE122" s="1029"/>
      <c r="CF122" s="1046">
        <v>192.8</v>
      </c>
      <c r="CG122" s="1047"/>
      <c r="CH122" s="1047"/>
      <c r="CI122" s="1047"/>
      <c r="CJ122" s="1047"/>
      <c r="CK122" s="1038"/>
      <c r="CL122" s="1039"/>
      <c r="CM122" s="1039"/>
      <c r="CN122" s="1039"/>
      <c r="CO122" s="1040"/>
      <c r="CP122" s="1048" t="s">
        <v>486</v>
      </c>
      <c r="CQ122" s="1049"/>
      <c r="CR122" s="1049"/>
      <c r="CS122" s="1049"/>
      <c r="CT122" s="1049"/>
      <c r="CU122" s="1049"/>
      <c r="CV122" s="1049"/>
      <c r="CW122" s="1049"/>
      <c r="CX122" s="1049"/>
      <c r="CY122" s="1049"/>
      <c r="CZ122" s="1049"/>
      <c r="DA122" s="1049"/>
      <c r="DB122" s="1049"/>
      <c r="DC122" s="1049"/>
      <c r="DD122" s="1049"/>
      <c r="DE122" s="1049"/>
      <c r="DF122" s="1050"/>
      <c r="DG122" s="954">
        <v>3335988</v>
      </c>
      <c r="DH122" s="955"/>
      <c r="DI122" s="955"/>
      <c r="DJ122" s="955"/>
      <c r="DK122" s="955"/>
      <c r="DL122" s="955">
        <v>3184247</v>
      </c>
      <c r="DM122" s="955"/>
      <c r="DN122" s="955"/>
      <c r="DO122" s="955"/>
      <c r="DP122" s="955"/>
      <c r="DQ122" s="955">
        <v>2935092</v>
      </c>
      <c r="DR122" s="955"/>
      <c r="DS122" s="955"/>
      <c r="DT122" s="955"/>
      <c r="DU122" s="955"/>
      <c r="DV122" s="956">
        <v>15.2</v>
      </c>
      <c r="DW122" s="956"/>
      <c r="DX122" s="956"/>
      <c r="DY122" s="956"/>
      <c r="DZ122" s="957"/>
    </row>
    <row r="123" spans="1:130" s="233" customFormat="1" ht="26.25" customHeight="1">
      <c r="A123" s="1086"/>
      <c r="B123" s="978"/>
      <c r="C123" s="951" t="s">
        <v>471</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179</v>
      </c>
      <c r="AB123" s="988"/>
      <c r="AC123" s="988"/>
      <c r="AD123" s="988"/>
      <c r="AE123" s="989"/>
      <c r="AF123" s="990" t="s">
        <v>179</v>
      </c>
      <c r="AG123" s="988"/>
      <c r="AH123" s="988"/>
      <c r="AI123" s="988"/>
      <c r="AJ123" s="989"/>
      <c r="AK123" s="990" t="s">
        <v>179</v>
      </c>
      <c r="AL123" s="988"/>
      <c r="AM123" s="988"/>
      <c r="AN123" s="988"/>
      <c r="AO123" s="989"/>
      <c r="AP123" s="991" t="s">
        <v>179</v>
      </c>
      <c r="AQ123" s="992"/>
      <c r="AR123" s="992"/>
      <c r="AS123" s="992"/>
      <c r="AT123" s="993"/>
      <c r="AU123" s="1026"/>
      <c r="AV123" s="1027"/>
      <c r="AW123" s="1027"/>
      <c r="AX123" s="1027"/>
      <c r="AY123" s="1027"/>
      <c r="AZ123" s="254" t="s">
        <v>188</v>
      </c>
      <c r="BA123" s="254"/>
      <c r="BB123" s="254"/>
      <c r="BC123" s="254"/>
      <c r="BD123" s="254"/>
      <c r="BE123" s="254"/>
      <c r="BF123" s="254"/>
      <c r="BG123" s="254"/>
      <c r="BH123" s="254"/>
      <c r="BI123" s="254"/>
      <c r="BJ123" s="254"/>
      <c r="BK123" s="254"/>
      <c r="BL123" s="254"/>
      <c r="BM123" s="254"/>
      <c r="BN123" s="254"/>
      <c r="BO123" s="1006" t="s">
        <v>487</v>
      </c>
      <c r="BP123" s="1034"/>
      <c r="BQ123" s="1092">
        <v>44486911</v>
      </c>
      <c r="BR123" s="1093"/>
      <c r="BS123" s="1093"/>
      <c r="BT123" s="1093"/>
      <c r="BU123" s="1093"/>
      <c r="BV123" s="1093">
        <v>45582510</v>
      </c>
      <c r="BW123" s="1093"/>
      <c r="BX123" s="1093"/>
      <c r="BY123" s="1093"/>
      <c r="BZ123" s="1093"/>
      <c r="CA123" s="1093">
        <v>45209676</v>
      </c>
      <c r="CB123" s="1093"/>
      <c r="CC123" s="1093"/>
      <c r="CD123" s="1093"/>
      <c r="CE123" s="1093"/>
      <c r="CF123" s="1030"/>
      <c r="CG123" s="1031"/>
      <c r="CH123" s="1031"/>
      <c r="CI123" s="1031"/>
      <c r="CJ123" s="1032"/>
      <c r="CK123" s="1038"/>
      <c r="CL123" s="1039"/>
      <c r="CM123" s="1039"/>
      <c r="CN123" s="1039"/>
      <c r="CO123" s="1040"/>
      <c r="CP123" s="1048" t="s">
        <v>418</v>
      </c>
      <c r="CQ123" s="1049"/>
      <c r="CR123" s="1049"/>
      <c r="CS123" s="1049"/>
      <c r="CT123" s="1049"/>
      <c r="CU123" s="1049"/>
      <c r="CV123" s="1049"/>
      <c r="CW123" s="1049"/>
      <c r="CX123" s="1049"/>
      <c r="CY123" s="1049"/>
      <c r="CZ123" s="1049"/>
      <c r="DA123" s="1049"/>
      <c r="DB123" s="1049"/>
      <c r="DC123" s="1049"/>
      <c r="DD123" s="1049"/>
      <c r="DE123" s="1049"/>
      <c r="DF123" s="1050"/>
      <c r="DG123" s="987">
        <v>1553853</v>
      </c>
      <c r="DH123" s="988"/>
      <c r="DI123" s="988"/>
      <c r="DJ123" s="988"/>
      <c r="DK123" s="989"/>
      <c r="DL123" s="990">
        <v>1456962</v>
      </c>
      <c r="DM123" s="988"/>
      <c r="DN123" s="988"/>
      <c r="DO123" s="988"/>
      <c r="DP123" s="989"/>
      <c r="DQ123" s="990">
        <v>1399151</v>
      </c>
      <c r="DR123" s="988"/>
      <c r="DS123" s="988"/>
      <c r="DT123" s="988"/>
      <c r="DU123" s="989"/>
      <c r="DV123" s="991">
        <v>7.2</v>
      </c>
      <c r="DW123" s="992"/>
      <c r="DX123" s="992"/>
      <c r="DY123" s="992"/>
      <c r="DZ123" s="993"/>
    </row>
    <row r="124" spans="1:130" s="233" customFormat="1" ht="26.25" customHeight="1" thickBot="1">
      <c r="A124" s="1086"/>
      <c r="B124" s="978"/>
      <c r="C124" s="951" t="s">
        <v>474</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179</v>
      </c>
      <c r="AB124" s="988"/>
      <c r="AC124" s="988"/>
      <c r="AD124" s="988"/>
      <c r="AE124" s="989"/>
      <c r="AF124" s="990" t="s">
        <v>179</v>
      </c>
      <c r="AG124" s="988"/>
      <c r="AH124" s="988"/>
      <c r="AI124" s="988"/>
      <c r="AJ124" s="989"/>
      <c r="AK124" s="990" t="s">
        <v>179</v>
      </c>
      <c r="AL124" s="988"/>
      <c r="AM124" s="988"/>
      <c r="AN124" s="988"/>
      <c r="AO124" s="989"/>
      <c r="AP124" s="991" t="s">
        <v>179</v>
      </c>
      <c r="AQ124" s="992"/>
      <c r="AR124" s="992"/>
      <c r="AS124" s="992"/>
      <c r="AT124" s="993"/>
      <c r="AU124" s="1088" t="s">
        <v>488</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72.7</v>
      </c>
      <c r="BR124" s="1056"/>
      <c r="BS124" s="1056"/>
      <c r="BT124" s="1056"/>
      <c r="BU124" s="1056"/>
      <c r="BV124" s="1056">
        <v>87.5</v>
      </c>
      <c r="BW124" s="1056"/>
      <c r="BX124" s="1056"/>
      <c r="BY124" s="1056"/>
      <c r="BZ124" s="1056"/>
      <c r="CA124" s="1056">
        <v>82.2</v>
      </c>
      <c r="CB124" s="1056"/>
      <c r="CC124" s="1056"/>
      <c r="CD124" s="1056"/>
      <c r="CE124" s="1056"/>
      <c r="CF124" s="1057"/>
      <c r="CG124" s="1058"/>
      <c r="CH124" s="1058"/>
      <c r="CI124" s="1058"/>
      <c r="CJ124" s="1059"/>
      <c r="CK124" s="1041"/>
      <c r="CL124" s="1041"/>
      <c r="CM124" s="1041"/>
      <c r="CN124" s="1041"/>
      <c r="CO124" s="1042"/>
      <c r="CP124" s="1048" t="s">
        <v>489</v>
      </c>
      <c r="CQ124" s="1049"/>
      <c r="CR124" s="1049"/>
      <c r="CS124" s="1049"/>
      <c r="CT124" s="1049"/>
      <c r="CU124" s="1049"/>
      <c r="CV124" s="1049"/>
      <c r="CW124" s="1049"/>
      <c r="CX124" s="1049"/>
      <c r="CY124" s="1049"/>
      <c r="CZ124" s="1049"/>
      <c r="DA124" s="1049"/>
      <c r="DB124" s="1049"/>
      <c r="DC124" s="1049"/>
      <c r="DD124" s="1049"/>
      <c r="DE124" s="1049"/>
      <c r="DF124" s="1050"/>
      <c r="DG124" s="1033">
        <v>310644</v>
      </c>
      <c r="DH124" s="1015"/>
      <c r="DI124" s="1015"/>
      <c r="DJ124" s="1015"/>
      <c r="DK124" s="1016"/>
      <c r="DL124" s="1014">
        <v>529201</v>
      </c>
      <c r="DM124" s="1015"/>
      <c r="DN124" s="1015"/>
      <c r="DO124" s="1015"/>
      <c r="DP124" s="1016"/>
      <c r="DQ124" s="1014">
        <v>724723</v>
      </c>
      <c r="DR124" s="1015"/>
      <c r="DS124" s="1015"/>
      <c r="DT124" s="1015"/>
      <c r="DU124" s="1016"/>
      <c r="DV124" s="1017">
        <v>3.8</v>
      </c>
      <c r="DW124" s="1018"/>
      <c r="DX124" s="1018"/>
      <c r="DY124" s="1018"/>
      <c r="DZ124" s="1019"/>
    </row>
    <row r="125" spans="1:130" s="233" customFormat="1" ht="26.25" customHeight="1">
      <c r="A125" s="1086"/>
      <c r="B125" s="978"/>
      <c r="C125" s="951" t="s">
        <v>476</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179</v>
      </c>
      <c r="AB125" s="988"/>
      <c r="AC125" s="988"/>
      <c r="AD125" s="988"/>
      <c r="AE125" s="989"/>
      <c r="AF125" s="990" t="s">
        <v>179</v>
      </c>
      <c r="AG125" s="988"/>
      <c r="AH125" s="988"/>
      <c r="AI125" s="988"/>
      <c r="AJ125" s="989"/>
      <c r="AK125" s="990" t="s">
        <v>179</v>
      </c>
      <c r="AL125" s="988"/>
      <c r="AM125" s="988"/>
      <c r="AN125" s="988"/>
      <c r="AO125" s="989"/>
      <c r="AP125" s="991" t="s">
        <v>179</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1" t="s">
        <v>490</v>
      </c>
      <c r="CL125" s="1036"/>
      <c r="CM125" s="1036"/>
      <c r="CN125" s="1036"/>
      <c r="CO125" s="1037"/>
      <c r="CP125" s="958" t="s">
        <v>491</v>
      </c>
      <c r="CQ125" s="926"/>
      <c r="CR125" s="926"/>
      <c r="CS125" s="926"/>
      <c r="CT125" s="926"/>
      <c r="CU125" s="926"/>
      <c r="CV125" s="926"/>
      <c r="CW125" s="926"/>
      <c r="CX125" s="926"/>
      <c r="CY125" s="926"/>
      <c r="CZ125" s="926"/>
      <c r="DA125" s="926"/>
      <c r="DB125" s="926"/>
      <c r="DC125" s="926"/>
      <c r="DD125" s="926"/>
      <c r="DE125" s="926"/>
      <c r="DF125" s="927"/>
      <c r="DG125" s="959" t="s">
        <v>179</v>
      </c>
      <c r="DH125" s="960"/>
      <c r="DI125" s="960"/>
      <c r="DJ125" s="960"/>
      <c r="DK125" s="960"/>
      <c r="DL125" s="960" t="s">
        <v>179</v>
      </c>
      <c r="DM125" s="960"/>
      <c r="DN125" s="960"/>
      <c r="DO125" s="960"/>
      <c r="DP125" s="960"/>
      <c r="DQ125" s="960" t="s">
        <v>179</v>
      </c>
      <c r="DR125" s="960"/>
      <c r="DS125" s="960"/>
      <c r="DT125" s="960"/>
      <c r="DU125" s="960"/>
      <c r="DV125" s="961" t="s">
        <v>179</v>
      </c>
      <c r="DW125" s="961"/>
      <c r="DX125" s="961"/>
      <c r="DY125" s="961"/>
      <c r="DZ125" s="962"/>
    </row>
    <row r="126" spans="1:130" s="233" customFormat="1" ht="26.25" customHeight="1" thickBot="1">
      <c r="A126" s="1086"/>
      <c r="B126" s="978"/>
      <c r="C126" s="951" t="s">
        <v>478</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8271</v>
      </c>
      <c r="AB126" s="988"/>
      <c r="AC126" s="988"/>
      <c r="AD126" s="988"/>
      <c r="AE126" s="989"/>
      <c r="AF126" s="990">
        <v>6911</v>
      </c>
      <c r="AG126" s="988"/>
      <c r="AH126" s="988"/>
      <c r="AI126" s="988"/>
      <c r="AJ126" s="989"/>
      <c r="AK126" s="990">
        <v>6903</v>
      </c>
      <c r="AL126" s="988"/>
      <c r="AM126" s="988"/>
      <c r="AN126" s="988"/>
      <c r="AO126" s="989"/>
      <c r="AP126" s="991">
        <v>0</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2"/>
      <c r="CL126" s="1039"/>
      <c r="CM126" s="1039"/>
      <c r="CN126" s="1039"/>
      <c r="CO126" s="1040"/>
      <c r="CP126" s="951" t="s">
        <v>492</v>
      </c>
      <c r="CQ126" s="952"/>
      <c r="CR126" s="952"/>
      <c r="CS126" s="952"/>
      <c r="CT126" s="952"/>
      <c r="CU126" s="952"/>
      <c r="CV126" s="952"/>
      <c r="CW126" s="952"/>
      <c r="CX126" s="952"/>
      <c r="CY126" s="952"/>
      <c r="CZ126" s="952"/>
      <c r="DA126" s="952"/>
      <c r="DB126" s="952"/>
      <c r="DC126" s="952"/>
      <c r="DD126" s="952"/>
      <c r="DE126" s="952"/>
      <c r="DF126" s="953"/>
      <c r="DG126" s="954" t="s">
        <v>179</v>
      </c>
      <c r="DH126" s="955"/>
      <c r="DI126" s="955"/>
      <c r="DJ126" s="955"/>
      <c r="DK126" s="955"/>
      <c r="DL126" s="955" t="s">
        <v>179</v>
      </c>
      <c r="DM126" s="955"/>
      <c r="DN126" s="955"/>
      <c r="DO126" s="955"/>
      <c r="DP126" s="955"/>
      <c r="DQ126" s="955" t="s">
        <v>179</v>
      </c>
      <c r="DR126" s="955"/>
      <c r="DS126" s="955"/>
      <c r="DT126" s="955"/>
      <c r="DU126" s="955"/>
      <c r="DV126" s="956" t="s">
        <v>179</v>
      </c>
      <c r="DW126" s="956"/>
      <c r="DX126" s="956"/>
      <c r="DY126" s="956"/>
      <c r="DZ126" s="957"/>
    </row>
    <row r="127" spans="1:130" s="233" customFormat="1" ht="26.25" customHeight="1">
      <c r="A127" s="1087"/>
      <c r="B127" s="980"/>
      <c r="C127" s="1002" t="s">
        <v>493</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179</v>
      </c>
      <c r="AB127" s="988"/>
      <c r="AC127" s="988"/>
      <c r="AD127" s="988"/>
      <c r="AE127" s="989"/>
      <c r="AF127" s="990" t="s">
        <v>179</v>
      </c>
      <c r="AG127" s="988"/>
      <c r="AH127" s="988"/>
      <c r="AI127" s="988"/>
      <c r="AJ127" s="989"/>
      <c r="AK127" s="990" t="s">
        <v>179</v>
      </c>
      <c r="AL127" s="988"/>
      <c r="AM127" s="988"/>
      <c r="AN127" s="988"/>
      <c r="AO127" s="989"/>
      <c r="AP127" s="991" t="s">
        <v>179</v>
      </c>
      <c r="AQ127" s="992"/>
      <c r="AR127" s="992"/>
      <c r="AS127" s="992"/>
      <c r="AT127" s="993"/>
      <c r="AU127" s="235"/>
      <c r="AV127" s="235"/>
      <c r="AW127" s="235"/>
      <c r="AX127" s="1060" t="s">
        <v>494</v>
      </c>
      <c r="AY127" s="1061"/>
      <c r="AZ127" s="1061"/>
      <c r="BA127" s="1061"/>
      <c r="BB127" s="1061"/>
      <c r="BC127" s="1061"/>
      <c r="BD127" s="1061"/>
      <c r="BE127" s="1062"/>
      <c r="BF127" s="1063" t="s">
        <v>495</v>
      </c>
      <c r="BG127" s="1061"/>
      <c r="BH127" s="1061"/>
      <c r="BI127" s="1061"/>
      <c r="BJ127" s="1061"/>
      <c r="BK127" s="1061"/>
      <c r="BL127" s="1062"/>
      <c r="BM127" s="1063" t="s">
        <v>496</v>
      </c>
      <c r="BN127" s="1061"/>
      <c r="BO127" s="1061"/>
      <c r="BP127" s="1061"/>
      <c r="BQ127" s="1061"/>
      <c r="BR127" s="1061"/>
      <c r="BS127" s="1062"/>
      <c r="BT127" s="1063" t="s">
        <v>497</v>
      </c>
      <c r="BU127" s="1061"/>
      <c r="BV127" s="1061"/>
      <c r="BW127" s="1061"/>
      <c r="BX127" s="1061"/>
      <c r="BY127" s="1061"/>
      <c r="BZ127" s="1084"/>
      <c r="CA127" s="235"/>
      <c r="CB127" s="235"/>
      <c r="CC127" s="235"/>
      <c r="CD127" s="258"/>
      <c r="CE127" s="258"/>
      <c r="CF127" s="258"/>
      <c r="CG127" s="235"/>
      <c r="CH127" s="235"/>
      <c r="CI127" s="235"/>
      <c r="CJ127" s="257"/>
      <c r="CK127" s="1052"/>
      <c r="CL127" s="1039"/>
      <c r="CM127" s="1039"/>
      <c r="CN127" s="1039"/>
      <c r="CO127" s="1040"/>
      <c r="CP127" s="951" t="s">
        <v>498</v>
      </c>
      <c r="CQ127" s="952"/>
      <c r="CR127" s="952"/>
      <c r="CS127" s="952"/>
      <c r="CT127" s="952"/>
      <c r="CU127" s="952"/>
      <c r="CV127" s="952"/>
      <c r="CW127" s="952"/>
      <c r="CX127" s="952"/>
      <c r="CY127" s="952"/>
      <c r="CZ127" s="952"/>
      <c r="DA127" s="952"/>
      <c r="DB127" s="952"/>
      <c r="DC127" s="952"/>
      <c r="DD127" s="952"/>
      <c r="DE127" s="952"/>
      <c r="DF127" s="953"/>
      <c r="DG127" s="954" t="s">
        <v>179</v>
      </c>
      <c r="DH127" s="955"/>
      <c r="DI127" s="955"/>
      <c r="DJ127" s="955"/>
      <c r="DK127" s="955"/>
      <c r="DL127" s="955" t="s">
        <v>179</v>
      </c>
      <c r="DM127" s="955"/>
      <c r="DN127" s="955"/>
      <c r="DO127" s="955"/>
      <c r="DP127" s="955"/>
      <c r="DQ127" s="955" t="s">
        <v>179</v>
      </c>
      <c r="DR127" s="955"/>
      <c r="DS127" s="955"/>
      <c r="DT127" s="955"/>
      <c r="DU127" s="955"/>
      <c r="DV127" s="956" t="s">
        <v>179</v>
      </c>
      <c r="DW127" s="956"/>
      <c r="DX127" s="956"/>
      <c r="DY127" s="956"/>
      <c r="DZ127" s="957"/>
    </row>
    <row r="128" spans="1:130" s="233" customFormat="1" ht="26.25" customHeight="1" thickBot="1">
      <c r="A128" s="1070" t="s">
        <v>499</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500</v>
      </c>
      <c r="X128" s="1072"/>
      <c r="Y128" s="1072"/>
      <c r="Z128" s="1073"/>
      <c r="AA128" s="1074">
        <v>95228</v>
      </c>
      <c r="AB128" s="1075"/>
      <c r="AC128" s="1075"/>
      <c r="AD128" s="1075"/>
      <c r="AE128" s="1076"/>
      <c r="AF128" s="1077">
        <v>96732</v>
      </c>
      <c r="AG128" s="1075"/>
      <c r="AH128" s="1075"/>
      <c r="AI128" s="1075"/>
      <c r="AJ128" s="1076"/>
      <c r="AK128" s="1077">
        <v>87766</v>
      </c>
      <c r="AL128" s="1075"/>
      <c r="AM128" s="1075"/>
      <c r="AN128" s="1075"/>
      <c r="AO128" s="1076"/>
      <c r="AP128" s="1078"/>
      <c r="AQ128" s="1079"/>
      <c r="AR128" s="1079"/>
      <c r="AS128" s="1079"/>
      <c r="AT128" s="1080"/>
      <c r="AU128" s="235"/>
      <c r="AV128" s="235"/>
      <c r="AW128" s="235"/>
      <c r="AX128" s="925" t="s">
        <v>501</v>
      </c>
      <c r="AY128" s="926"/>
      <c r="AZ128" s="926"/>
      <c r="BA128" s="926"/>
      <c r="BB128" s="926"/>
      <c r="BC128" s="926"/>
      <c r="BD128" s="926"/>
      <c r="BE128" s="927"/>
      <c r="BF128" s="1081" t="s">
        <v>179</v>
      </c>
      <c r="BG128" s="1082"/>
      <c r="BH128" s="1082"/>
      <c r="BI128" s="1082"/>
      <c r="BJ128" s="1082"/>
      <c r="BK128" s="1082"/>
      <c r="BL128" s="1083"/>
      <c r="BM128" s="1081">
        <v>12.27</v>
      </c>
      <c r="BN128" s="1082"/>
      <c r="BO128" s="1082"/>
      <c r="BP128" s="1082"/>
      <c r="BQ128" s="1082"/>
      <c r="BR128" s="1082"/>
      <c r="BS128" s="1083"/>
      <c r="BT128" s="1081">
        <v>20</v>
      </c>
      <c r="BU128" s="1082"/>
      <c r="BV128" s="1082"/>
      <c r="BW128" s="1082"/>
      <c r="BX128" s="1082"/>
      <c r="BY128" s="1082"/>
      <c r="BZ128" s="1105"/>
      <c r="CA128" s="258"/>
      <c r="CB128" s="258"/>
      <c r="CC128" s="258"/>
      <c r="CD128" s="258"/>
      <c r="CE128" s="258"/>
      <c r="CF128" s="258"/>
      <c r="CG128" s="235"/>
      <c r="CH128" s="235"/>
      <c r="CI128" s="235"/>
      <c r="CJ128" s="257"/>
      <c r="CK128" s="1053"/>
      <c r="CL128" s="1054"/>
      <c r="CM128" s="1054"/>
      <c r="CN128" s="1054"/>
      <c r="CO128" s="1055"/>
      <c r="CP128" s="1064" t="s">
        <v>502</v>
      </c>
      <c r="CQ128" s="755"/>
      <c r="CR128" s="755"/>
      <c r="CS128" s="755"/>
      <c r="CT128" s="755"/>
      <c r="CU128" s="755"/>
      <c r="CV128" s="755"/>
      <c r="CW128" s="755"/>
      <c r="CX128" s="755"/>
      <c r="CY128" s="755"/>
      <c r="CZ128" s="755"/>
      <c r="DA128" s="755"/>
      <c r="DB128" s="755"/>
      <c r="DC128" s="755"/>
      <c r="DD128" s="755"/>
      <c r="DE128" s="755"/>
      <c r="DF128" s="1065"/>
      <c r="DG128" s="1066" t="s">
        <v>399</v>
      </c>
      <c r="DH128" s="1067"/>
      <c r="DI128" s="1067"/>
      <c r="DJ128" s="1067"/>
      <c r="DK128" s="1067"/>
      <c r="DL128" s="1067" t="s">
        <v>179</v>
      </c>
      <c r="DM128" s="1067"/>
      <c r="DN128" s="1067"/>
      <c r="DO128" s="1067"/>
      <c r="DP128" s="1067"/>
      <c r="DQ128" s="1067" t="s">
        <v>399</v>
      </c>
      <c r="DR128" s="1067"/>
      <c r="DS128" s="1067"/>
      <c r="DT128" s="1067"/>
      <c r="DU128" s="1067"/>
      <c r="DV128" s="1068" t="s">
        <v>179</v>
      </c>
      <c r="DW128" s="1068"/>
      <c r="DX128" s="1068"/>
      <c r="DY128" s="1068"/>
      <c r="DZ128" s="1069"/>
    </row>
    <row r="129" spans="1:131" s="233" customFormat="1" ht="26.25" customHeight="1">
      <c r="A129" s="963" t="s">
        <v>107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503</v>
      </c>
      <c r="X129" s="1100"/>
      <c r="Y129" s="1100"/>
      <c r="Z129" s="1101"/>
      <c r="AA129" s="987">
        <v>21469497</v>
      </c>
      <c r="AB129" s="988"/>
      <c r="AC129" s="988"/>
      <c r="AD129" s="988"/>
      <c r="AE129" s="989"/>
      <c r="AF129" s="990">
        <v>21953497</v>
      </c>
      <c r="AG129" s="988"/>
      <c r="AH129" s="988"/>
      <c r="AI129" s="988"/>
      <c r="AJ129" s="989"/>
      <c r="AK129" s="990">
        <v>22505831</v>
      </c>
      <c r="AL129" s="988"/>
      <c r="AM129" s="988"/>
      <c r="AN129" s="988"/>
      <c r="AO129" s="989"/>
      <c r="AP129" s="1102"/>
      <c r="AQ129" s="1103"/>
      <c r="AR129" s="1103"/>
      <c r="AS129" s="1103"/>
      <c r="AT129" s="1104"/>
      <c r="AU129" s="236"/>
      <c r="AV129" s="236"/>
      <c r="AW129" s="236"/>
      <c r="AX129" s="1094" t="s">
        <v>504</v>
      </c>
      <c r="AY129" s="952"/>
      <c r="AZ129" s="952"/>
      <c r="BA129" s="952"/>
      <c r="BB129" s="952"/>
      <c r="BC129" s="952"/>
      <c r="BD129" s="952"/>
      <c r="BE129" s="953"/>
      <c r="BF129" s="1095" t="s">
        <v>179</v>
      </c>
      <c r="BG129" s="1096"/>
      <c r="BH129" s="1096"/>
      <c r="BI129" s="1096"/>
      <c r="BJ129" s="1096"/>
      <c r="BK129" s="1096"/>
      <c r="BL129" s="1097"/>
      <c r="BM129" s="1095">
        <v>17.27</v>
      </c>
      <c r="BN129" s="1096"/>
      <c r="BO129" s="1096"/>
      <c r="BP129" s="1096"/>
      <c r="BQ129" s="1096"/>
      <c r="BR129" s="1096"/>
      <c r="BS129" s="1097"/>
      <c r="BT129" s="1095">
        <v>30</v>
      </c>
      <c r="BU129" s="1096"/>
      <c r="BV129" s="1096"/>
      <c r="BW129" s="1096"/>
      <c r="BX129" s="1096"/>
      <c r="BY129" s="1096"/>
      <c r="BZ129" s="10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963" t="s">
        <v>505</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506</v>
      </c>
      <c r="X130" s="1100"/>
      <c r="Y130" s="1100"/>
      <c r="Z130" s="1101"/>
      <c r="AA130" s="987">
        <v>3286198</v>
      </c>
      <c r="AB130" s="988"/>
      <c r="AC130" s="988"/>
      <c r="AD130" s="988"/>
      <c r="AE130" s="989"/>
      <c r="AF130" s="990">
        <v>3292655</v>
      </c>
      <c r="AG130" s="988"/>
      <c r="AH130" s="988"/>
      <c r="AI130" s="988"/>
      <c r="AJ130" s="989"/>
      <c r="AK130" s="990">
        <v>3199616</v>
      </c>
      <c r="AL130" s="988"/>
      <c r="AM130" s="988"/>
      <c r="AN130" s="988"/>
      <c r="AO130" s="989"/>
      <c r="AP130" s="1102"/>
      <c r="AQ130" s="1103"/>
      <c r="AR130" s="1103"/>
      <c r="AS130" s="1103"/>
      <c r="AT130" s="1104"/>
      <c r="AU130" s="236"/>
      <c r="AV130" s="236"/>
      <c r="AW130" s="236"/>
      <c r="AX130" s="1094" t="s">
        <v>507</v>
      </c>
      <c r="AY130" s="952"/>
      <c r="AZ130" s="952"/>
      <c r="BA130" s="952"/>
      <c r="BB130" s="952"/>
      <c r="BC130" s="952"/>
      <c r="BD130" s="952"/>
      <c r="BE130" s="953"/>
      <c r="BF130" s="1130">
        <v>8.1999999999999993</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508</v>
      </c>
      <c r="X131" s="1137"/>
      <c r="Y131" s="1137"/>
      <c r="Z131" s="1138"/>
      <c r="AA131" s="1033">
        <v>18183299</v>
      </c>
      <c r="AB131" s="1015"/>
      <c r="AC131" s="1015"/>
      <c r="AD131" s="1015"/>
      <c r="AE131" s="1016"/>
      <c r="AF131" s="1014">
        <v>18660842</v>
      </c>
      <c r="AG131" s="1015"/>
      <c r="AH131" s="1015"/>
      <c r="AI131" s="1015"/>
      <c r="AJ131" s="1016"/>
      <c r="AK131" s="1014">
        <v>19306215</v>
      </c>
      <c r="AL131" s="1015"/>
      <c r="AM131" s="1015"/>
      <c r="AN131" s="1015"/>
      <c r="AO131" s="1016"/>
      <c r="AP131" s="1139"/>
      <c r="AQ131" s="1140"/>
      <c r="AR131" s="1140"/>
      <c r="AS131" s="1140"/>
      <c r="AT131" s="1141"/>
      <c r="AU131" s="236"/>
      <c r="AV131" s="236"/>
      <c r="AW131" s="236"/>
      <c r="AX131" s="1112" t="s">
        <v>509</v>
      </c>
      <c r="AY131" s="755"/>
      <c r="AZ131" s="755"/>
      <c r="BA131" s="755"/>
      <c r="BB131" s="755"/>
      <c r="BC131" s="755"/>
      <c r="BD131" s="755"/>
      <c r="BE131" s="1065"/>
      <c r="BF131" s="1113">
        <v>82.2</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1119" t="s">
        <v>510</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511</v>
      </c>
      <c r="W132" s="1123"/>
      <c r="X132" s="1123"/>
      <c r="Y132" s="1123"/>
      <c r="Z132" s="1124"/>
      <c r="AA132" s="1125">
        <v>8.6669861170000004</v>
      </c>
      <c r="AB132" s="1126"/>
      <c r="AC132" s="1126"/>
      <c r="AD132" s="1126"/>
      <c r="AE132" s="1127"/>
      <c r="AF132" s="1128">
        <v>7.8294859360000002</v>
      </c>
      <c r="AG132" s="1126"/>
      <c r="AH132" s="1126"/>
      <c r="AI132" s="1126"/>
      <c r="AJ132" s="1127"/>
      <c r="AK132" s="1128">
        <v>8.2439722129999993</v>
      </c>
      <c r="AL132" s="1126"/>
      <c r="AM132" s="1126"/>
      <c r="AN132" s="1126"/>
      <c r="AO132" s="1127"/>
      <c r="AP132" s="1030"/>
      <c r="AQ132" s="1031"/>
      <c r="AR132" s="1031"/>
      <c r="AS132" s="1031"/>
      <c r="AT132" s="112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512</v>
      </c>
      <c r="W133" s="1106"/>
      <c r="X133" s="1106"/>
      <c r="Y133" s="1106"/>
      <c r="Z133" s="1107"/>
      <c r="AA133" s="1108">
        <v>8.5</v>
      </c>
      <c r="AB133" s="1109"/>
      <c r="AC133" s="1109"/>
      <c r="AD133" s="1109"/>
      <c r="AE133" s="1110"/>
      <c r="AF133" s="1108">
        <v>8.4</v>
      </c>
      <c r="AG133" s="1109"/>
      <c r="AH133" s="1109"/>
      <c r="AI133" s="1109"/>
      <c r="AJ133" s="1110"/>
      <c r="AK133" s="1108">
        <v>8.1999999999999993</v>
      </c>
      <c r="AL133" s="1109"/>
      <c r="AM133" s="1109"/>
      <c r="AN133" s="1109"/>
      <c r="AO133" s="1110"/>
      <c r="AP133" s="1057"/>
      <c r="AQ133" s="1058"/>
      <c r="AR133" s="1058"/>
      <c r="AS133" s="1058"/>
      <c r="AT133" s="1111"/>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Z/UNV+jwbrh+xPXgBjVNOKhQnmADH/40GPWdAbSjMEdPEl4lFtxEoV4eI0314FhNerEQqRf8Tk+ViFDtX2n0nQ==" saltValue="J76arlvbvhUAabz1PPM7i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513</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QiimnMy++ePXCUW/piby0JNFZfyF6joSyDKzp0dU9vhR8Eq6jJVvq/TBvxyhQMH9SdQQKTzT12/YPLubh0BF+w==" saltValue="zUGEL4PkYQZCeJZfhOa/K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EAG3QhjmJu2TKsHREZ3ZhATZCI16If1L7oTL4GX9YyQetkdZw9x2V0l54ioTo8ND7MxrjKEtdIVQfVPIArlagQ==" saltValue="mS/OKiV73U0euaiUWH98gg=="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514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515</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516</v>
      </c>
      <c r="AP7" s="275"/>
      <c r="AQ7" s="276" t="s">
        <v>517</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518</v>
      </c>
      <c r="AQ8" s="282" t="s">
        <v>519</v>
      </c>
      <c r="AR8" s="283" t="s">
        <v>520</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5" t="s">
        <v>521</v>
      </c>
      <c r="AL9" s="1146"/>
      <c r="AM9" s="1146"/>
      <c r="AN9" s="1147"/>
      <c r="AO9" s="284">
        <v>6480830</v>
      </c>
      <c r="AP9" s="284">
        <v>93528</v>
      </c>
      <c r="AQ9" s="285">
        <v>72345</v>
      </c>
      <c r="AR9" s="286">
        <v>29.3</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5" t="s">
        <v>522</v>
      </c>
      <c r="AL10" s="1146"/>
      <c r="AM10" s="1146"/>
      <c r="AN10" s="1147"/>
      <c r="AO10" s="287">
        <v>28296</v>
      </c>
      <c r="AP10" s="287">
        <v>408</v>
      </c>
      <c r="AQ10" s="288">
        <v>6087</v>
      </c>
      <c r="AR10" s="289">
        <v>-93.3</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5" t="s">
        <v>523</v>
      </c>
      <c r="AL11" s="1146"/>
      <c r="AM11" s="1146"/>
      <c r="AN11" s="1147"/>
      <c r="AO11" s="287">
        <v>145534</v>
      </c>
      <c r="AP11" s="287">
        <v>2100</v>
      </c>
      <c r="AQ11" s="288">
        <v>1128</v>
      </c>
      <c r="AR11" s="289">
        <v>86.2</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5" t="s">
        <v>524</v>
      </c>
      <c r="AL12" s="1146"/>
      <c r="AM12" s="1146"/>
      <c r="AN12" s="1147"/>
      <c r="AO12" s="287" t="s">
        <v>525</v>
      </c>
      <c r="AP12" s="287" t="s">
        <v>525</v>
      </c>
      <c r="AQ12" s="288">
        <v>9</v>
      </c>
      <c r="AR12" s="289" t="s">
        <v>525</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5" t="s">
        <v>526</v>
      </c>
      <c r="AL13" s="1146"/>
      <c r="AM13" s="1146"/>
      <c r="AN13" s="1147"/>
      <c r="AO13" s="287">
        <v>297763</v>
      </c>
      <c r="AP13" s="287">
        <v>4297</v>
      </c>
      <c r="AQ13" s="288">
        <v>2326</v>
      </c>
      <c r="AR13" s="289">
        <v>84.7</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5" t="s">
        <v>527</v>
      </c>
      <c r="AL14" s="1146"/>
      <c r="AM14" s="1146"/>
      <c r="AN14" s="1147"/>
      <c r="AO14" s="287">
        <v>174664</v>
      </c>
      <c r="AP14" s="287">
        <v>2521</v>
      </c>
      <c r="AQ14" s="288">
        <v>1625</v>
      </c>
      <c r="AR14" s="289">
        <v>55.1</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8" t="s">
        <v>528</v>
      </c>
      <c r="AL15" s="1149"/>
      <c r="AM15" s="1149"/>
      <c r="AN15" s="1150"/>
      <c r="AO15" s="287">
        <v>-368307</v>
      </c>
      <c r="AP15" s="287">
        <v>-5315</v>
      </c>
      <c r="AQ15" s="288">
        <v>-4515</v>
      </c>
      <c r="AR15" s="289">
        <v>17.7</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8" t="s">
        <v>188</v>
      </c>
      <c r="AL16" s="1149"/>
      <c r="AM16" s="1149"/>
      <c r="AN16" s="1150"/>
      <c r="AO16" s="287">
        <v>6758780</v>
      </c>
      <c r="AP16" s="287">
        <v>97539</v>
      </c>
      <c r="AQ16" s="288">
        <v>79005</v>
      </c>
      <c r="AR16" s="289">
        <v>23.5</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529</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530</v>
      </c>
      <c r="AP20" s="296" t="s">
        <v>531</v>
      </c>
      <c r="AQ20" s="297" t="s">
        <v>532</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1" t="s">
        <v>533</v>
      </c>
      <c r="AL21" s="1152"/>
      <c r="AM21" s="1152"/>
      <c r="AN21" s="1153"/>
      <c r="AO21" s="300">
        <v>9.73</v>
      </c>
      <c r="AP21" s="301">
        <v>7.5</v>
      </c>
      <c r="AQ21" s="302">
        <v>2.23</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1" t="s">
        <v>534</v>
      </c>
      <c r="AL22" s="1152"/>
      <c r="AM22" s="1152"/>
      <c r="AN22" s="1153"/>
      <c r="AO22" s="305">
        <v>98.2</v>
      </c>
      <c r="AP22" s="306">
        <v>98.5</v>
      </c>
      <c r="AQ22" s="307">
        <v>-0.3</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42" t="s">
        <v>535</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70"/>
    </row>
    <row r="27" spans="1:46">
      <c r="A27" s="312"/>
      <c r="AO27" s="265"/>
      <c r="AP27" s="265"/>
      <c r="AQ27" s="265"/>
      <c r="AR27" s="265"/>
      <c r="AS27" s="265"/>
      <c r="AT27" s="265"/>
    </row>
    <row r="28" spans="1:46" ht="17.25">
      <c r="A28" s="266" t="s">
        <v>536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537</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516</v>
      </c>
      <c r="AP30" s="275"/>
      <c r="AQ30" s="276" t="s">
        <v>517</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518</v>
      </c>
      <c r="AQ31" s="282" t="s">
        <v>519</v>
      </c>
      <c r="AR31" s="283" t="s">
        <v>520</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9" t="s">
        <v>538</v>
      </c>
      <c r="AL32" s="1160"/>
      <c r="AM32" s="1160"/>
      <c r="AN32" s="1161"/>
      <c r="AO32" s="315">
        <v>3411083</v>
      </c>
      <c r="AP32" s="315">
        <v>49227</v>
      </c>
      <c r="AQ32" s="316">
        <v>42274</v>
      </c>
      <c r="AR32" s="317">
        <v>16.399999999999999</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9" t="s">
        <v>539</v>
      </c>
      <c r="AL33" s="1160"/>
      <c r="AM33" s="1160"/>
      <c r="AN33" s="1161"/>
      <c r="AO33" s="315" t="s">
        <v>525</v>
      </c>
      <c r="AP33" s="315" t="s">
        <v>525</v>
      </c>
      <c r="AQ33" s="316" t="s">
        <v>525</v>
      </c>
      <c r="AR33" s="317" t="s">
        <v>525</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9" t="s">
        <v>540</v>
      </c>
      <c r="AL34" s="1160"/>
      <c r="AM34" s="1160"/>
      <c r="AN34" s="1161"/>
      <c r="AO34" s="315" t="s">
        <v>525</v>
      </c>
      <c r="AP34" s="315" t="s">
        <v>525</v>
      </c>
      <c r="AQ34" s="316">
        <v>53</v>
      </c>
      <c r="AR34" s="317" t="s">
        <v>525</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9" t="s">
        <v>541</v>
      </c>
      <c r="AL35" s="1160"/>
      <c r="AM35" s="1160"/>
      <c r="AN35" s="1161"/>
      <c r="AO35" s="315">
        <v>1460995</v>
      </c>
      <c r="AP35" s="315">
        <v>21084</v>
      </c>
      <c r="AQ35" s="316">
        <v>12769</v>
      </c>
      <c r="AR35" s="317">
        <v>65.099999999999994</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9" t="s">
        <v>542</v>
      </c>
      <c r="AL36" s="1160"/>
      <c r="AM36" s="1160"/>
      <c r="AN36" s="1161"/>
      <c r="AO36" s="315" t="s">
        <v>525</v>
      </c>
      <c r="AP36" s="315" t="s">
        <v>525</v>
      </c>
      <c r="AQ36" s="316">
        <v>1973</v>
      </c>
      <c r="AR36" s="317" t="s">
        <v>525</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9" t="s">
        <v>543</v>
      </c>
      <c r="AL37" s="1160"/>
      <c r="AM37" s="1160"/>
      <c r="AN37" s="1161"/>
      <c r="AO37" s="315">
        <v>6903</v>
      </c>
      <c r="AP37" s="315">
        <v>100</v>
      </c>
      <c r="AQ37" s="316">
        <v>635</v>
      </c>
      <c r="AR37" s="317">
        <v>-84.3</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2" t="s">
        <v>544</v>
      </c>
      <c r="AL38" s="1163"/>
      <c r="AM38" s="1163"/>
      <c r="AN38" s="1164"/>
      <c r="AO38" s="318" t="s">
        <v>525</v>
      </c>
      <c r="AP38" s="318" t="s">
        <v>525</v>
      </c>
      <c r="AQ38" s="319">
        <v>1</v>
      </c>
      <c r="AR38" s="307" t="s">
        <v>525</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2" t="s">
        <v>545</v>
      </c>
      <c r="AL39" s="1163"/>
      <c r="AM39" s="1163"/>
      <c r="AN39" s="1164"/>
      <c r="AO39" s="315">
        <v>-87766</v>
      </c>
      <c r="AP39" s="315">
        <v>-1267</v>
      </c>
      <c r="AQ39" s="316">
        <v>-5447</v>
      </c>
      <c r="AR39" s="317">
        <v>-76.7</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9" t="s">
        <v>546</v>
      </c>
      <c r="AL40" s="1160"/>
      <c r="AM40" s="1160"/>
      <c r="AN40" s="1161"/>
      <c r="AO40" s="315">
        <v>-3199616</v>
      </c>
      <c r="AP40" s="315">
        <v>-46175</v>
      </c>
      <c r="AQ40" s="316">
        <v>-37418</v>
      </c>
      <c r="AR40" s="317">
        <v>23.4</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5" t="s">
        <v>301</v>
      </c>
      <c r="AL41" s="1166"/>
      <c r="AM41" s="1166"/>
      <c r="AN41" s="1167"/>
      <c r="AO41" s="315">
        <v>1591599</v>
      </c>
      <c r="AP41" s="315">
        <v>22969</v>
      </c>
      <c r="AQ41" s="316">
        <v>14840</v>
      </c>
      <c r="AR41" s="317">
        <v>54.8</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547</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548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549</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4" t="s">
        <v>516</v>
      </c>
      <c r="AN49" s="1156" t="s">
        <v>550</v>
      </c>
      <c r="AO49" s="1157"/>
      <c r="AP49" s="1157"/>
      <c r="AQ49" s="1157"/>
      <c r="AR49" s="1158"/>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5"/>
      <c r="AN50" s="331" t="s">
        <v>551</v>
      </c>
      <c r="AO50" s="332" t="s">
        <v>552</v>
      </c>
      <c r="AP50" s="333" t="s">
        <v>553</v>
      </c>
      <c r="AQ50" s="334" t="s">
        <v>554</v>
      </c>
      <c r="AR50" s="335" t="s">
        <v>555</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556</v>
      </c>
      <c r="AL51" s="328"/>
      <c r="AM51" s="336">
        <v>4760435</v>
      </c>
      <c r="AN51" s="337">
        <v>64652</v>
      </c>
      <c r="AO51" s="338">
        <v>30.6</v>
      </c>
      <c r="AP51" s="339">
        <v>54110</v>
      </c>
      <c r="AQ51" s="340">
        <v>-5.6</v>
      </c>
      <c r="AR51" s="341">
        <v>36.200000000000003</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557</v>
      </c>
      <c r="AM52" s="344">
        <v>2427455</v>
      </c>
      <c r="AN52" s="345">
        <v>32967</v>
      </c>
      <c r="AO52" s="346">
        <v>15.5</v>
      </c>
      <c r="AP52" s="347">
        <v>30620</v>
      </c>
      <c r="AQ52" s="348">
        <v>-6.6</v>
      </c>
      <c r="AR52" s="349">
        <v>22.1</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558</v>
      </c>
      <c r="AL53" s="328"/>
      <c r="AM53" s="336">
        <v>4822775</v>
      </c>
      <c r="AN53" s="337">
        <v>66408</v>
      </c>
      <c r="AO53" s="338">
        <v>2.7</v>
      </c>
      <c r="AP53" s="339">
        <v>54684</v>
      </c>
      <c r="AQ53" s="340">
        <v>1.1000000000000001</v>
      </c>
      <c r="AR53" s="341">
        <v>1.6</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557</v>
      </c>
      <c r="AM54" s="344">
        <v>2950932</v>
      </c>
      <c r="AN54" s="345">
        <v>40634</v>
      </c>
      <c r="AO54" s="346">
        <v>23.3</v>
      </c>
      <c r="AP54" s="347">
        <v>32829</v>
      </c>
      <c r="AQ54" s="348">
        <v>7.2</v>
      </c>
      <c r="AR54" s="349">
        <v>16.100000000000001</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559</v>
      </c>
      <c r="AL55" s="328"/>
      <c r="AM55" s="336">
        <v>5024034</v>
      </c>
      <c r="AN55" s="337">
        <v>70209</v>
      </c>
      <c r="AO55" s="338">
        <v>5.7</v>
      </c>
      <c r="AP55" s="339">
        <v>62383</v>
      </c>
      <c r="AQ55" s="340">
        <v>14.1</v>
      </c>
      <c r="AR55" s="341">
        <v>-8.4</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557</v>
      </c>
      <c r="AM56" s="344">
        <v>3387935</v>
      </c>
      <c r="AN56" s="345">
        <v>47345</v>
      </c>
      <c r="AO56" s="346">
        <v>16.5</v>
      </c>
      <c r="AP56" s="347">
        <v>35325</v>
      </c>
      <c r="AQ56" s="348">
        <v>7.6</v>
      </c>
      <c r="AR56" s="349">
        <v>8.9</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560</v>
      </c>
      <c r="AL57" s="328"/>
      <c r="AM57" s="336">
        <v>8433181</v>
      </c>
      <c r="AN57" s="337">
        <v>119750</v>
      </c>
      <c r="AO57" s="338">
        <v>70.599999999999994</v>
      </c>
      <c r="AP57" s="339">
        <v>63812</v>
      </c>
      <c r="AQ57" s="340">
        <v>2.2999999999999998</v>
      </c>
      <c r="AR57" s="341">
        <v>68.3</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557</v>
      </c>
      <c r="AM58" s="344">
        <v>5857802</v>
      </c>
      <c r="AN58" s="345">
        <v>83180</v>
      </c>
      <c r="AO58" s="346">
        <v>75.7</v>
      </c>
      <c r="AP58" s="347">
        <v>33848</v>
      </c>
      <c r="AQ58" s="348">
        <v>-4.2</v>
      </c>
      <c r="AR58" s="349">
        <v>79.900000000000006</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561</v>
      </c>
      <c r="AL59" s="328"/>
      <c r="AM59" s="336">
        <v>5784398</v>
      </c>
      <c r="AN59" s="337">
        <v>83477</v>
      </c>
      <c r="AO59" s="338">
        <v>-30.3</v>
      </c>
      <c r="AP59" s="339">
        <v>54225</v>
      </c>
      <c r="AQ59" s="340">
        <v>-15</v>
      </c>
      <c r="AR59" s="341">
        <v>-15.3</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557</v>
      </c>
      <c r="AM60" s="344">
        <v>2507383</v>
      </c>
      <c r="AN60" s="345">
        <v>36185</v>
      </c>
      <c r="AO60" s="346">
        <v>-56.5</v>
      </c>
      <c r="AP60" s="347">
        <v>27337</v>
      </c>
      <c r="AQ60" s="348">
        <v>-19.2</v>
      </c>
      <c r="AR60" s="349">
        <v>-37.299999999999997</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562</v>
      </c>
      <c r="AL61" s="350"/>
      <c r="AM61" s="351">
        <v>5764965</v>
      </c>
      <c r="AN61" s="352">
        <v>80899</v>
      </c>
      <c r="AO61" s="353">
        <v>15.9</v>
      </c>
      <c r="AP61" s="354">
        <v>57843</v>
      </c>
      <c r="AQ61" s="355">
        <v>-0.6</v>
      </c>
      <c r="AR61" s="341">
        <v>16.5</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557</v>
      </c>
      <c r="AM62" s="344">
        <v>3426301</v>
      </c>
      <c r="AN62" s="345">
        <v>48062</v>
      </c>
      <c r="AO62" s="346">
        <v>14.9</v>
      </c>
      <c r="AP62" s="347">
        <v>31992</v>
      </c>
      <c r="AQ62" s="348">
        <v>-3</v>
      </c>
      <c r="AR62" s="349">
        <v>17.899999999999999</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zeytNpzXzq7AlUQ68FiDwx85I/qbUfAmX5aBnBsS7adE175odfCnUPk7WWoriZ55OkVaf3bDZLmW0Dx5TnPgZg==" saltValue="FVwxALVKbwmxYhwRmDw10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564</v>
      </c>
    </row>
    <row r="121" spans="125:125" ht="13.5" hidden="1" customHeight="1">
      <c r="DU121" s="262"/>
    </row>
  </sheetData>
  <sheetProtection algorithmName="SHA-512" hashValue="KvZgxiR56Xxp1meK/QMem/1Rs5X95BuuMAP9e7eedOsRbenzoDNTxotJzn3mCkSqUgcJJM9IyKothCLLy43QNw==" saltValue="RYYRQYNFpDpWtMorGFZ7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565</v>
      </c>
    </row>
  </sheetData>
  <sheetProtection algorithmName="SHA-512" hashValue="xjTGWRjSHNNOLvONfBxrmAhWrqN7OEZGcDk7N9VXAxwYd+9xgVPJcQxddyQBBxJflZKw+yuacr7dc8WRy8FAig==" saltValue="o6U1dWBzuVRxGNuxNJTDy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168" t="s">
        <v>3</v>
      </c>
      <c r="D47" s="1168"/>
      <c r="E47" s="1169"/>
      <c r="F47" s="11">
        <v>7.59</v>
      </c>
      <c r="G47" s="12">
        <v>6.5</v>
      </c>
      <c r="H47" s="12">
        <v>6.53</v>
      </c>
      <c r="I47" s="12">
        <v>5.68</v>
      </c>
      <c r="J47" s="13">
        <v>6.01</v>
      </c>
    </row>
    <row r="48" spans="2:10" ht="57.75" customHeight="1">
      <c r="B48" s="14"/>
      <c r="C48" s="1170" t="s">
        <v>4</v>
      </c>
      <c r="D48" s="1170"/>
      <c r="E48" s="1171"/>
      <c r="F48" s="15">
        <v>7.59</v>
      </c>
      <c r="G48" s="16">
        <v>5.26</v>
      </c>
      <c r="H48" s="16">
        <v>8.2200000000000006</v>
      </c>
      <c r="I48" s="16">
        <v>8.34</v>
      </c>
      <c r="J48" s="17">
        <v>9.61</v>
      </c>
    </row>
    <row r="49" spans="2:10" ht="57.75" customHeight="1" thickBot="1">
      <c r="B49" s="18"/>
      <c r="C49" s="1172" t="s">
        <v>5</v>
      </c>
      <c r="D49" s="1172"/>
      <c r="E49" s="1173"/>
      <c r="F49" s="19">
        <v>0.55000000000000004</v>
      </c>
      <c r="G49" s="20" t="s">
        <v>571</v>
      </c>
      <c r="H49" s="20">
        <v>2.92</v>
      </c>
      <c r="I49" s="20" t="s">
        <v>572</v>
      </c>
      <c r="J49" s="21">
        <v>4.07</v>
      </c>
    </row>
    <row r="50" spans="2:10"/>
  </sheetData>
  <sheetProtection algorithmName="SHA-512" hashValue="m2GKIWCDj2GcAeAWgM76FE6BWBE+02QhWpMQ8WCMjgTzB8KrgnI14AY0FolnCUU3oUoHcTO4QMLOHbTBphhDfw==" saltValue="KOMRLWX/Vm3uelKkFLgv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櫻田 貴美子</dc:creator>
  <cp:lastModifiedBy>CL8018</cp:lastModifiedBy>
  <cp:lastPrinted>2023-09-21T08:47:22Z</cp:lastPrinted>
  <dcterms:created xsi:type="dcterms:W3CDTF">2023-03-17T04:34:45Z</dcterms:created>
  <dcterms:modified xsi:type="dcterms:W3CDTF">2023-09-29T10:10:20Z</dcterms:modified>
</cp:coreProperties>
</file>