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145" windowHeight="10305" tabRatio="957" firstSheet="1" activeTab="2"/>
  </bookViews>
  <sheets>
    <sheet name="拠点登録業者" sheetId="22" state="hidden" r:id="rId1"/>
    <sheet name="→【交付申請】順番に記入してください。" sheetId="4" r:id="rId2"/>
    <sheet name="別紙１－１" sheetId="14" r:id="rId3"/>
    <sheet name="別紙１－２" sheetId="16" r:id="rId4"/>
    <sheet name="様式1" sheetId="1" r:id="rId5"/>
    <sheet name="様式2" sheetId="23" r:id="rId6"/>
    <sheet name="様式3" sheetId="3" r:id="rId7"/>
    <sheet name="別紙2" sheetId="18" r:id="rId8"/>
    <sheet name="【要領用】別紙１－１" sheetId="17" state="hidden" r:id="rId9"/>
    <sheet name="【要領用】別紙１－２" sheetId="20" state="hidden" r:id="rId10"/>
    <sheet name="→【実績報告】順番に記入してください。 " sheetId="11" r:id="rId11"/>
    <sheet name="様式12(実績)" sheetId="7" r:id="rId12"/>
    <sheet name="様式13(実績)" sheetId="8" r:id="rId13"/>
    <sheet name="別紙５－１" sheetId="12" r:id="rId14"/>
    <sheet name="別紙５－２_費用明細書" sheetId="19" r:id="rId15"/>
    <sheet name="様式14(実績)" sheetId="9" r:id="rId16"/>
    <sheet name="【要領用】別紙５－１" sheetId="21" state="hidden" r:id="rId17"/>
    <sheet name="別紙4_請求書" sheetId="10" r:id="rId18"/>
  </sheets>
  <definedNames>
    <definedName name="_xlnm.Print_Area" localSheetId="4">様式1!$A$1:$P$52</definedName>
    <definedName name="_xlnm.Print_Area" localSheetId="6">様式3!$A$1:$J$22</definedName>
    <definedName name="_xlnm.Print_Area" localSheetId="11">'様式12(実績)'!$A$1:$G$55</definedName>
    <definedName name="_xlnm.Print_Area" localSheetId="12">'様式13(実績)'!$A$1:$U$19</definedName>
    <definedName name="_xlnm.Print_Area" localSheetId="15">'様式14(実績)'!$A$1:$J$22</definedName>
    <definedName name="_xlnm.Print_Area" localSheetId="17">別紙4_請求書!$A$1:$M$34</definedName>
    <definedName name="_xlnm.Print_Area" localSheetId="2">'別紙１－１'!$A$1:$U$41</definedName>
    <definedName name="_xlnm.Print_Area" localSheetId="3">'別紙１－２'!$A$1:$AS$45</definedName>
    <definedName name="_xlnm.Print_Area" localSheetId="8">'【要領用】別紙１－１'!$A$1:$J$41</definedName>
    <definedName name="_xlnm.Print_Area" localSheetId="7">別紙2!$A$1:$T$48</definedName>
    <definedName name="_xlnm.Print_Area" localSheetId="14">'別紙５－２_費用明細書'!$B$1:$J$77</definedName>
    <definedName name="_xlnm.Print_Area" localSheetId="9">'【要領用】別紙１－２'!$A$1:$V$45</definedName>
    <definedName name="_xlnm.Print_Area" localSheetId="5">様式2!$A$1:$T$21</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中西　真菜美</author>
    <author>高橋　結希</author>
  </authors>
  <commentList>
    <comment ref="D28" authorId="0">
      <text>
        <r>
          <rPr>
            <sz val="12"/>
            <color theme="1"/>
            <rFont val="ＭＳ 明朝"/>
          </rPr>
          <t>別シートから自動転記</t>
        </r>
      </text>
    </comment>
    <comment ref="L28" authorId="0">
      <text>
        <r>
          <rPr>
            <sz val="12"/>
            <color theme="1"/>
            <rFont val="ＭＳ 明朝"/>
          </rPr>
          <t>別シートから自動転記</t>
        </r>
      </text>
    </comment>
    <comment ref="G8" authorId="1">
      <text>
        <r>
          <rPr>
            <sz val="12"/>
            <color theme="1"/>
            <rFont val="ＭＳ 明朝"/>
          </rPr>
          <t>申請日を記入</t>
        </r>
      </text>
    </comment>
    <comment ref="O8" authorId="1">
      <text>
        <r>
          <rPr>
            <sz val="12"/>
            <color theme="1"/>
            <rFont val="ＭＳ 明朝"/>
          </rPr>
          <t>申請日を記入</t>
        </r>
      </text>
    </comment>
  </commentList>
</comments>
</file>

<file path=xl/comments2.xml><?xml version="1.0" encoding="utf-8"?>
<comments xmlns="http://schemas.openxmlformats.org/spreadsheetml/2006/main">
  <authors>
    <author>中西　真菜美</author>
  </authors>
  <commentList>
    <comment ref="D31" authorId="0">
      <text>
        <r>
          <rPr>
            <sz val="12"/>
            <color theme="1"/>
            <rFont val="ＭＳ 明朝"/>
          </rPr>
          <t>別シートから自動転記</t>
        </r>
      </text>
    </comment>
  </commentList>
</comments>
</file>

<file path=xl/comments3.xml><?xml version="1.0" encoding="utf-8"?>
<comments xmlns="http://schemas.openxmlformats.org/spreadsheetml/2006/main">
  <authors>
    <author>高橋　結希</author>
  </authors>
  <commentList>
    <comment ref="C8" authorId="0">
      <text>
        <r>
          <rPr>
            <sz val="9"/>
            <color auto="1"/>
            <rFont val="ＭＳ ゴシック"/>
          </rPr>
          <t>人材紹介事業者名を
記入</t>
        </r>
      </text>
    </comment>
    <comment ref="C25" authorId="0">
      <text>
        <r>
          <rPr>
            <sz val="9"/>
            <color auto="1"/>
            <rFont val="ＭＳ ゴシック"/>
          </rPr>
          <t>交通機関名
区間等を記入</t>
        </r>
      </text>
    </comment>
    <comment ref="C54" authorId="0">
      <text>
        <r>
          <rPr>
            <sz val="9"/>
            <color auto="1"/>
            <rFont val="ＭＳ ゴシック"/>
          </rPr>
          <t>宿泊施設名
泊数を記入</t>
        </r>
      </text>
    </comment>
  </commentList>
</comments>
</file>

<file path=xl/sharedStrings.xml><?xml version="1.0" encoding="utf-8"?>
<sst xmlns="http://schemas.openxmlformats.org/spreadsheetml/2006/main" xmlns:r="http://schemas.openxmlformats.org/officeDocument/2006/relationships" count="341" uniqueCount="341">
  <si>
    <t>令和　年　月　日付け</t>
    <rPh sb="0" eb="2">
      <t>れいわ</t>
    </rPh>
    <rPh sb="3" eb="4">
      <t>ねん</t>
    </rPh>
    <rPh sb="5" eb="6">
      <t>がつ</t>
    </rPh>
    <rPh sb="7" eb="8">
      <t>にち</t>
    </rPh>
    <rPh sb="8" eb="9">
      <t>づ</t>
    </rPh>
    <phoneticPr fontId="9" type="Hiragana"/>
  </si>
  <si>
    <t>１　補助金等の名称</t>
    <rPh sb="2" eb="5">
      <t>ほじょきん</t>
    </rPh>
    <rPh sb="5" eb="6">
      <t>とう</t>
    </rPh>
    <rPh sb="7" eb="9">
      <t>めいしょう</t>
    </rPh>
    <phoneticPr fontId="9" type="Hiragana"/>
  </si>
  <si>
    <t>補助金等交付申請書</t>
  </si>
  <si>
    <t>山王　花子</t>
    <rPh sb="0" eb="2">
      <t>さんのう</t>
    </rPh>
    <rPh sb="3" eb="5">
      <t>はなこ</t>
    </rPh>
    <phoneticPr fontId="9" type="Hiragana"/>
  </si>
  <si>
    <t>（宛先）秋田県知事　佐竹　敬久</t>
    <rPh sb="1" eb="3">
      <t>あてさき</t>
    </rPh>
    <phoneticPr fontId="9" type="Hiragana"/>
  </si>
  <si>
    <t>事業実施計画書</t>
    <rPh sb="0" eb="2">
      <t>じぎょう</t>
    </rPh>
    <rPh sb="2" eb="4">
      <t>じっし</t>
    </rPh>
    <rPh sb="4" eb="7">
      <t>けいかくしょ</t>
    </rPh>
    <phoneticPr fontId="9" type="Hiragana"/>
  </si>
  <si>
    <t>損害を加える目的をもって、暴力団又は暴力団員を利用している者</t>
  </si>
  <si>
    <t>住所</t>
  </si>
  <si>
    <t xml:space="preserve"> 企業名：</t>
  </si>
  <si>
    <t>備考
（積算内訳）</t>
    <rPh sb="0" eb="2">
      <t>びこう</t>
    </rPh>
    <rPh sb="4" eb="6">
      <t>せきさん</t>
    </rPh>
    <rPh sb="6" eb="8">
      <t>うちわけ</t>
    </rPh>
    <phoneticPr fontId="9" type="Hiragana"/>
  </si>
  <si>
    <t>隔地払の支払場所</t>
  </si>
  <si>
    <t>氏名</t>
    <rPh sb="0" eb="2">
      <t>しめい</t>
    </rPh>
    <phoneticPr fontId="9" type="Hiragana"/>
  </si>
  <si>
    <t>２　補助金等申請額</t>
    <rPh sb="2" eb="5">
      <t>ほじょきん</t>
    </rPh>
    <rPh sb="5" eb="6">
      <t>とう</t>
    </rPh>
    <rPh sb="6" eb="9">
      <t>しんせいがく</t>
    </rPh>
    <phoneticPr fontId="9" type="Hiragana"/>
  </si>
  <si>
    <t>様式第３号（交付要綱 様式第３号）</t>
    <rPh sb="0" eb="2">
      <t>ようしき</t>
    </rPh>
    <rPh sb="2" eb="3">
      <t>だい</t>
    </rPh>
    <rPh sb="4" eb="5">
      <t>ごう</t>
    </rPh>
    <phoneticPr fontId="9" type="Hiragana"/>
  </si>
  <si>
    <t>※宿泊費の上限超過部分1,637円は補助対象外</t>
    <rPh sb="1" eb="4">
      <t>シュクハクヒ</t>
    </rPh>
    <rPh sb="5" eb="7">
      <t>ジョウゲン</t>
    </rPh>
    <rPh sb="7" eb="9">
      <t>チョウカ</t>
    </rPh>
    <rPh sb="9" eb="11">
      <t>ブブン</t>
    </rPh>
    <rPh sb="16" eb="17">
      <t>エン</t>
    </rPh>
    <rPh sb="18" eb="20">
      <t>ホジョ</t>
    </rPh>
    <rPh sb="20" eb="23">
      <t>タイショウガイ</t>
    </rPh>
    <phoneticPr fontId="4"/>
  </si>
  <si>
    <t>円</t>
    <rPh sb="0" eb="1">
      <t>えん</t>
    </rPh>
    <phoneticPr fontId="9" type="Hiragana"/>
  </si>
  <si>
    <t>３　補助事業等の実施期間</t>
    <rPh sb="2" eb="4">
      <t>ほじょ</t>
    </rPh>
    <rPh sb="4" eb="6">
      <t>じぎょう</t>
    </rPh>
    <rPh sb="6" eb="7">
      <t>とう</t>
    </rPh>
    <rPh sb="8" eb="10">
      <t>じっし</t>
    </rPh>
    <rPh sb="10" eb="12">
      <t>きかん</t>
    </rPh>
    <phoneticPr fontId="9" type="Hiragana"/>
  </si>
  <si>
    <t>代表者</t>
    <rPh sb="0" eb="3">
      <t>だいひょうしゃ</t>
    </rPh>
    <phoneticPr fontId="9" type="Hiragana"/>
  </si>
  <si>
    <t>１．事業計画（詳細は別紙１－１「補助事業計画書」に記入。）</t>
    <rPh sb="2" eb="4">
      <t>じぎょう</t>
    </rPh>
    <rPh sb="4" eb="6">
      <t>けいかく</t>
    </rPh>
    <rPh sb="10" eb="12">
      <t>べっし</t>
    </rPh>
    <phoneticPr fontId="9" type="Hiragana"/>
  </si>
  <si>
    <t>設立年月日</t>
    <rPh sb="0" eb="2">
      <t>せつりつ</t>
    </rPh>
    <rPh sb="2" eb="5">
      <t>ねんがっぴ</t>
    </rPh>
    <phoneticPr fontId="9" type="Hiragana"/>
  </si>
  <si>
    <t>注　補助事業等の実施計画書及び収支予算書は、別紙により添付のこと。</t>
  </si>
  <si>
    <t>１．事業計画</t>
    <rPh sb="2" eb="4">
      <t>じぎょう</t>
    </rPh>
    <rPh sb="4" eb="6">
      <t>けいかく</t>
    </rPh>
    <phoneticPr fontId="9" type="Hiragana"/>
  </si>
  <si>
    <t>２ 発行済株式の総数又は出資価格の総額の２分の１以上を同一の大企業が所有または出資して</t>
  </si>
  <si>
    <t>別紙４</t>
  </si>
  <si>
    <t>交通費</t>
  </si>
  <si>
    <t>事業名</t>
    <rPh sb="0" eb="2">
      <t>じぎょう</t>
    </rPh>
    <rPh sb="2" eb="3">
      <t>めい</t>
    </rPh>
    <phoneticPr fontId="9" type="Hiragana"/>
  </si>
  <si>
    <t>　副業・兼業人材活用促進事業費補助金</t>
  </si>
  <si>
    <t>総事業費</t>
    <rPh sb="0" eb="1">
      <t>そう</t>
    </rPh>
    <rPh sb="1" eb="4">
      <t>じぎょうひ</t>
    </rPh>
    <phoneticPr fontId="9" type="Hiragana"/>
  </si>
  <si>
    <t>副業・兼業人材活用促進事業</t>
    <rPh sb="0" eb="2">
      <t>ふくぎょう</t>
    </rPh>
    <rPh sb="3" eb="5">
      <t>けんぎょう</t>
    </rPh>
    <rPh sb="5" eb="7">
      <t>じんざい</t>
    </rPh>
    <rPh sb="7" eb="9">
      <t>かつよう</t>
    </rPh>
    <rPh sb="9" eb="11">
      <t>そくしん</t>
    </rPh>
    <rPh sb="11" eb="13">
      <t>じぎょう</t>
    </rPh>
    <phoneticPr fontId="9" type="Hiragana"/>
  </si>
  <si>
    <t>事業期間</t>
    <rPh sb="0" eb="2">
      <t>じぎょう</t>
    </rPh>
    <rPh sb="2" eb="4">
      <t>きかん</t>
    </rPh>
    <phoneticPr fontId="9" type="Hiragana"/>
  </si>
  <si>
    <t>事業内容（具体的に）</t>
    <rPh sb="0" eb="2">
      <t>じぎょう</t>
    </rPh>
    <rPh sb="2" eb="4">
      <t>ないよう</t>
    </rPh>
    <rPh sb="5" eb="8">
      <t>ぐたいてき</t>
    </rPh>
    <phoneticPr fontId="9" type="Hiragana"/>
  </si>
  <si>
    <t>（単位：円）</t>
    <rPh sb="1" eb="3">
      <t>たんい</t>
    </rPh>
    <rPh sb="4" eb="5">
      <t>えん</t>
    </rPh>
    <phoneticPr fontId="9" type="Hiragana"/>
  </si>
  <si>
    <t>補助金等
申請額</t>
    <rPh sb="0" eb="3">
      <t>ほじょきん</t>
    </rPh>
    <rPh sb="3" eb="4">
      <t>とう</t>
    </rPh>
    <rPh sb="5" eb="8">
      <t>しんせいがく</t>
    </rPh>
    <phoneticPr fontId="9" type="Hiragana"/>
  </si>
  <si>
    <t>９ 本事業の対象となる副業・兼業人材の本業としての就業先が、補助事業者と資本関係を有す</t>
  </si>
  <si>
    <t>人材紹介手数料</t>
  </si>
  <si>
    <t>２．経費配分</t>
    <rPh sb="2" eb="4">
      <t>けいひ</t>
    </rPh>
    <rPh sb="4" eb="6">
      <t>はいぶん</t>
    </rPh>
    <phoneticPr fontId="9" type="Hiragana"/>
  </si>
  <si>
    <t>目・節</t>
    <rPh sb="0" eb="1">
      <t>もく</t>
    </rPh>
    <rPh sb="2" eb="3">
      <t>せつ</t>
    </rPh>
    <phoneticPr fontId="9" type="Hiragana"/>
  </si>
  <si>
    <t>計</t>
    <rPh sb="0" eb="1">
      <t>けい</t>
    </rPh>
    <phoneticPr fontId="9" type="Hiragana"/>
  </si>
  <si>
    <t>減</t>
    <rPh sb="0" eb="1">
      <t>げん</t>
    </rPh>
    <phoneticPr fontId="9" type="Hiragana"/>
  </si>
  <si>
    <t>実際に支払った金額ａ
（ａ＝ｂ＋ｃ）</t>
    <rPh sb="0" eb="2">
      <t>ジッサイ</t>
    </rPh>
    <rPh sb="3" eb="5">
      <t>シハラ</t>
    </rPh>
    <rPh sb="7" eb="8">
      <t>カネ</t>
    </rPh>
    <rPh sb="8" eb="9">
      <t>ガク</t>
    </rPh>
    <phoneticPr fontId="4"/>
  </si>
  <si>
    <t>手数料</t>
    <rPh sb="0" eb="3">
      <t>テスウリョウ</t>
    </rPh>
    <phoneticPr fontId="4"/>
  </si>
  <si>
    <t>:</t>
  </si>
  <si>
    <t>自己資金</t>
  </si>
  <si>
    <r>
      <t>補助対象外経費(b)</t>
    </r>
    <r>
      <rPr>
        <sz val="16"/>
        <color rgb="FFFF0000"/>
        <rFont val="ＭＳ 明朝"/>
      </rPr>
      <t>※１</t>
    </r>
    <rPh sb="0" eb="2">
      <t>ほじょ</t>
    </rPh>
    <rPh sb="2" eb="5">
      <t>たいしょうがい</t>
    </rPh>
    <rPh sb="5" eb="7">
      <t>けいひ</t>
    </rPh>
    <phoneticPr fontId="9" type="Hiragana"/>
  </si>
  <si>
    <t>最初の1ヶ月で現場の視察と稼働状況等データの分析、2～3ヶ月で具体的な打ち手の検討、残りの期間で実際にシステムを導入しての改善状況の確認や書類の電子化等に取り組んだ。最終的な結果として、○％の業務効率化を実現できた。</t>
  </si>
  <si>
    <t>収支予算書</t>
    <rPh sb="0" eb="2">
      <t>しゅうし</t>
    </rPh>
    <rPh sb="2" eb="5">
      <t>よさんしょ</t>
    </rPh>
    <phoneticPr fontId="9" type="Hiragana"/>
  </si>
  <si>
    <t>副業・兼業人材活用促進事業</t>
  </si>
  <si>
    <t>別紙１－２「交付申請額の算定根拠及び補助金交付申請額算定表」のとおり</t>
  </si>
  <si>
    <t>２　副業・兼業人材の経歴等</t>
    <rPh sb="2" eb="4">
      <t>ふくぎょう</t>
    </rPh>
    <rPh sb="5" eb="7">
      <t>けんぎょう</t>
    </rPh>
    <rPh sb="7" eb="9">
      <t>じんざい</t>
    </rPh>
    <rPh sb="10" eb="12">
      <t>けいれき</t>
    </rPh>
    <rPh sb="12" eb="13">
      <t>とう</t>
    </rPh>
    <phoneticPr fontId="9" type="Hiragana"/>
  </si>
  <si>
    <t>収入の部</t>
    <rPh sb="0" eb="2">
      <t>しゅうにゅう</t>
    </rPh>
    <rPh sb="3" eb="4">
      <t>ぶ</t>
    </rPh>
    <phoneticPr fontId="9" type="Hiragana"/>
  </si>
  <si>
    <t>区分</t>
    <rPh sb="0" eb="2">
      <t>くぶん</t>
    </rPh>
    <phoneticPr fontId="9" type="Hiragana"/>
  </si>
  <si>
    <t>⇔</t>
  </si>
  <si>
    <t>差引増減</t>
    <rPh sb="0" eb="1">
      <t>さ</t>
    </rPh>
    <rPh sb="1" eb="2">
      <t>ひ</t>
    </rPh>
    <rPh sb="2" eb="4">
      <t>ぞうげん</t>
    </rPh>
    <phoneticPr fontId="9" type="Hiragana"/>
  </si>
  <si>
    <t>増</t>
    <rPh sb="0" eb="1">
      <t>ぞう</t>
    </rPh>
    <phoneticPr fontId="9" type="Hiragana"/>
  </si>
  <si>
    <t>(4)本業の所属等</t>
    <rPh sb="3" eb="5">
      <t>ほんぎょう</t>
    </rPh>
    <rPh sb="6" eb="8">
      <t>しょぞく</t>
    </rPh>
    <rPh sb="8" eb="9">
      <t>とう</t>
    </rPh>
    <phoneticPr fontId="9" type="Hiragana"/>
  </si>
  <si>
    <t>摘要</t>
    <rPh sb="0" eb="2">
      <t>てきよう</t>
    </rPh>
    <phoneticPr fontId="9" type="Hiragana"/>
  </si>
  <si>
    <t>支出の部</t>
    <rPh sb="0" eb="2">
      <t>ししゅつ</t>
    </rPh>
    <rPh sb="3" eb="4">
      <t>ぶ</t>
    </rPh>
    <phoneticPr fontId="9" type="Hiragana"/>
  </si>
  <si>
    <t>①</t>
  </si>
  <si>
    <t>補助対象
事業費</t>
    <rPh sb="0" eb="2">
      <t>ほじょ</t>
    </rPh>
    <rPh sb="2" eb="4">
      <t>たいしょう</t>
    </rPh>
    <rPh sb="5" eb="8">
      <t>じぎょうひ</t>
    </rPh>
    <phoneticPr fontId="9" type="Hiragana"/>
  </si>
  <si>
    <t>本年度
予算額</t>
    <rPh sb="0" eb="3">
      <t>ほんねんど</t>
    </rPh>
    <rPh sb="4" eb="7">
      <t>よさんがく</t>
    </rPh>
    <phoneticPr fontId="9" type="Hiragana"/>
  </si>
  <si>
    <t>県補助金</t>
    <rPh sb="0" eb="1">
      <t>けん</t>
    </rPh>
    <phoneticPr fontId="9" type="Hiragana"/>
  </si>
  <si>
    <t>km</t>
  </si>
  <si>
    <t>令和　年　月　日</t>
    <rPh sb="0" eb="2">
      <t>れいわ</t>
    </rPh>
    <rPh sb="3" eb="4">
      <t>ねん</t>
    </rPh>
    <rPh sb="5" eb="6">
      <t>つき</t>
    </rPh>
    <rPh sb="7" eb="8">
      <t>にち</t>
    </rPh>
    <phoneticPr fontId="9" type="Hiragana"/>
  </si>
  <si>
    <t>前年度
予算額</t>
    <rPh sb="0" eb="3">
      <t>ぜんねんど</t>
    </rPh>
    <rPh sb="4" eb="7">
      <t>よさんがく</t>
    </rPh>
    <phoneticPr fontId="9" type="Hiragana"/>
  </si>
  <si>
    <t>商号または名称</t>
    <rPh sb="0" eb="2">
      <t>しょうごう</t>
    </rPh>
    <rPh sb="5" eb="7">
      <t>めいしょう</t>
    </rPh>
    <phoneticPr fontId="9" type="Hiragana"/>
  </si>
  <si>
    <t>で交付決定を受けた副業・兼業人材</t>
  </si>
  <si>
    <t>副業・兼業人材活用促進事業費補助金</t>
  </si>
  <si>
    <t>TEL</t>
  </si>
  <si>
    <t>宿泊費</t>
  </si>
  <si>
    <t>２　補助金等決定額</t>
    <rPh sb="2" eb="5">
      <t>ほじょきん</t>
    </rPh>
    <rPh sb="5" eb="6">
      <t>とう</t>
    </rPh>
    <rPh sb="6" eb="9">
      <t>けっていがく</t>
    </rPh>
    <phoneticPr fontId="9" type="Hiragana"/>
  </si>
  <si>
    <t>事業の
実施期間</t>
    <rPh sb="0" eb="2">
      <t>じぎょう</t>
    </rPh>
    <rPh sb="4" eb="6">
      <t>じっし</t>
    </rPh>
    <rPh sb="6" eb="8">
      <t>きかん</t>
    </rPh>
    <phoneticPr fontId="9" type="Hiragana"/>
  </si>
  <si>
    <t>（通常枠）</t>
  </si>
  <si>
    <t>　</t>
  </si>
  <si>
    <t>（ＤＸ人材枠）</t>
  </si>
  <si>
    <t>様式第１２号</t>
    <rPh sb="0" eb="2">
      <t>ようしき</t>
    </rPh>
    <rPh sb="2" eb="3">
      <t>だい</t>
    </rPh>
    <rPh sb="5" eb="6">
      <t>ごう</t>
    </rPh>
    <phoneticPr fontId="9" type="Hiragana"/>
  </si>
  <si>
    <t>（　○○</t>
  </si>
  <si>
    <t>【鉄道賃】</t>
    <rPh sb="1" eb="3">
      <t>てつどう</t>
    </rPh>
    <rPh sb="3" eb="4">
      <t>ちん</t>
    </rPh>
    <phoneticPr fontId="9" type="Hiragana"/>
  </si>
  <si>
    <t>補助事業等実績報告書</t>
    <rPh sb="2" eb="4">
      <t>じぎょう</t>
    </rPh>
    <rPh sb="5" eb="7">
      <t>じっせき</t>
    </rPh>
    <rPh sb="7" eb="9">
      <t>ほうこく</t>
    </rPh>
    <phoneticPr fontId="9" type="Hiragana"/>
  </si>
  <si>
    <t>名</t>
    <rPh sb="0" eb="1">
      <t>めい</t>
    </rPh>
    <phoneticPr fontId="9" type="Hiragana"/>
  </si>
  <si>
    <t>注　補助事業等の事業実績書及び収支予算書は別紙により添付のこと。</t>
    <rPh sb="8" eb="10">
      <t>じぎょう</t>
    </rPh>
    <rPh sb="10" eb="12">
      <t>じっせき</t>
    </rPh>
    <rPh sb="12" eb="13">
      <t>しょ</t>
    </rPh>
    <phoneticPr fontId="9" type="Hiragana"/>
  </si>
  <si>
    <t>　補助事業等が終了したので、その実績を次のとおり報告します。</t>
    <rPh sb="1" eb="3">
      <t>ほじょ</t>
    </rPh>
    <rPh sb="3" eb="5">
      <t>じぎょう</t>
    </rPh>
    <rPh sb="5" eb="6">
      <t>とう</t>
    </rPh>
    <rPh sb="7" eb="9">
      <t>しゅうりょう</t>
    </rPh>
    <rPh sb="16" eb="18">
      <t>じっせき</t>
    </rPh>
    <rPh sb="19" eb="20">
      <t>つぎ</t>
    </rPh>
    <rPh sb="24" eb="26">
      <t>ほうこく</t>
    </rPh>
    <phoneticPr fontId="9" type="Hiragana"/>
  </si>
  <si>
    <t>６　交付決定通知書指令番号</t>
    <rPh sb="2" eb="4">
      <t>こうふ</t>
    </rPh>
    <rPh sb="4" eb="6">
      <t>けってい</t>
    </rPh>
    <rPh sb="6" eb="9">
      <t>つうちしょ</t>
    </rPh>
    <rPh sb="9" eb="11">
      <t>しれい</t>
    </rPh>
    <rPh sb="11" eb="13">
      <t>ばんごう</t>
    </rPh>
    <phoneticPr fontId="9" type="Hiragana"/>
  </si>
  <si>
    <t>３　補助金等実績額</t>
    <rPh sb="2" eb="5">
      <t>ほじょきん</t>
    </rPh>
    <rPh sb="5" eb="6">
      <t>とう</t>
    </rPh>
    <rPh sb="6" eb="8">
      <t>じっせき</t>
    </rPh>
    <rPh sb="8" eb="9">
      <t>がく</t>
    </rPh>
    <phoneticPr fontId="9" type="Hiragana"/>
  </si>
  <si>
    <t>４　差引増減額</t>
    <rPh sb="2" eb="3">
      <t>さ</t>
    </rPh>
    <rPh sb="3" eb="4">
      <t>ひ</t>
    </rPh>
    <rPh sb="4" eb="7">
      <t>ぞうげんがく</t>
    </rPh>
    <phoneticPr fontId="9" type="Hiragana"/>
  </si>
  <si>
    <t>平成×年×月×日</t>
    <rPh sb="0" eb="2">
      <t>へいせい</t>
    </rPh>
    <rPh sb="3" eb="4">
      <t>ねん</t>
    </rPh>
    <rPh sb="5" eb="6">
      <t>がつ</t>
    </rPh>
    <rPh sb="7" eb="8">
      <t>にち</t>
    </rPh>
    <phoneticPr fontId="9" type="Hiragana"/>
  </si>
  <si>
    <t>５　交付決定年月日</t>
    <rPh sb="2" eb="4">
      <t>こうふ</t>
    </rPh>
    <rPh sb="4" eb="6">
      <t>けってい</t>
    </rPh>
    <rPh sb="6" eb="9">
      <t>ねんがっぴ</t>
    </rPh>
    <phoneticPr fontId="9" type="Hiragana"/>
  </si>
  <si>
    <t>経費の内訳</t>
  </si>
  <si>
    <t xml:space="preserve"> </t>
  </si>
  <si>
    <t>別紙２</t>
  </si>
  <si>
    <t>７　補助事業等終了年月日</t>
    <rPh sb="2" eb="4">
      <t>ほじょ</t>
    </rPh>
    <rPh sb="4" eb="6">
      <t>じぎょう</t>
    </rPh>
    <rPh sb="6" eb="7">
      <t>とう</t>
    </rPh>
    <rPh sb="7" eb="9">
      <t>しゅうりょう</t>
    </rPh>
    <rPh sb="9" eb="12">
      <t>ねんがっぴ</t>
    </rPh>
    <phoneticPr fontId="9" type="Hiragana"/>
  </si>
  <si>
    <t>令和６年４月１日</t>
    <rPh sb="0" eb="2">
      <t>れいわ</t>
    </rPh>
    <rPh sb="3" eb="4">
      <t>ねん</t>
    </rPh>
    <rPh sb="5" eb="6">
      <t>つき</t>
    </rPh>
    <rPh sb="7" eb="8">
      <t>にち</t>
    </rPh>
    <phoneticPr fontId="9" type="Hiragana"/>
  </si>
  <si>
    <t>　指令地産－</t>
    <rPh sb="1" eb="3">
      <t>しれい</t>
    </rPh>
    <rPh sb="3" eb="5">
      <t>ちさん</t>
    </rPh>
    <phoneticPr fontId="9" type="Hiragana"/>
  </si>
  <si>
    <t>事業実績書</t>
    <rPh sb="0" eb="2">
      <t>じぎょう</t>
    </rPh>
    <rPh sb="2" eb="4">
      <t>じっせき</t>
    </rPh>
    <rPh sb="4" eb="5">
      <t>しょ</t>
    </rPh>
    <phoneticPr fontId="9" type="Hiragana"/>
  </si>
  <si>
    <t>補助金等
所要額</t>
    <rPh sb="0" eb="3">
      <t>ほじょきん</t>
    </rPh>
    <rPh sb="3" eb="4">
      <t>とう</t>
    </rPh>
    <rPh sb="5" eb="8">
      <t>しょようがく</t>
    </rPh>
    <phoneticPr fontId="9" type="Hiragana"/>
  </si>
  <si>
    <t>様式第１４号</t>
    <rPh sb="0" eb="2">
      <t>ようしき</t>
    </rPh>
    <rPh sb="2" eb="3">
      <t>だい</t>
    </rPh>
    <rPh sb="5" eb="6">
      <t>ごう</t>
    </rPh>
    <phoneticPr fontId="9" type="Hiragana"/>
  </si>
  <si>
    <t>１ 副業・兼業人材活用促進事業費補助金実施要領を誠実に遵守すること。</t>
  </si>
  <si>
    <t>☆☆株式会社
新規事業部</t>
    <rPh sb="2" eb="6">
      <t>かぶしきがいしゃ</t>
    </rPh>
    <rPh sb="7" eb="9">
      <t>しんき</t>
    </rPh>
    <rPh sb="9" eb="12">
      <t>じぎょうぶ</t>
    </rPh>
    <phoneticPr fontId="9" type="Hiragana"/>
  </si>
  <si>
    <t>収支精算書</t>
    <rPh sb="0" eb="2">
      <t>しゅうし</t>
    </rPh>
    <rPh sb="2" eb="4">
      <t>せいさん</t>
    </rPh>
    <rPh sb="4" eb="5">
      <t>しょ</t>
    </rPh>
    <phoneticPr fontId="9" type="Hiragana"/>
  </si>
  <si>
    <t>令和　年　月　日</t>
    <rPh sb="0" eb="2">
      <t>れいわ</t>
    </rPh>
    <rPh sb="3" eb="4">
      <t>ねん</t>
    </rPh>
    <rPh sb="5" eb="6">
      <t>がつ</t>
    </rPh>
    <rPh sb="7" eb="8">
      <t>にち</t>
    </rPh>
    <phoneticPr fontId="9" type="Hiragana"/>
  </si>
  <si>
    <t>本年度
予算額</t>
    <rPh sb="0" eb="2">
      <t>ほんねん</t>
    </rPh>
    <rPh sb="2" eb="3">
      <t>ど</t>
    </rPh>
    <rPh sb="4" eb="7">
      <t>よさんがく</t>
    </rPh>
    <phoneticPr fontId="9" type="Hiragana"/>
  </si>
  <si>
    <t>本年度
決算額</t>
    <rPh sb="0" eb="3">
      <t>ほんねんど</t>
    </rPh>
    <rPh sb="4" eb="6">
      <t>けっさん</t>
    </rPh>
    <rPh sb="6" eb="7">
      <t>がく</t>
    </rPh>
    <phoneticPr fontId="9" type="Hiragana"/>
  </si>
  <si>
    <t>（宛先）秋田県知事</t>
    <rPh sb="1" eb="3">
      <t>あてさき</t>
    </rPh>
    <rPh sb="4" eb="7">
      <t>あきたけん</t>
    </rPh>
    <rPh sb="7" eb="9">
      <t>ちじ</t>
    </rPh>
    <phoneticPr fontId="9" type="Hiragana"/>
  </si>
  <si>
    <t>支払方法
（振込等）</t>
    <rPh sb="0" eb="2">
      <t>シハラ</t>
    </rPh>
    <rPh sb="2" eb="4">
      <t>ホウホウ</t>
    </rPh>
    <rPh sb="6" eb="8">
      <t>フリコミ</t>
    </rPh>
    <rPh sb="8" eb="9">
      <t>トウ</t>
    </rPh>
    <phoneticPr fontId="4"/>
  </si>
  <si>
    <t>　（課名　地域産業振興課）</t>
    <rPh sb="2" eb="4">
      <t>かめい</t>
    </rPh>
    <rPh sb="5" eb="7">
      <t>ちいき</t>
    </rPh>
    <rPh sb="7" eb="9">
      <t>さんぎょう</t>
    </rPh>
    <rPh sb="9" eb="12">
      <t>しんこうか</t>
    </rPh>
    <phoneticPr fontId="9" type="Hiragana"/>
  </si>
  <si>
    <t>次のとおり請求します。</t>
    <rPh sb="0" eb="1">
      <t>つぎ</t>
    </rPh>
    <rPh sb="5" eb="7">
      <t>せいきゅう</t>
    </rPh>
    <phoneticPr fontId="9" type="Hiragana"/>
  </si>
  <si>
    <t>現在</t>
    <rPh sb="0" eb="2">
      <t>げんざい</t>
    </rPh>
    <phoneticPr fontId="9" type="Hiragana"/>
  </si>
  <si>
    <t>内訳</t>
    <rPh sb="0" eb="2">
      <t>うちわけ</t>
    </rPh>
    <phoneticPr fontId="9" type="Hiragana"/>
  </si>
  <si>
    <t>支払方法</t>
  </si>
  <si>
    <t>株式会社■■
営業部</t>
    <rPh sb="0" eb="4">
      <t>かぶしきがいしゃ</t>
    </rPh>
    <rPh sb="7" eb="10">
      <t>えいぎょうぶ</t>
    </rPh>
    <phoneticPr fontId="9" type="Hiragana"/>
  </si>
  <si>
    <t>口座振替払の
振込銀行及び
口座番号</t>
  </si>
  <si>
    <t>口座名義人
※カタカナで記載</t>
  </si>
  <si>
    <t>別紙１－１</t>
    <rPh sb="0" eb="2">
      <t>べっし</t>
    </rPh>
    <phoneticPr fontId="9" type="Hiragana"/>
  </si>
  <si>
    <t>摘要</t>
  </si>
  <si>
    <t>　本件の責任者及び担当者並びに連絡先</t>
  </si>
  <si>
    <t>(2)代表者職・氏名</t>
    <rPh sb="3" eb="6">
      <t>だいひょうしゃ</t>
    </rPh>
    <rPh sb="6" eb="7">
      <t>しょく</t>
    </rPh>
    <rPh sb="8" eb="10">
      <t>しめい</t>
    </rPh>
    <phoneticPr fontId="9" type="Hiragana"/>
  </si>
  <si>
    <t>　　所在地</t>
  </si>
  <si>
    <t>　　所属</t>
  </si>
  <si>
    <t>業務改善システムの企画・提案、クライアントのDX推進支援</t>
    <rPh sb="24" eb="26">
      <t>すいしん</t>
    </rPh>
    <phoneticPr fontId="9" type="Hiragana"/>
  </si>
  <si>
    <t>　　職氏名</t>
  </si>
  <si>
    <t>債権者</t>
    <rPh sb="0" eb="3">
      <t>さいけんしゃ</t>
    </rPh>
    <phoneticPr fontId="9" type="Hiragana"/>
  </si>
  <si>
    <t>契約(指令)金額</t>
  </si>
  <si>
    <t>前回までの受領額</t>
  </si>
  <si>
    <t>今回請求額</t>
  </si>
  <si>
    <t>今後請求予定額</t>
  </si>
  <si>
    <t>　口座振替払　・　隔地払　・　その他(　　）</t>
  </si>
  <si>
    <t>○○銀行　　○○支店</t>
  </si>
  <si>
    <t>銀行　　　　　　　　　　　　　支店</t>
  </si>
  <si>
    <t>住所</t>
    <rPh sb="0" eb="2">
      <t>じゅうしょ</t>
    </rPh>
    <phoneticPr fontId="9" type="Hiragana"/>
  </si>
  <si>
    <t>請求金額</t>
    <rPh sb="0" eb="2">
      <t>せいきゅう</t>
    </rPh>
    <rPh sb="2" eb="4">
      <t>きんがく</t>
    </rPh>
    <phoneticPr fontId="9" type="Hiragana"/>
  </si>
  <si>
    <t>￥</t>
  </si>
  <si>
    <t>令和　　年　　月　　日　</t>
    <rPh sb="0" eb="2">
      <t>れいわ</t>
    </rPh>
    <phoneticPr fontId="9" type="Hiragana"/>
  </si>
  <si>
    <t>③１回あたりの宿泊費</t>
    <rPh sb="2" eb="3">
      <t>かい</t>
    </rPh>
    <rPh sb="7" eb="10">
      <t>しゅくはくひ</t>
    </rPh>
    <phoneticPr fontId="9" type="Hiragana"/>
  </si>
  <si>
    <t>－</t>
  </si>
  <si>
    <t>当・普・別</t>
  </si>
  <si>
    <t>副業・兼業人材活用促進事業費補助金に係る事業実績書</t>
  </si>
  <si>
    <t>018-000-000</t>
  </si>
  <si>
    <t>（交通手段</t>
    <rPh sb="1" eb="3">
      <t>こうつう</t>
    </rPh>
    <rPh sb="3" eb="5">
      <t>しゅだん</t>
    </rPh>
    <phoneticPr fontId="9" type="Hiragana"/>
  </si>
  <si>
    <t>株式会社×××</t>
    <rPh sb="0" eb="4">
      <t>かぶしきがいしゃ</t>
    </rPh>
    <phoneticPr fontId="9" type="Hiragana"/>
  </si>
  <si>
    <t>下記のとおり報告します。</t>
  </si>
  <si>
    <t>東京都○○区××町～</t>
    <rPh sb="0" eb="3">
      <t>とうきょうと</t>
    </rPh>
    <rPh sb="5" eb="6">
      <t>く</t>
    </rPh>
    <rPh sb="8" eb="9">
      <t>まち</t>
    </rPh>
    <phoneticPr fontId="9" type="Hiragana"/>
  </si>
  <si>
    <t>記</t>
  </si>
  <si>
    <t>10 本事業の対象となる副業・兼業人材が、補助事業者や役員の３親等内の親族ではないこと。</t>
  </si>
  <si>
    <t>１　副業・兼業人材の概要</t>
  </si>
  <si>
    <t>←</t>
  </si>
  <si>
    <t>(1)氏　名：</t>
  </si>
  <si>
    <t>(2)居住地：</t>
  </si>
  <si>
    <t>(3)就業期間：</t>
  </si>
  <si>
    <t>(4)人材を活用した目的</t>
  </si>
  <si>
    <t>歳)</t>
    <rPh sb="0" eb="1">
      <t>さい</t>
    </rPh>
    <phoneticPr fontId="9" type="Hiragana"/>
  </si>
  <si>
    <t>(5)人材を活用した成果</t>
  </si>
  <si>
    <t>らと同等の責任を有する者をいい、法人以外の団体である場合は代表者、理事その他これらと</t>
  </si>
  <si>
    <t>(5)担当者職・氏名</t>
    <rPh sb="3" eb="6">
      <t>たんとうしゃ</t>
    </rPh>
    <rPh sb="6" eb="7">
      <t>しょく</t>
    </rPh>
    <rPh sb="8" eb="10">
      <t>しめい</t>
    </rPh>
    <phoneticPr fontId="9" type="Hiragana"/>
  </si>
  <si>
    <t>様式第２号</t>
    <rPh sb="0" eb="2">
      <t>ようしき</t>
    </rPh>
    <rPh sb="2" eb="3">
      <t>だい</t>
    </rPh>
    <rPh sb="4" eb="5">
      <t>ごう</t>
    </rPh>
    <phoneticPr fontId="9" type="Hiragana"/>
  </si>
  <si>
    <t>又は請負による就労がないこと。</t>
  </si>
  <si>
    <t>～</t>
  </si>
  <si>
    <t>住所：</t>
  </si>
  <si>
    <t>記入例</t>
    <rPh sb="0" eb="2">
      <t>きにゅう</t>
    </rPh>
    <rPh sb="2" eb="3">
      <t>れい</t>
    </rPh>
    <phoneticPr fontId="9" type="Hiragana"/>
  </si>
  <si>
    <t>代表取締役</t>
    <rPh sb="0" eb="2">
      <t>だいひょう</t>
    </rPh>
    <rPh sb="2" eb="5">
      <t>とりしまりやく</t>
    </rPh>
    <phoneticPr fontId="9" type="Hiragana"/>
  </si>
  <si>
    <t>平成○年○月○日</t>
    <rPh sb="0" eb="2">
      <t>へいせい</t>
    </rPh>
    <rPh sb="3" eb="4">
      <t>ねん</t>
    </rPh>
    <rPh sb="5" eb="6">
      <t>がつ</t>
    </rPh>
    <rPh sb="7" eb="8">
      <t>にち</t>
    </rPh>
    <phoneticPr fontId="9" type="Hiragana"/>
  </si>
  <si>
    <t>(1)副業・兼業人材との契約期間</t>
    <rPh sb="3" eb="5">
      <t>ふくぎょう</t>
    </rPh>
    <rPh sb="6" eb="8">
      <t>けんぎょう</t>
    </rPh>
    <rPh sb="8" eb="10">
      <t>じんざい</t>
    </rPh>
    <rPh sb="12" eb="14">
      <t>けいやく</t>
    </rPh>
    <rPh sb="14" eb="16">
      <t>きかん</t>
    </rPh>
    <phoneticPr fontId="9" type="Hiragana"/>
  </si>
  <si>
    <t>指令地産－○○○</t>
    <rPh sb="0" eb="2">
      <t>しれい</t>
    </rPh>
    <rPh sb="2" eb="4">
      <t>ちさん</t>
    </rPh>
    <phoneticPr fontId="9" type="Hiragana"/>
  </si>
  <si>
    <t>１　申請者の概要</t>
    <rPh sb="2" eb="5">
      <t>しんせいしゃ</t>
    </rPh>
    <rPh sb="6" eb="8">
      <t>がいよう</t>
    </rPh>
    <phoneticPr fontId="9" type="Hiragana"/>
  </si>
  <si>
    <t>(株)○○</t>
    <rPh sb="0" eb="3">
      <t>カブ</t>
    </rPh>
    <phoneticPr fontId="4"/>
  </si>
  <si>
    <t>(1)企業名</t>
    <rPh sb="3" eb="6">
      <t>きぎょうめい</t>
    </rPh>
    <phoneticPr fontId="9" type="Hiragana"/>
  </si>
  <si>
    <t>(4)秋田県内で業務を行う予定回数等</t>
    <rPh sb="3" eb="5">
      <t>あきた</t>
    </rPh>
    <rPh sb="5" eb="7">
      <t>けんない</t>
    </rPh>
    <rPh sb="8" eb="10">
      <t>ぎょうむ</t>
    </rPh>
    <rPh sb="11" eb="12">
      <t>おこな</t>
    </rPh>
    <rPh sb="13" eb="15">
      <t>よてい</t>
    </rPh>
    <rPh sb="15" eb="17">
      <t>かいすう</t>
    </rPh>
    <rPh sb="17" eb="18">
      <t>とう</t>
    </rPh>
    <phoneticPr fontId="9" type="Hiragana"/>
  </si>
  <si>
    <t>(3)住所</t>
    <rPh sb="3" eb="5">
      <t>じゅうしょ</t>
    </rPh>
    <phoneticPr fontId="9" type="Hiragana"/>
  </si>
  <si>
    <t>(4)企業概要</t>
    <rPh sb="3" eb="5">
      <t>きぎょう</t>
    </rPh>
    <rPh sb="5" eb="7">
      <t>がいよう</t>
    </rPh>
    <phoneticPr fontId="9" type="Hiragana"/>
  </si>
  <si>
    <t>補助対象
事業費ｅ
（ｅ＝ｂ－ｄ）</t>
    <rPh sb="0" eb="2">
      <t>ホジョ</t>
    </rPh>
    <rPh sb="2" eb="4">
      <t>タイショウ</t>
    </rPh>
    <rPh sb="5" eb="8">
      <t>ジギョウヒ</t>
    </rPh>
    <phoneticPr fontId="4"/>
  </si>
  <si>
    <t>(1)氏名</t>
    <rPh sb="3" eb="5">
      <t>しめい</t>
    </rPh>
    <phoneticPr fontId="9" type="Hiragana"/>
  </si>
  <si>
    <t>(3)居住地</t>
    <rPh sb="3" eb="6">
      <t>きょじゅうち</t>
    </rPh>
    <phoneticPr fontId="9" type="Hiragana"/>
  </si>
  <si>
    <t>(5)経歴概要</t>
    <rPh sb="3" eb="5">
      <t>けいれき</t>
    </rPh>
    <rPh sb="5" eb="7">
      <t>がいよう</t>
    </rPh>
    <phoneticPr fontId="9" type="Hiragana"/>
  </si>
  <si>
    <t>(3)副業・兼業人材の配置部署
　（所在地）</t>
    <rPh sb="3" eb="5">
      <t>ふくぎょう</t>
    </rPh>
    <rPh sb="6" eb="8">
      <t>けんぎょう</t>
    </rPh>
    <rPh sb="8" eb="10">
      <t>じんざい</t>
    </rPh>
    <rPh sb="11" eb="13">
      <t>はいち</t>
    </rPh>
    <rPh sb="13" eb="15">
      <t>ぶしょ</t>
    </rPh>
    <rPh sb="18" eb="21">
      <t>しょざいち</t>
    </rPh>
    <phoneticPr fontId="9" type="Hiragana"/>
  </si>
  <si>
    <t>期間</t>
    <rPh sb="0" eb="2">
      <t>きかん</t>
    </rPh>
    <phoneticPr fontId="9" type="Hiragana"/>
  </si>
  <si>
    <t>対象日(帰)</t>
    <rPh sb="0" eb="2">
      <t>タイショウ</t>
    </rPh>
    <rPh sb="2" eb="3">
      <t>ビ</t>
    </rPh>
    <rPh sb="4" eb="5">
      <t>カエ</t>
    </rPh>
    <phoneticPr fontId="4"/>
  </si>
  <si>
    <t>３　副業・兼業人材を採用して行う事業の概要</t>
    <rPh sb="2" eb="4">
      <t>ふくぎょう</t>
    </rPh>
    <rPh sb="5" eb="7">
      <t>けんぎょう</t>
    </rPh>
    <rPh sb="7" eb="9">
      <t>じんざい</t>
    </rPh>
    <rPh sb="10" eb="12">
      <t>さいよう</t>
    </rPh>
    <rPh sb="14" eb="15">
      <t>おこな</t>
    </rPh>
    <rPh sb="16" eb="18">
      <t>じぎょう</t>
    </rPh>
    <rPh sb="19" eb="21">
      <t>がいよう</t>
    </rPh>
    <phoneticPr fontId="9" type="Hiragana"/>
  </si>
  <si>
    <t>デジタル技術の導入による、製造工程の見直し・書類のデータ化などを進め、生産性の向上と更なる事業拡大の実現を目指す。</t>
    <rPh sb="4" eb="6">
      <t>ぎじゅつ</t>
    </rPh>
    <rPh sb="7" eb="9">
      <t>どうにゅう</t>
    </rPh>
    <rPh sb="13" eb="15">
      <t>せいぞう</t>
    </rPh>
    <rPh sb="15" eb="17">
      <t>こうてい</t>
    </rPh>
    <rPh sb="18" eb="20">
      <t>みなお</t>
    </rPh>
    <rPh sb="22" eb="24">
      <t>しょるい</t>
    </rPh>
    <rPh sb="28" eb="29">
      <t>か</t>
    </rPh>
    <rPh sb="32" eb="33">
      <t>すす</t>
    </rPh>
    <rPh sb="35" eb="38">
      <t>せいさんせい</t>
    </rPh>
    <rPh sb="39" eb="41">
      <t>こうじょう</t>
    </rPh>
    <rPh sb="42" eb="43">
      <t>さら</t>
    </rPh>
    <rPh sb="45" eb="47">
      <t>じぎょう</t>
    </rPh>
    <rPh sb="47" eb="49">
      <t>かくだい</t>
    </rPh>
    <rPh sb="50" eb="52">
      <t>じつげん</t>
    </rPh>
    <rPh sb="53" eb="55">
      <t>めざ</t>
    </rPh>
    <phoneticPr fontId="9" type="Hiragana"/>
  </si>
  <si>
    <t>４　副業・兼業人材の紹介事業者</t>
    <rPh sb="2" eb="4">
      <t>ふくぎょう</t>
    </rPh>
    <rPh sb="5" eb="7">
      <t>けんぎょう</t>
    </rPh>
    <rPh sb="7" eb="9">
      <t>じんざい</t>
    </rPh>
    <rPh sb="10" eb="12">
      <t>しょうかい</t>
    </rPh>
    <rPh sb="12" eb="15">
      <t>じぎょうしゃ</t>
    </rPh>
    <phoneticPr fontId="9" type="Hiragana"/>
  </si>
  <si>
    <t>資本金</t>
    <rPh sb="0" eb="1">
      <t>し</t>
    </rPh>
    <rPh sb="1" eb="2">
      <t>ほん</t>
    </rPh>
    <rPh sb="2" eb="3">
      <t>かね</t>
    </rPh>
    <phoneticPr fontId="9" type="Hiragana"/>
  </si>
  <si>
    <t>※消費税額の１円未満の端数処理については、商品価格の１円未満を切り捨て、消費税額の１円未満を切り上げます。(理由：消費税は、補助金の交付対象ではないため)</t>
    <rPh sb="1" eb="4">
      <t>ショウヒゼイ</t>
    </rPh>
    <rPh sb="4" eb="5">
      <t>ガク</t>
    </rPh>
    <rPh sb="7" eb="8">
      <t>エン</t>
    </rPh>
    <rPh sb="8" eb="10">
      <t>ミマン</t>
    </rPh>
    <rPh sb="11" eb="13">
      <t>ハスウ</t>
    </rPh>
    <rPh sb="13" eb="15">
      <t>ショリ</t>
    </rPh>
    <rPh sb="21" eb="23">
      <t>ショウヒン</t>
    </rPh>
    <rPh sb="23" eb="25">
      <t>カカク</t>
    </rPh>
    <rPh sb="27" eb="28">
      <t>エン</t>
    </rPh>
    <rPh sb="28" eb="30">
      <t>ミマン</t>
    </rPh>
    <rPh sb="31" eb="32">
      <t>キ</t>
    </rPh>
    <rPh sb="33" eb="34">
      <t>ス</t>
    </rPh>
    <rPh sb="36" eb="39">
      <t>ショウヒゼイ</t>
    </rPh>
    <rPh sb="39" eb="40">
      <t>ガク</t>
    </rPh>
    <rPh sb="42" eb="43">
      <t>エン</t>
    </rPh>
    <rPh sb="43" eb="45">
      <t>ミマン</t>
    </rPh>
    <rPh sb="46" eb="47">
      <t>キ</t>
    </rPh>
    <rPh sb="48" eb="49">
      <t>ア</t>
    </rPh>
    <rPh sb="54" eb="56">
      <t>リユウ</t>
    </rPh>
    <rPh sb="57" eb="60">
      <t>ショウヒゼイ</t>
    </rPh>
    <rPh sb="62" eb="65">
      <t>ホジョキン</t>
    </rPh>
    <rPh sb="66" eb="68">
      <t>コウフ</t>
    </rPh>
    <rPh sb="68" eb="70">
      <t>タイショウ</t>
    </rPh>
    <phoneticPr fontId="4"/>
  </si>
  <si>
    <t>副業・兼業人材活用促進事業費補助金実施要領第１０条の規定に基づき交付申請をするにあたり、</t>
  </si>
  <si>
    <t>いる中小企業でないこと。</t>
  </si>
  <si>
    <t>例</t>
    <rPh sb="0" eb="1">
      <t>レイ</t>
    </rPh>
    <phoneticPr fontId="4"/>
  </si>
  <si>
    <t>職・氏名：</t>
  </si>
  <si>
    <t>担当業務等</t>
    <rPh sb="0" eb="2">
      <t>たんとう</t>
    </rPh>
    <rPh sb="2" eb="5">
      <t>ぎょうむとう</t>
    </rPh>
    <phoneticPr fontId="9" type="Hiragana"/>
  </si>
  <si>
    <t>５　事業経費</t>
    <rPh sb="2" eb="4">
      <t>じぎょう</t>
    </rPh>
    <rPh sb="4" eb="6">
      <t>けいひ</t>
    </rPh>
    <phoneticPr fontId="9" type="Hiragana"/>
  </si>
  <si>
    <t>(2)副業・兼業人材の就業予定期間</t>
    <rPh sb="3" eb="5">
      <t>ふくぎょう</t>
    </rPh>
    <rPh sb="6" eb="8">
      <t>けんぎょう</t>
    </rPh>
    <rPh sb="8" eb="10">
      <t>じんざい</t>
    </rPh>
    <rPh sb="11" eb="13">
      <t>しゅうぎょう</t>
    </rPh>
    <rPh sb="13" eb="15">
      <t>よてい</t>
    </rPh>
    <rPh sb="15" eb="17">
      <t>きかん</t>
    </rPh>
    <phoneticPr fontId="9" type="Hiragana"/>
  </si>
  <si>
    <t>①秋田県内で業務を行う予定回数</t>
    <rPh sb="1" eb="3">
      <t>あきた</t>
    </rPh>
    <rPh sb="3" eb="5">
      <t>けんない</t>
    </rPh>
    <rPh sb="6" eb="8">
      <t>ぎょうむ</t>
    </rPh>
    <rPh sb="9" eb="10">
      <t>おこな</t>
    </rPh>
    <rPh sb="11" eb="13">
      <t>よてい</t>
    </rPh>
    <rPh sb="13" eb="15">
      <t>かいすう</t>
    </rPh>
    <phoneticPr fontId="9" type="Hiragana"/>
  </si>
  <si>
    <t>回</t>
    <rPh sb="0" eb="1">
      <t>かい</t>
    </rPh>
    <phoneticPr fontId="9" type="Hiragana"/>
  </si>
  <si>
    <t>②１回あたりの往復交通費</t>
    <rPh sb="2" eb="3">
      <t>かい</t>
    </rPh>
    <rPh sb="7" eb="9">
      <t>おうふく</t>
    </rPh>
    <rPh sb="9" eb="12">
      <t>こうつうひ</t>
    </rPh>
    <phoneticPr fontId="9" type="Hiragana"/>
  </si>
  <si>
    <t>往復</t>
    <rPh sb="0" eb="2">
      <t>おうふく</t>
    </rPh>
    <phoneticPr fontId="9" type="Hiragana"/>
  </si>
  <si>
    <t>⑤人材紹介手数料</t>
    <rPh sb="1" eb="3">
      <t>じんざい</t>
    </rPh>
    <rPh sb="3" eb="5">
      <t>しょうかい</t>
    </rPh>
    <rPh sb="5" eb="8">
      <t>てすうりょう</t>
    </rPh>
    <phoneticPr fontId="9" type="Hiragana"/>
  </si>
  <si>
    <t>(5)補助事業に要した経費総額</t>
    <rPh sb="3" eb="5">
      <t>ほじょ</t>
    </rPh>
    <rPh sb="5" eb="7">
      <t>じぎょう</t>
    </rPh>
    <rPh sb="8" eb="9">
      <t>よう</t>
    </rPh>
    <rPh sb="11" eb="13">
      <t>けいひ</t>
    </rPh>
    <rPh sb="13" eb="15">
      <t>そうがく</t>
    </rPh>
    <phoneticPr fontId="9" type="Hiragana"/>
  </si>
  <si>
    <t>７ 性風俗関連営業、接待を伴う飲食店営業又はこれらの営業の一部を受託する営業を行う事業</t>
  </si>
  <si>
    <t>主たる事業</t>
    <rPh sb="0" eb="1">
      <t>しゅ</t>
    </rPh>
    <rPh sb="3" eb="5">
      <t>じぎょう</t>
    </rPh>
    <phoneticPr fontId="9" type="Hiragana"/>
  </si>
  <si>
    <t>税抜額
ｂ</t>
    <rPh sb="0" eb="2">
      <t>ゼイヌキ</t>
    </rPh>
    <rPh sb="2" eb="3">
      <t>ガク</t>
    </rPh>
    <phoneticPr fontId="4"/>
  </si>
  <si>
    <t>E-Mail</t>
  </si>
  <si>
    <t>1,000万</t>
    <rPh sb="5" eb="6">
      <t>まん</t>
    </rPh>
    <phoneticPr fontId="9" type="Hiragana"/>
  </si>
  <si>
    <t>(2)生年月日</t>
    <rPh sb="3" eb="5">
      <t>せいねん</t>
    </rPh>
    <rPh sb="5" eb="7">
      <t>がっぴ</t>
    </rPh>
    <phoneticPr fontId="9" type="Hiragana"/>
  </si>
  <si>
    <t>経費の内容</t>
    <rPh sb="0" eb="2">
      <t>けいひ</t>
    </rPh>
    <rPh sb="3" eb="5">
      <t>ないよう</t>
    </rPh>
    <phoneticPr fontId="9" type="Hiragana"/>
  </si>
  <si>
    <t>泊</t>
    <rPh sb="0" eb="1">
      <t>はく</t>
    </rPh>
    <phoneticPr fontId="9" type="Hiragana"/>
  </si>
  <si>
    <t>従業員数</t>
    <rPh sb="0" eb="3">
      <t>じゅうぎょういん</t>
    </rPh>
    <rPh sb="3" eb="4">
      <t>すう</t>
    </rPh>
    <phoneticPr fontId="9" type="Hiragana"/>
  </si>
  <si>
    <t>名称</t>
    <rPh sb="0" eb="2">
      <t>めいしょう</t>
    </rPh>
    <phoneticPr fontId="9" type="Hiragana"/>
  </si>
  <si>
    <t>所在地</t>
    <rPh sb="0" eb="3">
      <t>しょざいち</t>
    </rPh>
    <phoneticPr fontId="9" type="Hiragana"/>
  </si>
  <si>
    <t>回数</t>
    <rPh sb="0" eb="2">
      <t>カイスウ</t>
    </rPh>
    <phoneticPr fontId="4"/>
  </si>
  <si>
    <t>所属
(企業名及び部署等)</t>
    <rPh sb="0" eb="2">
      <t>しょぞく</t>
    </rPh>
    <rPh sb="4" eb="7">
      <t>きぎょうめい</t>
    </rPh>
    <rPh sb="7" eb="8">
      <t>およ</t>
    </rPh>
    <rPh sb="9" eb="11">
      <t>ぶしょ</t>
    </rPh>
    <rPh sb="11" eb="12">
      <t>とう</t>
    </rPh>
    <phoneticPr fontId="9" type="Hiragana"/>
  </si>
  <si>
    <t>④１回あたりの交通費及び宿泊費の計(②＋③)</t>
    <rPh sb="2" eb="3">
      <t>かい</t>
    </rPh>
    <rPh sb="7" eb="10">
      <t>こうつうひ</t>
    </rPh>
    <rPh sb="10" eb="11">
      <t>およ</t>
    </rPh>
    <rPh sb="12" eb="15">
      <t>しゅくはくひ</t>
    </rPh>
    <rPh sb="16" eb="17">
      <t>けい</t>
    </rPh>
    <phoneticPr fontId="9" type="Hiragana"/>
  </si>
  <si>
    <t>６ 破産、清算、民事再生手続き若しくは会社更生手続き開始の申立がなされていないこと。</t>
  </si>
  <si>
    <t>【人材を活用して解決したい経営課題】</t>
    <rPh sb="1" eb="3">
      <t>じんざい</t>
    </rPh>
    <rPh sb="4" eb="6">
      <t>かつよう</t>
    </rPh>
    <rPh sb="8" eb="10">
      <t>かいけつ</t>
    </rPh>
    <rPh sb="13" eb="15">
      <t>けいえい</t>
    </rPh>
    <rPh sb="15" eb="17">
      <t>かだい</t>
    </rPh>
    <phoneticPr fontId="9" type="Hiragana"/>
  </si>
  <si>
    <t>【事業を通じて目指す成果】</t>
    <rPh sb="1" eb="3">
      <t>じぎょう</t>
    </rPh>
    <rPh sb="4" eb="5">
      <t>つう</t>
    </rPh>
    <rPh sb="7" eb="9">
      <t>めざ</t>
    </rPh>
    <rPh sb="10" eb="12">
      <t>せいか</t>
    </rPh>
    <phoneticPr fontId="9" type="Hiragana"/>
  </si>
  <si>
    <t>積　算</t>
    <rPh sb="0" eb="1">
      <t>せき</t>
    </rPh>
    <rPh sb="2" eb="3">
      <t>さん</t>
    </rPh>
    <phoneticPr fontId="9" type="Hiragana"/>
  </si>
  <si>
    <t>補助事業計画書</t>
    <rPh sb="0" eb="2">
      <t>ほじょ</t>
    </rPh>
    <rPh sb="2" eb="4">
      <t>じぎょう</t>
    </rPh>
    <rPh sb="4" eb="7">
      <t>けいかくしょ</t>
    </rPh>
    <phoneticPr fontId="9" type="Hiragana"/>
  </si>
  <si>
    <t>請求日</t>
    <rPh sb="0" eb="3">
      <t>セイキュウビ</t>
    </rPh>
    <phoneticPr fontId="4"/>
  </si>
  <si>
    <t>請求書、領収書</t>
    <rPh sb="0" eb="3">
      <t>セイキュウショ</t>
    </rPh>
    <rPh sb="4" eb="7">
      <t>リョウシュウショ</t>
    </rPh>
    <phoneticPr fontId="4"/>
  </si>
  <si>
    <t>宿泊施設の請求書の写し、領収書、振込明細書</t>
    <rPh sb="0" eb="2">
      <t>シュクハク</t>
    </rPh>
    <rPh sb="2" eb="4">
      <t>シセツ</t>
    </rPh>
    <rPh sb="5" eb="8">
      <t>セイキュウショ</t>
    </rPh>
    <rPh sb="9" eb="10">
      <t>ウツ</t>
    </rPh>
    <rPh sb="12" eb="15">
      <t>リョウシュウショ</t>
    </rPh>
    <rPh sb="16" eb="18">
      <t>フリコミ</t>
    </rPh>
    <rPh sb="18" eb="21">
      <t>メイサイショ</t>
    </rPh>
    <phoneticPr fontId="4"/>
  </si>
  <si>
    <t>ホテル○○　1泊</t>
    <rPh sb="7" eb="8">
      <t>ハク</t>
    </rPh>
    <phoneticPr fontId="4"/>
  </si>
  <si>
    <t>交通費</t>
    <rPh sb="0" eb="3">
      <t>こうつうひ</t>
    </rPh>
    <phoneticPr fontId="9" type="Hiragana"/>
  </si>
  <si>
    <t>る者</t>
  </si>
  <si>
    <t>宿泊費</t>
    <rPh sb="0" eb="3">
      <t>シュクハクヒ</t>
    </rPh>
    <phoneticPr fontId="4"/>
  </si>
  <si>
    <t>【自家用車・タクシー利用車賃】</t>
    <rPh sb="1" eb="5">
      <t>じかようしゃ</t>
    </rPh>
    <rPh sb="10" eb="12">
      <t>りよう</t>
    </rPh>
    <rPh sb="12" eb="13">
      <t>くるま</t>
    </rPh>
    <rPh sb="13" eb="14">
      <t>ちん</t>
    </rPh>
    <phoneticPr fontId="9" type="Hiragana"/>
  </si>
  <si>
    <t>確認書類・備考</t>
    <rPh sb="0" eb="2">
      <t>カクニン</t>
    </rPh>
    <rPh sb="2" eb="4">
      <t>ショルイ</t>
    </rPh>
    <rPh sb="5" eb="7">
      <t>ビコウ</t>
    </rPh>
    <phoneticPr fontId="4"/>
  </si>
  <si>
    <t>　令和６年度において、次のとおり補助金等を交付されるよう申請します。</t>
    <rPh sb="1" eb="3">
      <t>れいわ</t>
    </rPh>
    <rPh sb="4" eb="6">
      <t>ねんど</t>
    </rPh>
    <rPh sb="11" eb="12">
      <t>つぎ</t>
    </rPh>
    <rPh sb="16" eb="19">
      <t>ほじょきん</t>
    </rPh>
    <rPh sb="19" eb="20">
      <t>とう</t>
    </rPh>
    <rPh sb="21" eb="23">
      <t>こうふ</t>
    </rPh>
    <rPh sb="28" eb="30">
      <t>しんせい</t>
    </rPh>
    <phoneticPr fontId="9" type="Hiragana"/>
  </si>
  <si>
    <t>（例：○○ホテル）</t>
    <rPh sb="1" eb="2">
      <t>れい</t>
    </rPh>
    <phoneticPr fontId="9" type="Hiragana"/>
  </si>
  <si>
    <t>上</t>
    <rPh sb="0" eb="1">
      <t>ウエ</t>
    </rPh>
    <phoneticPr fontId="4"/>
  </si>
  <si>
    <t>秋田　太郎</t>
    <rPh sb="0" eb="2">
      <t>あきた</t>
    </rPh>
    <rPh sb="3" eb="5">
      <t>たろう</t>
    </rPh>
    <phoneticPr fontId="9" type="Hiragana"/>
  </si>
  <si>
    <t>下</t>
    <rPh sb="0" eb="1">
      <t>シタ</t>
    </rPh>
    <phoneticPr fontId="4"/>
  </si>
  <si>
    <t>小計</t>
    <rPh sb="0" eb="2">
      <t>ショウケイ</t>
    </rPh>
    <phoneticPr fontId="4"/>
  </si>
  <si>
    <t>交通費</t>
    <rPh sb="0" eb="2">
      <t>コウツウ</t>
    </rPh>
    <rPh sb="2" eb="3">
      <t>ヒ</t>
    </rPh>
    <phoneticPr fontId="4"/>
  </si>
  <si>
    <t xml:space="preserve"> 経費区分：</t>
  </si>
  <si>
    <t>支払種別・名称</t>
    <rPh sb="0" eb="2">
      <t>シハラ</t>
    </rPh>
    <rPh sb="2" eb="4">
      <t>シュベツ</t>
    </rPh>
    <rPh sb="5" eb="7">
      <t>メイショウ</t>
    </rPh>
    <phoneticPr fontId="4"/>
  </si>
  <si>
    <t>規格・内容</t>
    <rPh sb="0" eb="2">
      <t>キカク</t>
    </rPh>
    <rPh sb="3" eb="5">
      <t>ナイヨウ</t>
    </rPh>
    <phoneticPr fontId="4"/>
  </si>
  <si>
    <t>令和　年
　月　日</t>
    <rPh sb="0" eb="2">
      <t>れいわ</t>
    </rPh>
    <rPh sb="3" eb="4">
      <t>ねん</t>
    </rPh>
    <rPh sb="6" eb="7">
      <t>つき</t>
    </rPh>
    <rPh sb="8" eb="9">
      <t>にち</t>
    </rPh>
    <phoneticPr fontId="9" type="Hiragana"/>
  </si>
  <si>
    <t>人材紹介手数料</t>
    <rPh sb="0" eb="2">
      <t>ジンザイ</t>
    </rPh>
    <rPh sb="2" eb="4">
      <t>ショウカイ</t>
    </rPh>
    <rPh sb="4" eb="7">
      <t>テスウリョウ</t>
    </rPh>
    <phoneticPr fontId="4"/>
  </si>
  <si>
    <t>交付決定額
/決定前の場合申請額</t>
    <rPh sb="0" eb="2">
      <t>こうふ</t>
    </rPh>
    <rPh sb="2" eb="5">
      <t>けっていがく</t>
    </rPh>
    <rPh sb="7" eb="10">
      <t>けっていまえ</t>
    </rPh>
    <rPh sb="11" eb="13">
      <t>ばあい</t>
    </rPh>
    <rPh sb="13" eb="16">
      <t>しんせいがく</t>
    </rPh>
    <phoneticPr fontId="9" type="Hiragana"/>
  </si>
  <si>
    <t>支払日</t>
    <rPh sb="0" eb="3">
      <t>シハライビ</t>
    </rPh>
    <phoneticPr fontId="4"/>
  </si>
  <si>
    <t>３ 発行済株式の総数又は出資価格の総額の３分の２以上を大企業が所有又は出資している中小</t>
  </si>
  <si>
    <t>補助事業に要する経費(a)</t>
    <rPh sb="0" eb="2">
      <t>ほじょ</t>
    </rPh>
    <rPh sb="2" eb="4">
      <t>じぎょう</t>
    </rPh>
    <rPh sb="5" eb="6">
      <t>よう</t>
    </rPh>
    <rPh sb="8" eb="10">
      <t>けいひ</t>
    </rPh>
    <phoneticPr fontId="9" type="Hiragana"/>
  </si>
  <si>
    <t>振込</t>
  </si>
  <si>
    <t>消費税額
ｃ</t>
    <rPh sb="0" eb="3">
      <t>ショウヒゼイ</t>
    </rPh>
    <rPh sb="3" eb="4">
      <t>ガク</t>
    </rPh>
    <phoneticPr fontId="4"/>
  </si>
  <si>
    <t>交通費</t>
    <rPh sb="0" eb="3">
      <t>コウツウヒ</t>
    </rPh>
    <phoneticPr fontId="4"/>
  </si>
  <si>
    <t>補助対象外の金額ｄ</t>
    <rPh sb="6" eb="7">
      <t>キン</t>
    </rPh>
    <phoneticPr fontId="4"/>
  </si>
  <si>
    <t>企業
支払日</t>
    <rPh sb="0" eb="2">
      <t>キギョウ</t>
    </rPh>
    <rPh sb="3" eb="6">
      <t>シハライビ</t>
    </rPh>
    <phoneticPr fontId="4"/>
  </si>
  <si>
    <t>切符、領収書、旅行者からの請求書、振込明細書</t>
    <rPh sb="0" eb="2">
      <t>キップ</t>
    </rPh>
    <rPh sb="3" eb="6">
      <t>リョウシュウショ</t>
    </rPh>
    <rPh sb="7" eb="10">
      <t>リョコウシャ</t>
    </rPh>
    <rPh sb="13" eb="16">
      <t>セイキュウショ</t>
    </rPh>
    <rPh sb="17" eb="19">
      <t>フリコミ</t>
    </rPh>
    <rPh sb="19" eb="22">
      <t>メイサイショ</t>
    </rPh>
    <phoneticPr fontId="4"/>
  </si>
  <si>
    <t>旅費規程</t>
    <rPh sb="0" eb="2">
      <t>リョヒ</t>
    </rPh>
    <rPh sb="2" eb="4">
      <t>キテイ</t>
    </rPh>
    <phoneticPr fontId="4"/>
  </si>
  <si>
    <t>宿泊地</t>
    <rPh sb="0" eb="3">
      <t>しゅくはくち</t>
    </rPh>
    <phoneticPr fontId="9" type="Hiragana"/>
  </si>
  <si>
    <t>中小企業のＤＸ支援やシステム開発に携わってきた経験を活かし、
・設備の稼働率などのデータ分析
・分析結果に基づく、具体的な改善策の提案・実行支援
・現在紙で管理している書類のデータ化
を担っていただく。</t>
    <rPh sb="0" eb="2">
      <t>ちゅうしょう</t>
    </rPh>
    <rPh sb="2" eb="4">
      <t>きぎょう</t>
    </rPh>
    <rPh sb="7" eb="9">
      <t>しえん</t>
    </rPh>
    <rPh sb="14" eb="16">
      <t>かいはつ</t>
    </rPh>
    <rPh sb="17" eb="18">
      <t>たずさ</t>
    </rPh>
    <rPh sb="23" eb="25">
      <t>けいけん</t>
    </rPh>
    <rPh sb="26" eb="27">
      <t>い</t>
    </rPh>
    <rPh sb="32" eb="34">
      <t>せつび</t>
    </rPh>
    <rPh sb="35" eb="38">
      <t>かどうりつ</t>
    </rPh>
    <rPh sb="44" eb="46">
      <t>ぶんせき</t>
    </rPh>
    <rPh sb="48" eb="50">
      <t>ぶんせき</t>
    </rPh>
    <rPh sb="50" eb="52">
      <t>けっか</t>
    </rPh>
    <rPh sb="53" eb="54">
      <t>もと</t>
    </rPh>
    <rPh sb="57" eb="60">
      <t>ぐたいてき</t>
    </rPh>
    <rPh sb="61" eb="64">
      <t>かいぜんさく</t>
    </rPh>
    <rPh sb="65" eb="67">
      <t>ていあん</t>
    </rPh>
    <rPh sb="68" eb="70">
      <t>じっこう</t>
    </rPh>
    <rPh sb="70" eb="72">
      <t>しえん</t>
    </rPh>
    <rPh sb="74" eb="76">
      <t>げんざい</t>
    </rPh>
    <rPh sb="76" eb="77">
      <t>かみ</t>
    </rPh>
    <rPh sb="78" eb="80">
      <t>かんり</t>
    </rPh>
    <rPh sb="84" eb="86">
      <t>しょるい</t>
    </rPh>
    <rPh sb="90" eb="91">
      <t>か</t>
    </rPh>
    <rPh sb="93" eb="94">
      <t>にな</t>
    </rPh>
    <phoneticPr fontId="9" type="Hiragana"/>
  </si>
  <si>
    <t>昭和○年○月○日</t>
    <rPh sb="0" eb="2">
      <t>しょうわ</t>
    </rPh>
    <rPh sb="3" eb="4">
      <t>ねん</t>
    </rPh>
    <rPh sb="5" eb="6">
      <t>がつ</t>
    </rPh>
    <rPh sb="7" eb="8">
      <t>にち</t>
    </rPh>
    <phoneticPr fontId="9" type="Hiragana"/>
  </si>
  <si>
    <t>●●部門の新規事業立ち上げ、新商品開発</t>
    <rPh sb="2" eb="4">
      <t>ぶもん</t>
    </rPh>
    <rPh sb="5" eb="7">
      <t>しんき</t>
    </rPh>
    <rPh sb="7" eb="9">
      <t>じぎょう</t>
    </rPh>
    <rPh sb="9" eb="10">
      <t>た</t>
    </rPh>
    <rPh sb="11" eb="12">
      <t>あ</t>
    </rPh>
    <rPh sb="14" eb="17">
      <t>しんしょうひん</t>
    </rPh>
    <rPh sb="17" eb="19">
      <t>かいはつ</t>
    </rPh>
    <phoneticPr fontId="9" type="Hiragana"/>
  </si>
  <si>
    <t>(4) 自己、その属する法人その他の団体若しくは第三者の不正の利益を図る目的又は第三者に</t>
  </si>
  <si>
    <t>別紙１－２　交付申請額の算定根拠及び補助金交付申請額算定表</t>
    <rPh sb="0" eb="2">
      <t>べっし</t>
    </rPh>
    <rPh sb="6" eb="8">
      <t>こうふ</t>
    </rPh>
    <rPh sb="8" eb="11">
      <t>しんせいがく</t>
    </rPh>
    <rPh sb="12" eb="14">
      <t>さんてい</t>
    </rPh>
    <rPh sb="14" eb="16">
      <t>こんきょ</t>
    </rPh>
    <rPh sb="16" eb="17">
      <t>およ</t>
    </rPh>
    <rPh sb="18" eb="21">
      <t>ほじょきん</t>
    </rPh>
    <rPh sb="21" eb="23">
      <t>こうふ</t>
    </rPh>
    <rPh sb="23" eb="26">
      <t>しんせいがく</t>
    </rPh>
    <rPh sb="26" eb="28">
      <t>さんてい</t>
    </rPh>
    <rPh sb="28" eb="29">
      <t>ひょう</t>
    </rPh>
    <phoneticPr fontId="9" type="Hiragana"/>
  </si>
  <si>
    <t>×</t>
  </si>
  <si>
    <t>＝</t>
  </si>
  <si>
    <t>駅</t>
    <rPh sb="0" eb="1">
      <t>えき</t>
    </rPh>
    <phoneticPr fontId="9" type="Hiragana"/>
  </si>
  <si>
    <t>【航空運賃】</t>
    <rPh sb="1" eb="3">
      <t>こうくう</t>
    </rPh>
    <rPh sb="3" eb="5">
      <t>うんちん</t>
    </rPh>
    <phoneticPr fontId="9" type="Hiragana"/>
  </si>
  <si>
    <t>空港</t>
    <rPh sb="0" eb="2">
      <t>くうこう</t>
    </rPh>
    <phoneticPr fontId="9" type="Hiragana"/>
  </si>
  <si>
    <t>【有料道路通行料金】</t>
    <rPh sb="1" eb="3">
      <t>ゆうりょう</t>
    </rPh>
    <rPh sb="3" eb="5">
      <t>どうろ</t>
    </rPh>
    <rPh sb="5" eb="7">
      <t>つうこう</t>
    </rPh>
    <rPh sb="7" eb="9">
      <t>りょうきん</t>
    </rPh>
    <phoneticPr fontId="9" type="Hiragana"/>
  </si>
  <si>
    <t>総務部（秋田県秋田市･･･）</t>
    <rPh sb="0" eb="3">
      <t>そうむぶ</t>
    </rPh>
    <rPh sb="4" eb="7">
      <t>あきたけん</t>
    </rPh>
    <rPh sb="7" eb="10">
      <t>あきたし</t>
    </rPh>
    <phoneticPr fontId="9" type="Hiragana"/>
  </si>
  <si>
    <t>（責任者の連絡先）</t>
  </si>
  <si>
    <t>IC</t>
  </si>
  <si>
    <t>【その他移動に要する旅費】</t>
    <rPh sb="3" eb="4">
      <t>た</t>
    </rPh>
    <rPh sb="4" eb="6">
      <t>いどう</t>
    </rPh>
    <rPh sb="7" eb="8">
      <t>よう</t>
    </rPh>
    <rPh sb="10" eb="12">
      <t>りょひ</t>
    </rPh>
    <phoneticPr fontId="9" type="Hiragana"/>
  </si>
  <si>
    <t>(3) 暴力団又は暴力団員がその経営又は運営に実質的に関与している者</t>
  </si>
  <si>
    <t>：</t>
  </si>
  <si>
    <t>）</t>
  </si>
  <si>
    <t>補助対象経費(a-b)</t>
    <rPh sb="0" eb="2">
      <t>ほじょ</t>
    </rPh>
    <rPh sb="2" eb="4">
      <t>たいしょう</t>
    </rPh>
    <rPh sb="4" eb="6">
      <t>けいひ</t>
    </rPh>
    <phoneticPr fontId="9" type="Hiragana"/>
  </si>
  <si>
    <t>合　計</t>
    <rPh sb="0" eb="1">
      <t>ごう</t>
    </rPh>
    <rPh sb="2" eb="3">
      <t>けい</t>
    </rPh>
    <phoneticPr fontId="9" type="Hiragana"/>
  </si>
  <si>
    <t>※１：消費税、宿泊費の補助上限超過額、食費など</t>
    <rPh sb="3" eb="6">
      <t>しょうひぜい</t>
    </rPh>
    <rPh sb="7" eb="10">
      <t>しゅくはくひ</t>
    </rPh>
    <rPh sb="11" eb="13">
      <t>ほじょ</t>
    </rPh>
    <rPh sb="13" eb="15">
      <t>じょうげん</t>
    </rPh>
    <rPh sb="15" eb="17">
      <t>ちょうか</t>
    </rPh>
    <rPh sb="17" eb="18">
      <t>がく</t>
    </rPh>
    <rPh sb="19" eb="21">
      <t>しょくひ</t>
    </rPh>
    <phoneticPr fontId="9" type="Hiragana"/>
  </si>
  <si>
    <t>宿泊費</t>
    <rPh sb="0" eb="3">
      <t>しゅくはくひ</t>
    </rPh>
    <phoneticPr fontId="9" type="Hiragana"/>
  </si>
  <si>
    <t>人材紹介手数料</t>
    <rPh sb="0" eb="2">
      <t>じんざい</t>
    </rPh>
    <rPh sb="2" eb="4">
      <t>しょうかい</t>
    </rPh>
    <rPh sb="4" eb="7">
      <t>てすうりょう</t>
    </rPh>
    <phoneticPr fontId="9" type="Hiragana"/>
  </si>
  <si>
    <t>人材事業者名</t>
    <rPh sb="0" eb="2">
      <t>じんざい</t>
    </rPh>
    <rPh sb="2" eb="5">
      <t>じぎょうしゃ</t>
    </rPh>
    <rPh sb="5" eb="6">
      <t>な</t>
    </rPh>
    <phoneticPr fontId="9" type="Hiragana"/>
  </si>
  <si>
    <t>◇</t>
  </si>
  <si>
    <t>(4)事業計画の内容</t>
    <rPh sb="3" eb="5">
      <t>じぎょう</t>
    </rPh>
    <rPh sb="5" eb="7">
      <t>けいかく</t>
    </rPh>
    <rPh sb="8" eb="10">
      <t>ないよう</t>
    </rPh>
    <phoneticPr fontId="9" type="Hiragana"/>
  </si>
  <si>
    <t>(5)事業計画における副業・兼業人材が担う業務(役割)</t>
    <rPh sb="3" eb="5">
      <t>じぎょう</t>
    </rPh>
    <rPh sb="5" eb="7">
      <t>けいかく</t>
    </rPh>
    <rPh sb="11" eb="13">
      <t>ふくぎょう</t>
    </rPh>
    <rPh sb="14" eb="16">
      <t>けんぎょう</t>
    </rPh>
    <rPh sb="16" eb="18">
      <t>じんざい</t>
    </rPh>
    <rPh sb="19" eb="20">
      <t>にな</t>
    </rPh>
    <rPh sb="21" eb="23">
      <t>ぎょうむ</t>
    </rPh>
    <rPh sb="24" eb="26">
      <t>やくわり</t>
    </rPh>
    <phoneticPr fontId="9" type="Hiragana"/>
  </si>
  <si>
    <t>対象日(行)</t>
    <rPh sb="0" eb="2">
      <t>タイショウ</t>
    </rPh>
    <rPh sb="2" eb="3">
      <t>ビ</t>
    </rPh>
    <rPh sb="4" eb="5">
      <t>イ</t>
    </rPh>
    <phoneticPr fontId="4"/>
  </si>
  <si>
    <t>別紙５－１</t>
  </si>
  <si>
    <t>秋田新幹線　秋田⇔東京往復</t>
    <rPh sb="0" eb="2">
      <t>アキタ</t>
    </rPh>
    <rPh sb="2" eb="5">
      <t>シンカンセン</t>
    </rPh>
    <rPh sb="6" eb="8">
      <t>アキタ</t>
    </rPh>
    <rPh sb="9" eb="11">
      <t>トウキョウ</t>
    </rPh>
    <rPh sb="11" eb="13">
      <t>オウフク</t>
    </rPh>
    <phoneticPr fontId="4"/>
  </si>
  <si>
    <t>代表取締役　××　××</t>
    <rPh sb="0" eb="2">
      <t>だいひょう</t>
    </rPh>
    <rPh sb="2" eb="5">
      <t>とりしまりやく</t>
    </rPh>
    <phoneticPr fontId="9" type="Hiragana"/>
  </si>
  <si>
    <t>12 本事業で補助対象とする経費が、国や県その他公的支援機関等が行う他の補助事業と重複し</t>
  </si>
  <si>
    <t>宿泊日(始)</t>
    <rPh sb="0" eb="2">
      <t>シュクハク</t>
    </rPh>
    <rPh sb="2" eb="3">
      <t>ビ</t>
    </rPh>
    <rPh sb="4" eb="5">
      <t>ハジ</t>
    </rPh>
    <phoneticPr fontId="4"/>
  </si>
  <si>
    <t>宿泊日(終)</t>
    <rPh sb="0" eb="2">
      <t>シュクハク</t>
    </rPh>
    <rPh sb="2" eb="3">
      <t>ビ</t>
    </rPh>
    <rPh sb="4" eb="5">
      <t>オ</t>
    </rPh>
    <phoneticPr fontId="4"/>
  </si>
  <si>
    <t>促進事業費補助金に係る事業実績について、当該補助金実施要領第１３条に基づき、</t>
  </si>
  <si>
    <t>電話番号：</t>
  </si>
  <si>
    <t>請求書</t>
  </si>
  <si>
    <t>別紙５－２「費用明細書」のとおり</t>
    <rPh sb="0" eb="2">
      <t>べっし</t>
    </rPh>
    <rPh sb="6" eb="8">
      <t>ひよう</t>
    </rPh>
    <rPh sb="8" eb="11">
      <t>めいさいしょ</t>
    </rPh>
    <phoneticPr fontId="9" type="Hiragana"/>
  </si>
  <si>
    <t>商号又は名称</t>
  </si>
  <si>
    <t>秋田県知事宛</t>
  </si>
  <si>
    <t>職氏名</t>
  </si>
  <si>
    <t>下記の事項について誓約します。</t>
  </si>
  <si>
    <t>企業でないこと。</t>
  </si>
  <si>
    <t>４ 役員の総数の２分の１以上を大企業の役員又は社員が兼務している中小企業でないこと。</t>
  </si>
  <si>
    <t>５ 国税及び地方税に未納がないこと。</t>
  </si>
  <si>
    <t>今年度すでに当補助金をしている場合、太枠のセルに内容を記入してください</t>
    <rPh sb="0" eb="3">
      <t>こんねんど</t>
    </rPh>
    <rPh sb="6" eb="7">
      <t>とう</t>
    </rPh>
    <rPh sb="7" eb="10">
      <t>ほじょきん</t>
    </rPh>
    <rPh sb="15" eb="17">
      <t>ばあい</t>
    </rPh>
    <rPh sb="18" eb="20">
      <t>ふとわく</t>
    </rPh>
    <rPh sb="24" eb="26">
      <t>ないよう</t>
    </rPh>
    <rPh sb="27" eb="29">
      <t>きにゅう</t>
    </rPh>
    <phoneticPr fontId="9" type="Hiragana"/>
  </si>
  <si>
    <t>者ではないこと。</t>
  </si>
  <si>
    <t>８ 政治活動及び宗教活動を行う事業者でないこと。</t>
  </si>
  <si>
    <t>る事業者でないこと。</t>
  </si>
  <si>
    <t>11 本事業の対象となる副業・兼業人材が、過去に補助事業者のもとで、雇用関係、出向、派遣、</t>
  </si>
  <si>
    <t>ていないこと。</t>
  </si>
  <si>
    <t>13 自社又は自社の役員等（法人である場合は役員又は支店若しくは営業所の代表者その他これ</t>
  </si>
  <si>
    <t>同等の責任を有する者をいう。）は、次のいずれにも該当しないこと。</t>
  </si>
  <si>
    <t>(1) 暴力団（暴力団員による不当な行為の防止等に関する法律（平成３年法律第77 号。以下「法」</t>
  </si>
  <si>
    <t>という。）第２条第２号に規定する暴力団をいう。以下同じ。）</t>
  </si>
  <si>
    <t>(2) 暴力団員（法第２条第６号に規定する暴力団員をいう。以下同じ。）</t>
  </si>
  <si>
    <t>(5) 暴力団又は暴力団員に対して資金等を提供し、又は便宜を供与するなど直接的又は積極的</t>
  </si>
  <si>
    <t>に暴力団の維持運営に協力し、又は関与している者</t>
  </si>
  <si>
    <t>(6) 暴力団又は暴力団員であることを知りながらこれを不当に利用している者</t>
  </si>
  <si>
    <t>(7) (3)から(6)に掲げる者のほか、暴力団又は暴力団員と社会的に非難されるべき関係を有す</t>
  </si>
  <si>
    <t>所属：</t>
  </si>
  <si>
    <t>Ｅ-mail ：</t>
  </si>
  <si>
    <t>（担当者の連絡先）</t>
  </si>
  <si>
    <t>株式会社○○○</t>
    <rPh sb="0" eb="4">
      <t>かぶしきがいしゃ</t>
    </rPh>
    <phoneticPr fontId="9" type="Hiragana"/>
  </si>
  <si>
    <t>秋田県秋田市山王３－１－１</t>
    <rPh sb="0" eb="3">
      <t>あきたけん</t>
    </rPh>
    <rPh sb="3" eb="6">
      <t>あきたし</t>
    </rPh>
    <rPh sb="6" eb="8">
      <t>さんのう</t>
    </rPh>
    <phoneticPr fontId="9" type="Hiragana"/>
  </si>
  <si>
    <t>電子部品製造業</t>
    <rPh sb="0" eb="2">
      <t>でんし</t>
    </rPh>
    <rPh sb="2" eb="4">
      <t>ぶひん</t>
    </rPh>
    <rPh sb="4" eb="7">
      <t>せいぞうぎょう</t>
    </rPh>
    <phoneticPr fontId="9" type="Hiragana"/>
  </si>
  <si>
    <t>○○○.com</t>
  </si>
  <si>
    <t>東京都○○区●●町～</t>
    <rPh sb="0" eb="3">
      <t>とうきょうと</t>
    </rPh>
    <rPh sb="5" eb="6">
      <t>く</t>
    </rPh>
    <rPh sb="8" eb="9">
      <t>まち</t>
    </rPh>
    <phoneticPr fontId="9" type="Hiragana"/>
  </si>
  <si>
    <t>令和○年○月○日</t>
    <rPh sb="0" eb="2">
      <t>れいわ</t>
    </rPh>
    <rPh sb="3" eb="4">
      <t>ねん</t>
    </rPh>
    <rPh sb="5" eb="6">
      <t>がつ</t>
    </rPh>
    <rPh sb="7" eb="8">
      <t>にち</t>
    </rPh>
    <phoneticPr fontId="9" type="Hiragana"/>
  </si>
  <si>
    <t>株式会社×××
システム事業部</t>
    <rPh sb="0" eb="4">
      <t>かぶしきがいしゃ</t>
    </rPh>
    <rPh sb="12" eb="15">
      <t>じぎょうぶ</t>
    </rPh>
    <phoneticPr fontId="9" type="Hiragana"/>
  </si>
  <si>
    <t>■■システムの営業、導入支援</t>
    <rPh sb="7" eb="9">
      <t>えいぎょう</t>
    </rPh>
    <rPh sb="10" eb="12">
      <t>どうにゅう</t>
    </rPh>
    <rPh sb="12" eb="14">
      <t>しえん</t>
    </rPh>
    <phoneticPr fontId="9" type="Hiragana"/>
  </si>
  <si>
    <t>令和○年○月○日</t>
    <rPh sb="0" eb="2">
      <t>れいわ</t>
    </rPh>
    <rPh sb="3" eb="4">
      <t>ねん</t>
    </rPh>
    <rPh sb="5" eb="6">
      <t>つき</t>
    </rPh>
    <rPh sb="7" eb="8">
      <t>にち</t>
    </rPh>
    <phoneticPr fontId="9" type="Hiragana"/>
  </si>
  <si>
    <t>弊社は○○部品の製造を主に営んでおり、着実に業績を伸ばしている。更なる事業成長や人手不足への対応のため、製造工程のＤＸを進め、生産性向上を図りたいが、社内に専門知識を有する人材がおらず、思うように進められていない。</t>
    <rPh sb="0" eb="2">
      <t>へいしゃ</t>
    </rPh>
    <rPh sb="5" eb="7">
      <t>ぶひん</t>
    </rPh>
    <rPh sb="8" eb="10">
      <t>せいぞう</t>
    </rPh>
    <rPh sb="11" eb="12">
      <t>おも</t>
    </rPh>
    <rPh sb="13" eb="14">
      <t>いとな</t>
    </rPh>
    <rPh sb="19" eb="21">
      <t>ちゃくじつ</t>
    </rPh>
    <rPh sb="22" eb="24">
      <t>ぎょうせき</t>
    </rPh>
    <rPh sb="25" eb="26">
      <t>の</t>
    </rPh>
    <rPh sb="32" eb="33">
      <t>さら</t>
    </rPh>
    <rPh sb="35" eb="37">
      <t>じぎょう</t>
    </rPh>
    <rPh sb="37" eb="39">
      <t>せいちょう</t>
    </rPh>
    <rPh sb="40" eb="42">
      <t>ひとで</t>
    </rPh>
    <rPh sb="42" eb="44">
      <t>ぶそく</t>
    </rPh>
    <rPh sb="46" eb="48">
      <t>たいおう</t>
    </rPh>
    <rPh sb="52" eb="54">
      <t>せいぞう</t>
    </rPh>
    <rPh sb="54" eb="56">
      <t>こうてい</t>
    </rPh>
    <rPh sb="60" eb="61">
      <t>すす</t>
    </rPh>
    <rPh sb="63" eb="66">
      <t>せいさんせい</t>
    </rPh>
    <rPh sb="66" eb="68">
      <t>こうじょう</t>
    </rPh>
    <rPh sb="69" eb="70">
      <t>はか</t>
    </rPh>
    <rPh sb="75" eb="77">
      <t>しゃない</t>
    </rPh>
    <rPh sb="78" eb="80">
      <t>せんもん</t>
    </rPh>
    <rPh sb="80" eb="82">
      <t>ちしき</t>
    </rPh>
    <rPh sb="83" eb="84">
      <t>ゆう</t>
    </rPh>
    <rPh sb="86" eb="88">
      <t>じんざい</t>
    </rPh>
    <rPh sb="93" eb="94">
      <t>おも</t>
    </rPh>
    <rPh sb="98" eb="99">
      <t>すす</t>
    </rPh>
    <phoneticPr fontId="9" type="Hiragana"/>
  </si>
  <si>
    <r>
      <t>秋田県プロフェッショナル人材戦略拠点　登録民間人材ビジネス事業者（</t>
    </r>
    <r>
      <rPr>
        <sz val="11"/>
        <color auto="1"/>
        <rFont val="ＭＳ Ｐ明朝"/>
      </rPr>
      <t>令和６年４月１日時点）</t>
    </r>
    <rPh sb="0" eb="3">
      <t>アキタケン</t>
    </rPh>
    <rPh sb="12" eb="14">
      <t>ジンザイ</t>
    </rPh>
    <rPh sb="14" eb="16">
      <t>センリャク</t>
    </rPh>
    <rPh sb="16" eb="18">
      <t>キョテン</t>
    </rPh>
    <rPh sb="19" eb="21">
      <t>トウロク</t>
    </rPh>
    <rPh sb="21" eb="23">
      <t>ミンカン</t>
    </rPh>
    <rPh sb="23" eb="25">
      <t>ジンザイ</t>
    </rPh>
    <rPh sb="29" eb="32">
      <t>ジギョウシャ</t>
    </rPh>
    <rPh sb="33" eb="35">
      <t>レイワ</t>
    </rPh>
    <rPh sb="36" eb="37">
      <t>トシ</t>
    </rPh>
    <rPh sb="38" eb="39">
      <t>ツキ</t>
    </rPh>
    <rPh sb="40" eb="41">
      <t>ニチ</t>
    </rPh>
    <rPh sb="41" eb="43">
      <t>ジテン</t>
    </rPh>
    <phoneticPr fontId="4"/>
  </si>
  <si>
    <t>▼プルダウンで選択</t>
    <rPh sb="7" eb="9">
      <t>センタク</t>
    </rPh>
    <phoneticPr fontId="4"/>
  </si>
  <si>
    <t>総務部長　</t>
    <rPh sb="0" eb="2">
      <t>そうむ</t>
    </rPh>
    <rPh sb="2" eb="4">
      <t>ぶちょう</t>
    </rPh>
    <phoneticPr fontId="9" type="Hiragana"/>
  </si>
  <si>
    <t>秋田　二郎</t>
    <rPh sb="0" eb="2">
      <t>あきた</t>
    </rPh>
    <rPh sb="3" eb="5">
      <t>じろう</t>
    </rPh>
    <phoneticPr fontId="9" type="Hiragana"/>
  </si>
  <si>
    <t>昭和　年　月　日</t>
    <rPh sb="0" eb="2">
      <t>しょうわ</t>
    </rPh>
    <rPh sb="3" eb="4">
      <t>ねん</t>
    </rPh>
    <rPh sb="5" eb="6">
      <t>つき</t>
    </rPh>
    <rPh sb="7" eb="8">
      <t>にち</t>
    </rPh>
    <phoneticPr fontId="9" type="Hiragana"/>
  </si>
  <si>
    <t>東京</t>
    <rPh sb="0" eb="2">
      <t>とうきょう</t>
    </rPh>
    <phoneticPr fontId="9" type="Hiragana"/>
  </si>
  <si>
    <t>秋田</t>
    <rPh sb="0" eb="2">
      <t>あきた</t>
    </rPh>
    <phoneticPr fontId="9" type="Hiragana"/>
  </si>
  <si>
    <t>○○ホテル</t>
  </si>
  <si>
    <t>副業・兼業人材を活用して、業務のＤＸを進め、生産性向上と更なる事業拡大の実現を図る。</t>
    <rPh sb="0" eb="2">
      <t>ふくぎょう</t>
    </rPh>
    <rPh sb="3" eb="5">
      <t>けんぎょう</t>
    </rPh>
    <rPh sb="5" eb="7">
      <t>じんざい</t>
    </rPh>
    <rPh sb="8" eb="10">
      <t>かつよう</t>
    </rPh>
    <rPh sb="13" eb="15">
      <t>ぎょうむ</t>
    </rPh>
    <rPh sb="19" eb="20">
      <t>すす</t>
    </rPh>
    <rPh sb="22" eb="25">
      <t>せいさんせい</t>
    </rPh>
    <rPh sb="25" eb="27">
      <t>こうじょう</t>
    </rPh>
    <rPh sb="28" eb="29">
      <t>さら</t>
    </rPh>
    <rPh sb="31" eb="33">
      <t>じぎょう</t>
    </rPh>
    <rPh sb="33" eb="35">
      <t>かくだい</t>
    </rPh>
    <rPh sb="36" eb="38">
      <t>じつげん</t>
    </rPh>
    <rPh sb="39" eb="40">
      <t>はか</t>
    </rPh>
    <phoneticPr fontId="9" type="Hiragana"/>
  </si>
  <si>
    <t>補助金の種別</t>
    <rPh sb="0" eb="3">
      <t>ほじょきん</t>
    </rPh>
    <rPh sb="4" eb="6">
      <t>しゅべつ</t>
    </rPh>
    <phoneticPr fontId="9" type="Hiragana"/>
  </si>
  <si>
    <t>別紙５－２ 費用明細書</t>
    <rPh sb="0" eb="2">
      <t>ベッシ</t>
    </rPh>
    <rPh sb="6" eb="8">
      <t>ヒヨウ</t>
    </rPh>
    <rPh sb="8" eb="11">
      <t>メイサイショ</t>
    </rPh>
    <phoneticPr fontId="4"/>
  </si>
  <si>
    <t>回数</t>
    <rPh sb="0" eb="2">
      <t>かいすう</t>
    </rPh>
    <phoneticPr fontId="9" type="Hiragana"/>
  </si>
  <si>
    <t>②</t>
  </si>
  <si>
    <t>交付決定日
/決定前の場合
申請日</t>
    <rPh sb="0" eb="2">
      <t>こうふ</t>
    </rPh>
    <rPh sb="2" eb="5">
      <t>けっていび</t>
    </rPh>
    <rPh sb="7" eb="10">
      <t>けっていまえ</t>
    </rPh>
    <rPh sb="11" eb="13">
      <t>ばあい</t>
    </rPh>
    <rPh sb="14" eb="17">
      <t>しんせいび</t>
    </rPh>
    <phoneticPr fontId="9" type="Hiragana"/>
  </si>
  <si>
    <t>↑</t>
  </si>
  <si>
    <t>↓</t>
  </si>
  <si>
    <t>あてはまる方を選択</t>
    <rPh sb="5" eb="6">
      <t>かた</t>
    </rPh>
    <rPh sb="7" eb="9">
      <t>せんたく</t>
    </rPh>
    <phoneticPr fontId="9" type="Hiragana"/>
  </si>
  <si>
    <t>自動で入力されるので編集しないでください</t>
    <rPh sb="0" eb="2">
      <t>じどう</t>
    </rPh>
    <rPh sb="3" eb="5">
      <t>にゅうりょく</t>
    </rPh>
    <rPh sb="10" eb="12">
      <t>へんしゅう</t>
    </rPh>
    <phoneticPr fontId="9" type="Hiragana"/>
  </si>
  <si>
    <t>誓　約　書</t>
  </si>
  <si>
    <t>なかなか手をつけられていなかった生産工程のＤＸを進めるため、中小企業のシステム導入支援などに実績を有する人材の力を借りて事業に取り組んだ。
最初の1ヶ月で現場の視察と稼働状況等データの分析、2～3ヶ月で具体的な打ち手の検討、残りの期間で実際にシステムを導入しての改善状況の確認や書類の電子化等に取り組んだ。最終的な結果として、○％の業務効率化を実現できた。</t>
    <rPh sb="4" eb="5">
      <t>て</t>
    </rPh>
    <rPh sb="16" eb="18">
      <t>せいさん</t>
    </rPh>
    <rPh sb="18" eb="20">
      <t>こうてい</t>
    </rPh>
    <rPh sb="24" eb="25">
      <t>すす</t>
    </rPh>
    <rPh sb="30" eb="32">
      <t>ちゅうしょう</t>
    </rPh>
    <rPh sb="32" eb="34">
      <t>きぎょう</t>
    </rPh>
    <rPh sb="39" eb="41">
      <t>どうにゅう</t>
    </rPh>
    <rPh sb="41" eb="43">
      <t>しえん</t>
    </rPh>
    <rPh sb="46" eb="48">
      <t>じっせき</t>
    </rPh>
    <rPh sb="49" eb="50">
      <t>ゆう</t>
    </rPh>
    <rPh sb="52" eb="54">
      <t>じんざい</t>
    </rPh>
    <rPh sb="55" eb="56">
      <t>ちから</t>
    </rPh>
    <rPh sb="57" eb="58">
      <t>か</t>
    </rPh>
    <rPh sb="60" eb="62">
      <t>じぎょう</t>
    </rPh>
    <rPh sb="63" eb="64">
      <t>と</t>
    </rPh>
    <rPh sb="65" eb="66">
      <t>く</t>
    </rPh>
    <rPh sb="70" eb="72">
      <t>さいしょ</t>
    </rPh>
    <rPh sb="74" eb="76">
      <t>かげつ</t>
    </rPh>
    <rPh sb="77" eb="79">
      <t>げんば</t>
    </rPh>
    <rPh sb="80" eb="82">
      <t>しさつ</t>
    </rPh>
    <rPh sb="83" eb="85">
      <t>かどう</t>
    </rPh>
    <rPh sb="85" eb="87">
      <t>じょうきょう</t>
    </rPh>
    <rPh sb="87" eb="88">
      <t>とう</t>
    </rPh>
    <rPh sb="92" eb="94">
      <t>ぶんせき</t>
    </rPh>
    <rPh sb="98" eb="100">
      <t>かげつ</t>
    </rPh>
    <rPh sb="101" eb="104">
      <t>ぐたいてき</t>
    </rPh>
    <rPh sb="105" eb="106">
      <t>う</t>
    </rPh>
    <rPh sb="107" eb="108">
      <t>て</t>
    </rPh>
    <rPh sb="109" eb="111">
      <t>けんとう</t>
    </rPh>
    <rPh sb="112" eb="113">
      <t>のこ</t>
    </rPh>
    <rPh sb="115" eb="117">
      <t>きかん</t>
    </rPh>
    <rPh sb="118" eb="120">
      <t>じっさい</t>
    </rPh>
    <rPh sb="126" eb="128">
      <t>どうにゅう</t>
    </rPh>
    <rPh sb="131" eb="133">
      <t>かいぜん</t>
    </rPh>
    <rPh sb="133" eb="135">
      <t>じょうきょう</t>
    </rPh>
    <rPh sb="136" eb="138">
      <t>かくにん</t>
    </rPh>
    <rPh sb="139" eb="141">
      <t>しょるい</t>
    </rPh>
    <rPh sb="142" eb="145">
      <t>でんしか</t>
    </rPh>
    <rPh sb="145" eb="146">
      <t>とう</t>
    </rPh>
    <rPh sb="147" eb="148">
      <t>と</t>
    </rPh>
    <rPh sb="149" eb="150">
      <t>く</t>
    </rPh>
    <rPh sb="153" eb="156">
      <t>さいしゅうてき</t>
    </rPh>
    <rPh sb="157" eb="159">
      <t>けっか</t>
    </rPh>
    <rPh sb="166" eb="168">
      <t>ぎょうむ</t>
    </rPh>
    <rPh sb="168" eb="171">
      <t>こうりつか</t>
    </rPh>
    <rPh sb="172" eb="174">
      <t>じつげん</t>
    </rPh>
    <phoneticPr fontId="9" type="Hiragana"/>
  </si>
  <si>
    <t>当社の生産性向上と事業拡大を実現するためには、デジタル技術を活用した生産工程の改善が必須であったが、なかなか手をつけられていなかった。
今回採用した山王氏の有する中小企業新の経歴やデジタル技術に関する知見・スキルに期待し、ＤＸを具体的に進めるため活用を決めた。</t>
    <rPh sb="0" eb="2">
      <t>とうしゃ</t>
    </rPh>
    <rPh sb="3" eb="6">
      <t>せいさんせい</t>
    </rPh>
    <rPh sb="6" eb="8">
      <t>こうじょう</t>
    </rPh>
    <rPh sb="9" eb="11">
      <t>じぎょう</t>
    </rPh>
    <rPh sb="11" eb="13">
      <t>かくだい</t>
    </rPh>
    <rPh sb="14" eb="16">
      <t>じつげん</t>
    </rPh>
    <rPh sb="27" eb="29">
      <t>ぎじゅつ</t>
    </rPh>
    <rPh sb="30" eb="32">
      <t>かつよう</t>
    </rPh>
    <rPh sb="34" eb="36">
      <t>せいさん</t>
    </rPh>
    <rPh sb="36" eb="38">
      <t>こうてい</t>
    </rPh>
    <rPh sb="39" eb="41">
      <t>かいぜん</t>
    </rPh>
    <rPh sb="42" eb="44">
      <t>ひっす</t>
    </rPh>
    <rPh sb="54" eb="55">
      <t>て</t>
    </rPh>
    <rPh sb="68" eb="70">
      <t>こんかい</t>
    </rPh>
    <rPh sb="70" eb="72">
      <t>さいよう</t>
    </rPh>
    <rPh sb="74" eb="76">
      <t>さんのう</t>
    </rPh>
    <rPh sb="76" eb="77">
      <t>し</t>
    </rPh>
    <rPh sb="78" eb="79">
      <t>ゆう</t>
    </rPh>
    <rPh sb="81" eb="83">
      <t>ちゅうしょう</t>
    </rPh>
    <rPh sb="83" eb="85">
      <t>きぎょう</t>
    </rPh>
    <rPh sb="85" eb="86">
      <t>しん</t>
    </rPh>
    <rPh sb="94" eb="96">
      <t>ぎじゅつ</t>
    </rPh>
    <rPh sb="97" eb="98">
      <t>かん</t>
    </rPh>
    <rPh sb="100" eb="102">
      <t>ちけん</t>
    </rPh>
    <rPh sb="107" eb="109">
      <t>きたい</t>
    </rPh>
    <rPh sb="114" eb="117">
      <t>ぐたいてき</t>
    </rPh>
    <rPh sb="118" eb="119">
      <t>すす</t>
    </rPh>
    <rPh sb="123" eb="124">
      <t>かつ</t>
    </rPh>
    <rPh sb="124" eb="125">
      <t>よう</t>
    </rPh>
    <rPh sb="126" eb="127">
      <t>き</t>
    </rPh>
    <phoneticPr fontId="9" type="Hiragana"/>
  </si>
  <si>
    <r>
      <t>　　連絡先
　　</t>
    </r>
    <r>
      <rPr>
        <sz val="10"/>
        <color theme="1"/>
        <rFont val="ＭＳ 明朝"/>
      </rPr>
      <t>(電話/メール）</t>
    </r>
    <rPh sb="9" eb="11">
      <t>でんわ</t>
    </rPh>
    <phoneticPr fontId="9" type="Hiragana"/>
  </si>
  <si>
    <t>様式第１号</t>
    <rPh sb="0" eb="2">
      <t>ようしき</t>
    </rPh>
    <rPh sb="2" eb="3">
      <t>だい</t>
    </rPh>
    <rPh sb="4" eb="5">
      <t>ごう</t>
    </rPh>
    <phoneticPr fontId="9" type="Hiragana"/>
  </si>
  <si>
    <t>様式第１３号</t>
    <rPh sb="0" eb="2">
      <t>ようしき</t>
    </rPh>
    <rPh sb="2" eb="3">
      <t>だい</t>
    </rPh>
    <rPh sb="5" eb="6">
      <t>ごう</t>
    </rPh>
    <phoneticPr fontId="9" type="Hiragana"/>
  </si>
</sst>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411]ggge&quot;年&quot;m&quot;月&quot;d&quot;日&quot;;@"/>
    <numFmt numFmtId="177" formatCode="0_ "/>
    <numFmt numFmtId="178" formatCode="#,##0_ "/>
    <numFmt numFmtId="179" formatCode="[DBNum3][$-411]#,##0"/>
  </numFmts>
  <fonts count="32">
    <font>
      <sz val="12"/>
      <color theme="1"/>
      <name val="ＭＳ 明朝"/>
      <family val="1"/>
    </font>
    <font>
      <sz val="11"/>
      <color theme="1"/>
      <name val="游ゴシック"/>
    </font>
    <font>
      <sz val="9"/>
      <color auto="1"/>
      <name val="ＭＳ ゴシック"/>
      <family val="3"/>
    </font>
    <font>
      <sz val="11"/>
      <color theme="1"/>
      <name val="ＭＳ Ｐゴシック"/>
      <family val="3"/>
    </font>
    <font>
      <sz val="6"/>
      <color auto="1"/>
      <name val="ＭＳ Ｐゴシック"/>
      <family val="3"/>
    </font>
    <font>
      <sz val="11"/>
      <color theme="1"/>
      <name val="ＭＳ Ｐ明朝"/>
      <family val="1"/>
    </font>
    <font>
      <sz val="11"/>
      <color auto="1"/>
      <name val="ＭＳ Ｐ明朝"/>
      <family val="1"/>
    </font>
    <font>
      <sz val="10"/>
      <color theme="1"/>
      <name val="ＭＳ Ｐ明朝"/>
      <family val="1"/>
    </font>
    <font>
      <sz val="10"/>
      <color auto="1"/>
      <name val="ＭＳ Ｐ明朝"/>
      <family val="1"/>
    </font>
    <font>
      <sz val="6"/>
      <color auto="1"/>
      <name val="游ゴシック"/>
      <family val="3"/>
    </font>
    <font>
      <sz val="18"/>
      <color theme="1"/>
      <name val="ＭＳ ゴシック"/>
      <family val="3"/>
    </font>
    <font>
      <sz val="12"/>
      <color theme="1"/>
      <name val="ＭＳ ゴシック"/>
      <family val="3"/>
    </font>
    <font>
      <sz val="12"/>
      <color rgb="FFFF0000"/>
      <name val="ＭＳ 明朝"/>
      <family val="1"/>
    </font>
    <font>
      <sz val="22"/>
      <color theme="1"/>
      <name val="ＭＳ ゴシック"/>
      <family val="3"/>
    </font>
    <font>
      <sz val="14"/>
      <color theme="1"/>
      <name val="ＭＳ 明朝"/>
      <family val="1"/>
    </font>
    <font>
      <sz val="16"/>
      <color theme="1"/>
      <name val="ＭＳ 明朝"/>
      <family val="1"/>
    </font>
    <font>
      <sz val="20"/>
      <color theme="1"/>
      <name val="ＭＳ ゴシック"/>
      <family val="3"/>
    </font>
    <font>
      <sz val="18"/>
      <color theme="1"/>
      <name val="ＭＳ 明朝"/>
      <family val="1"/>
    </font>
    <font>
      <sz val="18"/>
      <color rgb="FFFF0000"/>
      <name val="ＭＳ 明朝"/>
      <family val="1"/>
    </font>
    <font>
      <sz val="14"/>
      <color rgb="FFFF0000"/>
      <name val="ＭＳ ゴシック"/>
      <family val="3"/>
    </font>
    <font>
      <b/>
      <sz val="30"/>
      <color theme="1"/>
      <name val="ＭＳ ゴシック"/>
      <family val="3"/>
    </font>
    <font>
      <sz val="26"/>
      <color theme="1"/>
      <name val="ＭＳ ゴシック"/>
      <family val="3"/>
    </font>
    <font>
      <b/>
      <sz val="12"/>
      <color rgb="FFFF0000"/>
      <name val="ＭＳ 明朝"/>
      <family val="1"/>
    </font>
    <font>
      <b/>
      <sz val="16"/>
      <color theme="1"/>
      <name val="ＭＳ ゴシック"/>
      <family val="3"/>
    </font>
    <font>
      <sz val="12"/>
      <color rgb="FFFF0000"/>
      <name val="ＭＳ ゴシック"/>
      <family val="3"/>
    </font>
    <font>
      <sz val="24"/>
      <color theme="1"/>
      <name val="ＭＳ ゴシック"/>
      <family val="3"/>
    </font>
    <font>
      <sz val="10"/>
      <color auto="1"/>
      <name val="ＭＳ ゴシック"/>
      <family val="3"/>
    </font>
    <font>
      <sz val="14"/>
      <color auto="1"/>
      <name val="ＭＳ ゴシック"/>
      <family val="3"/>
    </font>
    <font>
      <sz val="12"/>
      <color auto="1"/>
      <name val="ＭＳ ゴシック"/>
      <family val="3"/>
    </font>
    <font>
      <sz val="10"/>
      <color rgb="FFFF0000"/>
      <name val="ＭＳ ゴシック"/>
      <family val="3"/>
    </font>
    <font>
      <b/>
      <sz val="14"/>
      <color auto="1"/>
      <name val="ＭＳ ゴシック"/>
      <family val="3"/>
    </font>
    <font>
      <sz val="10"/>
      <color theme="1"/>
      <name val="ＭＳ 明朝"/>
      <family val="1"/>
    </font>
  </fonts>
  <fills count="10">
    <fill>
      <patternFill patternType="none"/>
    </fill>
    <fill>
      <patternFill patternType="gray125"/>
    </fill>
    <fill>
      <patternFill patternType="solid">
        <fgColor theme="2" tint="-0.1"/>
        <bgColor indexed="64"/>
      </patternFill>
    </fill>
    <fill>
      <patternFill patternType="solid">
        <fgColor rgb="FFFFFFBE"/>
        <bgColor indexed="64"/>
      </patternFill>
    </fill>
    <fill>
      <patternFill patternType="solid">
        <fgColor theme="8" tint="0.8"/>
        <bgColor indexed="64"/>
      </patternFill>
    </fill>
    <fill>
      <patternFill patternType="solid">
        <fgColor rgb="FFD4F3B5"/>
        <bgColor indexed="64"/>
      </patternFill>
    </fill>
    <fill>
      <patternFill patternType="solid">
        <fgColor theme="4" tint="0.8"/>
        <bgColor indexed="64"/>
      </patternFill>
    </fill>
    <fill>
      <patternFill patternType="solid">
        <fgColor theme="6" tint="0.4"/>
        <bgColor indexed="64"/>
      </patternFill>
    </fill>
    <fill>
      <patternFill patternType="solid">
        <fgColor theme="0" tint="-0.14000000000000001"/>
        <bgColor indexed="64"/>
      </patternFill>
    </fill>
    <fill>
      <patternFill patternType="solid">
        <fgColor rgb="FFFFE9E9"/>
        <bgColor indexed="64"/>
      </patternFill>
    </fill>
  </fills>
  <borders count="87">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top style="thin">
        <color indexed="64"/>
      </top>
      <bottom style="thin">
        <color indexed="64"/>
      </bottom>
      <diagonal/>
    </border>
    <border>
      <left/>
      <right/>
      <top style="thin">
        <color indexed="64"/>
      </top>
      <bottom/>
      <diagonal/>
    </border>
    <border>
      <left/>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hair">
        <color indexed="64"/>
      </top>
      <bottom style="hair">
        <color indexed="64"/>
      </bottom>
      <diagonal/>
    </border>
    <border>
      <left/>
      <right/>
      <top style="thin">
        <color indexed="64"/>
      </top>
      <bottom style="dashed">
        <color indexed="64"/>
      </bottom>
      <diagonal/>
    </border>
    <border>
      <left/>
      <right/>
      <top style="dashed">
        <color indexed="64"/>
      </top>
      <bottom/>
      <diagonal/>
    </border>
    <border>
      <left/>
      <right/>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style="thin">
        <color indexed="64"/>
      </left>
      <right/>
      <top style="hair">
        <color indexed="64"/>
      </top>
      <bottom style="thin">
        <color indexed="64"/>
      </bottom>
      <diagonal/>
    </border>
    <border>
      <left style="thick">
        <color indexed="64"/>
      </left>
      <right/>
      <top style="thick">
        <color indexed="64"/>
      </top>
      <bottom/>
      <diagonal/>
    </border>
    <border>
      <left style="thick">
        <color indexed="64"/>
      </left>
      <right/>
      <top/>
      <bottom style="thick">
        <color indexed="64"/>
      </bottom>
      <diagonal/>
    </border>
    <border>
      <left/>
      <right/>
      <top style="hair">
        <color indexed="64"/>
      </top>
      <bottom style="thin">
        <color indexed="64"/>
      </bottom>
      <diagonal/>
    </border>
    <border>
      <left/>
      <right style="thick">
        <color indexed="64"/>
      </right>
      <top style="thick">
        <color indexed="64"/>
      </top>
      <bottom/>
      <diagonal/>
    </border>
    <border>
      <left/>
      <right style="thick">
        <color indexed="64"/>
      </right>
      <top/>
      <bottom style="thick">
        <color indexed="64"/>
      </bottom>
      <diagonal/>
    </border>
    <border>
      <left/>
      <right style="thin">
        <color indexed="64"/>
      </right>
      <top style="hair">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left/>
      <right/>
      <top style="hair">
        <color indexed="64"/>
      </top>
      <bottom/>
      <diagonal/>
    </border>
    <border>
      <left/>
      <right/>
      <top/>
      <bottom style="hair">
        <color indexed="64"/>
      </bottom>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ck">
        <color indexed="64"/>
      </right>
      <top style="thick">
        <color indexed="64"/>
      </top>
      <bottom style="thick">
        <color indexed="64"/>
      </bottom>
      <diagonal/>
    </border>
    <border>
      <left/>
      <right/>
      <top style="thick">
        <color indexed="64"/>
      </top>
      <bottom/>
      <diagonal/>
    </border>
    <border>
      <left/>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bottom style="double">
        <color indexed="64"/>
      </bottom>
      <diagonal/>
    </border>
    <border>
      <left style="thick">
        <color indexed="64"/>
      </left>
      <right style="thick">
        <color indexed="64"/>
      </right>
      <top style="medium">
        <color indexed="64"/>
      </top>
      <bottom style="thick">
        <color indexed="64"/>
      </bottom>
      <diagonal/>
    </border>
    <border>
      <left style="thick">
        <color indexed="64"/>
      </left>
      <right style="thick">
        <color indexed="64"/>
      </right>
      <top style="thick">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thick">
        <color indexed="64"/>
      </left>
      <right style="hair">
        <color indexed="64"/>
      </right>
      <top style="thick">
        <color indexed="64"/>
      </top>
      <bottom style="thick">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style="thick">
        <color indexed="64"/>
      </right>
      <top style="thick">
        <color indexed="64"/>
      </top>
      <bottom style="thick">
        <color indexed="64"/>
      </bottom>
      <diagonal/>
    </border>
    <border>
      <left style="hair">
        <color indexed="64"/>
      </left>
      <right/>
      <top/>
      <bottom style="thin">
        <color indexed="64"/>
      </bottom>
      <diagonal/>
    </border>
    <border diagonalDown="1">
      <left style="thin">
        <color indexed="64"/>
      </left>
      <right style="thin">
        <color indexed="64"/>
      </right>
      <top style="hair">
        <color indexed="64"/>
      </top>
      <bottom style="thin">
        <color indexed="64"/>
      </bottom>
      <diagonal style="dashed">
        <color indexed="64"/>
      </diagonal>
    </border>
    <border diagonalDown="1">
      <left style="thin">
        <color indexed="64"/>
      </left>
      <right style="thin">
        <color indexed="64"/>
      </right>
      <top style="hair">
        <color indexed="64"/>
      </top>
      <bottom/>
      <diagonal style="dashed">
        <color indexed="64"/>
      </diagonal>
    </border>
    <border>
      <left style="thick">
        <color indexed="64"/>
      </left>
      <right style="thick">
        <color indexed="64"/>
      </right>
      <top style="thick">
        <color indexed="64"/>
      </top>
      <bottom style="thick">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3" fillId="0" borderId="0">
      <alignment vertical="center"/>
    </xf>
    <xf numFmtId="38" fontId="1" fillId="0" borderId="0" applyFont="0" applyFill="0" applyBorder="0" applyAlignment="0" applyProtection="0">
      <alignment vertical="center"/>
    </xf>
  </cellStyleXfs>
  <cellXfs count="558">
    <xf numFmtId="0" fontId="0" fillId="0" borderId="0" xfId="0">
      <alignment vertical="center"/>
    </xf>
    <xf numFmtId="0" fontId="5" fillId="0" borderId="0" xfId="3" applyFont="1" applyFill="1">
      <alignment vertical="center"/>
    </xf>
    <xf numFmtId="0" fontId="6" fillId="0" borderId="0" xfId="3" applyFont="1" applyFill="1">
      <alignment vertical="center"/>
    </xf>
    <xf numFmtId="0" fontId="7" fillId="0" borderId="1" xfId="3" applyFont="1" applyFill="1" applyBorder="1" applyAlignment="1">
      <alignment vertical="center" wrapText="1"/>
    </xf>
    <xf numFmtId="0" fontId="8" fillId="0" borderId="1" xfId="3" applyFont="1" applyFill="1" applyBorder="1" applyAlignment="1">
      <alignment vertical="center" wrapText="1"/>
    </xf>
    <xf numFmtId="0" fontId="7" fillId="0" borderId="1" xfId="3" applyFont="1" applyFill="1" applyBorder="1" applyAlignment="1">
      <alignment vertical="center" shrinkToFit="1"/>
    </xf>
    <xf numFmtId="0" fontId="8" fillId="0" borderId="1" xfId="3" applyFont="1" applyFill="1" applyBorder="1" applyAlignment="1">
      <alignment vertical="center" shrinkToFit="1"/>
    </xf>
    <xf numFmtId="0" fontId="8" fillId="0" borderId="1" xfId="3" applyFont="1" applyFill="1" applyBorder="1" applyAlignment="1">
      <alignment vertical="center" wrapText="1" shrinkToFit="1"/>
    </xf>
    <xf numFmtId="0" fontId="7" fillId="0" borderId="0" xfId="3" applyFont="1" applyFill="1" applyBorder="1" applyAlignment="1">
      <alignment vertical="center"/>
    </xf>
    <xf numFmtId="0" fontId="10" fillId="0" borderId="2" xfId="0" applyFont="1" applyBorder="1" applyAlignment="1">
      <alignment horizontal="center" vertical="center"/>
    </xf>
    <xf numFmtId="0" fontId="11" fillId="2" borderId="3" xfId="0" applyFont="1" applyFill="1" applyBorder="1">
      <alignment vertical="center"/>
    </xf>
    <xf numFmtId="0" fontId="0" fillId="0" borderId="3" xfId="0" applyBorder="1">
      <alignment vertical="center"/>
    </xf>
    <xf numFmtId="0" fontId="0" fillId="0" borderId="4" xfId="0" applyBorder="1">
      <alignment vertical="center"/>
    </xf>
    <xf numFmtId="0" fontId="0" fillId="0" borderId="5" xfId="0" applyBorder="1" applyAlignment="1">
      <alignment horizontal="left" vertical="center" indent="1"/>
    </xf>
    <xf numFmtId="0" fontId="0" fillId="0" borderId="6" xfId="0" applyBorder="1" applyAlignment="1">
      <alignment horizontal="left" vertical="center" indent="1"/>
    </xf>
    <xf numFmtId="0" fontId="0" fillId="0" borderId="4" xfId="0" applyBorder="1">
      <alignment vertical="center"/>
    </xf>
    <xf numFmtId="0" fontId="0" fillId="0" borderId="5" xfId="0" applyBorder="1" applyAlignment="1">
      <alignment horizontal="right" vertical="center" indent="1"/>
    </xf>
    <xf numFmtId="0" fontId="0" fillId="0" borderId="6" xfId="0" applyBorder="1" applyAlignment="1">
      <alignment horizontal="right" vertical="center" indent="1"/>
    </xf>
    <xf numFmtId="0" fontId="0" fillId="0" borderId="3" xfId="0" applyBorder="1" applyAlignment="1">
      <alignment horizontal="center" vertical="center"/>
    </xf>
    <xf numFmtId="176" fontId="12" fillId="0" borderId="5" xfId="0" applyNumberFormat="1" applyFont="1" applyBorder="1">
      <alignment vertical="center"/>
    </xf>
    <xf numFmtId="176" fontId="12" fillId="0" borderId="7" xfId="0" applyNumberFormat="1" applyFont="1" applyBorder="1">
      <alignment vertical="center"/>
    </xf>
    <xf numFmtId="176" fontId="12" fillId="0" borderId="6" xfId="0" applyNumberFormat="1" applyFont="1" applyBorder="1">
      <alignment vertical="center"/>
    </xf>
    <xf numFmtId="0" fontId="0" fillId="0" borderId="3" xfId="0" applyBorder="1">
      <alignment vertical="center"/>
    </xf>
    <xf numFmtId="0" fontId="0" fillId="0" borderId="3" xfId="0" applyFont="1" applyBorder="1" applyAlignment="1">
      <alignment vertical="center" wrapText="1"/>
    </xf>
    <xf numFmtId="0" fontId="12" fillId="0" borderId="5" xfId="0" applyFont="1" applyBorder="1" applyAlignment="1">
      <alignment horizontal="left" vertical="top" wrapText="1" indent="1"/>
    </xf>
    <xf numFmtId="0" fontId="0" fillId="0" borderId="5" xfId="0" applyBorder="1">
      <alignment vertical="center"/>
    </xf>
    <xf numFmtId="0" fontId="0" fillId="0" borderId="5" xfId="0" applyFont="1" applyBorder="1" applyAlignment="1">
      <alignment vertical="center" wrapText="1"/>
    </xf>
    <xf numFmtId="0" fontId="12" fillId="0" borderId="6" xfId="0" applyNumberFormat="1" applyFont="1" applyBorder="1" applyAlignment="1">
      <alignment horizontal="left" vertical="top" wrapText="1" indent="1"/>
    </xf>
    <xf numFmtId="0" fontId="12" fillId="0" borderId="3" xfId="0" applyFont="1" applyFill="1" applyBorder="1">
      <alignment vertical="center"/>
    </xf>
    <xf numFmtId="0" fontId="0" fillId="0" borderId="6" xfId="0" applyBorder="1">
      <alignment vertical="center"/>
    </xf>
    <xf numFmtId="0" fontId="11" fillId="2" borderId="8" xfId="0" applyFont="1" applyFill="1" applyBorder="1">
      <alignment vertical="center"/>
    </xf>
    <xf numFmtId="0" fontId="0" fillId="0" borderId="8" xfId="0" applyBorder="1">
      <alignment vertical="center"/>
    </xf>
    <xf numFmtId="0" fontId="0" fillId="0" borderId="9" xfId="0" applyBorder="1">
      <alignment vertical="center"/>
    </xf>
    <xf numFmtId="0" fontId="0" fillId="0" borderId="0" xfId="0" applyBorder="1">
      <alignment vertical="center"/>
    </xf>
    <xf numFmtId="0" fontId="0" fillId="0" borderId="2" xfId="0" applyBorder="1">
      <alignment vertical="center"/>
    </xf>
    <xf numFmtId="0" fontId="0" fillId="0" borderId="9" xfId="0" applyBorder="1">
      <alignment vertical="center"/>
    </xf>
    <xf numFmtId="0" fontId="0" fillId="2" borderId="8" xfId="0" applyFill="1" applyBorder="1">
      <alignment vertical="center"/>
    </xf>
    <xf numFmtId="0" fontId="0" fillId="0" borderId="8" xfId="0" applyBorder="1" applyAlignment="1">
      <alignment horizontal="center" vertical="center"/>
    </xf>
    <xf numFmtId="0" fontId="0" fillId="0" borderId="10" xfId="0" applyBorder="1">
      <alignment vertical="center"/>
    </xf>
    <xf numFmtId="0" fontId="0" fillId="0" borderId="8" xfId="0" applyBorder="1">
      <alignment vertical="center"/>
    </xf>
    <xf numFmtId="0" fontId="0" fillId="0" borderId="8" xfId="0" applyFont="1" applyBorder="1" applyAlignment="1">
      <alignment vertical="center" wrapText="1"/>
    </xf>
    <xf numFmtId="0" fontId="12" fillId="0" borderId="0" xfId="0" applyFont="1" applyBorder="1" applyAlignment="1">
      <alignment horizontal="left" vertical="top" wrapText="1" indent="1"/>
    </xf>
    <xf numFmtId="0" fontId="0" fillId="0" borderId="0" xfId="0" applyFont="1" applyBorder="1" applyAlignment="1">
      <alignment vertical="center" wrapText="1"/>
    </xf>
    <xf numFmtId="0" fontId="12" fillId="0" borderId="2" xfId="0" applyNumberFormat="1" applyFont="1" applyBorder="1" applyAlignment="1">
      <alignment horizontal="left" vertical="top" wrapText="1" indent="1"/>
    </xf>
    <xf numFmtId="0" fontId="12" fillId="0" borderId="8" xfId="0" applyFont="1" applyBorder="1">
      <alignment vertical="center"/>
    </xf>
    <xf numFmtId="176" fontId="12" fillId="0" borderId="0" xfId="0" applyNumberFormat="1" applyFont="1" applyBorder="1" applyAlignment="1">
      <alignment horizontal="right" vertical="center"/>
    </xf>
    <xf numFmtId="0" fontId="12" fillId="0" borderId="0" xfId="0" applyFont="1" applyBorder="1" applyAlignment="1">
      <alignment horizontal="right" vertical="center"/>
    </xf>
    <xf numFmtId="0" fontId="12" fillId="0" borderId="2" xfId="0" applyNumberFormat="1" applyFont="1" applyBorder="1" applyAlignment="1">
      <alignment horizontal="right" vertical="center"/>
    </xf>
    <xf numFmtId="0" fontId="12" fillId="0" borderId="9" xfId="0" applyFont="1" applyBorder="1">
      <alignment vertical="center"/>
    </xf>
    <xf numFmtId="0" fontId="12" fillId="0" borderId="0" xfId="0" applyFont="1">
      <alignment vertical="center"/>
    </xf>
    <xf numFmtId="0" fontId="12" fillId="0" borderId="2" xfId="0" applyFont="1" applyBorder="1">
      <alignment vertical="center"/>
    </xf>
    <xf numFmtId="0" fontId="0" fillId="0" borderId="11" xfId="0" applyBorder="1" applyAlignment="1">
      <alignment horizontal="center" vertical="center"/>
    </xf>
    <xf numFmtId="176" fontId="12" fillId="0" borderId="10" xfId="0" applyNumberFormat="1" applyFont="1" applyBorder="1">
      <alignment vertical="center"/>
    </xf>
    <xf numFmtId="176" fontId="12" fillId="0" borderId="0" xfId="0" applyNumberFormat="1" applyFont="1">
      <alignment vertical="center"/>
    </xf>
    <xf numFmtId="176" fontId="12" fillId="0" borderId="2" xfId="0" applyNumberFormat="1" applyFont="1" applyBorder="1">
      <alignment vertical="center"/>
    </xf>
    <xf numFmtId="0" fontId="0" fillId="0" borderId="11" xfId="0" applyBorder="1">
      <alignment vertical="center"/>
    </xf>
    <xf numFmtId="0" fontId="0" fillId="0" borderId="11" xfId="0" applyFont="1" applyBorder="1" applyAlignment="1">
      <alignment vertical="center" wrapText="1"/>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1" xfId="0" applyBorder="1">
      <alignment vertical="center"/>
    </xf>
    <xf numFmtId="0" fontId="0" fillId="0" borderId="3" xfId="0" applyFont="1" applyBorder="1" applyAlignment="1">
      <alignment horizontal="left" vertical="center"/>
    </xf>
    <xf numFmtId="0" fontId="0" fillId="0" borderId="3" xfId="0" applyFont="1" applyBorder="1" applyAlignment="1">
      <alignment horizontal="center" vertical="center" wrapText="1"/>
    </xf>
    <xf numFmtId="0" fontId="12" fillId="0" borderId="5" xfId="0" applyFont="1" applyBorder="1" applyAlignment="1">
      <alignment vertical="center" wrapText="1"/>
    </xf>
    <xf numFmtId="0" fontId="12" fillId="0" borderId="7" xfId="0" applyFont="1" applyBorder="1" applyAlignment="1">
      <alignment vertical="center" wrapText="1"/>
    </xf>
    <xf numFmtId="0" fontId="12" fillId="0" borderId="6" xfId="0" applyFont="1" applyBorder="1" applyAlignment="1">
      <alignment vertical="center" wrapText="1"/>
    </xf>
    <xf numFmtId="176" fontId="12" fillId="0" borderId="3" xfId="0" applyNumberFormat="1" applyFont="1" applyBorder="1">
      <alignment vertical="center"/>
    </xf>
    <xf numFmtId="0" fontId="12" fillId="0" borderId="3" xfId="0" applyFont="1" applyBorder="1" applyAlignment="1">
      <alignment horizontal="lef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11" xfId="0" applyFont="1" applyBorder="1" applyAlignment="1">
      <alignment horizontal="center" vertical="center" wrapText="1"/>
    </xf>
    <xf numFmtId="0" fontId="12" fillId="0" borderId="13" xfId="0" applyFont="1" applyBorder="1" applyAlignment="1">
      <alignment vertical="center" wrapText="1"/>
    </xf>
    <xf numFmtId="0" fontId="12" fillId="0" borderId="20" xfId="0" applyFont="1" applyBorder="1" applyAlignment="1">
      <alignment vertical="center" wrapText="1"/>
    </xf>
    <xf numFmtId="0" fontId="12" fillId="0" borderId="14" xfId="0" applyFont="1" applyBorder="1" applyAlignment="1">
      <alignment vertical="center" wrapText="1"/>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176" fontId="12" fillId="0" borderId="8" xfId="0" applyNumberFormat="1" applyFont="1" applyBorder="1" applyAlignment="1">
      <alignment horizontal="left" vertical="center"/>
    </xf>
    <xf numFmtId="0" fontId="12" fillId="0" borderId="26" xfId="0" applyFont="1" applyBorder="1" applyAlignment="1">
      <alignment vertical="center" wrapText="1"/>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2" fillId="0" borderId="0" xfId="0" applyFont="1" applyBorder="1" applyAlignment="1">
      <alignment vertical="center" wrapText="1"/>
    </xf>
    <xf numFmtId="0" fontId="12" fillId="0" borderId="10" xfId="0" applyFont="1" applyBorder="1" applyAlignment="1">
      <alignment vertical="center" wrapText="1"/>
    </xf>
    <xf numFmtId="0" fontId="12" fillId="0" borderId="29" xfId="0" applyFont="1" applyBorder="1" applyAlignment="1">
      <alignment vertical="center" wrapText="1"/>
    </xf>
    <xf numFmtId="177" fontId="0" fillId="0" borderId="22" xfId="0" applyNumberFormat="1" applyBorder="1">
      <alignment vertical="center"/>
    </xf>
    <xf numFmtId="0" fontId="0" fillId="0" borderId="24" xfId="0" applyNumberFormat="1" applyBorder="1">
      <alignment vertical="center"/>
    </xf>
    <xf numFmtId="177" fontId="0" fillId="0" borderId="24" xfId="0" applyNumberFormat="1" applyBorder="1">
      <alignment vertical="center"/>
    </xf>
    <xf numFmtId="177" fontId="0" fillId="0" borderId="25" xfId="0" applyNumberFormat="1" applyBorder="1">
      <alignment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1" fillId="2" borderId="11" xfId="0" applyFont="1" applyFill="1" applyBorder="1">
      <alignment vertical="center"/>
    </xf>
    <xf numFmtId="0" fontId="0" fillId="2" borderId="11" xfId="0" applyFill="1" applyBorder="1">
      <alignment vertical="center"/>
    </xf>
    <xf numFmtId="0" fontId="12" fillId="0" borderId="32" xfId="0" applyFont="1" applyBorder="1" applyAlignment="1">
      <alignment vertical="center" wrapText="1"/>
    </xf>
    <xf numFmtId="0" fontId="0" fillId="0" borderId="13" xfId="0" applyFont="1" applyBorder="1" applyAlignment="1">
      <alignment horizontal="left" vertical="center" wrapText="1" indent="1"/>
    </xf>
    <xf numFmtId="0" fontId="0" fillId="0" borderId="13" xfId="0" applyBorder="1" applyAlignment="1">
      <alignment vertical="center" wrapText="1"/>
    </xf>
    <xf numFmtId="0" fontId="0" fillId="0" borderId="14" xfId="0" applyNumberFormat="1" applyFont="1" applyBorder="1" applyAlignment="1">
      <alignment horizontal="left" vertical="center" wrapText="1" indent="1"/>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176" fontId="0" fillId="3" borderId="5" xfId="0" applyNumberFormat="1" applyFont="1" applyFill="1" applyBorder="1" applyProtection="1">
      <alignment vertical="center"/>
      <protection locked="0"/>
    </xf>
    <xf numFmtId="176" fontId="0" fillId="3" borderId="7" xfId="0" applyNumberFormat="1" applyFont="1" applyFill="1" applyBorder="1" applyProtection="1">
      <alignment vertical="center"/>
      <protection locked="0"/>
    </xf>
    <xf numFmtId="176" fontId="0" fillId="3" borderId="6" xfId="0" applyNumberFormat="1" applyFont="1" applyFill="1" applyBorder="1" applyProtection="1">
      <alignment vertical="center"/>
      <protection locked="0"/>
    </xf>
    <xf numFmtId="0" fontId="0" fillId="3" borderId="5" xfId="0" applyFont="1" applyFill="1" applyBorder="1" applyAlignment="1" applyProtection="1">
      <alignment horizontal="left" vertical="top" wrapText="1" indent="1"/>
      <protection locked="0"/>
    </xf>
    <xf numFmtId="0" fontId="0" fillId="3" borderId="6" xfId="0" applyNumberFormat="1" applyFont="1" applyFill="1" applyBorder="1" applyAlignment="1" applyProtection="1">
      <alignment horizontal="left" vertical="top" wrapText="1" indent="1"/>
      <protection locked="0"/>
    </xf>
    <xf numFmtId="0" fontId="0" fillId="4" borderId="3" xfId="0" applyFont="1" applyFill="1" applyBorder="1" applyProtection="1">
      <alignment vertical="center"/>
      <protection locked="0"/>
    </xf>
    <xf numFmtId="0" fontId="0" fillId="3" borderId="0" xfId="0" applyFont="1" applyFill="1" applyBorder="1" applyAlignment="1" applyProtection="1">
      <alignment horizontal="left" vertical="top" wrapText="1" indent="1"/>
      <protection locked="0"/>
    </xf>
    <xf numFmtId="0" fontId="0" fillId="3" borderId="2" xfId="0" applyNumberFormat="1" applyFont="1" applyFill="1" applyBorder="1" applyAlignment="1" applyProtection="1">
      <alignment horizontal="left" vertical="top" wrapText="1" indent="1"/>
      <protection locked="0"/>
    </xf>
    <xf numFmtId="0" fontId="0" fillId="3" borderId="8" xfId="0" applyNumberFormat="1" applyFont="1" applyFill="1" applyBorder="1" applyProtection="1">
      <alignment vertical="center"/>
      <protection locked="0"/>
    </xf>
    <xf numFmtId="176" fontId="0" fillId="3" borderId="0" xfId="0" applyNumberFormat="1" applyFont="1" applyFill="1" applyBorder="1" applyAlignment="1" applyProtection="1">
      <alignment horizontal="right" vertical="center"/>
      <protection locked="0"/>
    </xf>
    <xf numFmtId="0" fontId="0" fillId="3" borderId="0" xfId="0" applyFont="1" applyFill="1" applyBorder="1" applyAlignment="1" applyProtection="1">
      <alignment horizontal="right" vertical="center"/>
      <protection locked="0"/>
    </xf>
    <xf numFmtId="0" fontId="0" fillId="3" borderId="2" xfId="0" applyNumberFormat="1" applyFont="1" applyFill="1" applyBorder="1" applyAlignment="1" applyProtection="1">
      <alignment horizontal="right" vertical="center"/>
      <protection locked="0"/>
    </xf>
    <xf numFmtId="0" fontId="0" fillId="3" borderId="9" xfId="0" applyFont="1" applyFill="1" applyBorder="1" applyProtection="1">
      <alignment vertical="center"/>
      <protection locked="0"/>
    </xf>
    <xf numFmtId="0" fontId="0" fillId="3" borderId="0" xfId="0" applyFont="1" applyFill="1" applyBorder="1" applyProtection="1">
      <alignment vertical="center"/>
      <protection locked="0"/>
    </xf>
    <xf numFmtId="0" fontId="0" fillId="3" borderId="2" xfId="0" applyFont="1" applyFill="1" applyBorder="1" applyProtection="1">
      <alignment vertical="center"/>
      <protection locked="0"/>
    </xf>
    <xf numFmtId="0" fontId="0" fillId="3" borderId="0" xfId="0" applyFont="1" applyFill="1" applyProtection="1">
      <alignment vertical="center"/>
      <protection locked="0"/>
    </xf>
    <xf numFmtId="176" fontId="0" fillId="3" borderId="10" xfId="0" applyNumberFormat="1" applyFont="1" applyFill="1" applyBorder="1" applyProtection="1">
      <alignment vertical="center"/>
      <protection locked="0"/>
    </xf>
    <xf numFmtId="176" fontId="0" fillId="3" borderId="0" xfId="0" applyNumberFormat="1" applyFont="1" applyFill="1" applyProtection="1">
      <alignment vertical="center"/>
      <protection locked="0"/>
    </xf>
    <xf numFmtId="176" fontId="0" fillId="3" borderId="2" xfId="0" applyNumberFormat="1" applyFont="1" applyFill="1" applyBorder="1" applyProtection="1">
      <alignment vertical="center"/>
      <protection locked="0"/>
    </xf>
    <xf numFmtId="0" fontId="0" fillId="3" borderId="5" xfId="0" applyFont="1" applyFill="1" applyBorder="1" applyAlignment="1" applyProtection="1">
      <alignment vertical="center" wrapText="1"/>
      <protection locked="0"/>
    </xf>
    <xf numFmtId="0" fontId="0" fillId="3" borderId="7" xfId="0" applyFont="1" applyFill="1" applyBorder="1" applyAlignment="1" applyProtection="1">
      <alignment vertical="center" wrapText="1"/>
      <protection locked="0"/>
    </xf>
    <xf numFmtId="0" fontId="0" fillId="3" borderId="6" xfId="0" applyFont="1" applyFill="1" applyBorder="1" applyAlignment="1" applyProtection="1">
      <alignment vertical="center" wrapText="1"/>
      <protection locked="0"/>
    </xf>
    <xf numFmtId="176" fontId="0" fillId="3" borderId="3" xfId="0" applyNumberFormat="1" applyFont="1" applyFill="1" applyBorder="1" applyProtection="1">
      <alignment vertical="center"/>
      <protection locked="0"/>
    </xf>
    <xf numFmtId="0" fontId="0" fillId="3" borderId="3" xfId="0" applyFont="1" applyFill="1" applyBorder="1" applyAlignment="1" applyProtection="1">
      <alignment horizontal="left" vertical="center" indent="1"/>
      <protection locked="0"/>
    </xf>
    <xf numFmtId="0" fontId="0" fillId="3" borderId="13" xfId="0" applyFont="1" applyFill="1" applyBorder="1" applyAlignment="1" applyProtection="1">
      <alignment vertical="center" wrapText="1"/>
      <protection locked="0"/>
    </xf>
    <xf numFmtId="0" fontId="0" fillId="3" borderId="20" xfId="0" applyFont="1" applyFill="1" applyBorder="1" applyAlignment="1" applyProtection="1">
      <alignment vertical="center" wrapText="1"/>
      <protection locked="0"/>
    </xf>
    <xf numFmtId="0" fontId="0" fillId="3" borderId="14" xfId="0" applyFont="1" applyFill="1" applyBorder="1" applyAlignment="1" applyProtection="1">
      <alignment vertical="center" wrapText="1"/>
      <protection locked="0"/>
    </xf>
    <xf numFmtId="176" fontId="0" fillId="3" borderId="8" xfId="0" applyNumberFormat="1" applyFont="1" applyFill="1" applyBorder="1" applyAlignment="1" applyProtection="1">
      <alignment horizontal="left" vertical="center"/>
      <protection locked="0"/>
    </xf>
    <xf numFmtId="0" fontId="0" fillId="3" borderId="26" xfId="0" applyFont="1" applyFill="1" applyBorder="1" applyAlignment="1" applyProtection="1">
      <alignment vertical="center" wrapText="1"/>
      <protection locked="0"/>
    </xf>
    <xf numFmtId="0" fontId="0" fillId="5" borderId="8" xfId="0" applyFont="1" applyFill="1" applyBorder="1">
      <alignment vertical="center"/>
    </xf>
    <xf numFmtId="0" fontId="0" fillId="3" borderId="0" xfId="0" applyFont="1" applyFill="1" applyBorder="1" applyAlignment="1" applyProtection="1">
      <alignment vertical="center" wrapText="1"/>
      <protection locked="0"/>
    </xf>
    <xf numFmtId="0" fontId="0" fillId="3" borderId="10" xfId="0" applyFont="1" applyFill="1" applyBorder="1" applyAlignment="1" applyProtection="1">
      <alignment vertical="center" wrapText="1"/>
      <protection locked="0"/>
    </xf>
    <xf numFmtId="0" fontId="0" fillId="3" borderId="29" xfId="0" applyFont="1" applyFill="1" applyBorder="1" applyAlignment="1" applyProtection="1">
      <alignment vertical="center" wrapText="1"/>
      <protection locked="0"/>
    </xf>
    <xf numFmtId="0" fontId="0" fillId="3" borderId="32" xfId="0" applyFont="1" applyFill="1" applyBorder="1" applyAlignment="1" applyProtection="1">
      <alignment vertical="center" wrapText="1"/>
      <protection locked="0"/>
    </xf>
    <xf numFmtId="0" fontId="14" fillId="0" borderId="0" xfId="0" applyFont="1">
      <alignment vertical="center"/>
    </xf>
    <xf numFmtId="0" fontId="15" fillId="0" borderId="0" xfId="0" applyFont="1">
      <alignment vertical="center"/>
    </xf>
    <xf numFmtId="0" fontId="16" fillId="0" borderId="0" xfId="0" applyFont="1" applyFill="1">
      <alignment vertical="center"/>
    </xf>
    <xf numFmtId="0" fontId="15" fillId="0" borderId="38" xfId="0" applyFont="1" applyFill="1" applyBorder="1" applyAlignment="1">
      <alignment horizontal="center" vertical="center" shrinkToFit="1"/>
    </xf>
    <xf numFmtId="0" fontId="17" fillId="0" borderId="39" xfId="0" applyFont="1" applyFill="1" applyBorder="1" applyAlignment="1">
      <alignment horizontal="left" vertical="top" wrapText="1"/>
    </xf>
    <xf numFmtId="0" fontId="17" fillId="0" borderId="40" xfId="0" applyFont="1" applyFill="1" applyBorder="1" applyAlignment="1">
      <alignment horizontal="left" vertical="top" wrapText="1"/>
    </xf>
    <xf numFmtId="0" fontId="17" fillId="0" borderId="4" xfId="0" applyFont="1" applyFill="1" applyBorder="1" applyAlignment="1">
      <alignment vertical="top" wrapText="1"/>
    </xf>
    <xf numFmtId="0" fontId="17" fillId="0" borderId="5" xfId="0" applyFont="1" applyFill="1" applyBorder="1" applyAlignment="1">
      <alignment vertical="top" wrapText="1"/>
    </xf>
    <xf numFmtId="0" fontId="17" fillId="0" borderId="6" xfId="0" applyFont="1" applyFill="1" applyBorder="1" applyAlignment="1">
      <alignment vertical="top" wrapText="1"/>
    </xf>
    <xf numFmtId="0" fontId="17" fillId="0" borderId="41" xfId="0" applyFont="1" applyFill="1" applyBorder="1" applyAlignment="1">
      <alignment horizontal="left" vertical="top" wrapText="1"/>
    </xf>
    <xf numFmtId="0" fontId="17" fillId="0" borderId="3" xfId="0" applyFont="1" applyFill="1" applyBorder="1" applyAlignment="1">
      <alignment horizontal="center" vertical="top" wrapText="1"/>
    </xf>
    <xf numFmtId="0" fontId="17" fillId="0" borderId="0" xfId="0" applyFont="1" applyBorder="1" applyAlignment="1">
      <alignment horizontal="center" vertical="top" wrapText="1"/>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4" xfId="0" applyFont="1" applyFill="1" applyBorder="1">
      <alignment vertical="center"/>
    </xf>
    <xf numFmtId="0" fontId="17" fillId="0" borderId="5" xfId="0" applyFont="1" applyFill="1" applyBorder="1">
      <alignment vertical="center"/>
    </xf>
    <xf numFmtId="0" fontId="17" fillId="0" borderId="42" xfId="0" applyFont="1" applyFill="1" applyBorder="1">
      <alignment vertical="center"/>
    </xf>
    <xf numFmtId="0" fontId="17" fillId="0" borderId="43" xfId="0" applyFont="1" applyFill="1" applyBorder="1">
      <alignment vertical="center"/>
    </xf>
    <xf numFmtId="0" fontId="17" fillId="0" borderId="6" xfId="0" applyFont="1" applyFill="1" applyBorder="1">
      <alignment vertical="center"/>
    </xf>
    <xf numFmtId="0" fontId="17" fillId="0" borderId="44" xfId="0" applyFont="1" applyFill="1" applyBorder="1">
      <alignment vertical="center"/>
    </xf>
    <xf numFmtId="0" fontId="17" fillId="0" borderId="45" xfId="0" applyFont="1" applyFill="1" applyBorder="1">
      <alignment vertical="center"/>
    </xf>
    <xf numFmtId="0" fontId="17" fillId="0" borderId="46" xfId="0" applyFont="1" applyFill="1" applyBorder="1">
      <alignment vertical="center"/>
    </xf>
    <xf numFmtId="0" fontId="17" fillId="0" borderId="8" xfId="0" applyFont="1" applyFill="1" applyBorder="1" applyAlignment="1">
      <alignment horizontal="center" vertical="top" wrapText="1"/>
    </xf>
    <xf numFmtId="177" fontId="18" fillId="0" borderId="0" xfId="0" applyNumberFormat="1" applyFont="1" applyFill="1" applyBorder="1">
      <alignment vertical="center"/>
    </xf>
    <xf numFmtId="0" fontId="17" fillId="0" borderId="9" xfId="0" applyFont="1" applyFill="1" applyBorder="1">
      <alignment vertical="center"/>
    </xf>
    <xf numFmtId="0" fontId="17" fillId="0" borderId="0" xfId="0" applyFont="1" applyFill="1">
      <alignment vertical="center"/>
    </xf>
    <xf numFmtId="0" fontId="18" fillId="0" borderId="0" xfId="0" applyFont="1" applyFill="1" applyBorder="1">
      <alignment vertical="center"/>
    </xf>
    <xf numFmtId="177" fontId="17" fillId="0" borderId="0" xfId="0" applyNumberFormat="1" applyFont="1" applyFill="1" applyBorder="1">
      <alignment vertical="center"/>
    </xf>
    <xf numFmtId="0" fontId="17" fillId="0" borderId="0" xfId="0" applyFont="1" applyFill="1" applyBorder="1">
      <alignment vertical="center"/>
    </xf>
    <xf numFmtId="0" fontId="17" fillId="0" borderId="47" xfId="0" applyFont="1" applyFill="1" applyBorder="1">
      <alignment vertical="center"/>
    </xf>
    <xf numFmtId="0" fontId="17" fillId="0" borderId="48" xfId="0" applyFont="1" applyFill="1" applyBorder="1">
      <alignment vertical="center"/>
    </xf>
    <xf numFmtId="0" fontId="17" fillId="0" borderId="2" xfId="0" applyFont="1" applyFill="1" applyBorder="1">
      <alignment vertical="center"/>
    </xf>
    <xf numFmtId="0" fontId="17" fillId="0" borderId="49" xfId="0" applyFont="1" applyFill="1" applyBorder="1">
      <alignment vertical="center"/>
    </xf>
    <xf numFmtId="0" fontId="17" fillId="0" borderId="50" xfId="0" applyFont="1" applyFill="1" applyBorder="1">
      <alignment vertical="center"/>
    </xf>
    <xf numFmtId="0" fontId="17" fillId="0" borderId="51" xfId="0" applyFont="1" applyFill="1" applyBorder="1">
      <alignment vertical="center"/>
    </xf>
    <xf numFmtId="177" fontId="18" fillId="0" borderId="9" xfId="0" applyNumberFormat="1" applyFont="1" applyFill="1" applyBorder="1">
      <alignment vertical="center"/>
    </xf>
    <xf numFmtId="0" fontId="19" fillId="0" borderId="2" xfId="0" applyFont="1" applyFill="1" applyBorder="1">
      <alignment vertical="center"/>
    </xf>
    <xf numFmtId="0" fontId="17" fillId="0" borderId="0" xfId="0" applyFont="1" applyFill="1" applyBorder="1" applyAlignment="1">
      <alignment horizontal="right" vertical="center"/>
    </xf>
    <xf numFmtId="0" fontId="17" fillId="0" borderId="9"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48" xfId="0" applyFont="1" applyFill="1" applyBorder="1" applyAlignment="1">
      <alignment horizontal="center" vertical="center"/>
    </xf>
    <xf numFmtId="0" fontId="17" fillId="0" borderId="2"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9" xfId="0" applyFont="1" applyFill="1" applyBorder="1">
      <alignment vertical="center"/>
    </xf>
    <xf numFmtId="0" fontId="17" fillId="0" borderId="9" xfId="0" applyFont="1" applyFill="1" applyBorder="1" applyAlignment="1">
      <alignment vertical="center" shrinkToFit="1"/>
    </xf>
    <xf numFmtId="0" fontId="17" fillId="0" borderId="47" xfId="0" applyFont="1" applyFill="1" applyBorder="1" applyAlignment="1">
      <alignment horizontal="center" vertical="center"/>
    </xf>
    <xf numFmtId="0" fontId="17" fillId="0" borderId="2" xfId="0" applyFont="1" applyFill="1" applyBorder="1" applyAlignment="1">
      <alignment horizontal="right" vertical="center"/>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2" xfId="0" applyFont="1" applyFill="1" applyBorder="1">
      <alignment vertical="center"/>
    </xf>
    <xf numFmtId="0" fontId="17" fillId="0" borderId="13" xfId="0" applyFont="1" applyFill="1" applyBorder="1">
      <alignment vertical="center"/>
    </xf>
    <xf numFmtId="0" fontId="17" fillId="0" borderId="52" xfId="0" applyFont="1" applyFill="1" applyBorder="1">
      <alignment vertical="center"/>
    </xf>
    <xf numFmtId="0" fontId="17" fillId="0" borderId="53" xfId="0" applyFont="1" applyFill="1" applyBorder="1">
      <alignment vertical="center"/>
    </xf>
    <xf numFmtId="0" fontId="17" fillId="0" borderId="54" xfId="0" applyFont="1" applyFill="1" applyBorder="1">
      <alignment vertical="center"/>
    </xf>
    <xf numFmtId="0" fontId="17" fillId="0" borderId="5" xfId="0" applyFont="1" applyFill="1" applyBorder="1" applyAlignment="1">
      <alignment horizontal="right" vertical="center"/>
    </xf>
    <xf numFmtId="0" fontId="17" fillId="0" borderId="5" xfId="0" applyFont="1" applyFill="1" applyBorder="1" applyAlignment="1">
      <alignment horizontal="left" vertical="center"/>
    </xf>
    <xf numFmtId="0" fontId="17" fillId="0" borderId="4" xfId="0" applyFont="1" applyFill="1" applyBorder="1" applyAlignment="1">
      <alignment horizontal="right" vertical="center"/>
    </xf>
    <xf numFmtId="49" fontId="17" fillId="0" borderId="55" xfId="0" applyNumberFormat="1" applyFont="1" applyFill="1" applyBorder="1" applyAlignment="1">
      <alignment horizontal="right" vertical="center"/>
    </xf>
    <xf numFmtId="177" fontId="18" fillId="0" borderId="9" xfId="0" applyNumberFormat="1" applyFont="1" applyFill="1" applyBorder="1" applyAlignment="1">
      <alignment vertical="center"/>
    </xf>
    <xf numFmtId="177" fontId="18" fillId="0" borderId="0" xfId="0" applyNumberFormat="1" applyFont="1" applyFill="1">
      <alignment vertical="center"/>
    </xf>
    <xf numFmtId="0" fontId="18" fillId="0" borderId="56" xfId="0" applyNumberFormat="1" applyFont="1" applyFill="1" applyBorder="1">
      <alignment vertical="center"/>
    </xf>
    <xf numFmtId="0" fontId="17" fillId="0" borderId="12" xfId="0" applyFont="1" applyFill="1" applyBorder="1" applyAlignment="1">
      <alignment horizontal="left" vertical="center"/>
    </xf>
    <xf numFmtId="0" fontId="17" fillId="0" borderId="57" xfId="0" applyFont="1" applyFill="1" applyBorder="1">
      <alignment vertical="center"/>
    </xf>
    <xf numFmtId="0" fontId="17" fillId="0" borderId="58" xfId="0" applyFont="1" applyFill="1" applyBorder="1">
      <alignment vertical="center"/>
    </xf>
    <xf numFmtId="0" fontId="17" fillId="0" borderId="14" xfId="0" applyFont="1" applyFill="1" applyBorder="1">
      <alignment vertical="center"/>
    </xf>
    <xf numFmtId="0" fontId="17" fillId="0" borderId="59" xfId="0" applyFont="1" applyFill="1" applyBorder="1">
      <alignment vertical="center"/>
    </xf>
    <xf numFmtId="0" fontId="19" fillId="0" borderId="2" xfId="0" applyFont="1" applyFill="1" applyBorder="1" applyAlignment="1">
      <alignment vertical="center"/>
    </xf>
    <xf numFmtId="0" fontId="18" fillId="0" borderId="4" xfId="0" applyFont="1" applyFill="1" applyBorder="1" applyAlignment="1">
      <alignment vertical="center"/>
    </xf>
    <xf numFmtId="0" fontId="18" fillId="0" borderId="5" xfId="0" applyFont="1" applyFill="1" applyBorder="1">
      <alignment vertical="center"/>
    </xf>
    <xf numFmtId="0" fontId="18" fillId="0" borderId="4" xfId="0" applyFont="1" applyFill="1" applyBorder="1">
      <alignment vertical="center"/>
    </xf>
    <xf numFmtId="0" fontId="18" fillId="0" borderId="8" xfId="0" applyNumberFormat="1" applyFont="1" applyFill="1" applyBorder="1">
      <alignment vertical="center"/>
    </xf>
    <xf numFmtId="0" fontId="15" fillId="0" borderId="2" xfId="0" applyFont="1" applyFill="1" applyBorder="1" applyAlignment="1">
      <alignment vertical="center"/>
    </xf>
    <xf numFmtId="0" fontId="17" fillId="0" borderId="8" xfId="0" applyFont="1" applyFill="1" applyBorder="1">
      <alignment vertical="center"/>
    </xf>
    <xf numFmtId="0" fontId="20" fillId="0" borderId="27" xfId="0" applyFont="1" applyFill="1" applyBorder="1" applyAlignment="1">
      <alignment horizontal="center" vertical="center"/>
    </xf>
    <xf numFmtId="0" fontId="20" fillId="0" borderId="28" xfId="0" applyFont="1" applyFill="1" applyBorder="1" applyAlignment="1">
      <alignment horizontal="center" vertical="center"/>
    </xf>
    <xf numFmtId="0" fontId="15" fillId="0" borderId="3" xfId="0" applyFont="1" applyFill="1" applyBorder="1" applyAlignment="1">
      <alignment horizontal="center" vertical="center" shrinkToFit="1"/>
    </xf>
    <xf numFmtId="0" fontId="20" fillId="0" borderId="60" xfId="0" applyFont="1" applyFill="1" applyBorder="1" applyAlignment="1">
      <alignment horizontal="center" vertical="center"/>
    </xf>
    <xf numFmtId="0" fontId="20" fillId="0" borderId="61" xfId="0" applyFont="1" applyFill="1" applyBorder="1" applyAlignment="1">
      <alignment horizontal="center" vertical="center"/>
    </xf>
    <xf numFmtId="0" fontId="15" fillId="0" borderId="8" xfId="0" applyFont="1" applyFill="1" applyBorder="1" applyAlignment="1">
      <alignment horizontal="center" vertical="center" shrinkToFit="1"/>
    </xf>
    <xf numFmtId="0" fontId="18" fillId="0" borderId="9" xfId="0" applyFont="1" applyFill="1" applyBorder="1" applyAlignment="1">
      <alignment vertical="center"/>
    </xf>
    <xf numFmtId="0" fontId="20" fillId="0" borderId="30" xfId="0" applyFont="1" applyFill="1" applyBorder="1" applyAlignment="1">
      <alignment horizontal="center" vertical="center"/>
    </xf>
    <xf numFmtId="0" fontId="20" fillId="0" borderId="31" xfId="0" applyFont="1" applyFill="1" applyBorder="1" applyAlignment="1">
      <alignment horizontal="center" vertical="center"/>
    </xf>
    <xf numFmtId="0" fontId="15" fillId="0" borderId="11" xfId="0" applyFont="1" applyFill="1" applyBorder="1" applyAlignment="1">
      <alignment horizontal="center" vertical="center" shrinkToFit="1"/>
    </xf>
    <xf numFmtId="177" fontId="17" fillId="6" borderId="0" xfId="0" applyNumberFormat="1" applyFont="1" applyFill="1" applyBorder="1" applyProtection="1">
      <alignment vertical="center"/>
      <protection locked="0"/>
    </xf>
    <xf numFmtId="0" fontId="17" fillId="3" borderId="0" xfId="0" applyFont="1" applyFill="1" applyBorder="1" applyProtection="1">
      <alignment vertical="center"/>
      <protection locked="0"/>
    </xf>
    <xf numFmtId="0" fontId="17" fillId="3" borderId="48" xfId="0" applyFont="1" applyFill="1" applyBorder="1" applyProtection="1">
      <alignment vertical="center"/>
      <protection locked="0"/>
    </xf>
    <xf numFmtId="0" fontId="17" fillId="3" borderId="2" xfId="0" applyFont="1" applyFill="1" applyBorder="1" applyProtection="1">
      <alignment vertical="center"/>
      <protection locked="0"/>
    </xf>
    <xf numFmtId="177" fontId="17" fillId="6" borderId="9" xfId="0" applyNumberFormat="1" applyFont="1" applyFill="1" applyBorder="1" applyProtection="1">
      <alignment vertical="center"/>
      <protection locked="0"/>
    </xf>
    <xf numFmtId="0" fontId="17" fillId="5" borderId="0" xfId="0" applyFont="1" applyFill="1" applyBorder="1" applyAlignment="1">
      <alignment horizontal="center" vertical="center"/>
    </xf>
    <xf numFmtId="0" fontId="17" fillId="6" borderId="0" xfId="0" applyNumberFormat="1" applyFont="1" applyFill="1" applyBorder="1" applyProtection="1">
      <alignment vertical="center"/>
      <protection locked="0"/>
    </xf>
    <xf numFmtId="0" fontId="17" fillId="7" borderId="0" xfId="0" applyFont="1" applyFill="1" applyBorder="1">
      <alignment vertical="center"/>
    </xf>
    <xf numFmtId="0" fontId="17" fillId="7" borderId="9" xfId="0" applyFont="1" applyFill="1" applyBorder="1">
      <alignment vertical="center"/>
    </xf>
    <xf numFmtId="177" fontId="17" fillId="7" borderId="9" xfId="0" applyNumberFormat="1" applyFont="1" applyFill="1" applyBorder="1" applyAlignment="1">
      <alignment vertical="center"/>
    </xf>
    <xf numFmtId="177" fontId="17" fillId="7" borderId="0" xfId="0" applyNumberFormat="1" applyFont="1" applyFill="1" applyBorder="1">
      <alignment vertical="center"/>
    </xf>
    <xf numFmtId="177" fontId="17" fillId="7" borderId="0" xfId="0" applyNumberFormat="1" applyFont="1" applyFill="1">
      <alignment vertical="center"/>
    </xf>
    <xf numFmtId="0" fontId="17" fillId="7" borderId="56" xfId="0" applyNumberFormat="1" applyFont="1" applyFill="1" applyBorder="1">
      <alignment vertical="center"/>
    </xf>
    <xf numFmtId="0" fontId="17" fillId="6" borderId="4" xfId="0" applyFont="1" applyFill="1" applyBorder="1" applyAlignment="1" applyProtection="1">
      <alignment vertical="center"/>
      <protection locked="0"/>
    </xf>
    <xf numFmtId="0" fontId="17" fillId="6" borderId="5" xfId="0" applyFont="1" applyFill="1" applyBorder="1" applyProtection="1">
      <alignment vertical="center"/>
      <protection locked="0"/>
    </xf>
    <xf numFmtId="0" fontId="17" fillId="6" borderId="4" xfId="0" applyFont="1" applyFill="1" applyBorder="1" applyProtection="1">
      <alignment vertical="center"/>
      <protection locked="0"/>
    </xf>
    <xf numFmtId="0" fontId="17" fillId="7" borderId="8" xfId="0" applyNumberFormat="1" applyFont="1" applyFill="1" applyBorder="1">
      <alignment vertical="center"/>
    </xf>
    <xf numFmtId="0" fontId="17" fillId="7" borderId="9" xfId="0" applyFont="1" applyFill="1" applyBorder="1" applyAlignment="1">
      <alignment vertical="center"/>
    </xf>
    <xf numFmtId="0" fontId="0" fillId="0" borderId="0" xfId="0" applyFont="1" applyBorder="1" applyAlignment="1">
      <alignment horizontal="right" vertical="center"/>
    </xf>
    <xf numFmtId="38" fontId="12" fillId="0" borderId="0" xfId="4" applyFont="1" applyFill="1" applyBorder="1">
      <alignment vertical="center"/>
    </xf>
    <xf numFmtId="176" fontId="0" fillId="0" borderId="0" xfId="0" applyNumberFormat="1" applyFont="1" applyFill="1" applyBorder="1" applyAlignment="1">
      <alignment horizontal="right" vertical="center"/>
    </xf>
    <xf numFmtId="0" fontId="21" fillId="0" borderId="0" xfId="0" applyFont="1" applyBorder="1" applyAlignment="1">
      <alignment horizontal="center" vertical="center"/>
    </xf>
    <xf numFmtId="176" fontId="0" fillId="0" borderId="0" xfId="0" quotePrefix="1" applyNumberFormat="1" applyFont="1" applyFill="1" applyBorder="1" applyAlignment="1">
      <alignment horizontal="right" vertical="center"/>
    </xf>
    <xf numFmtId="0" fontId="12" fillId="0" borderId="0" xfId="0" applyFont="1" applyBorder="1">
      <alignment vertical="center"/>
    </xf>
    <xf numFmtId="176" fontId="12" fillId="0" borderId="0" xfId="0" applyNumberFormat="1" applyFont="1" applyFill="1" applyBorder="1" applyAlignment="1">
      <alignment horizontal="left" vertical="center"/>
    </xf>
    <xf numFmtId="0" fontId="21" fillId="0" borderId="62" xfId="0" applyFont="1" applyBorder="1" applyAlignment="1">
      <alignment horizontal="center" vertical="center"/>
    </xf>
    <xf numFmtId="0" fontId="21" fillId="0" borderId="63" xfId="0" applyFont="1" applyBorder="1" applyAlignment="1">
      <alignment horizontal="center" vertical="center"/>
    </xf>
    <xf numFmtId="176" fontId="12" fillId="0" borderId="13" xfId="0" quotePrefix="1" applyNumberFormat="1" applyFont="1" applyFill="1" applyBorder="1" applyAlignment="1">
      <alignment horizontal="right" vertical="center"/>
    </xf>
    <xf numFmtId="0" fontId="12" fillId="0" borderId="13" xfId="0" applyFont="1" applyBorder="1">
      <alignment vertical="center"/>
    </xf>
    <xf numFmtId="0" fontId="0" fillId="0" borderId="0" xfId="0" applyFont="1" applyFill="1" applyBorder="1" applyAlignment="1">
      <alignment horizontal="left" vertical="center"/>
    </xf>
    <xf numFmtId="0" fontId="0" fillId="4" borderId="0" xfId="0" applyFont="1" applyFill="1" applyBorder="1" applyProtection="1">
      <alignment vertical="center"/>
      <protection locked="0"/>
    </xf>
    <xf numFmtId="38" fontId="0" fillId="5" borderId="0" xfId="4" applyFont="1" applyFill="1" applyBorder="1">
      <alignment vertical="center"/>
    </xf>
    <xf numFmtId="0" fontId="0" fillId="5" borderId="0" xfId="0" applyFont="1" applyFill="1" applyBorder="1">
      <alignment vertical="center"/>
    </xf>
    <xf numFmtId="176" fontId="0" fillId="3" borderId="0" xfId="0" applyNumberFormat="1" applyFont="1" applyFill="1" applyBorder="1" applyAlignment="1" applyProtection="1">
      <alignment horizontal="left" vertical="center"/>
      <protection locked="0"/>
    </xf>
    <xf numFmtId="176" fontId="0" fillId="3" borderId="13" xfId="0" quotePrefix="1" applyNumberFormat="1" applyFont="1" applyFill="1" applyBorder="1" applyAlignment="1" applyProtection="1">
      <alignment horizontal="right" vertical="center"/>
      <protection locked="0"/>
    </xf>
    <xf numFmtId="0" fontId="0" fillId="5" borderId="13" xfId="0" applyFont="1" applyFill="1" applyBorder="1">
      <alignment vertical="center"/>
    </xf>
    <xf numFmtId="0" fontId="0" fillId="3" borderId="0" xfId="0" applyFill="1">
      <alignment vertical="center"/>
    </xf>
    <xf numFmtId="0" fontId="0" fillId="0" borderId="38" xfId="0" applyFont="1" applyFill="1" applyBorder="1" applyAlignment="1">
      <alignment horizontal="center" vertical="center"/>
    </xf>
    <xf numFmtId="0" fontId="0" fillId="0" borderId="39"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0" fillId="0" borderId="38" xfId="0" applyFont="1" applyFill="1" applyBorder="1" applyAlignment="1">
      <alignment horizontal="center" vertical="center" wrapText="1"/>
    </xf>
    <xf numFmtId="0" fontId="0" fillId="0" borderId="38" xfId="0" applyFont="1" applyBorder="1" applyAlignment="1">
      <alignment horizontal="left" vertical="center" wrapText="1"/>
    </xf>
    <xf numFmtId="0" fontId="0" fillId="0" borderId="64" xfId="0" applyFont="1" applyBorder="1" applyAlignment="1">
      <alignment horizontal="left" vertical="center" wrapText="1"/>
    </xf>
    <xf numFmtId="0" fontId="0" fillId="0" borderId="6" xfId="0" applyFont="1" applyBorder="1" applyAlignment="1">
      <alignment horizontal="center" vertical="center"/>
    </xf>
    <xf numFmtId="176" fontId="12" fillId="0" borderId="39" xfId="0" applyNumberFormat="1" applyFont="1" applyFill="1" applyBorder="1" applyAlignment="1">
      <alignment horizontal="center" vertical="center" wrapText="1"/>
    </xf>
    <xf numFmtId="176" fontId="12" fillId="0" borderId="40" xfId="0" applyNumberFormat="1" applyFont="1" applyFill="1" applyBorder="1" applyAlignment="1">
      <alignment horizontal="center" vertical="center" wrapText="1"/>
    </xf>
    <xf numFmtId="176" fontId="12" fillId="0" borderId="41" xfId="0" applyNumberFormat="1" applyFont="1" applyFill="1" applyBorder="1" applyAlignment="1">
      <alignment horizontal="center" vertical="center" wrapText="1"/>
    </xf>
    <xf numFmtId="0" fontId="0" fillId="0" borderId="38" xfId="0" applyFont="1" applyFill="1" applyBorder="1" applyAlignment="1">
      <alignment vertical="center" wrapText="1"/>
    </xf>
    <xf numFmtId="0" fontId="0" fillId="0" borderId="64" xfId="0" applyFont="1" applyFill="1" applyBorder="1" applyAlignment="1">
      <alignment vertical="center" wrapText="1"/>
    </xf>
    <xf numFmtId="0" fontId="12" fillId="0" borderId="4"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6" xfId="0" applyFont="1" applyFill="1" applyBorder="1" applyAlignment="1">
      <alignment horizontal="left" vertical="center" wrapText="1"/>
    </xf>
    <xf numFmtId="38" fontId="12" fillId="0" borderId="38" xfId="4" applyFont="1" applyFill="1" applyBorder="1">
      <alignment vertical="center"/>
    </xf>
    <xf numFmtId="38" fontId="12" fillId="0" borderId="64" xfId="4" applyFont="1" applyFill="1" applyBorder="1">
      <alignment vertical="center"/>
    </xf>
    <xf numFmtId="38" fontId="12" fillId="0" borderId="41" xfId="4" applyFont="1" applyBorder="1">
      <alignment vertical="center"/>
    </xf>
    <xf numFmtId="0" fontId="12" fillId="0" borderId="9"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 xfId="0" applyFont="1" applyFill="1" applyBorder="1" applyAlignment="1">
      <alignment horizontal="left" vertical="center" wrapText="1"/>
    </xf>
    <xf numFmtId="38" fontId="0" fillId="0" borderId="65" xfId="4" applyFont="1" applyFill="1" applyBorder="1">
      <alignment vertical="center"/>
    </xf>
    <xf numFmtId="38" fontId="0" fillId="0" borderId="66" xfId="4" applyFont="1" applyFill="1" applyBorder="1">
      <alignment vertical="center"/>
    </xf>
    <xf numFmtId="0" fontId="12" fillId="0" borderId="12"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0" fillId="0" borderId="67" xfId="0" applyFont="1" applyFill="1" applyBorder="1" applyAlignment="1">
      <alignment horizontal="left" vertical="center" wrapText="1"/>
    </xf>
    <xf numFmtId="0" fontId="0" fillId="0" borderId="41" xfId="0" applyBorder="1">
      <alignment vertical="center"/>
    </xf>
    <xf numFmtId="0" fontId="13" fillId="0" borderId="0" xfId="0" applyFont="1" applyAlignment="1">
      <alignment horizontal="center" vertical="center"/>
    </xf>
    <xf numFmtId="0" fontId="0" fillId="0" borderId="13" xfId="0" applyFont="1" applyFill="1" applyBorder="1" applyAlignment="1">
      <alignment horizontal="center" vertical="center"/>
    </xf>
    <xf numFmtId="0" fontId="0" fillId="0" borderId="13" xfId="0" applyFont="1" applyBorder="1" applyAlignment="1">
      <alignment horizontal="right" vertical="center"/>
    </xf>
    <xf numFmtId="0" fontId="0" fillId="0" borderId="13" xfId="0" applyFont="1" applyFill="1" applyBorder="1" applyAlignment="1">
      <alignment horizontal="center" vertical="center" wrapText="1"/>
    </xf>
    <xf numFmtId="0" fontId="0" fillId="0" borderId="13" xfId="0" applyFont="1" applyBorder="1" applyAlignment="1">
      <alignment horizontal="left" vertical="center" wrapText="1"/>
    </xf>
    <xf numFmtId="176" fontId="0" fillId="5" borderId="39" xfId="0" applyNumberFormat="1" applyFont="1" applyFill="1" applyBorder="1" applyAlignment="1">
      <alignment horizontal="center" vertical="center" wrapText="1"/>
    </xf>
    <xf numFmtId="176" fontId="0" fillId="5" borderId="40" xfId="0" applyNumberFormat="1" applyFont="1" applyFill="1" applyBorder="1" applyAlignment="1">
      <alignment horizontal="center" vertical="center" wrapText="1"/>
    </xf>
    <xf numFmtId="176" fontId="0" fillId="5" borderId="41" xfId="0" applyNumberFormat="1" applyFont="1" applyFill="1" applyBorder="1" applyAlignment="1">
      <alignment horizontal="center" vertical="center" wrapText="1"/>
    </xf>
    <xf numFmtId="0" fontId="0" fillId="3" borderId="4" xfId="0" applyFont="1" applyFill="1" applyBorder="1" applyAlignment="1" applyProtection="1">
      <alignment horizontal="left" vertical="center" wrapText="1"/>
      <protection locked="0"/>
    </xf>
    <xf numFmtId="0" fontId="0" fillId="3" borderId="5" xfId="0" applyFont="1" applyFill="1" applyBorder="1" applyAlignment="1" applyProtection="1">
      <alignment horizontal="left" vertical="center" wrapText="1"/>
      <protection locked="0"/>
    </xf>
    <xf numFmtId="0" fontId="0" fillId="3" borderId="6" xfId="0" applyFont="1" applyFill="1" applyBorder="1" applyAlignment="1" applyProtection="1">
      <alignment horizontal="left" vertical="center" wrapText="1"/>
      <protection locked="0"/>
    </xf>
    <xf numFmtId="38" fontId="0" fillId="5" borderId="38" xfId="4" applyFont="1" applyFill="1" applyBorder="1">
      <alignment vertical="center"/>
    </xf>
    <xf numFmtId="38" fontId="0" fillId="5" borderId="64" xfId="4" applyFont="1" applyFill="1" applyBorder="1">
      <alignment vertical="center"/>
    </xf>
    <xf numFmtId="38" fontId="0" fillId="7" borderId="41" xfId="4" applyFont="1" applyFill="1" applyBorder="1">
      <alignment vertical="center"/>
    </xf>
    <xf numFmtId="0" fontId="0" fillId="3" borderId="9" xfId="0" applyFont="1" applyFill="1" applyBorder="1" applyAlignment="1" applyProtection="1">
      <alignment horizontal="left" vertical="center" wrapText="1"/>
      <protection locked="0"/>
    </xf>
    <xf numFmtId="0" fontId="0" fillId="3" borderId="0" xfId="0" applyFont="1" applyFill="1" applyBorder="1" applyAlignment="1" applyProtection="1">
      <alignment horizontal="left" vertical="center" wrapText="1"/>
      <protection locked="0"/>
    </xf>
    <xf numFmtId="0" fontId="0" fillId="3" borderId="2" xfId="0" applyFont="1" applyFill="1" applyBorder="1" applyAlignment="1" applyProtection="1">
      <alignment horizontal="left" vertical="center" wrapText="1"/>
      <protection locked="0"/>
    </xf>
    <xf numFmtId="0" fontId="0" fillId="3" borderId="12" xfId="0" applyFont="1" applyFill="1" applyBorder="1" applyAlignment="1" applyProtection="1">
      <alignment horizontal="left" vertical="center" wrapText="1"/>
      <protection locked="0"/>
    </xf>
    <xf numFmtId="0" fontId="0" fillId="3" borderId="13" xfId="0" applyFont="1" applyFill="1" applyBorder="1" applyAlignment="1" applyProtection="1">
      <alignment horizontal="left" vertical="center" wrapText="1"/>
      <protection locked="0"/>
    </xf>
    <xf numFmtId="0" fontId="0" fillId="3" borderId="14" xfId="0" applyFont="1" applyFill="1" applyBorder="1" applyAlignment="1" applyProtection="1">
      <alignment horizontal="left" vertical="center" wrapText="1"/>
      <protection locked="0"/>
    </xf>
    <xf numFmtId="0" fontId="22" fillId="0" borderId="0" xfId="0" applyFont="1">
      <alignment vertical="center"/>
    </xf>
    <xf numFmtId="0" fontId="0" fillId="0" borderId="39" xfId="0" applyBorder="1">
      <alignment vertical="center"/>
    </xf>
    <xf numFmtId="0" fontId="22" fillId="0" borderId="0" xfId="0" applyFont="1" applyAlignment="1">
      <alignment horizontal="center" vertical="center"/>
    </xf>
    <xf numFmtId="0" fontId="0" fillId="0" borderId="39" xfId="0" applyBorder="1" applyAlignment="1">
      <alignment vertical="center" wrapText="1"/>
    </xf>
    <xf numFmtId="176" fontId="0" fillId="0" borderId="62" xfId="0" applyNumberFormat="1" applyFont="1" applyBorder="1" applyAlignment="1" applyProtection="1">
      <alignment vertical="center" wrapText="1"/>
      <protection locked="0"/>
    </xf>
    <xf numFmtId="176" fontId="0" fillId="0" borderId="68" xfId="0" applyNumberFormat="1" applyFont="1" applyBorder="1" applyAlignment="1" applyProtection="1">
      <alignment vertical="center" wrapText="1"/>
      <protection locked="0"/>
    </xf>
    <xf numFmtId="176" fontId="0" fillId="0" borderId="69" xfId="0" applyNumberFormat="1" applyFont="1" applyBorder="1" applyAlignment="1" applyProtection="1">
      <alignment vertical="center" wrapText="1"/>
      <protection locked="0"/>
    </xf>
    <xf numFmtId="0" fontId="0" fillId="0" borderId="39" xfId="0" applyBorder="1">
      <alignment vertical="center"/>
    </xf>
    <xf numFmtId="177" fontId="0" fillId="0" borderId="69" xfId="0" applyNumberFormat="1" applyFont="1" applyBorder="1" applyProtection="1">
      <alignment vertical="center"/>
      <protection locked="0"/>
    </xf>
    <xf numFmtId="177" fontId="0" fillId="0" borderId="68" xfId="0" applyNumberFormat="1" applyFont="1" applyBorder="1" applyProtection="1">
      <alignment vertical="center"/>
      <protection locked="0"/>
    </xf>
    <xf numFmtId="177" fontId="0" fillId="0" borderId="6" xfId="0" applyNumberFormat="1" applyBorder="1">
      <alignment vertical="center"/>
    </xf>
    <xf numFmtId="0" fontId="0" fillId="4" borderId="69" xfId="0" applyFont="1" applyFill="1" applyBorder="1" applyProtection="1">
      <alignment vertical="center"/>
      <protection locked="0"/>
    </xf>
    <xf numFmtId="0" fontId="0" fillId="4" borderId="68" xfId="0" applyFont="1" applyFill="1" applyBorder="1" applyProtection="1">
      <alignment vertical="center"/>
      <protection locked="0"/>
    </xf>
    <xf numFmtId="0" fontId="22" fillId="0" borderId="0" xfId="0" applyFont="1" applyBorder="1" applyAlignment="1">
      <alignment vertical="center" wrapText="1"/>
    </xf>
    <xf numFmtId="0" fontId="0" fillId="0" borderId="38" xfId="0" applyBorder="1">
      <alignment vertical="center"/>
    </xf>
    <xf numFmtId="0" fontId="0" fillId="0" borderId="41" xfId="0" applyFont="1" applyBorder="1" applyAlignment="1">
      <alignment horizontal="right" vertical="center"/>
    </xf>
    <xf numFmtId="0" fontId="22" fillId="0" borderId="0" xfId="0" applyFont="1" applyBorder="1">
      <alignment vertical="center"/>
    </xf>
    <xf numFmtId="38" fontId="0" fillId="0" borderId="38" xfId="4" applyFont="1" applyFill="1" applyBorder="1">
      <alignment vertical="center"/>
    </xf>
    <xf numFmtId="38" fontId="0" fillId="0" borderId="41" xfId="4" applyFont="1" applyBorder="1">
      <alignment vertical="center"/>
    </xf>
    <xf numFmtId="38" fontId="0" fillId="0" borderId="38" xfId="4" applyFont="1" applyFill="1" applyBorder="1" applyAlignment="1">
      <alignment horizontal="right" vertical="center" wrapText="1"/>
    </xf>
    <xf numFmtId="0" fontId="11" fillId="0" borderId="0" xfId="0" applyFont="1">
      <alignment vertical="center"/>
    </xf>
    <xf numFmtId="0" fontId="11" fillId="0" borderId="0" xfId="0" applyFont="1" applyAlignment="1">
      <alignment horizontal="left" vertical="center" indent="1"/>
    </xf>
    <xf numFmtId="0" fontId="23" fillId="0" borderId="0" xfId="0" applyFont="1" applyBorder="1" applyAlignment="1">
      <alignment horizontal="center" vertical="center"/>
    </xf>
    <xf numFmtId="0" fontId="11" fillId="0" borderId="0" xfId="0" applyFont="1" applyAlignment="1">
      <alignment horizontal="right" vertical="center"/>
    </xf>
    <xf numFmtId="0" fontId="11" fillId="5" borderId="0" xfId="0" applyFont="1" applyFill="1">
      <alignment vertical="center"/>
    </xf>
    <xf numFmtId="176" fontId="11" fillId="5" borderId="0" xfId="0" applyNumberFormat="1" applyFont="1" applyFill="1" applyAlignment="1">
      <alignment horizontal="right" vertical="center"/>
    </xf>
    <xf numFmtId="0" fontId="11" fillId="0" borderId="4" xfId="0" applyFont="1" applyBorder="1">
      <alignment vertical="center"/>
    </xf>
    <xf numFmtId="0" fontId="11" fillId="0" borderId="5" xfId="0" applyFont="1" applyBorder="1" applyAlignment="1">
      <alignment horizontal="right" vertical="center"/>
    </xf>
    <xf numFmtId="0" fontId="11" fillId="0" borderId="5" xfId="0" applyFont="1" applyBorder="1">
      <alignment vertical="center"/>
    </xf>
    <xf numFmtId="0" fontId="11" fillId="0" borderId="6" xfId="0" applyFont="1" applyBorder="1" applyAlignment="1">
      <alignment horizontal="right" vertical="center"/>
    </xf>
    <xf numFmtId="0" fontId="11" fillId="0" borderId="9" xfId="0" applyFont="1" applyBorder="1">
      <alignment vertical="center"/>
    </xf>
    <xf numFmtId="0" fontId="11" fillId="3" borderId="0" xfId="0" applyFont="1" applyFill="1" applyBorder="1" applyProtection="1">
      <alignment vertical="center"/>
      <protection locked="0"/>
    </xf>
    <xf numFmtId="0" fontId="11" fillId="0" borderId="0" xfId="0" applyFont="1" applyProtection="1">
      <alignment vertical="center"/>
      <protection locked="0"/>
    </xf>
    <xf numFmtId="0" fontId="11" fillId="3" borderId="2" xfId="0" applyFont="1" applyFill="1" applyBorder="1" applyProtection="1">
      <alignment vertical="center"/>
      <protection locked="0"/>
    </xf>
    <xf numFmtId="0" fontId="11" fillId="0" borderId="2" xfId="0" applyFont="1" applyBorder="1">
      <alignment vertical="center"/>
    </xf>
    <xf numFmtId="0" fontId="11" fillId="0" borderId="12" xfId="0" applyFont="1" applyBorder="1">
      <alignment vertical="center"/>
    </xf>
    <xf numFmtId="0" fontId="11" fillId="0" borderId="13" xfId="0" applyFont="1" applyBorder="1">
      <alignment vertical="center"/>
    </xf>
    <xf numFmtId="0" fontId="11" fillId="0" borderId="14" xfId="0" applyFont="1" applyBorder="1">
      <alignment vertical="center"/>
    </xf>
    <xf numFmtId="176" fontId="0" fillId="0" borderId="5" xfId="0" applyNumberFormat="1" applyBorder="1">
      <alignment vertical="center"/>
    </xf>
    <xf numFmtId="176" fontId="0" fillId="0" borderId="7" xfId="0" applyNumberFormat="1" applyBorder="1">
      <alignment vertical="center"/>
    </xf>
    <xf numFmtId="176" fontId="0" fillId="0" borderId="6" xfId="0" applyNumberFormat="1" applyBorder="1">
      <alignment vertical="center"/>
    </xf>
    <xf numFmtId="0" fontId="0" fillId="0" borderId="5" xfId="0" applyFont="1" applyBorder="1" applyAlignment="1">
      <alignment horizontal="left" vertical="top" wrapText="1" indent="1"/>
    </xf>
    <xf numFmtId="0" fontId="0" fillId="0" borderId="6" xfId="0" applyNumberFormat="1" applyFont="1" applyBorder="1" applyAlignment="1">
      <alignment horizontal="left" vertical="top" wrapText="1" indent="1"/>
    </xf>
    <xf numFmtId="0" fontId="0" fillId="0" borderId="0" xfId="0" applyFont="1" applyBorder="1" applyAlignment="1">
      <alignment horizontal="left" vertical="top" wrapText="1" indent="1"/>
    </xf>
    <xf numFmtId="0" fontId="0" fillId="0" borderId="2" xfId="0" applyNumberFormat="1" applyFont="1" applyBorder="1" applyAlignment="1">
      <alignment horizontal="left" vertical="top" wrapText="1" indent="1"/>
    </xf>
    <xf numFmtId="0" fontId="0" fillId="0" borderId="2" xfId="0" applyNumberFormat="1" applyFont="1" applyBorder="1" applyAlignment="1">
      <alignment horizontal="right" vertical="center"/>
    </xf>
    <xf numFmtId="176" fontId="0" fillId="0" borderId="10" xfId="0" applyNumberFormat="1" applyBorder="1">
      <alignment vertical="center"/>
    </xf>
    <xf numFmtId="176" fontId="0" fillId="0" borderId="0" xfId="0" applyNumberFormat="1">
      <alignment vertical="center"/>
    </xf>
    <xf numFmtId="176" fontId="0" fillId="0" borderId="2" xfId="0" applyNumberFormat="1" applyFont="1" applyBorder="1">
      <alignment vertical="center"/>
    </xf>
    <xf numFmtId="0" fontId="0" fillId="0" borderId="7" xfId="0" applyBorder="1" applyAlignment="1">
      <alignment vertical="center" wrapText="1"/>
    </xf>
    <xf numFmtId="0" fontId="0" fillId="0" borderId="6" xfId="0" applyBorder="1" applyAlignment="1">
      <alignment vertical="center" wrapText="1"/>
    </xf>
    <xf numFmtId="176" fontId="0" fillId="0" borderId="3" xfId="0" applyNumberFormat="1" applyBorder="1">
      <alignment vertical="center"/>
    </xf>
    <xf numFmtId="0" fontId="0" fillId="0" borderId="3" xfId="0" applyBorder="1" applyAlignment="1">
      <alignment horizontal="left" vertical="center" indent="1"/>
    </xf>
    <xf numFmtId="0" fontId="0" fillId="0" borderId="20" xfId="0" applyBorder="1" applyAlignment="1">
      <alignment vertical="center" wrapText="1"/>
    </xf>
    <xf numFmtId="0" fontId="0" fillId="0" borderId="14" xfId="0" applyBorder="1" applyAlignment="1">
      <alignment vertical="center" wrapText="1"/>
    </xf>
    <xf numFmtId="176" fontId="0" fillId="0" borderId="8" xfId="0" applyNumberFormat="1" applyBorder="1" applyAlignment="1">
      <alignment horizontal="left" vertical="center"/>
    </xf>
    <xf numFmtId="0" fontId="0" fillId="0" borderId="26" xfId="0" applyBorder="1" applyAlignment="1">
      <alignment vertical="center" wrapText="1"/>
    </xf>
    <xf numFmtId="0" fontId="0" fillId="0" borderId="10" xfId="0" applyFont="1" applyBorder="1" applyAlignment="1">
      <alignment vertical="center" wrapText="1"/>
    </xf>
    <xf numFmtId="0" fontId="0" fillId="0" borderId="29" xfId="0" applyBorder="1" applyAlignment="1">
      <alignment vertical="center" wrapText="1"/>
    </xf>
    <xf numFmtId="0" fontId="0" fillId="0" borderId="32" xfId="0" applyBorder="1" applyAlignment="1">
      <alignment vertical="center" wrapText="1"/>
    </xf>
    <xf numFmtId="177" fontId="17" fillId="0" borderId="9" xfId="0" applyNumberFormat="1" applyFont="1" applyFill="1" applyBorder="1">
      <alignment vertical="center"/>
    </xf>
    <xf numFmtId="177" fontId="17" fillId="0" borderId="9" xfId="0" applyNumberFormat="1" applyFont="1" applyFill="1" applyBorder="1" applyAlignment="1">
      <alignment vertical="center"/>
    </xf>
    <xf numFmtId="177" fontId="17" fillId="0" borderId="0" xfId="0" applyNumberFormat="1" applyFont="1" applyFill="1">
      <alignment vertical="center"/>
    </xf>
    <xf numFmtId="0" fontId="17" fillId="0" borderId="56" xfId="0" applyNumberFormat="1" applyFont="1" applyFill="1" applyBorder="1">
      <alignment vertical="center"/>
    </xf>
    <xf numFmtId="0" fontId="17" fillId="0" borderId="4" xfId="0" applyFont="1" applyFill="1" applyBorder="1" applyAlignment="1">
      <alignment vertical="center"/>
    </xf>
    <xf numFmtId="0" fontId="17" fillId="0" borderId="9" xfId="0" applyFont="1" applyFill="1" applyBorder="1" applyAlignment="1">
      <alignment vertical="center"/>
    </xf>
    <xf numFmtId="38" fontId="0" fillId="7" borderId="0" xfId="4" applyFont="1" applyFill="1" applyBorder="1">
      <alignment vertical="center"/>
    </xf>
    <xf numFmtId="176" fontId="0" fillId="3" borderId="0" xfId="0" quotePrefix="1" applyNumberFormat="1" applyFont="1" applyFill="1" applyBorder="1" applyAlignment="1" applyProtection="1">
      <alignment horizontal="left" vertical="center"/>
      <protection locked="0"/>
    </xf>
    <xf numFmtId="176" fontId="0" fillId="0" borderId="0" xfId="0" quotePrefix="1" applyNumberFormat="1" applyFont="1" applyFill="1" applyBorder="1" applyAlignment="1">
      <alignment horizontal="left" vertical="center"/>
    </xf>
    <xf numFmtId="177" fontId="0" fillId="3" borderId="0" xfId="0" applyNumberFormat="1" applyFont="1" applyFill="1" applyBorder="1" applyAlignment="1" applyProtection="1">
      <alignment horizontal="left" vertical="center"/>
      <protection locked="0"/>
    </xf>
    <xf numFmtId="0" fontId="0" fillId="0" borderId="0" xfId="0" applyFill="1">
      <alignment vertical="center"/>
    </xf>
    <xf numFmtId="0" fontId="12" fillId="0" borderId="38" xfId="0" applyFont="1" applyFill="1" applyBorder="1" applyAlignment="1">
      <alignment horizontal="center" vertical="center" wrapText="1"/>
    </xf>
    <xf numFmtId="0" fontId="0" fillId="0" borderId="38" xfId="0" applyFont="1" applyFill="1" applyBorder="1">
      <alignment vertical="center"/>
    </xf>
    <xf numFmtId="0" fontId="0" fillId="0" borderId="64" xfId="0" applyFont="1" applyFill="1" applyBorder="1">
      <alignment vertical="center"/>
    </xf>
    <xf numFmtId="0" fontId="12" fillId="0" borderId="38" xfId="0" applyFont="1" applyFill="1" applyBorder="1" applyAlignment="1">
      <alignment horizontal="left" vertical="center" wrapText="1"/>
    </xf>
    <xf numFmtId="38" fontId="12" fillId="7" borderId="41" xfId="4" applyFont="1" applyFill="1" applyBorder="1">
      <alignment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1" fillId="0" borderId="30" xfId="0" applyFont="1" applyBorder="1" applyAlignment="1">
      <alignment horizontal="center" vertical="center"/>
    </xf>
    <xf numFmtId="0" fontId="21" fillId="0" borderId="31" xfId="0" applyFont="1" applyBorder="1" applyAlignment="1">
      <alignment horizontal="center" vertical="center"/>
    </xf>
    <xf numFmtId="0" fontId="21" fillId="0" borderId="0" xfId="0" applyFont="1" applyAlignment="1">
      <alignment horizontal="center" vertical="center"/>
    </xf>
    <xf numFmtId="0" fontId="0" fillId="5" borderId="38" xfId="0" applyFont="1" applyFill="1" applyBorder="1" applyAlignment="1">
      <alignment horizontal="center" vertical="center" wrapText="1"/>
    </xf>
    <xf numFmtId="0" fontId="0" fillId="3" borderId="38" xfId="0" applyFont="1" applyFill="1" applyBorder="1" applyAlignment="1" applyProtection="1">
      <alignment horizontal="left" vertical="center" wrapText="1"/>
      <protection locked="0"/>
    </xf>
    <xf numFmtId="0" fontId="0" fillId="0" borderId="12" xfId="0" applyFont="1" applyFill="1" applyBorder="1">
      <alignment vertical="center"/>
    </xf>
    <xf numFmtId="0" fontId="0" fillId="0" borderId="13" xfId="0" applyFont="1" applyFill="1" applyBorder="1">
      <alignment vertical="center"/>
    </xf>
    <xf numFmtId="0" fontId="0" fillId="0" borderId="14" xfId="0" applyFont="1" applyFill="1" applyBorder="1">
      <alignment vertical="center"/>
    </xf>
    <xf numFmtId="0" fontId="11" fillId="0" borderId="0" xfId="0" applyFont="1" applyBorder="1" applyAlignment="1">
      <alignment horizontal="center" vertical="center"/>
    </xf>
    <xf numFmtId="0" fontId="11" fillId="0" borderId="0" xfId="0" applyFont="1" applyFill="1" applyBorder="1" applyAlignment="1">
      <alignment horizontal="left" vertical="center"/>
    </xf>
    <xf numFmtId="0" fontId="11" fillId="0" borderId="0" xfId="0" applyFont="1" applyAlignment="1">
      <alignment horizontal="left" vertical="center"/>
    </xf>
    <xf numFmtId="0" fontId="11" fillId="0" borderId="3" xfId="0" applyFont="1" applyBorder="1">
      <alignment vertical="center"/>
    </xf>
    <xf numFmtId="0" fontId="11" fillId="0" borderId="4" xfId="0" applyFont="1" applyBorder="1" applyAlignment="1">
      <alignment vertical="top"/>
    </xf>
    <xf numFmtId="0" fontId="24" fillId="0" borderId="6" xfId="0" applyFont="1" applyFill="1" applyBorder="1" applyAlignment="1">
      <alignment vertical="top" wrapText="1"/>
    </xf>
    <xf numFmtId="0" fontId="24" fillId="0" borderId="0" xfId="0" applyFont="1" applyFill="1" applyBorder="1" applyAlignment="1">
      <alignment horizontal="left" vertical="center"/>
    </xf>
    <xf numFmtId="0" fontId="11" fillId="0" borderId="8" xfId="0" applyFont="1" applyBorder="1">
      <alignment vertical="center"/>
    </xf>
    <xf numFmtId="0" fontId="24" fillId="0" borderId="2" xfId="0" applyFont="1" applyFill="1" applyBorder="1" applyAlignment="1">
      <alignment vertical="top" wrapText="1"/>
    </xf>
    <xf numFmtId="0" fontId="24" fillId="0" borderId="8" xfId="0" applyFont="1" applyFill="1" applyBorder="1" applyAlignment="1">
      <alignment horizontal="left" vertical="center"/>
    </xf>
    <xf numFmtId="176" fontId="24" fillId="0" borderId="8" xfId="0" applyNumberFormat="1" applyFont="1" applyFill="1" applyBorder="1" applyAlignment="1">
      <alignment horizontal="left" vertical="center"/>
    </xf>
    <xf numFmtId="0" fontId="11" fillId="0" borderId="9" xfId="0" applyFont="1" applyFill="1" applyBorder="1" applyAlignment="1">
      <alignment horizontal="left" vertical="center" wrapText="1"/>
    </xf>
    <xf numFmtId="0" fontId="11" fillId="0" borderId="8" xfId="0" applyFont="1" applyFill="1" applyBorder="1" applyAlignment="1">
      <alignment horizontal="center" vertical="center"/>
    </xf>
    <xf numFmtId="0" fontId="25" fillId="0" borderId="62" xfId="0" applyFont="1" applyBorder="1" applyAlignment="1">
      <alignment horizontal="center" vertical="center"/>
    </xf>
    <xf numFmtId="0" fontId="25" fillId="0" borderId="63" xfId="0" applyFont="1" applyBorder="1" applyAlignment="1">
      <alignment horizontal="center" vertical="center"/>
    </xf>
    <xf numFmtId="176" fontId="24" fillId="0" borderId="0" xfId="0" quotePrefix="1" applyNumberFormat="1" applyFont="1" applyFill="1" applyAlignment="1">
      <alignment horizontal="right" vertical="center"/>
    </xf>
    <xf numFmtId="0" fontId="24" fillId="0" borderId="0" xfId="0" applyFont="1" applyFill="1">
      <alignment vertical="center"/>
    </xf>
    <xf numFmtId="0" fontId="24" fillId="0" borderId="11" xfId="0" applyFont="1" applyFill="1" applyBorder="1" applyAlignment="1">
      <alignment horizontal="left" vertical="center"/>
    </xf>
    <xf numFmtId="176" fontId="24" fillId="0" borderId="11" xfId="0" applyNumberFormat="1" applyFont="1" applyFill="1" applyBorder="1" applyAlignment="1">
      <alignment horizontal="left" vertical="center"/>
    </xf>
    <xf numFmtId="0" fontId="11" fillId="0" borderId="12" xfId="0" applyFont="1" applyFill="1" applyBorder="1" applyAlignment="1">
      <alignment horizontal="left" vertical="center" wrapText="1"/>
    </xf>
    <xf numFmtId="0" fontId="24" fillId="0" borderId="14" xfId="0" applyFont="1" applyFill="1" applyBorder="1" applyAlignment="1">
      <alignment vertical="top" wrapText="1"/>
    </xf>
    <xf numFmtId="0" fontId="11" fillId="3" borderId="6" xfId="0" applyFont="1" applyFill="1" applyBorder="1" applyAlignment="1" applyProtection="1">
      <alignment vertical="top"/>
      <protection locked="0"/>
    </xf>
    <xf numFmtId="0" fontId="11" fillId="5" borderId="0" xfId="0" applyFont="1" applyFill="1" applyBorder="1" applyAlignment="1" applyProtection="1">
      <alignment horizontal="left" vertical="center"/>
      <protection locked="0"/>
    </xf>
    <xf numFmtId="0" fontId="11" fillId="3" borderId="2" xfId="0" applyFont="1" applyFill="1" applyBorder="1" applyAlignment="1" applyProtection="1">
      <alignment vertical="top"/>
      <protection locked="0"/>
    </xf>
    <xf numFmtId="0" fontId="11" fillId="5" borderId="8" xfId="0" applyNumberFormat="1" applyFont="1" applyFill="1" applyBorder="1" applyAlignment="1" applyProtection="1">
      <alignment horizontal="left" vertical="center"/>
      <protection locked="0"/>
    </xf>
    <xf numFmtId="176" fontId="11" fillId="5" borderId="8" xfId="0" applyNumberFormat="1" applyFont="1" applyFill="1" applyBorder="1" applyAlignment="1" applyProtection="1">
      <alignment horizontal="left" vertical="center"/>
      <protection locked="0"/>
    </xf>
    <xf numFmtId="176" fontId="11" fillId="5" borderId="0" xfId="0" quotePrefix="1" applyNumberFormat="1" applyFont="1" applyFill="1" applyAlignment="1" applyProtection="1">
      <alignment horizontal="right" vertical="center"/>
      <protection locked="0"/>
    </xf>
    <xf numFmtId="0" fontId="11" fillId="5" borderId="0" xfId="0" applyFont="1" applyFill="1" applyProtection="1">
      <alignment vertical="center"/>
      <protection locked="0"/>
    </xf>
    <xf numFmtId="0" fontId="11" fillId="5" borderId="11" xfId="0" applyNumberFormat="1" applyFont="1" applyFill="1" applyBorder="1" applyAlignment="1" applyProtection="1">
      <alignment horizontal="left" vertical="center"/>
      <protection locked="0"/>
    </xf>
    <xf numFmtId="176" fontId="11" fillId="5" borderId="11" xfId="0" applyNumberFormat="1" applyFont="1" applyFill="1" applyBorder="1" applyAlignment="1" applyProtection="1">
      <alignment horizontal="left" vertical="center"/>
      <protection locked="0"/>
    </xf>
    <xf numFmtId="0" fontId="11" fillId="3" borderId="14" xfId="0" applyFont="1" applyFill="1" applyBorder="1" applyAlignment="1" applyProtection="1">
      <alignment vertical="top"/>
      <protection locked="0"/>
    </xf>
    <xf numFmtId="0" fontId="26" fillId="0" borderId="0" xfId="2" applyFont="1">
      <alignment vertical="center"/>
    </xf>
    <xf numFmtId="178" fontId="26" fillId="0" borderId="0" xfId="2" applyNumberFormat="1" applyFont="1">
      <alignment vertical="center"/>
    </xf>
    <xf numFmtId="0" fontId="27" fillId="0" borderId="0" xfId="0" applyNumberFormat="1" applyFont="1">
      <alignment vertical="center"/>
    </xf>
    <xf numFmtId="0" fontId="28" fillId="0" borderId="0" xfId="2" applyFont="1" applyFill="1" applyAlignment="1">
      <alignment horizontal="left" vertical="center"/>
    </xf>
    <xf numFmtId="0" fontId="26" fillId="0" borderId="3" xfId="2" applyFont="1" applyBorder="1">
      <alignment vertical="center"/>
    </xf>
    <xf numFmtId="0" fontId="26" fillId="0" borderId="8" xfId="2" applyFont="1" applyBorder="1">
      <alignment vertical="center"/>
    </xf>
    <xf numFmtId="0" fontId="27" fillId="0" borderId="3" xfId="2" applyFont="1" applyBorder="1">
      <alignment vertical="center"/>
    </xf>
    <xf numFmtId="0" fontId="26" fillId="8" borderId="4" xfId="2" applyFont="1" applyFill="1" applyBorder="1" applyAlignment="1">
      <alignment horizontal="center" vertical="center" wrapText="1"/>
    </xf>
    <xf numFmtId="0" fontId="26" fillId="8" borderId="6" xfId="2" applyFont="1" applyFill="1" applyBorder="1" applyAlignment="1">
      <alignment horizontal="center" vertical="center"/>
    </xf>
    <xf numFmtId="0" fontId="29" fillId="0" borderId="39" xfId="2" applyFont="1" applyFill="1" applyBorder="1" applyAlignment="1">
      <alignment horizontal="center" vertical="center"/>
    </xf>
    <xf numFmtId="0" fontId="29" fillId="0" borderId="41" xfId="2" applyFont="1" applyFill="1" applyBorder="1" applyAlignment="1">
      <alignment horizontal="center" vertical="center"/>
    </xf>
    <xf numFmtId="0" fontId="26" fillId="0" borderId="39" xfId="2" applyFont="1" applyFill="1" applyBorder="1" applyAlignment="1">
      <alignment horizontal="center" vertical="center"/>
    </xf>
    <xf numFmtId="0" fontId="26" fillId="0" borderId="41" xfId="2" applyFont="1" applyFill="1" applyBorder="1" applyAlignment="1">
      <alignment horizontal="center" vertical="center"/>
    </xf>
    <xf numFmtId="0" fontId="26" fillId="0" borderId="4" xfId="2" applyFont="1" applyFill="1" applyBorder="1" applyAlignment="1">
      <alignment horizontal="center" vertical="center"/>
    </xf>
    <xf numFmtId="0" fontId="26" fillId="0" borderId="6" xfId="2" applyFont="1" applyBorder="1" applyAlignment="1">
      <alignment horizontal="center" vertical="center"/>
    </xf>
    <xf numFmtId="0" fontId="26" fillId="0" borderId="8" xfId="2" applyFont="1" applyBorder="1" applyAlignment="1">
      <alignment horizontal="right" vertical="center"/>
    </xf>
    <xf numFmtId="0" fontId="26" fillId="0" borderId="2" xfId="2" applyFont="1" applyBorder="1" applyAlignment="1">
      <alignment horizontal="right" vertical="center"/>
    </xf>
    <xf numFmtId="0" fontId="27" fillId="0" borderId="8" xfId="2" applyFont="1" applyBorder="1" applyAlignment="1">
      <alignment horizontal="right" vertical="center"/>
    </xf>
    <xf numFmtId="0" fontId="26" fillId="8" borderId="70" xfId="2" applyFont="1" applyFill="1" applyBorder="1" applyAlignment="1">
      <alignment horizontal="center" vertical="center"/>
    </xf>
    <xf numFmtId="0" fontId="26" fillId="8" borderId="41" xfId="2" applyFont="1" applyFill="1" applyBorder="1" applyAlignment="1">
      <alignment horizontal="center" vertical="center"/>
    </xf>
    <xf numFmtId="0" fontId="29" fillId="3" borderId="70" xfId="2" applyFont="1" applyFill="1" applyBorder="1" applyAlignment="1">
      <alignment vertical="center" wrapText="1"/>
    </xf>
    <xf numFmtId="0" fontId="29" fillId="3" borderId="41" xfId="2" applyFont="1" applyFill="1" applyBorder="1" applyAlignment="1">
      <alignment horizontal="left" vertical="center" wrapText="1"/>
    </xf>
    <xf numFmtId="0" fontId="26" fillId="3" borderId="70" xfId="2" applyFont="1" applyFill="1" applyBorder="1" applyAlignment="1" applyProtection="1">
      <alignment vertical="center" wrapText="1"/>
      <protection locked="0"/>
    </xf>
    <xf numFmtId="0" fontId="26" fillId="3" borderId="41" xfId="2" applyFont="1" applyFill="1" applyBorder="1" applyAlignment="1" applyProtection="1">
      <alignment horizontal="left" vertical="center" wrapText="1"/>
      <protection locked="0"/>
    </xf>
    <xf numFmtId="0" fontId="26" fillId="3" borderId="70" xfId="2" applyFont="1" applyFill="1" applyBorder="1" applyAlignment="1">
      <alignment vertical="center" wrapText="1"/>
    </xf>
    <xf numFmtId="0" fontId="26" fillId="3" borderId="41" xfId="2" applyFont="1" applyFill="1" applyBorder="1" applyAlignment="1">
      <alignment horizontal="left" vertical="center" wrapText="1"/>
    </xf>
    <xf numFmtId="0" fontId="26" fillId="0" borderId="4" xfId="2" applyFont="1" applyFill="1" applyBorder="1" applyAlignment="1">
      <alignment vertical="center"/>
    </xf>
    <xf numFmtId="0" fontId="26" fillId="0" borderId="6" xfId="2" applyFont="1" applyFill="1" applyBorder="1" applyAlignment="1">
      <alignment horizontal="distributed" vertical="center" indent="5"/>
    </xf>
    <xf numFmtId="0" fontId="26" fillId="5" borderId="8" xfId="2" applyFont="1" applyFill="1" applyBorder="1" applyAlignment="1">
      <alignment horizontal="left" vertical="center"/>
    </xf>
    <xf numFmtId="0" fontId="26" fillId="0" borderId="9" xfId="2" applyFont="1" applyFill="1" applyBorder="1" applyAlignment="1">
      <alignment horizontal="left" vertical="center"/>
    </xf>
    <xf numFmtId="0" fontId="30" fillId="0" borderId="8" xfId="2" applyFont="1" applyFill="1" applyBorder="1" applyAlignment="1">
      <alignment horizontal="left" vertical="center"/>
    </xf>
    <xf numFmtId="0" fontId="26" fillId="8" borderId="70" xfId="2" applyFont="1" applyFill="1" applyBorder="1" applyAlignment="1">
      <alignment horizontal="center" vertical="center" wrapText="1"/>
    </xf>
    <xf numFmtId="0" fontId="26" fillId="8" borderId="41" xfId="2" applyFont="1" applyFill="1" applyBorder="1" applyAlignment="1">
      <alignment horizontal="center" vertical="center" wrapText="1"/>
    </xf>
    <xf numFmtId="14" fontId="29" fillId="3" borderId="70" xfId="2" applyNumberFormat="1" applyFont="1" applyFill="1" applyBorder="1" applyAlignment="1">
      <alignment horizontal="center" vertical="center"/>
    </xf>
    <xf numFmtId="14" fontId="29" fillId="3" borderId="41" xfId="2" applyNumberFormat="1" applyFont="1" applyFill="1" applyBorder="1" applyAlignment="1">
      <alignment horizontal="center" vertical="center"/>
    </xf>
    <xf numFmtId="14" fontId="26" fillId="3" borderId="70" xfId="2" applyNumberFormat="1" applyFont="1" applyFill="1" applyBorder="1" applyAlignment="1" applyProtection="1">
      <alignment horizontal="center" vertical="center"/>
      <protection locked="0"/>
    </xf>
    <xf numFmtId="14" fontId="26" fillId="3" borderId="41" xfId="2" applyNumberFormat="1" applyFont="1" applyFill="1" applyBorder="1" applyAlignment="1" applyProtection="1">
      <alignment horizontal="center" vertical="center"/>
      <protection locked="0"/>
    </xf>
    <xf numFmtId="14" fontId="26" fillId="3" borderId="70" xfId="2" applyNumberFormat="1" applyFont="1" applyFill="1" applyBorder="1" applyAlignment="1">
      <alignment horizontal="center" vertical="center"/>
    </xf>
    <xf numFmtId="14" fontId="26" fillId="3" borderId="41" xfId="2" applyNumberFormat="1" applyFont="1" applyFill="1" applyBorder="1" applyAlignment="1">
      <alignment horizontal="center" vertical="center"/>
    </xf>
    <xf numFmtId="0" fontId="26" fillId="0" borderId="9" xfId="2" applyFont="1" applyFill="1" applyBorder="1" applyAlignment="1">
      <alignment horizontal="center" vertical="center"/>
    </xf>
    <xf numFmtId="178" fontId="26" fillId="0" borderId="2" xfId="2" applyNumberFormat="1" applyFont="1" applyFill="1" applyBorder="1" applyAlignment="1">
      <alignment horizontal="center" vertical="center"/>
    </xf>
    <xf numFmtId="0" fontId="26" fillId="8" borderId="71" xfId="2" applyFont="1" applyFill="1" applyBorder="1" applyAlignment="1">
      <alignment horizontal="center" vertical="center" wrapText="1"/>
    </xf>
    <xf numFmtId="14" fontId="29" fillId="3" borderId="71" xfId="2" applyNumberFormat="1" applyFont="1" applyFill="1" applyBorder="1" applyAlignment="1">
      <alignment horizontal="center" vertical="center"/>
    </xf>
    <xf numFmtId="0" fontId="29" fillId="3" borderId="6" xfId="2" applyFont="1" applyFill="1" applyBorder="1" applyAlignment="1">
      <alignment horizontal="center" vertical="center"/>
    </xf>
    <xf numFmtId="14" fontId="26" fillId="3" borderId="71" xfId="2" applyNumberFormat="1" applyFont="1" applyFill="1" applyBorder="1" applyAlignment="1" applyProtection="1">
      <alignment horizontal="center" vertical="center"/>
      <protection locked="0"/>
    </xf>
    <xf numFmtId="0" fontId="26" fillId="3" borderId="6" xfId="2" applyFont="1" applyFill="1" applyBorder="1" applyAlignment="1" applyProtection="1">
      <alignment horizontal="center" vertical="center"/>
      <protection locked="0"/>
    </xf>
    <xf numFmtId="14" fontId="26" fillId="3" borderId="71" xfId="2" applyNumberFormat="1" applyFont="1" applyFill="1" applyBorder="1" applyAlignment="1">
      <alignment horizontal="center" vertical="center"/>
    </xf>
    <xf numFmtId="0" fontId="26" fillId="3" borderId="6" xfId="2" applyFont="1" applyFill="1" applyBorder="1" applyAlignment="1">
      <alignment horizontal="center" vertical="center"/>
    </xf>
    <xf numFmtId="178" fontId="26" fillId="8" borderId="72" xfId="2" applyNumberFormat="1" applyFont="1" applyFill="1" applyBorder="1" applyAlignment="1">
      <alignment horizontal="center" vertical="center" wrapText="1"/>
    </xf>
    <xf numFmtId="178" fontId="26" fillId="8" borderId="73" xfId="2" applyNumberFormat="1" applyFont="1" applyFill="1" applyBorder="1" applyAlignment="1">
      <alignment horizontal="center" vertical="center" wrapText="1"/>
    </xf>
    <xf numFmtId="38" fontId="29" fillId="3" borderId="72" xfId="1" applyFont="1" applyFill="1" applyBorder="1" applyAlignment="1">
      <alignment vertical="center"/>
    </xf>
    <xf numFmtId="38" fontId="29" fillId="5" borderId="73" xfId="1" applyFont="1" applyFill="1" applyBorder="1" applyAlignment="1">
      <alignment vertical="center"/>
    </xf>
    <xf numFmtId="38" fontId="26" fillId="3" borderId="72" xfId="1" applyFont="1" applyFill="1" applyBorder="1" applyAlignment="1" applyProtection="1">
      <alignment vertical="center"/>
      <protection locked="0"/>
    </xf>
    <xf numFmtId="38" fontId="26" fillId="5" borderId="73" xfId="1" applyFont="1" applyFill="1" applyBorder="1" applyAlignment="1" applyProtection="1">
      <alignment vertical="center"/>
      <protection locked="0"/>
    </xf>
    <xf numFmtId="38" fontId="26" fillId="3" borderId="72" xfId="1" applyFont="1" applyFill="1" applyBorder="1" applyAlignment="1">
      <alignment vertical="center"/>
    </xf>
    <xf numFmtId="38" fontId="26" fillId="5" borderId="73" xfId="1" applyFont="1" applyFill="1" applyBorder="1" applyAlignment="1">
      <alignment vertical="center"/>
    </xf>
    <xf numFmtId="38" fontId="26" fillId="5" borderId="74" xfId="1" applyFont="1" applyFill="1" applyBorder="1" applyAlignment="1">
      <alignment vertical="center"/>
    </xf>
    <xf numFmtId="178" fontId="26" fillId="0" borderId="75" xfId="2" applyNumberFormat="1" applyFont="1" applyFill="1" applyBorder="1" applyAlignment="1">
      <alignment vertical="center"/>
    </xf>
    <xf numFmtId="178" fontId="26" fillId="0" borderId="76" xfId="2" applyNumberFormat="1" applyFont="1" applyFill="1" applyBorder="1" applyAlignment="1">
      <alignment vertical="center"/>
    </xf>
    <xf numFmtId="38" fontId="26" fillId="5" borderId="74" xfId="1" applyFont="1" applyFill="1" applyBorder="1" applyAlignment="1" applyProtection="1">
      <alignment vertical="center"/>
      <protection locked="0"/>
    </xf>
    <xf numFmtId="178" fontId="26" fillId="8" borderId="77" xfId="2" applyNumberFormat="1" applyFont="1" applyFill="1" applyBorder="1" applyAlignment="1">
      <alignment horizontal="center" vertical="center" wrapText="1"/>
    </xf>
    <xf numFmtId="178" fontId="26" fillId="8" borderId="78" xfId="2" applyNumberFormat="1" applyFont="1" applyFill="1" applyBorder="1" applyAlignment="1">
      <alignment horizontal="center" vertical="center" wrapText="1"/>
    </xf>
    <xf numFmtId="38" fontId="29" fillId="3" borderId="79" xfId="1" applyFont="1" applyFill="1" applyBorder="1" applyAlignment="1">
      <alignment vertical="center"/>
    </xf>
    <xf numFmtId="178" fontId="29" fillId="5" borderId="80" xfId="2" applyNumberFormat="1" applyFont="1" applyFill="1" applyBorder="1" applyAlignment="1">
      <alignment vertical="center"/>
    </xf>
    <xf numFmtId="38" fontId="26" fillId="3" borderId="79" xfId="1" applyFont="1" applyFill="1" applyBorder="1" applyAlignment="1" applyProtection="1">
      <alignment vertical="center"/>
      <protection locked="0"/>
    </xf>
    <xf numFmtId="178" fontId="26" fillId="5" borderId="80" xfId="2" applyNumberFormat="1" applyFont="1" applyFill="1" applyBorder="1" applyAlignment="1" applyProtection="1">
      <alignment vertical="center"/>
      <protection locked="0"/>
    </xf>
    <xf numFmtId="38" fontId="26" fillId="3" borderId="79" xfId="1" applyFont="1" applyFill="1" applyBorder="1" applyAlignment="1">
      <alignment vertical="center"/>
    </xf>
    <xf numFmtId="178" fontId="26" fillId="5" borderId="80" xfId="2" applyNumberFormat="1" applyFont="1" applyFill="1" applyBorder="1" applyAlignment="1">
      <alignment vertical="center"/>
    </xf>
    <xf numFmtId="178" fontId="26" fillId="5" borderId="81" xfId="2" applyNumberFormat="1" applyFont="1" applyFill="1" applyBorder="1" applyAlignment="1">
      <alignment vertical="center"/>
    </xf>
    <xf numFmtId="178" fontId="26" fillId="0" borderId="82" xfId="2" applyNumberFormat="1" applyFont="1" applyFill="1" applyBorder="1" applyAlignment="1">
      <alignment vertical="center"/>
    </xf>
    <xf numFmtId="178" fontId="26" fillId="0" borderId="83" xfId="2" applyNumberFormat="1" applyFont="1" applyFill="1" applyBorder="1" applyAlignment="1">
      <alignment vertical="center"/>
    </xf>
    <xf numFmtId="178" fontId="26" fillId="5" borderId="81" xfId="2" applyNumberFormat="1" applyFont="1" applyFill="1" applyBorder="1" applyAlignment="1" applyProtection="1">
      <alignment vertical="center"/>
      <protection locked="0"/>
    </xf>
    <xf numFmtId="0" fontId="26" fillId="0" borderId="2" xfId="2" applyFont="1" applyBorder="1">
      <alignment vertical="center"/>
    </xf>
    <xf numFmtId="0" fontId="19" fillId="0" borderId="8" xfId="2" applyFont="1" applyBorder="1">
      <alignment vertical="center"/>
    </xf>
    <xf numFmtId="0" fontId="26" fillId="8" borderId="39" xfId="2" applyFont="1" applyFill="1" applyBorder="1" applyAlignment="1">
      <alignment horizontal="center" vertical="center" wrapText="1"/>
    </xf>
    <xf numFmtId="38" fontId="29" fillId="3" borderId="70" xfId="1" applyFont="1" applyFill="1" applyBorder="1" applyAlignment="1">
      <alignment horizontal="right" vertical="center"/>
    </xf>
    <xf numFmtId="178" fontId="29" fillId="0" borderId="84" xfId="2" applyNumberFormat="1" applyFont="1" applyBorder="1" applyAlignment="1">
      <alignment vertical="center"/>
    </xf>
    <xf numFmtId="38" fontId="26" fillId="3" borderId="70" xfId="1" applyFont="1" applyFill="1" applyBorder="1" applyAlignment="1" applyProtection="1">
      <alignment horizontal="right" vertical="center"/>
      <protection locked="0"/>
    </xf>
    <xf numFmtId="178" fontId="26" fillId="0" borderId="84" xfId="2" applyNumberFormat="1" applyFont="1" applyBorder="1" applyAlignment="1">
      <alignment vertical="center"/>
    </xf>
    <xf numFmtId="38" fontId="26" fillId="3" borderId="70" xfId="1" applyFont="1" applyFill="1" applyBorder="1" applyAlignment="1">
      <alignment horizontal="right" vertical="center"/>
    </xf>
    <xf numFmtId="0" fontId="26" fillId="0" borderId="9" xfId="2" applyFont="1" applyFill="1" applyBorder="1" applyAlignment="1">
      <alignment vertical="center"/>
    </xf>
    <xf numFmtId="0" fontId="26" fillId="0" borderId="41" xfId="2" applyFont="1" applyFill="1" applyBorder="1" applyAlignment="1">
      <alignment vertical="center"/>
    </xf>
    <xf numFmtId="0" fontId="27" fillId="0" borderId="8" xfId="2" applyFont="1" applyBorder="1">
      <alignment vertical="center"/>
    </xf>
    <xf numFmtId="38" fontId="29" fillId="7" borderId="70" xfId="1" applyFont="1" applyFill="1" applyBorder="1" applyAlignment="1">
      <alignment vertical="center"/>
    </xf>
    <xf numFmtId="38" fontId="26" fillId="7" borderId="70" xfId="1" applyFont="1" applyFill="1" applyBorder="1" applyAlignment="1">
      <alignment vertical="center"/>
    </xf>
    <xf numFmtId="38" fontId="26" fillId="9" borderId="70" xfId="1" applyFont="1" applyFill="1" applyBorder="1" applyAlignment="1">
      <alignment vertical="center"/>
    </xf>
    <xf numFmtId="178" fontId="26" fillId="0" borderId="85" xfId="2" applyNumberFormat="1" applyFont="1" applyBorder="1" applyAlignment="1">
      <alignment vertical="center"/>
    </xf>
    <xf numFmtId="178" fontId="26" fillId="0" borderId="86" xfId="2" applyNumberFormat="1" applyFont="1" applyBorder="1" applyAlignment="1">
      <alignment vertical="center"/>
    </xf>
    <xf numFmtId="178" fontId="26" fillId="0" borderId="41" xfId="2" applyNumberFormat="1" applyFont="1" applyFill="1" applyBorder="1" applyAlignment="1">
      <alignment vertical="center"/>
    </xf>
    <xf numFmtId="0" fontId="26" fillId="0" borderId="11" xfId="2" applyFont="1" applyBorder="1">
      <alignment vertical="center"/>
    </xf>
    <xf numFmtId="0" fontId="27" fillId="0" borderId="11" xfId="2" applyFont="1" applyBorder="1">
      <alignment vertical="center"/>
    </xf>
    <xf numFmtId="0" fontId="26" fillId="8" borderId="39" xfId="2" applyFont="1" applyFill="1" applyBorder="1" applyAlignment="1">
      <alignment horizontal="center" vertical="center"/>
    </xf>
    <xf numFmtId="0" fontId="29" fillId="3" borderId="70" xfId="2" applyFont="1" applyFill="1" applyBorder="1" applyAlignment="1">
      <alignment horizontal="left" vertical="center"/>
    </xf>
    <xf numFmtId="0" fontId="29" fillId="3" borderId="41" xfId="2" applyFont="1" applyFill="1" applyBorder="1" applyAlignment="1">
      <alignment horizontal="left" vertical="center"/>
    </xf>
    <xf numFmtId="0" fontId="26" fillId="3" borderId="70" xfId="2" applyFont="1" applyFill="1" applyBorder="1" applyAlignment="1" applyProtection="1">
      <alignment horizontal="left" vertical="center"/>
      <protection locked="0"/>
    </xf>
    <xf numFmtId="0" fontId="26" fillId="3" borderId="41" xfId="2" applyFont="1" applyFill="1" applyBorder="1" applyAlignment="1" applyProtection="1">
      <alignment horizontal="left" vertical="center"/>
      <protection locked="0"/>
    </xf>
    <xf numFmtId="0" fontId="26" fillId="3" borderId="70" xfId="2" applyFont="1" applyFill="1" applyBorder="1" applyAlignment="1">
      <alignment horizontal="left" vertical="center"/>
    </xf>
    <xf numFmtId="0" fontId="26" fillId="3" borderId="41" xfId="2" applyFont="1" applyFill="1" applyBorder="1" applyAlignment="1">
      <alignment horizontal="left" vertical="center"/>
    </xf>
    <xf numFmtId="0" fontId="26" fillId="0" borderId="12" xfId="2" applyFont="1" applyFill="1" applyBorder="1" applyAlignment="1">
      <alignment horizontal="left" vertical="center"/>
    </xf>
    <xf numFmtId="0" fontId="26" fillId="0" borderId="41" xfId="2" applyFont="1" applyFill="1" applyBorder="1" applyAlignment="1">
      <alignment horizontal="left" vertical="center"/>
    </xf>
    <xf numFmtId="0" fontId="29" fillId="3" borderId="70" xfId="2" applyFont="1" applyFill="1" applyBorder="1" applyAlignment="1">
      <alignment horizontal="left" vertical="center" wrapText="1"/>
    </xf>
    <xf numFmtId="0" fontId="0" fillId="0" borderId="64" xfId="0" applyBorder="1">
      <alignment vertical="center"/>
    </xf>
    <xf numFmtId="38" fontId="0" fillId="0" borderId="64" xfId="4" applyFont="1" applyFill="1" applyBorder="1">
      <alignment vertical="center"/>
    </xf>
    <xf numFmtId="38" fontId="0" fillId="0" borderId="64" xfId="4" applyFont="1" applyFill="1" applyBorder="1" applyAlignment="1">
      <alignment horizontal="right" vertical="center" wrapText="1"/>
    </xf>
    <xf numFmtId="0" fontId="0" fillId="0" borderId="64" xfId="0" applyFont="1" applyFill="1" applyBorder="1" applyAlignment="1">
      <alignment horizontal="center" vertical="center"/>
    </xf>
    <xf numFmtId="0" fontId="11" fillId="0" borderId="3" xfId="0" applyFont="1" applyBorder="1" applyAlignment="1">
      <alignment vertical="top"/>
    </xf>
    <xf numFmtId="0" fontId="11" fillId="0" borderId="8" xfId="0" applyFont="1" applyFill="1" applyBorder="1" applyAlignment="1">
      <alignment horizontal="left" vertical="center"/>
    </xf>
    <xf numFmtId="176" fontId="11" fillId="0" borderId="8" xfId="0" applyNumberFormat="1" applyFont="1" applyFill="1" applyBorder="1" applyAlignment="1">
      <alignment horizontal="left" vertical="center"/>
    </xf>
    <xf numFmtId="0" fontId="11" fillId="0" borderId="8" xfId="0" applyFont="1" applyFill="1" applyBorder="1" applyAlignment="1">
      <alignment horizontal="left" vertical="center" wrapText="1"/>
    </xf>
    <xf numFmtId="176" fontId="11" fillId="0" borderId="0" xfId="0" quotePrefix="1" applyNumberFormat="1" applyFont="1" applyFill="1" applyAlignment="1">
      <alignment horizontal="right" vertical="center"/>
    </xf>
    <xf numFmtId="0" fontId="11" fillId="0" borderId="11" xfId="0" applyFont="1" applyFill="1" applyBorder="1" applyAlignment="1">
      <alignment horizontal="left" vertical="center"/>
    </xf>
    <xf numFmtId="176" fontId="11" fillId="0" borderId="11" xfId="0" applyNumberFormat="1" applyFont="1" applyFill="1" applyBorder="1" applyAlignment="1">
      <alignment horizontal="left" vertical="center"/>
    </xf>
    <xf numFmtId="0" fontId="11" fillId="0" borderId="11" xfId="0" applyFont="1" applyFill="1" applyBorder="1" applyAlignment="1">
      <alignment horizontal="left" vertical="center" wrapText="1"/>
    </xf>
    <xf numFmtId="0" fontId="0" fillId="0" borderId="39" xfId="0" applyFont="1" applyBorder="1" applyAlignment="1">
      <alignment horizontal="right" vertical="center"/>
    </xf>
    <xf numFmtId="0" fontId="0" fillId="0" borderId="40" xfId="0" applyBorder="1">
      <alignment vertical="center"/>
    </xf>
    <xf numFmtId="0" fontId="0" fillId="5" borderId="6" xfId="0" applyFont="1" applyFill="1" applyBorder="1">
      <alignment vertical="center"/>
    </xf>
    <xf numFmtId="0" fontId="31" fillId="0" borderId="6" xfId="0" applyFont="1" applyBorder="1" applyAlignment="1">
      <alignment vertical="center" wrapText="1"/>
    </xf>
    <xf numFmtId="0" fontId="0" fillId="0" borderId="2" xfId="0" applyFont="1" applyFill="1" applyBorder="1">
      <alignment vertical="center"/>
    </xf>
    <xf numFmtId="0" fontId="0" fillId="0" borderId="38" xfId="0" applyFont="1" applyFill="1" applyBorder="1" applyAlignment="1" applyProtection="1">
      <alignment horizontal="left" vertical="center"/>
      <protection locked="0"/>
    </xf>
    <xf numFmtId="0" fontId="0" fillId="3" borderId="38" xfId="0" applyFont="1" applyFill="1" applyBorder="1" applyAlignment="1" applyProtection="1">
      <alignment horizontal="center" vertical="center"/>
      <protection locked="0"/>
    </xf>
    <xf numFmtId="0" fontId="0" fillId="3" borderId="38" xfId="0" applyFont="1" applyFill="1" applyBorder="1" applyProtection="1">
      <alignment vertical="center"/>
      <protection locked="0"/>
    </xf>
    <xf numFmtId="0" fontId="0" fillId="3" borderId="3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protection locked="0"/>
    </xf>
    <xf numFmtId="0" fontId="0" fillId="3" borderId="0" xfId="0" applyFont="1" applyFill="1" applyBorder="1" applyAlignment="1" applyProtection="1">
      <alignment horizontal="left" vertical="center"/>
      <protection locked="0"/>
    </xf>
    <xf numFmtId="0" fontId="0" fillId="3" borderId="2" xfId="0" applyFont="1" applyFill="1" applyBorder="1" applyAlignment="1" applyProtection="1">
      <alignment horizontal="left" vertical="center"/>
      <protection locked="0"/>
    </xf>
    <xf numFmtId="0" fontId="0" fillId="3" borderId="0" xfId="0" quotePrefix="1" applyFont="1" applyFill="1" applyBorder="1" applyAlignment="1" applyProtection="1">
      <alignment horizontal="right" vertical="center"/>
      <protection locked="0"/>
    </xf>
    <xf numFmtId="179" fontId="0" fillId="5" borderId="2" xfId="4" applyNumberFormat="1" applyFont="1" applyFill="1" applyBorder="1" applyAlignment="1">
      <alignment horizontal="right" vertical="center"/>
    </xf>
    <xf numFmtId="179" fontId="0" fillId="0" borderId="0" xfId="4" applyNumberFormat="1" applyFont="1" applyBorder="1" applyAlignment="1">
      <alignment horizontal="right" vertical="center"/>
    </xf>
    <xf numFmtId="179" fontId="0" fillId="5" borderId="8" xfId="4" applyNumberFormat="1" applyFont="1" applyFill="1" applyBorder="1" applyAlignment="1">
      <alignment horizontal="right" vertical="center"/>
    </xf>
    <xf numFmtId="0" fontId="0" fillId="0" borderId="38" xfId="0" applyFont="1" applyBorder="1" applyAlignment="1" applyProtection="1">
      <alignment horizontal="center" vertical="center" textRotation="255"/>
      <protection locked="0"/>
    </xf>
    <xf numFmtId="0" fontId="0" fillId="3" borderId="13" xfId="0" applyFont="1" applyFill="1" applyBorder="1" applyAlignment="1" applyProtection="1">
      <alignment horizontal="left" vertical="center"/>
      <protection locked="0"/>
    </xf>
    <xf numFmtId="0" fontId="0" fillId="3" borderId="14" xfId="0" applyFont="1" applyFill="1" applyBorder="1" applyAlignment="1" applyProtection="1">
      <alignment horizontal="left" vertical="center"/>
      <protection locked="0"/>
    </xf>
  </cellXfs>
  <cellStyles count="5">
    <cellStyle name="桁区切り_【案】費用明細書" xfId="1"/>
    <cellStyle name="標準" xfId="0" builtinId="0" customBuiltin="1"/>
    <cellStyle name="標準_【案】費用明細書" xfId="2"/>
    <cellStyle name="標準_修正（プロフェッショナル人材活用促進事業）差し込みデータ" xfId="3"/>
    <cellStyle name="桁区切り" xfId="4" builtinId="6"/>
  </cellStyles>
  <tableStyles count="0" defaultTableStyle="TableStyleMedium2" defaultPivotStyle="PivotStyleLight16"/>
  <colors>
    <mruColors>
      <color rgb="FFFFE9E9"/>
      <color rgb="FFE9FFE9"/>
      <color rgb="FFA0FFFF"/>
      <color rgb="FFE9FFFF"/>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theme" Target="theme/theme1.xml" /><Relationship Id="rId20" Type="http://schemas.openxmlformats.org/officeDocument/2006/relationships/sharedStrings" Target="sharedStrings.xml" /><Relationship Id="rId2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17</xdr:col>
      <xdr:colOff>1607185</xdr:colOff>
      <xdr:row>4</xdr:row>
      <xdr:rowOff>172085</xdr:rowOff>
    </xdr:from>
    <xdr:to xmlns:xdr="http://schemas.openxmlformats.org/drawingml/2006/spreadsheetDrawing">
      <xdr:col>19</xdr:col>
      <xdr:colOff>554355</xdr:colOff>
      <xdr:row>8</xdr:row>
      <xdr:rowOff>131445</xdr:rowOff>
    </xdr:to>
    <xdr:sp macro="" textlink="">
      <xdr:nvSpPr>
        <xdr:cNvPr id="2" name="図形 2"/>
        <xdr:cNvSpPr/>
      </xdr:nvSpPr>
      <xdr:spPr>
        <a:xfrm>
          <a:off x="17142460" y="1054735"/>
          <a:ext cx="2138045" cy="975360"/>
        </a:xfrm>
        <a:prstGeom prst="foldedCorner">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a:lstStyle/>
        <a:p>
          <a:r>
            <a:rPr kumimoji="1" lang="ja-JP" altLang="en-US" sz="1400">
              <a:solidFill>
                <a:schemeClr val="tx1"/>
              </a:solidFill>
              <a:latin typeface="HG丸ｺﾞｼｯｸM-PRO"/>
              <a:ea typeface="HG丸ｺﾞｼｯｸM-PRO"/>
            </a:rPr>
            <a:t>左側の記入例を参考に、</a:t>
          </a:r>
          <a:endParaRPr kumimoji="1" lang="ja-JP" altLang="en-US" sz="1400">
            <a:solidFill>
              <a:schemeClr val="tx1"/>
            </a:solidFill>
            <a:latin typeface="HG丸ｺﾞｼｯｸM-PRO"/>
            <a:ea typeface="HG丸ｺﾞｼｯｸM-PRO"/>
          </a:endParaRPr>
        </a:p>
        <a:p>
          <a:r>
            <a:rPr kumimoji="1" lang="ja-JP" altLang="en-US" sz="1400">
              <a:solidFill>
                <a:schemeClr val="tx1"/>
              </a:solidFill>
              <a:latin typeface="HG丸ｺﾞｼｯｸM-PRO"/>
              <a:ea typeface="HG丸ｺﾞｼｯｸM-PRO"/>
            </a:rPr>
            <a:t>クリーム色のセルに</a:t>
          </a:r>
          <a:endParaRPr kumimoji="1" lang="ja-JP" altLang="en-US" sz="1400">
            <a:solidFill>
              <a:schemeClr val="tx1"/>
            </a:solidFill>
            <a:latin typeface="HG丸ｺﾞｼｯｸM-PRO"/>
            <a:ea typeface="HG丸ｺﾞｼｯｸM-PRO"/>
          </a:endParaRPr>
        </a:p>
        <a:p>
          <a:r>
            <a:rPr kumimoji="1" lang="ja-JP" altLang="en-US" sz="1400">
              <a:solidFill>
                <a:schemeClr val="tx1"/>
              </a:solidFill>
              <a:latin typeface="HG丸ｺﾞｼｯｸM-PRO"/>
              <a:ea typeface="HG丸ｺﾞｼｯｸM-PRO"/>
            </a:rPr>
            <a:t>記入してください。</a:t>
          </a:r>
          <a:endParaRPr kumimoji="1" lang="ja-JP" altLang="en-US" sz="1400">
            <a:solidFill>
              <a:schemeClr val="tx1"/>
            </a:solidFill>
            <a:latin typeface="HG丸ｺﾞｼｯｸM-PRO"/>
            <a:ea typeface="HG丸ｺﾞｼｯｸM-PRO"/>
          </a:endParaRPr>
        </a:p>
      </xdr:txBody>
    </xdr:sp>
    <xdr:clientData/>
  </xdr:twoCellAnchor>
  <xdr:twoCellAnchor>
    <xdr:from xmlns:xdr="http://schemas.openxmlformats.org/drawingml/2006/spreadsheetDrawing">
      <xdr:col>17</xdr:col>
      <xdr:colOff>1269365</xdr:colOff>
      <xdr:row>10</xdr:row>
      <xdr:rowOff>205105</xdr:rowOff>
    </xdr:from>
    <xdr:to xmlns:xdr="http://schemas.openxmlformats.org/drawingml/2006/spreadsheetDrawing">
      <xdr:col>21</xdr:col>
      <xdr:colOff>195580</xdr:colOff>
      <xdr:row>14</xdr:row>
      <xdr:rowOff>15240</xdr:rowOff>
    </xdr:to>
    <xdr:sp macro="" textlink="">
      <xdr:nvSpPr>
        <xdr:cNvPr id="3" name="図形 3"/>
        <xdr:cNvSpPr/>
      </xdr:nvSpPr>
      <xdr:spPr>
        <a:xfrm>
          <a:off x="16804640" y="2611755"/>
          <a:ext cx="2793365" cy="826135"/>
        </a:xfrm>
        <a:prstGeom prst="wedgeRectCallout">
          <a:avLst>
            <a:gd name="adj1" fmla="val 7938"/>
            <a:gd name="adj2" fmla="val 109611"/>
          </a:avLst>
        </a:prstGeom>
        <a:solidFill>
          <a:srgbClr val="00B050"/>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a:lstStyle/>
        <a:p>
          <a:r>
            <a:rPr kumimoji="1" lang="ja-JP" altLang="en-US" sz="1400" b="1">
              <a:solidFill>
                <a:schemeClr val="bg1"/>
              </a:solidFill>
              <a:latin typeface="HG丸ｺﾞｼｯｸM-PRO"/>
              <a:ea typeface="HG丸ｺﾞｼｯｸM-PRO"/>
            </a:rPr>
            <a:t>副業・兼業人材の生年月日を</a:t>
          </a:r>
          <a:endParaRPr kumimoji="1" lang="ja-JP" altLang="en-US" sz="1400" b="1">
            <a:solidFill>
              <a:schemeClr val="bg1"/>
            </a:solidFill>
            <a:latin typeface="HG丸ｺﾞｼｯｸM-PRO"/>
            <a:ea typeface="HG丸ｺﾞｼｯｸM-PRO"/>
          </a:endParaRPr>
        </a:p>
        <a:p>
          <a:r>
            <a:rPr kumimoji="1" lang="ja-JP" altLang="en-US" sz="1400" b="1">
              <a:solidFill>
                <a:schemeClr val="bg1"/>
              </a:solidFill>
              <a:latin typeface="HG丸ｺﾞｼｯｸM-PRO"/>
              <a:ea typeface="HG丸ｺﾞｼｯｸM-PRO"/>
            </a:rPr>
            <a:t>入力すると自動で計算されます。</a:t>
          </a:r>
          <a:endParaRPr kumimoji="1" lang="ja-JP" altLang="en-US" sz="1400" b="1">
            <a:solidFill>
              <a:schemeClr val="bg1"/>
            </a:solidFill>
            <a:latin typeface="HG丸ｺﾞｼｯｸM-PRO"/>
            <a:ea typeface="HG丸ｺﾞｼｯｸM-PRO"/>
          </a:endParaRPr>
        </a:p>
      </xdr:txBody>
    </xdr:sp>
    <xdr:clientData/>
  </xdr:twoCellAnchor>
  <xdr:twoCellAnchor>
    <xdr:from xmlns:xdr="http://schemas.openxmlformats.org/drawingml/2006/spreadsheetDrawing">
      <xdr:col>13</xdr:col>
      <xdr:colOff>244475</xdr:colOff>
      <xdr:row>41</xdr:row>
      <xdr:rowOff>46355</xdr:rowOff>
    </xdr:from>
    <xdr:to xmlns:xdr="http://schemas.openxmlformats.org/drawingml/2006/spreadsheetDrawing">
      <xdr:col>15</xdr:col>
      <xdr:colOff>1093470</xdr:colOff>
      <xdr:row>55</xdr:row>
      <xdr:rowOff>149225</xdr:rowOff>
    </xdr:to>
    <xdr:sp macro="" textlink="">
      <xdr:nvSpPr>
        <xdr:cNvPr id="4" name="図形 4"/>
        <xdr:cNvSpPr/>
      </xdr:nvSpPr>
      <xdr:spPr>
        <a:xfrm>
          <a:off x="11703050" y="13565505"/>
          <a:ext cx="2696845" cy="826770"/>
        </a:xfrm>
        <a:prstGeom prst="wedgeRectCallout">
          <a:avLst>
            <a:gd name="adj1" fmla="val -72935"/>
            <a:gd name="adj2" fmla="val -52776"/>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a:lstStyle/>
        <a:p>
          <a:r>
            <a:rPr kumimoji="1" lang="ja-JP" altLang="en-US" sz="1400" b="1">
              <a:solidFill>
                <a:schemeClr val="bg1"/>
              </a:solidFill>
              <a:latin typeface="HG丸ｺﾞｼｯｸM-PRO"/>
              <a:ea typeface="HG丸ｺﾞｼｯｸM-PRO"/>
            </a:rPr>
            <a:t>利用した人材紹介事業者を</a:t>
          </a:r>
          <a:endParaRPr kumimoji="1" lang="ja-JP" altLang="en-US" sz="1400" b="1">
            <a:solidFill>
              <a:schemeClr val="bg1"/>
            </a:solidFill>
            <a:latin typeface="HG丸ｺﾞｼｯｸM-PRO"/>
            <a:ea typeface="HG丸ｺﾞｼｯｸM-PRO"/>
          </a:endParaRPr>
        </a:p>
        <a:p>
          <a:r>
            <a:rPr kumimoji="1" lang="ja-JP" altLang="en-US" sz="1400" b="1">
              <a:solidFill>
                <a:schemeClr val="bg1"/>
              </a:solidFill>
              <a:latin typeface="HG丸ｺﾞｼｯｸM-PRO"/>
              <a:ea typeface="HG丸ｺﾞｼｯｸM-PRO"/>
            </a:rPr>
            <a:t>リストから選択してください。</a:t>
          </a:r>
          <a:endParaRPr kumimoji="1" lang="ja-JP" altLang="en-US" sz="1400" b="1">
            <a:solidFill>
              <a:schemeClr val="bg1"/>
            </a:solidFill>
            <a:latin typeface="HG丸ｺﾞｼｯｸM-PRO"/>
            <a:ea typeface="HG丸ｺﾞｼｯｸM-PRO"/>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13</xdr:col>
      <xdr:colOff>146050</xdr:colOff>
      <xdr:row>4</xdr:row>
      <xdr:rowOff>121285</xdr:rowOff>
    </xdr:from>
    <xdr:to xmlns:xdr="http://schemas.openxmlformats.org/drawingml/2006/spreadsheetDrawing">
      <xdr:col>22</xdr:col>
      <xdr:colOff>497840</xdr:colOff>
      <xdr:row>15</xdr:row>
      <xdr:rowOff>53975</xdr:rowOff>
    </xdr:to>
    <xdr:sp macro="" textlink="">
      <xdr:nvSpPr>
        <xdr:cNvPr id="2" name="図形 1"/>
        <xdr:cNvSpPr/>
      </xdr:nvSpPr>
      <xdr:spPr>
        <a:xfrm>
          <a:off x="13081000" y="845185"/>
          <a:ext cx="6523990" cy="1923415"/>
        </a:xfrm>
        <a:prstGeom prst="roundRect">
          <a:avLst/>
        </a:prstGeom>
      </xdr:spPr>
      <xdr:style>
        <a:lnRef idx="3">
          <a:schemeClr val="lt1"/>
        </a:lnRef>
        <a:fillRef idx="1">
          <a:schemeClr val="accent4"/>
        </a:fillRef>
        <a:effectRef idx="1">
          <a:schemeClr val="accent4"/>
        </a:effectRef>
        <a:fontRef idx="minor">
          <a:schemeClr val="lt1"/>
        </a:fontRef>
      </xdr:style>
      <xdr:txBody>
        <a:bodyPr vertOverflow="clip" horzOverflow="clip"/>
        <a:lstStyle/>
        <a:p>
          <a:r>
            <a:rPr kumimoji="1" lang="ja-JP" altLang="en-US" sz="1500">
              <a:solidFill>
                <a:sysClr val="windowText" lastClr="000000"/>
              </a:solidFill>
              <a:latin typeface="HG丸ｺﾞｼｯｸM-PRO"/>
              <a:ea typeface="HG丸ｺﾞｼｯｸM-PRO"/>
            </a:rPr>
            <a:t/>
          </a:r>
          <a:r>
            <a:rPr kumimoji="1" lang="ja-JP" altLang="en-US" sz="1500">
              <a:solidFill>
                <a:sysClr val="windowText" lastClr="000000"/>
              </a:solidFill>
              <a:latin typeface="HG丸ｺﾞｼｯｸM-PRO"/>
              <a:ea typeface="HG丸ｺﾞｼｯｸM-PRO"/>
            </a:rPr>
            <a:t>●記入例を参考に、黄色のセルに記入してください。</a:t>
          </a:r>
          <a:endParaRPr kumimoji="1" lang="ja-JP" altLang="en-US" sz="1500">
            <a:solidFill>
              <a:sysClr val="windowText" lastClr="000000"/>
            </a:solidFill>
            <a:latin typeface="HG丸ｺﾞｼｯｸM-PRO"/>
            <a:ea typeface="HG丸ｺﾞｼｯｸM-PRO"/>
          </a:endParaRPr>
        </a:p>
        <a:p>
          <a:r>
            <a:rPr kumimoji="1" lang="ja-JP" altLang="en-US" sz="1500">
              <a:solidFill>
                <a:sysClr val="windowText" lastClr="000000"/>
              </a:solidFill>
              <a:latin typeface="HG丸ｺﾞｼｯｸM-PRO"/>
              <a:ea typeface="HG丸ｺﾞｼｯｸM-PRO"/>
            </a:rPr>
            <a:t>　</a:t>
          </a:r>
          <a:endParaRPr kumimoji="1" lang="ja-JP" altLang="en-US" sz="1500">
            <a:solidFill>
              <a:sysClr val="windowText" lastClr="000000"/>
            </a:solidFill>
            <a:latin typeface="HG丸ｺﾞｼｯｸM-PRO"/>
            <a:ea typeface="HG丸ｺﾞｼｯｸM-PRO"/>
          </a:endParaRPr>
        </a:p>
        <a:p>
          <a:r>
            <a:rPr kumimoji="1" lang="ja-JP" altLang="en-US" sz="1500">
              <a:solidFill>
                <a:sysClr val="windowText" lastClr="000000"/>
              </a:solidFill>
              <a:latin typeface="HG丸ｺﾞｼｯｸM-PRO"/>
              <a:ea typeface="HG丸ｺﾞｼｯｸM-PRO"/>
            </a:rPr>
            <a:t>●緑色のセルは、別シート</a:t>
          </a:r>
          <a:r>
            <a:rPr kumimoji="1" lang="ja-JP" altLang="en-US" sz="1500">
              <a:solidFill>
                <a:sysClr val="windowText" lastClr="000000"/>
              </a:solidFill>
              <a:latin typeface="HG丸ｺﾞｼｯｸM-PRO"/>
              <a:ea typeface="HG丸ｺﾞｼｯｸM-PRO"/>
            </a:rPr>
            <a:t>から</a:t>
          </a:r>
          <a:r>
            <a:rPr kumimoji="1" lang="ja-JP" altLang="en-US" sz="1500">
              <a:solidFill>
                <a:sysClr val="windowText" lastClr="000000"/>
              </a:solidFill>
              <a:latin typeface="HG丸ｺﾞｼｯｸM-PRO"/>
              <a:ea typeface="HG丸ｺﾞｼｯｸM-PRO"/>
            </a:rPr>
            <a:t>自動転記されます。</a:t>
          </a:r>
          <a:endParaRPr kumimoji="1" lang="ja-JP" altLang="en-US" sz="1500">
            <a:solidFill>
              <a:sysClr val="windowText" lastClr="000000"/>
            </a:solidFill>
            <a:latin typeface="HG丸ｺﾞｼｯｸM-PRO"/>
            <a:ea typeface="HG丸ｺﾞｼｯｸM-PRO"/>
          </a:endParaRPr>
        </a:p>
        <a:p>
          <a:r>
            <a:rPr kumimoji="1" lang="ja-JP" altLang="en-US" sz="1500">
              <a:solidFill>
                <a:sysClr val="windowText" lastClr="000000"/>
              </a:solidFill>
              <a:latin typeface="HG丸ｺﾞｼｯｸM-PRO"/>
              <a:ea typeface="HG丸ｺﾞｼｯｸM-PRO"/>
            </a:rPr>
            <a:t>　誤りがある場合は、計算式を無視して上書きしてください。</a:t>
          </a:r>
          <a:endParaRPr kumimoji="1" lang="ja-JP" altLang="en-US" sz="1500">
            <a:solidFill>
              <a:sysClr val="windowText" lastClr="000000"/>
            </a:solidFill>
            <a:latin typeface="HG丸ｺﾞｼｯｸM-PRO"/>
            <a:ea typeface="HG丸ｺﾞｼｯｸM-PRO"/>
          </a:endParaRPr>
        </a:p>
        <a:p>
          <a:endParaRPr kumimoji="1" lang="ja-JP" altLang="en-US" sz="1500">
            <a:solidFill>
              <a:sysClr val="windowText" lastClr="000000"/>
            </a:solidFill>
            <a:latin typeface="HG丸ｺﾞｼｯｸM-PRO"/>
            <a:ea typeface="HG丸ｺﾞｼｯｸM-PRO"/>
          </a:endParaRPr>
        </a:p>
        <a:p>
          <a:r>
            <a:rPr kumimoji="1" lang="ja-JP" altLang="en-US" sz="1500">
              <a:solidFill>
                <a:sysClr val="windowText" lastClr="000000"/>
              </a:solidFill>
              <a:latin typeface="HG丸ｺﾞｼｯｸM-PRO"/>
              <a:ea typeface="HG丸ｺﾞｼｯｸM-PRO"/>
            </a:rPr>
            <a:t>●押印は不要です。</a:t>
          </a:r>
          <a:endParaRPr kumimoji="1" lang="ja-JP" altLang="en-US" sz="1500">
            <a:solidFill>
              <a:sysClr val="windowText" lastClr="000000"/>
            </a:solidFill>
            <a:latin typeface="HG丸ｺﾞｼｯｸM-PRO"/>
            <a:ea typeface="HG丸ｺﾞｼｯｸM-PRO"/>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11</xdr:col>
      <xdr:colOff>22225</xdr:colOff>
      <xdr:row>2</xdr:row>
      <xdr:rowOff>74930</xdr:rowOff>
    </xdr:from>
    <xdr:to xmlns:xdr="http://schemas.openxmlformats.org/drawingml/2006/spreadsheetDrawing">
      <xdr:col>21</xdr:col>
      <xdr:colOff>202565</xdr:colOff>
      <xdr:row>19</xdr:row>
      <xdr:rowOff>172720</xdr:rowOff>
    </xdr:to>
    <xdr:sp macro="" textlink="">
      <xdr:nvSpPr>
        <xdr:cNvPr id="2" name="角丸四角形 3"/>
        <xdr:cNvSpPr/>
      </xdr:nvSpPr>
      <xdr:spPr>
        <a:xfrm>
          <a:off x="10692765" y="646430"/>
          <a:ext cx="7038340" cy="3241040"/>
        </a:xfrm>
        <a:prstGeom prst="roundRect">
          <a:avLst>
            <a:gd name="adj" fmla="val 10172"/>
          </a:avLst>
        </a:prstGeom>
      </xdr:spPr>
      <xdr:style>
        <a:lnRef idx="3">
          <a:schemeClr val="lt1"/>
        </a:lnRef>
        <a:fillRef idx="1">
          <a:schemeClr val="accent4"/>
        </a:fillRef>
        <a:effectRef idx="1">
          <a:schemeClr val="accent4"/>
        </a:effectRef>
        <a:fontRef idx="minor">
          <a:schemeClr val="lt1"/>
        </a:fontRef>
      </xdr:style>
      <xdr:txBody>
        <a:bodyPr vertOverflow="clip" horzOverflow="clip" rtlCol="0" anchor="ctr"/>
        <a:lstStyle/>
        <a:p>
          <a:pPr algn="l"/>
          <a:r>
            <a:rPr kumimoji="1" lang="ja-JP" altLang="en-US" sz="1400">
              <a:solidFill>
                <a:schemeClr val="tx1"/>
              </a:solidFill>
              <a:latin typeface="HG丸ｺﾞｼｯｸM-PRO"/>
              <a:ea typeface="HG丸ｺﾞｼｯｸM-PRO"/>
            </a:rPr>
            <a:t>●例に従って黄色のセルに記入してください。</a:t>
          </a:r>
          <a:endParaRPr kumimoji="1" lang="ja-JP" altLang="en-US" sz="1400">
            <a:solidFill>
              <a:schemeClr val="tx1"/>
            </a:solidFill>
            <a:latin typeface="HG丸ｺﾞｼｯｸM-PRO"/>
            <a:ea typeface="HG丸ｺﾞｼｯｸM-PRO"/>
          </a:endParaRPr>
        </a:p>
        <a:p>
          <a:pPr algn="l"/>
          <a:endParaRPr kumimoji="1" lang="ja-JP" altLang="en-US" sz="1400">
            <a:solidFill>
              <a:schemeClr val="tx1"/>
            </a:solidFill>
            <a:latin typeface="HG丸ｺﾞｼｯｸM-PRO"/>
            <a:ea typeface="HG丸ｺﾞｼｯｸM-PRO"/>
          </a:endParaRPr>
        </a:p>
        <a:p>
          <a:pPr algn="l"/>
          <a:r>
            <a:rPr kumimoji="1" lang="ja-JP" altLang="en-US" sz="1400">
              <a:solidFill>
                <a:schemeClr val="tx1"/>
              </a:solidFill>
              <a:latin typeface="HG丸ｺﾞｼｯｸM-PRO"/>
              <a:ea typeface="HG丸ｺﾞｼｯｸM-PRO"/>
            </a:rPr>
            <a:t>●緑色のセルは、計算式を入れていますが、</a:t>
          </a:r>
          <a:endParaRPr kumimoji="1" lang="ja-JP" altLang="en-US" sz="1400">
            <a:solidFill>
              <a:schemeClr val="tx1"/>
            </a:solidFill>
            <a:latin typeface="HG丸ｺﾞｼｯｸM-PRO"/>
            <a:ea typeface="HG丸ｺﾞｼｯｸM-PRO"/>
          </a:endParaRPr>
        </a:p>
        <a:p>
          <a:pPr algn="l"/>
          <a:endParaRPr kumimoji="1" lang="ja-JP" altLang="en-US" sz="1400">
            <a:solidFill>
              <a:schemeClr val="tx1"/>
            </a:solidFill>
            <a:latin typeface="HG丸ｺﾞｼｯｸM-PRO"/>
            <a:ea typeface="HG丸ｺﾞｼｯｸM-PRO"/>
          </a:endParaRPr>
        </a:p>
        <a:p>
          <a:pPr algn="l"/>
          <a:r>
            <a:rPr kumimoji="1" lang="ja-JP" altLang="en-US" sz="1400">
              <a:solidFill>
                <a:schemeClr val="tx1"/>
              </a:solidFill>
              <a:latin typeface="HG丸ｺﾞｼｯｸM-PRO"/>
              <a:ea typeface="HG丸ｺﾞｼｯｸM-PRO"/>
            </a:rPr>
            <a:t>　請求書等で明示されている税抜額がある場合や消費税なしの場合</a:t>
          </a:r>
          <a:endParaRPr kumimoji="1" lang="ja-JP" altLang="en-US" sz="1400">
            <a:solidFill>
              <a:schemeClr val="tx1"/>
            </a:solidFill>
            <a:latin typeface="HG丸ｺﾞｼｯｸM-PRO"/>
            <a:ea typeface="HG丸ｺﾞｼｯｸM-PRO"/>
          </a:endParaRPr>
        </a:p>
        <a:p>
          <a:pPr algn="l"/>
          <a:r>
            <a:rPr kumimoji="1" lang="ja-JP" altLang="en-US" sz="1400">
              <a:solidFill>
                <a:schemeClr val="tx1"/>
              </a:solidFill>
              <a:latin typeface="HG丸ｺﾞｼｯｸM-PRO"/>
              <a:ea typeface="HG丸ｺﾞｼｯｸM-PRO"/>
            </a:rPr>
            <a:t>　　→</a:t>
          </a:r>
          <a:r>
            <a:rPr kumimoji="1" lang="ja-JP" altLang="en-US" sz="1400">
              <a:solidFill>
                <a:schemeClr val="tx1"/>
              </a:solidFill>
              <a:latin typeface="HG丸ｺﾞｼｯｸM-PRO"/>
              <a:ea typeface="HG丸ｺﾞｼｯｸM-PRO"/>
            </a:rPr>
            <a:t>【計算式を無視して手入力】</a:t>
          </a:r>
          <a:r>
            <a:rPr kumimoji="1" lang="ja-JP" altLang="en-US" sz="1400">
              <a:solidFill>
                <a:schemeClr val="tx1"/>
              </a:solidFill>
              <a:latin typeface="HG丸ｺﾞｼｯｸM-PRO"/>
              <a:ea typeface="HG丸ｺﾞｼｯｸM-PRO"/>
            </a:rPr>
            <a:t>してください。</a:t>
          </a:r>
          <a:endParaRPr kumimoji="1" lang="ja-JP" altLang="en-US" sz="1400">
            <a:solidFill>
              <a:schemeClr val="tx1"/>
            </a:solidFill>
            <a:latin typeface="HG丸ｺﾞｼｯｸM-PRO"/>
            <a:ea typeface="HG丸ｺﾞｼｯｸM-PRO"/>
          </a:endParaRPr>
        </a:p>
        <a:p>
          <a:pPr algn="l"/>
          <a:endParaRPr kumimoji="1" lang="ja-JP" altLang="en-US" sz="1400">
            <a:solidFill>
              <a:schemeClr val="tx1"/>
            </a:solidFill>
            <a:latin typeface="HG丸ｺﾞｼｯｸM-PRO"/>
            <a:ea typeface="HG丸ｺﾞｼｯｸM-PRO"/>
          </a:endParaRPr>
        </a:p>
        <a:p>
          <a:pPr algn="l"/>
          <a:r>
            <a:rPr kumimoji="1" lang="ja-JP" altLang="en-US" sz="1400">
              <a:solidFill>
                <a:schemeClr val="tx1"/>
              </a:solidFill>
              <a:latin typeface="HG丸ｺﾞｼｯｸM-PRO"/>
              <a:ea typeface="HG丸ｺﾞｼｯｸM-PRO"/>
            </a:rPr>
            <a:t>　請求書等で消費税額が明示されていない場合</a:t>
          </a:r>
          <a:endParaRPr kumimoji="1" lang="ja-JP" altLang="en-US" sz="1400">
            <a:solidFill>
              <a:schemeClr val="tx1"/>
            </a:solidFill>
            <a:latin typeface="HG丸ｺﾞｼｯｸM-PRO"/>
            <a:ea typeface="HG丸ｺﾞｼｯｸM-PRO"/>
          </a:endParaRPr>
        </a:p>
        <a:p>
          <a:pPr algn="l"/>
          <a:r>
            <a:rPr kumimoji="1" lang="ja-JP" altLang="en-US" sz="1400">
              <a:solidFill>
                <a:schemeClr val="tx1"/>
              </a:solidFill>
              <a:latin typeface="HG丸ｺﾞｼｯｸM-PRO"/>
              <a:ea typeface="HG丸ｺﾞｼｯｸM-PRO"/>
            </a:rPr>
            <a:t>　　→【計算式そのまま】としてください。</a:t>
          </a:r>
          <a:endParaRPr kumimoji="1" lang="ja-JP" altLang="en-US" sz="1400">
            <a:solidFill>
              <a:schemeClr val="tx1"/>
            </a:solidFill>
            <a:latin typeface="HG丸ｺﾞｼｯｸM-PRO"/>
            <a:ea typeface="HG丸ｺﾞｼｯｸM-PRO"/>
          </a:endParaRPr>
        </a:p>
        <a:p>
          <a:pPr algn="l"/>
          <a:endParaRPr kumimoji="1" lang="ja-JP" altLang="en-US" sz="1400">
            <a:solidFill>
              <a:schemeClr val="tx1"/>
            </a:solidFill>
            <a:latin typeface="HG丸ｺﾞｼｯｸM-PRO"/>
            <a:ea typeface="HG丸ｺﾞｼｯｸM-PRO"/>
          </a:endParaRPr>
        </a:p>
        <a:p>
          <a:pPr algn="l"/>
          <a:r>
            <a:rPr kumimoji="1" lang="ja-JP" altLang="en-US" sz="1400">
              <a:solidFill>
                <a:schemeClr val="tx1"/>
              </a:solidFill>
              <a:latin typeface="HG丸ｺﾞｼｯｸM-PRO"/>
              <a:ea typeface="HG丸ｺﾞｼｯｸM-PRO"/>
            </a:rPr>
            <a:t>●補助対象事業費ｅ＝申請書等の「補助対象事業費」に該当します。</a:t>
          </a:r>
          <a:endParaRPr kumimoji="1" lang="ja-JP" altLang="en-US" sz="1400">
            <a:solidFill>
              <a:schemeClr val="tx1"/>
            </a:solidFill>
            <a:latin typeface="HG丸ｺﾞｼｯｸM-PRO"/>
            <a:ea typeface="HG丸ｺﾞｼｯｸM-PRO"/>
          </a:endParaRPr>
        </a:p>
        <a:p>
          <a:pPr algn="l"/>
          <a:r>
            <a:rPr kumimoji="1" lang="ja-JP" altLang="en-US" sz="1400">
              <a:solidFill>
                <a:schemeClr val="tx1"/>
              </a:solidFill>
              <a:latin typeface="HG丸ｺﾞｼｯｸM-PRO"/>
              <a:ea typeface="HG丸ｺﾞｼｯｸM-PRO"/>
            </a:rPr>
            <a:t>　</a:t>
          </a:r>
          <a:r>
            <a:rPr kumimoji="1" lang="ja-JP" altLang="en-US" sz="1400" b="1" u="sng">
              <a:solidFill>
                <a:schemeClr val="tx1"/>
              </a:solidFill>
              <a:latin typeface="HG丸ｺﾞｼｯｸM-PRO"/>
              <a:ea typeface="HG丸ｺﾞｼｯｸM-PRO"/>
            </a:rPr>
            <a:t>自動計算されますので、編集しないでください。</a:t>
          </a:r>
          <a:endParaRPr kumimoji="1" lang="ja-JP" altLang="en-US" sz="1400" b="1" u="sng">
            <a:solidFill>
              <a:schemeClr val="tx1"/>
            </a:solidFill>
            <a:latin typeface="HG丸ｺﾞｼｯｸM-PRO"/>
            <a:ea typeface="HG丸ｺﾞｼｯｸM-PRO"/>
          </a:endParaRPr>
        </a:p>
      </xdr:txBody>
    </xdr:sp>
    <xdr:clientData fPrintsWithSheet="0"/>
  </xdr:twoCellAnchor>
  <xdr:twoCellAnchor>
    <xdr:from xmlns:xdr="http://schemas.openxmlformats.org/drawingml/2006/spreadsheetDrawing">
      <xdr:col>11</xdr:col>
      <xdr:colOff>63500</xdr:colOff>
      <xdr:row>19</xdr:row>
      <xdr:rowOff>541020</xdr:rowOff>
    </xdr:from>
    <xdr:to xmlns:xdr="http://schemas.openxmlformats.org/drawingml/2006/spreadsheetDrawing">
      <xdr:col>22</xdr:col>
      <xdr:colOff>401955</xdr:colOff>
      <xdr:row>37</xdr:row>
      <xdr:rowOff>244475</xdr:rowOff>
    </xdr:to>
    <xdr:sp macro="" textlink="">
      <xdr:nvSpPr>
        <xdr:cNvPr id="3" name="角丸四角形 6"/>
        <xdr:cNvSpPr/>
      </xdr:nvSpPr>
      <xdr:spPr>
        <a:xfrm>
          <a:off x="10734040" y="4255770"/>
          <a:ext cx="7882255" cy="5313680"/>
        </a:xfrm>
        <a:prstGeom prst="roundRect">
          <a:avLst>
            <a:gd name="adj" fmla="val 10172"/>
          </a:avLst>
        </a:prstGeom>
      </xdr:spPr>
      <xdr:style>
        <a:lnRef idx="3">
          <a:schemeClr val="lt1"/>
        </a:lnRef>
        <a:fillRef idx="1">
          <a:schemeClr val="accent4"/>
        </a:fillRef>
        <a:effectRef idx="1">
          <a:schemeClr val="accent4"/>
        </a:effectRef>
        <a:fontRef idx="minor">
          <a:schemeClr val="lt1"/>
        </a:fontRef>
      </xdr:style>
      <xdr:txBody>
        <a:bodyPr vertOverflow="clip" horzOverflow="clip" rtlCol="0" anchor="ctr"/>
        <a:lstStyle/>
        <a:p>
          <a:pPr algn="l"/>
          <a:r>
            <a:rPr kumimoji="1" lang="ja-JP" altLang="en-US" sz="1400">
              <a:solidFill>
                <a:schemeClr val="tx1"/>
              </a:solidFill>
              <a:latin typeface="HG丸ｺﾞｼｯｸM-PRO"/>
              <a:ea typeface="HG丸ｺﾞｼｯｸM-PRO"/>
            </a:rPr>
            <a:t>●例に従って黄色のセルに記入してください。</a:t>
          </a:r>
          <a:endParaRPr kumimoji="1" lang="ja-JP" altLang="en-US" sz="1400">
            <a:solidFill>
              <a:schemeClr val="tx1"/>
            </a:solidFill>
            <a:latin typeface="HG丸ｺﾞｼｯｸM-PRO"/>
            <a:ea typeface="HG丸ｺﾞｼｯｸM-PRO"/>
          </a:endParaRPr>
        </a:p>
        <a:p>
          <a:pPr algn="l"/>
          <a:endParaRPr kumimoji="1" lang="ja-JP" altLang="en-US" sz="1400">
            <a:solidFill>
              <a:schemeClr val="tx1"/>
            </a:solidFill>
            <a:latin typeface="HG丸ｺﾞｼｯｸM-PRO"/>
            <a:ea typeface="HG丸ｺﾞｼｯｸM-PRO"/>
          </a:endParaRPr>
        </a:p>
        <a:p>
          <a:pPr algn="l"/>
          <a:r>
            <a:rPr kumimoji="1" lang="ja-JP" altLang="en-US" sz="1400">
              <a:solidFill>
                <a:schemeClr val="tx1"/>
              </a:solidFill>
              <a:latin typeface="HG丸ｺﾞｼｯｸM-PRO"/>
              <a:ea typeface="HG丸ｺﾞｼｯｸM-PRO"/>
            </a:rPr>
            <a:t>●「企業支払日」には経費を補助対象事業者が支払った日付を記入してください。</a:t>
          </a:r>
          <a:endParaRPr kumimoji="1" lang="ja-JP" altLang="en-US" sz="1400">
            <a:solidFill>
              <a:schemeClr val="tx1"/>
            </a:solidFill>
            <a:latin typeface="HG丸ｺﾞｼｯｸM-PRO"/>
            <a:ea typeface="HG丸ｺﾞｼｯｸM-PRO"/>
          </a:endParaRPr>
        </a:p>
        <a:p>
          <a:pPr algn="l"/>
          <a:r>
            <a:rPr kumimoji="1" lang="ja-JP" altLang="en-US" sz="1400">
              <a:solidFill>
                <a:schemeClr val="tx1"/>
              </a:solidFill>
              <a:latin typeface="HG丸ｺﾞｼｯｸM-PRO"/>
              <a:ea typeface="HG丸ｺﾞｼｯｸM-PRO"/>
            </a:rPr>
            <a:t>　人材が一時的に立て替えた場合でも、実績報告の提出までに、補助対象事業者からの</a:t>
          </a:r>
          <a:endParaRPr kumimoji="1" lang="ja-JP" altLang="en-US" sz="1400">
            <a:solidFill>
              <a:schemeClr val="tx1"/>
            </a:solidFill>
            <a:latin typeface="HG丸ｺﾞｼｯｸM-PRO"/>
            <a:ea typeface="HG丸ｺﾞｼｯｸM-PRO"/>
          </a:endParaRPr>
        </a:p>
        <a:p>
          <a:pPr algn="l"/>
          <a:r>
            <a:rPr kumimoji="1" lang="ja-JP" altLang="en-US" sz="1400">
              <a:solidFill>
                <a:schemeClr val="tx1"/>
              </a:solidFill>
              <a:latin typeface="HG丸ｺﾞｼｯｸM-PRO"/>
              <a:ea typeface="HG丸ｺﾞｼｯｸM-PRO"/>
            </a:rPr>
            <a:t>　支払いが完了している必要があります。</a:t>
          </a:r>
          <a:endParaRPr kumimoji="1" lang="ja-JP" altLang="en-US" sz="1400">
            <a:solidFill>
              <a:schemeClr val="tx1"/>
            </a:solidFill>
            <a:latin typeface="HG丸ｺﾞｼｯｸM-PRO"/>
            <a:ea typeface="HG丸ｺﾞｼｯｸM-PRO"/>
          </a:endParaRPr>
        </a:p>
        <a:p>
          <a:pPr algn="l"/>
          <a:endParaRPr kumimoji="1" lang="ja-JP" altLang="en-US" sz="1400">
            <a:solidFill>
              <a:schemeClr val="tx1"/>
            </a:solidFill>
            <a:latin typeface="HG丸ｺﾞｼｯｸM-PRO"/>
            <a:ea typeface="HG丸ｺﾞｼｯｸM-PRO"/>
          </a:endParaRPr>
        </a:p>
        <a:p>
          <a:pPr algn="l"/>
          <a:r>
            <a:rPr kumimoji="1" lang="ja-JP" altLang="en-US" sz="1400">
              <a:solidFill>
                <a:schemeClr val="tx1"/>
              </a:solidFill>
              <a:latin typeface="HG丸ｺﾞｼｯｸM-PRO"/>
              <a:ea typeface="HG丸ｺﾞｼｯｸM-PRO"/>
            </a:rPr>
            <a:t>●緑色のセルは、計算式を入れていますが、</a:t>
          </a:r>
          <a:endParaRPr kumimoji="1" lang="ja-JP" altLang="en-US" sz="1400">
            <a:solidFill>
              <a:schemeClr val="tx1"/>
            </a:solidFill>
            <a:latin typeface="HG丸ｺﾞｼｯｸM-PRO"/>
            <a:ea typeface="HG丸ｺﾞｼｯｸM-PRO"/>
          </a:endParaRPr>
        </a:p>
        <a:p>
          <a:pPr algn="l"/>
          <a:endParaRPr kumimoji="1" lang="ja-JP" altLang="en-US" sz="1400">
            <a:solidFill>
              <a:schemeClr val="tx1"/>
            </a:solidFill>
            <a:latin typeface="HG丸ｺﾞｼｯｸM-PRO"/>
            <a:ea typeface="HG丸ｺﾞｼｯｸM-PRO"/>
          </a:endParaRPr>
        </a:p>
        <a:p>
          <a:pPr algn="l"/>
          <a:r>
            <a:rPr kumimoji="1" lang="ja-JP" altLang="en-US" sz="1400">
              <a:solidFill>
                <a:schemeClr val="tx1"/>
              </a:solidFill>
              <a:latin typeface="HG丸ｺﾞｼｯｸM-PRO"/>
              <a:ea typeface="HG丸ｺﾞｼｯｸM-PRO"/>
            </a:rPr>
            <a:t>　請求書等で明示されている税抜額がある場合や消費税なしの場合</a:t>
          </a:r>
          <a:endParaRPr kumimoji="1" lang="ja-JP" altLang="en-US" sz="1400">
            <a:solidFill>
              <a:schemeClr val="tx1"/>
            </a:solidFill>
            <a:latin typeface="HG丸ｺﾞｼｯｸM-PRO"/>
            <a:ea typeface="HG丸ｺﾞｼｯｸM-PRO"/>
          </a:endParaRPr>
        </a:p>
        <a:p>
          <a:pPr algn="l"/>
          <a:r>
            <a:rPr kumimoji="1" lang="ja-JP" altLang="en-US" sz="1400">
              <a:solidFill>
                <a:schemeClr val="tx1"/>
              </a:solidFill>
              <a:latin typeface="HG丸ｺﾞｼｯｸM-PRO"/>
              <a:ea typeface="HG丸ｺﾞｼｯｸM-PRO"/>
            </a:rPr>
            <a:t>　　→</a:t>
          </a:r>
          <a:r>
            <a:rPr kumimoji="1" lang="ja-JP" altLang="en-US" sz="1400">
              <a:solidFill>
                <a:schemeClr val="tx1"/>
              </a:solidFill>
              <a:latin typeface="HG丸ｺﾞｼｯｸM-PRO"/>
              <a:ea typeface="HG丸ｺﾞｼｯｸM-PRO"/>
            </a:rPr>
            <a:t>【計算式を無視して手入力】</a:t>
          </a:r>
          <a:r>
            <a:rPr kumimoji="1" lang="ja-JP" altLang="en-US" sz="1400">
              <a:solidFill>
                <a:schemeClr val="tx1"/>
              </a:solidFill>
              <a:latin typeface="HG丸ｺﾞｼｯｸM-PRO"/>
              <a:ea typeface="HG丸ｺﾞｼｯｸM-PRO"/>
            </a:rPr>
            <a:t>してください。</a:t>
          </a:r>
          <a:endParaRPr kumimoji="1" lang="ja-JP" altLang="en-US" sz="1400">
            <a:solidFill>
              <a:schemeClr val="tx1"/>
            </a:solidFill>
            <a:latin typeface="HG丸ｺﾞｼｯｸM-PRO"/>
            <a:ea typeface="HG丸ｺﾞｼｯｸM-PRO"/>
          </a:endParaRPr>
        </a:p>
        <a:p>
          <a:pPr algn="l"/>
          <a:r>
            <a:rPr kumimoji="1" lang="ja-JP" altLang="en-US" sz="1400">
              <a:solidFill>
                <a:schemeClr val="tx1"/>
              </a:solidFill>
              <a:latin typeface="HG丸ｺﾞｼｯｸM-PRO"/>
              <a:ea typeface="HG丸ｺﾞｼｯｸM-PRO"/>
            </a:rPr>
            <a:t/>
          </a:r>
          <a:endParaRPr kumimoji="1" lang="ja-JP" altLang="en-US" sz="1400">
            <a:solidFill>
              <a:schemeClr val="tx1"/>
            </a:solidFill>
            <a:latin typeface="HG丸ｺﾞｼｯｸM-PRO"/>
            <a:ea typeface="HG丸ｺﾞｼｯｸM-PRO"/>
          </a:endParaRPr>
        </a:p>
        <a:p>
          <a:pPr algn="l"/>
          <a:r>
            <a:rPr kumimoji="1" lang="ja-JP" altLang="en-US" sz="1400">
              <a:solidFill>
                <a:schemeClr val="tx1"/>
              </a:solidFill>
              <a:latin typeface="HG丸ｺﾞｼｯｸM-PRO"/>
              <a:ea typeface="HG丸ｺﾞｼｯｸM-PRO"/>
            </a:rPr>
            <a:t>　請求書等で消費税額が明示されていない場合</a:t>
          </a:r>
          <a:endParaRPr kumimoji="1" lang="ja-JP" altLang="en-US" sz="1400">
            <a:solidFill>
              <a:schemeClr val="tx1"/>
            </a:solidFill>
            <a:latin typeface="HG丸ｺﾞｼｯｸM-PRO"/>
            <a:ea typeface="HG丸ｺﾞｼｯｸM-PRO"/>
          </a:endParaRPr>
        </a:p>
        <a:p>
          <a:pPr algn="l"/>
          <a:r>
            <a:rPr kumimoji="1" lang="ja-JP" altLang="en-US" sz="1400">
              <a:solidFill>
                <a:schemeClr val="tx1"/>
              </a:solidFill>
              <a:latin typeface="HG丸ｺﾞｼｯｸM-PRO"/>
              <a:ea typeface="HG丸ｺﾞｼｯｸM-PRO"/>
            </a:rPr>
            <a:t>　　→【計算式そのまま】としてください。</a:t>
          </a:r>
          <a:endParaRPr kumimoji="1" lang="ja-JP" altLang="en-US" sz="1400">
            <a:solidFill>
              <a:schemeClr val="tx1"/>
            </a:solidFill>
            <a:latin typeface="HG丸ｺﾞｼｯｸM-PRO"/>
            <a:ea typeface="HG丸ｺﾞｼｯｸM-PRO"/>
          </a:endParaRPr>
        </a:p>
        <a:p>
          <a:pPr algn="l"/>
          <a:endParaRPr kumimoji="1" lang="ja-JP" altLang="en-US" sz="1400">
            <a:solidFill>
              <a:schemeClr val="tx1"/>
            </a:solidFill>
            <a:latin typeface="HG丸ｺﾞｼｯｸM-PRO"/>
            <a:ea typeface="HG丸ｺﾞｼｯｸM-PRO"/>
          </a:endParaRPr>
        </a:p>
        <a:p>
          <a:pPr algn="l"/>
          <a:r>
            <a:rPr kumimoji="1" lang="ja-JP" altLang="en-US" sz="1400">
              <a:solidFill>
                <a:schemeClr val="tx1"/>
              </a:solidFill>
              <a:latin typeface="HG丸ｺﾞｼｯｸM-PRO"/>
              <a:ea typeface="HG丸ｺﾞｼｯｸM-PRO"/>
            </a:rPr>
            <a:t>●補助対象外の金額ｄには、補助上限額などにより対象外とする金額を記入してください。</a:t>
          </a:r>
          <a:endParaRPr kumimoji="1" lang="ja-JP" altLang="en-US" sz="1400">
            <a:solidFill>
              <a:schemeClr val="tx1"/>
            </a:solidFill>
            <a:latin typeface="HG丸ｺﾞｼｯｸM-PRO"/>
            <a:ea typeface="HG丸ｺﾞｼｯｸM-PRO"/>
          </a:endParaRPr>
        </a:p>
        <a:p>
          <a:pPr algn="l"/>
          <a:r>
            <a:rPr kumimoji="1" lang="ja-JP" altLang="en-US" sz="1400">
              <a:solidFill>
                <a:schemeClr val="tx1"/>
              </a:solidFill>
              <a:latin typeface="HG丸ｺﾞｼｯｸM-PRO"/>
              <a:ea typeface="HG丸ｺﾞｼｯｸM-PRO"/>
            </a:rPr>
            <a:t>　（例：グリーン席やファーストクラスなどの特別に付加された料金の金額　など）</a:t>
          </a:r>
          <a:endParaRPr kumimoji="1" lang="ja-JP" altLang="en-US" sz="1400">
            <a:solidFill>
              <a:schemeClr val="tx1"/>
            </a:solidFill>
            <a:latin typeface="HG丸ｺﾞｼｯｸM-PRO"/>
            <a:ea typeface="HG丸ｺﾞｼｯｸM-PRO"/>
          </a:endParaRPr>
        </a:p>
        <a:p>
          <a:pPr algn="l"/>
          <a:endParaRPr kumimoji="1" lang="ja-JP" altLang="en-US" sz="1400">
            <a:solidFill>
              <a:schemeClr val="tx1"/>
            </a:solidFill>
            <a:latin typeface="HG丸ｺﾞｼｯｸM-PRO"/>
            <a:ea typeface="HG丸ｺﾞｼｯｸM-PRO"/>
          </a:endParaRPr>
        </a:p>
        <a:p>
          <a:pPr algn="l"/>
          <a:r>
            <a:rPr kumimoji="1" lang="ja-JP" altLang="en-US" sz="1400">
              <a:solidFill>
                <a:schemeClr val="tx1"/>
              </a:solidFill>
              <a:latin typeface="HG丸ｺﾞｼｯｸM-PRO"/>
              <a:ea typeface="HG丸ｺﾞｼｯｸM-PRO"/>
            </a:rPr>
            <a:t>●補助対象事業費ｅ＝申請書等の「補助対象事業費」に該当します。</a:t>
          </a:r>
          <a:endParaRPr kumimoji="1" lang="ja-JP" altLang="en-US" sz="1400">
            <a:solidFill>
              <a:schemeClr val="tx1"/>
            </a:solidFill>
            <a:latin typeface="HG丸ｺﾞｼｯｸM-PRO"/>
            <a:ea typeface="HG丸ｺﾞｼｯｸM-PRO"/>
          </a:endParaRPr>
        </a:p>
        <a:p>
          <a:pPr algn="l"/>
          <a:r>
            <a:rPr kumimoji="1" lang="ja-JP" altLang="en-US" sz="1400">
              <a:solidFill>
                <a:schemeClr val="tx1"/>
              </a:solidFill>
              <a:latin typeface="HG丸ｺﾞｼｯｸM-PRO"/>
              <a:ea typeface="HG丸ｺﾞｼｯｸM-PRO"/>
            </a:rPr>
            <a:t>　</a:t>
          </a:r>
          <a:r>
            <a:rPr kumimoji="1" lang="ja-JP" altLang="en-US" sz="1400" b="1" u="sng">
              <a:solidFill>
                <a:schemeClr val="tx1"/>
              </a:solidFill>
              <a:latin typeface="HG丸ｺﾞｼｯｸM-PRO"/>
              <a:ea typeface="HG丸ｺﾞｼｯｸM-PRO"/>
            </a:rPr>
            <a:t>自動計算されますので、編集しないでください。</a:t>
          </a:r>
          <a:endParaRPr kumimoji="1" lang="ja-JP" altLang="en-US" sz="1400" u="sng">
            <a:solidFill>
              <a:schemeClr val="tx1"/>
            </a:solidFill>
            <a:latin typeface="HG丸ｺﾞｼｯｸM-PRO"/>
            <a:ea typeface="HG丸ｺﾞｼｯｸM-PRO"/>
          </a:endParaRPr>
        </a:p>
      </xdr:txBody>
    </xdr:sp>
    <xdr:clientData fPrintsWithSheet="0"/>
  </xdr:twoCellAnchor>
  <xdr:twoCellAnchor>
    <xdr:from xmlns:xdr="http://schemas.openxmlformats.org/drawingml/2006/spreadsheetDrawing">
      <xdr:col>11</xdr:col>
      <xdr:colOff>0</xdr:colOff>
      <xdr:row>50</xdr:row>
      <xdr:rowOff>0</xdr:rowOff>
    </xdr:from>
    <xdr:to xmlns:xdr="http://schemas.openxmlformats.org/drawingml/2006/spreadsheetDrawing">
      <xdr:col>22</xdr:col>
      <xdr:colOff>433705</xdr:colOff>
      <xdr:row>66</xdr:row>
      <xdr:rowOff>163195</xdr:rowOff>
    </xdr:to>
    <xdr:sp macro="" textlink="">
      <xdr:nvSpPr>
        <xdr:cNvPr id="5" name="角丸四角形 11"/>
        <xdr:cNvSpPr/>
      </xdr:nvSpPr>
      <xdr:spPr>
        <a:xfrm>
          <a:off x="10670540" y="13315950"/>
          <a:ext cx="7977505" cy="4906645"/>
        </a:xfrm>
        <a:prstGeom prst="roundRect">
          <a:avLst>
            <a:gd name="adj" fmla="val 10172"/>
          </a:avLst>
        </a:prstGeom>
      </xdr:spPr>
      <xdr:style>
        <a:lnRef idx="3">
          <a:schemeClr val="lt1"/>
        </a:lnRef>
        <a:fillRef idx="1">
          <a:schemeClr val="accent4"/>
        </a:fillRef>
        <a:effectRef idx="1">
          <a:schemeClr val="accent4"/>
        </a:effectRef>
        <a:fontRef idx="minor">
          <a:schemeClr val="lt1"/>
        </a:fontRef>
      </xdr:style>
      <xdr:txBody>
        <a:bodyPr vertOverflow="clip" horzOverflow="clip" rtlCol="0" anchor="ctr"/>
        <a:lstStyle/>
        <a:p>
          <a:pPr algn="l"/>
          <a:r>
            <a:rPr kumimoji="1" lang="ja-JP" altLang="en-US" sz="1400">
              <a:solidFill>
                <a:schemeClr val="tx1"/>
              </a:solidFill>
              <a:latin typeface="HG丸ｺﾞｼｯｸM-PRO"/>
              <a:ea typeface="HG丸ｺﾞｼｯｸM-PRO"/>
            </a:rPr>
            <a:t>●例に従って黄色のセルに記入してください。</a:t>
          </a:r>
          <a:endParaRPr kumimoji="1" lang="ja-JP" altLang="en-US" sz="1400">
            <a:solidFill>
              <a:schemeClr val="tx1"/>
            </a:solidFill>
            <a:latin typeface="HG丸ｺﾞｼｯｸM-PRO"/>
            <a:ea typeface="HG丸ｺﾞｼｯｸM-PRO"/>
          </a:endParaRPr>
        </a:p>
        <a:p>
          <a:pPr algn="l"/>
          <a:endParaRPr kumimoji="1" lang="ja-JP" altLang="en-US" sz="1400">
            <a:solidFill>
              <a:schemeClr val="tx1"/>
            </a:solidFill>
            <a:latin typeface="HG丸ｺﾞｼｯｸM-PRO"/>
            <a:ea typeface="HG丸ｺﾞｼｯｸM-PRO"/>
          </a:endParaRPr>
        </a:p>
        <a:p>
          <a:pPr algn="l"/>
          <a:r>
            <a:rPr kumimoji="1" lang="ja-JP" altLang="en-US" sz="1400">
              <a:solidFill>
                <a:schemeClr val="tx1"/>
              </a:solidFill>
              <a:latin typeface="HG丸ｺﾞｼｯｸM-PRO"/>
              <a:ea typeface="HG丸ｺﾞｼｯｸM-PRO"/>
            </a:rPr>
            <a:t>●「企業支払日」には経費を補助対象事業者が支払った日付を記入してください。</a:t>
          </a:r>
          <a:endParaRPr kumimoji="1" lang="ja-JP" altLang="en-US" sz="1400">
            <a:solidFill>
              <a:schemeClr val="tx1"/>
            </a:solidFill>
            <a:latin typeface="HG丸ｺﾞｼｯｸM-PRO"/>
            <a:ea typeface="HG丸ｺﾞｼｯｸM-PRO"/>
          </a:endParaRPr>
        </a:p>
        <a:p>
          <a:pPr algn="l"/>
          <a:r>
            <a:rPr kumimoji="1" lang="ja-JP" altLang="en-US" sz="1400">
              <a:solidFill>
                <a:schemeClr val="tx1"/>
              </a:solidFill>
              <a:latin typeface="HG丸ｺﾞｼｯｸM-PRO"/>
              <a:ea typeface="HG丸ｺﾞｼｯｸM-PRO"/>
            </a:rPr>
            <a:t>　人材が一時的に立て替えた場合でも、実績報告の提出までに、補助対象事業者からの</a:t>
          </a:r>
          <a:endParaRPr kumimoji="1" lang="ja-JP" altLang="en-US" sz="1400">
            <a:solidFill>
              <a:schemeClr val="tx1"/>
            </a:solidFill>
            <a:latin typeface="HG丸ｺﾞｼｯｸM-PRO"/>
            <a:ea typeface="HG丸ｺﾞｼｯｸM-PRO"/>
          </a:endParaRPr>
        </a:p>
        <a:p>
          <a:pPr algn="l"/>
          <a:r>
            <a:rPr kumimoji="1" lang="ja-JP" altLang="en-US" sz="1400">
              <a:solidFill>
                <a:schemeClr val="tx1"/>
              </a:solidFill>
              <a:latin typeface="HG丸ｺﾞｼｯｸM-PRO"/>
              <a:ea typeface="HG丸ｺﾞｼｯｸM-PRO"/>
            </a:rPr>
            <a:t>　支払いが完了している必要があります。</a:t>
          </a:r>
          <a:endParaRPr kumimoji="1" lang="ja-JP" altLang="en-US" sz="1400">
            <a:solidFill>
              <a:schemeClr val="tx1"/>
            </a:solidFill>
            <a:latin typeface="HG丸ｺﾞｼｯｸM-PRO"/>
            <a:ea typeface="HG丸ｺﾞｼｯｸM-PRO"/>
          </a:endParaRPr>
        </a:p>
        <a:p>
          <a:pPr algn="l"/>
          <a:endParaRPr kumimoji="1" lang="ja-JP" altLang="en-US" sz="1400">
            <a:solidFill>
              <a:schemeClr val="tx1"/>
            </a:solidFill>
            <a:latin typeface="HG丸ｺﾞｼｯｸM-PRO"/>
            <a:ea typeface="HG丸ｺﾞｼｯｸM-PRO"/>
          </a:endParaRPr>
        </a:p>
        <a:p>
          <a:pPr algn="l"/>
          <a:r>
            <a:rPr kumimoji="1" lang="ja-JP" altLang="en-US" sz="1400">
              <a:solidFill>
                <a:schemeClr val="tx1"/>
              </a:solidFill>
              <a:latin typeface="HG丸ｺﾞｼｯｸM-PRO"/>
              <a:ea typeface="HG丸ｺﾞｼｯｸM-PRO"/>
            </a:rPr>
            <a:t>●緑色のセルは、計算式を入れていますが、</a:t>
          </a:r>
          <a:endParaRPr kumimoji="1" lang="ja-JP" altLang="en-US" sz="1400">
            <a:solidFill>
              <a:schemeClr val="tx1"/>
            </a:solidFill>
            <a:latin typeface="HG丸ｺﾞｼｯｸM-PRO"/>
            <a:ea typeface="HG丸ｺﾞｼｯｸM-PRO"/>
          </a:endParaRPr>
        </a:p>
        <a:p>
          <a:pPr algn="l"/>
          <a:endParaRPr kumimoji="1" lang="ja-JP" altLang="en-US" sz="1400">
            <a:solidFill>
              <a:schemeClr val="tx1"/>
            </a:solidFill>
            <a:latin typeface="HG丸ｺﾞｼｯｸM-PRO"/>
            <a:ea typeface="HG丸ｺﾞｼｯｸM-PRO"/>
          </a:endParaRPr>
        </a:p>
        <a:p>
          <a:pPr algn="l"/>
          <a:r>
            <a:rPr kumimoji="1" lang="ja-JP" altLang="en-US" sz="1400">
              <a:solidFill>
                <a:schemeClr val="tx1"/>
              </a:solidFill>
              <a:latin typeface="HG丸ｺﾞｼｯｸM-PRO"/>
              <a:ea typeface="HG丸ｺﾞｼｯｸM-PRO"/>
            </a:rPr>
            <a:t>　請求書等で明示されている税抜額がある場合や消費税なしの場合</a:t>
          </a:r>
          <a:endParaRPr kumimoji="1" lang="ja-JP" altLang="en-US" sz="1400">
            <a:solidFill>
              <a:schemeClr val="tx1"/>
            </a:solidFill>
            <a:latin typeface="HG丸ｺﾞｼｯｸM-PRO"/>
            <a:ea typeface="HG丸ｺﾞｼｯｸM-PRO"/>
          </a:endParaRPr>
        </a:p>
        <a:p>
          <a:pPr algn="l"/>
          <a:r>
            <a:rPr kumimoji="1" lang="ja-JP" altLang="en-US" sz="1400">
              <a:solidFill>
                <a:schemeClr val="tx1"/>
              </a:solidFill>
              <a:latin typeface="HG丸ｺﾞｼｯｸM-PRO"/>
              <a:ea typeface="HG丸ｺﾞｼｯｸM-PRO"/>
            </a:rPr>
            <a:t>　　→</a:t>
          </a:r>
          <a:r>
            <a:rPr kumimoji="1" lang="ja-JP" altLang="en-US" sz="1400">
              <a:solidFill>
                <a:schemeClr val="tx1"/>
              </a:solidFill>
              <a:latin typeface="HG丸ｺﾞｼｯｸM-PRO"/>
              <a:ea typeface="HG丸ｺﾞｼｯｸM-PRO"/>
            </a:rPr>
            <a:t>【計算式を無視して手入力】</a:t>
          </a:r>
          <a:r>
            <a:rPr kumimoji="1" lang="ja-JP" altLang="en-US" sz="1400">
              <a:solidFill>
                <a:schemeClr val="tx1"/>
              </a:solidFill>
              <a:latin typeface="HG丸ｺﾞｼｯｸM-PRO"/>
              <a:ea typeface="HG丸ｺﾞｼｯｸM-PRO"/>
            </a:rPr>
            <a:t>してください。</a:t>
          </a:r>
          <a:endParaRPr kumimoji="1" lang="ja-JP" altLang="en-US" sz="1400">
            <a:solidFill>
              <a:schemeClr val="tx1"/>
            </a:solidFill>
            <a:latin typeface="HG丸ｺﾞｼｯｸM-PRO"/>
            <a:ea typeface="HG丸ｺﾞｼｯｸM-PRO"/>
          </a:endParaRPr>
        </a:p>
        <a:p>
          <a:pPr algn="l"/>
          <a:r>
            <a:rPr kumimoji="1" lang="ja-JP" altLang="en-US" sz="1400">
              <a:solidFill>
                <a:schemeClr val="tx1"/>
              </a:solidFill>
              <a:latin typeface="HG丸ｺﾞｼｯｸM-PRO"/>
              <a:ea typeface="HG丸ｺﾞｼｯｸM-PRO"/>
            </a:rPr>
            <a:t/>
          </a:r>
          <a:endParaRPr kumimoji="1" lang="ja-JP" altLang="en-US" sz="1400">
            <a:solidFill>
              <a:schemeClr val="tx1"/>
            </a:solidFill>
            <a:latin typeface="HG丸ｺﾞｼｯｸM-PRO"/>
            <a:ea typeface="HG丸ｺﾞｼｯｸM-PRO"/>
          </a:endParaRPr>
        </a:p>
        <a:p>
          <a:pPr algn="l"/>
          <a:r>
            <a:rPr kumimoji="1" lang="ja-JP" altLang="en-US" sz="1400">
              <a:solidFill>
                <a:schemeClr val="tx1"/>
              </a:solidFill>
              <a:latin typeface="HG丸ｺﾞｼｯｸM-PRO"/>
              <a:ea typeface="HG丸ｺﾞｼｯｸM-PRO"/>
            </a:rPr>
            <a:t>　請求書等で消費税額が明示されていない場合</a:t>
          </a:r>
          <a:endParaRPr kumimoji="1" lang="ja-JP" altLang="en-US" sz="1400">
            <a:solidFill>
              <a:schemeClr val="tx1"/>
            </a:solidFill>
            <a:latin typeface="HG丸ｺﾞｼｯｸM-PRO"/>
            <a:ea typeface="HG丸ｺﾞｼｯｸM-PRO"/>
          </a:endParaRPr>
        </a:p>
        <a:p>
          <a:pPr algn="l"/>
          <a:r>
            <a:rPr kumimoji="1" lang="ja-JP" altLang="en-US" sz="1400">
              <a:solidFill>
                <a:schemeClr val="tx1"/>
              </a:solidFill>
              <a:latin typeface="HG丸ｺﾞｼｯｸM-PRO"/>
              <a:ea typeface="HG丸ｺﾞｼｯｸM-PRO"/>
            </a:rPr>
            <a:t>　　→【計算式そのまま】としてください。</a:t>
          </a:r>
          <a:endParaRPr kumimoji="1" lang="ja-JP" altLang="en-US" sz="1400">
            <a:solidFill>
              <a:schemeClr val="tx1"/>
            </a:solidFill>
            <a:latin typeface="HG丸ｺﾞｼｯｸM-PRO"/>
            <a:ea typeface="HG丸ｺﾞｼｯｸM-PRO"/>
          </a:endParaRPr>
        </a:p>
        <a:p>
          <a:pPr algn="l"/>
          <a:endParaRPr kumimoji="1" lang="ja-JP" altLang="en-US" sz="1400">
            <a:solidFill>
              <a:schemeClr val="tx1"/>
            </a:solidFill>
            <a:latin typeface="HG丸ｺﾞｼｯｸM-PRO"/>
            <a:ea typeface="HG丸ｺﾞｼｯｸM-PRO"/>
          </a:endParaRPr>
        </a:p>
        <a:p>
          <a:pPr algn="l"/>
          <a:r>
            <a:rPr kumimoji="1" lang="ja-JP" altLang="en-US" sz="1400">
              <a:solidFill>
                <a:schemeClr val="tx1"/>
              </a:solidFill>
              <a:latin typeface="HG丸ｺﾞｼｯｸM-PRO"/>
              <a:ea typeface="HG丸ｺﾞｼｯｸM-PRO"/>
            </a:rPr>
            <a:t>●補助対象外の金額ｄには、補助上限額などにより対象外とする金額を記入してください。</a:t>
          </a:r>
          <a:endParaRPr kumimoji="1" lang="ja-JP" altLang="en-US" sz="1400">
            <a:solidFill>
              <a:schemeClr val="tx1"/>
            </a:solidFill>
            <a:latin typeface="HG丸ｺﾞｼｯｸM-PRO"/>
            <a:ea typeface="HG丸ｺﾞｼｯｸM-PRO"/>
          </a:endParaRPr>
        </a:p>
        <a:p>
          <a:pPr algn="l"/>
          <a:r>
            <a:rPr kumimoji="1" lang="ja-JP" altLang="en-US" sz="1400">
              <a:solidFill>
                <a:schemeClr val="tx1"/>
              </a:solidFill>
              <a:latin typeface="HG丸ｺﾞｼｯｸM-PRO"/>
              <a:ea typeface="HG丸ｺﾞｼｯｸM-PRO"/>
            </a:rPr>
            <a:t>　（例：食事代や上限額を超過した金額　など）</a:t>
          </a:r>
          <a:endParaRPr kumimoji="1" lang="ja-JP" altLang="en-US" sz="1400">
            <a:solidFill>
              <a:schemeClr val="tx1"/>
            </a:solidFill>
            <a:latin typeface="HG丸ｺﾞｼｯｸM-PRO"/>
            <a:ea typeface="HG丸ｺﾞｼｯｸM-PRO"/>
          </a:endParaRPr>
        </a:p>
        <a:p>
          <a:pPr algn="l"/>
          <a:endParaRPr kumimoji="1" lang="ja-JP" altLang="en-US" sz="1400">
            <a:solidFill>
              <a:schemeClr val="tx1"/>
            </a:solidFill>
            <a:latin typeface="HG丸ｺﾞｼｯｸM-PRO"/>
            <a:ea typeface="HG丸ｺﾞｼｯｸM-PRO"/>
          </a:endParaRPr>
        </a:p>
        <a:p>
          <a:pPr algn="l"/>
          <a:r>
            <a:rPr kumimoji="1" lang="ja-JP" altLang="en-US" sz="1400">
              <a:solidFill>
                <a:schemeClr val="tx1"/>
              </a:solidFill>
              <a:latin typeface="HG丸ｺﾞｼｯｸM-PRO"/>
              <a:ea typeface="HG丸ｺﾞｼｯｸM-PRO"/>
            </a:rPr>
            <a:t>●補助対象事業費ｅ＝申請書等の「補助対象事業費」に該当します。</a:t>
          </a:r>
          <a:endParaRPr kumimoji="1" lang="ja-JP" altLang="en-US" sz="1400">
            <a:solidFill>
              <a:schemeClr val="tx1"/>
            </a:solidFill>
            <a:latin typeface="HG丸ｺﾞｼｯｸM-PRO"/>
            <a:ea typeface="HG丸ｺﾞｼｯｸM-PRO"/>
          </a:endParaRPr>
        </a:p>
        <a:p>
          <a:pPr algn="l"/>
          <a:r>
            <a:rPr kumimoji="1" lang="ja-JP" altLang="en-US" sz="1400">
              <a:solidFill>
                <a:schemeClr val="tx1"/>
              </a:solidFill>
              <a:latin typeface="HG丸ｺﾞｼｯｸM-PRO"/>
              <a:ea typeface="HG丸ｺﾞｼｯｸM-PRO"/>
            </a:rPr>
            <a:t>　</a:t>
          </a:r>
          <a:r>
            <a:rPr kumimoji="1" lang="ja-JP" altLang="en-US" sz="1400" b="1" u="sng">
              <a:solidFill>
                <a:schemeClr val="tx1"/>
              </a:solidFill>
              <a:latin typeface="HG丸ｺﾞｼｯｸM-PRO"/>
              <a:ea typeface="HG丸ｺﾞｼｯｸM-PRO"/>
            </a:rPr>
            <a:t>自動計算されますので、編集しないでください。</a:t>
          </a:r>
          <a:endParaRPr kumimoji="1" lang="ja-JP" altLang="en-US" sz="1400">
            <a:solidFill>
              <a:schemeClr val="tx1"/>
            </a:solidFill>
            <a:latin typeface="HG丸ｺﾞｼｯｸM-PRO"/>
            <a:ea typeface="HG丸ｺﾞｼｯｸM-PRO"/>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10</xdr:col>
      <xdr:colOff>114935</xdr:colOff>
      <xdr:row>2</xdr:row>
      <xdr:rowOff>36195</xdr:rowOff>
    </xdr:from>
    <xdr:to xmlns:xdr="http://schemas.openxmlformats.org/drawingml/2006/spreadsheetDrawing">
      <xdr:col>14</xdr:col>
      <xdr:colOff>608965</xdr:colOff>
      <xdr:row>6</xdr:row>
      <xdr:rowOff>58420</xdr:rowOff>
    </xdr:to>
    <xdr:sp macro="" textlink="">
      <xdr:nvSpPr>
        <xdr:cNvPr id="2" name="図形 1"/>
        <xdr:cNvSpPr/>
      </xdr:nvSpPr>
      <xdr:spPr>
        <a:xfrm>
          <a:off x="6458585" y="398145"/>
          <a:ext cx="3237230" cy="831850"/>
        </a:xfrm>
        <a:prstGeom prst="roundRect">
          <a:avLst/>
        </a:prstGeom>
      </xdr:spPr>
      <xdr:style>
        <a:lnRef idx="3">
          <a:schemeClr val="lt1"/>
        </a:lnRef>
        <a:fillRef idx="1">
          <a:schemeClr val="accent4"/>
        </a:fillRef>
        <a:effectRef idx="1">
          <a:schemeClr val="accent4"/>
        </a:effectRef>
        <a:fontRef idx="minor">
          <a:schemeClr val="lt1"/>
        </a:fontRef>
      </xdr:style>
      <xdr:txBody>
        <a:bodyPr vertOverflow="clip" horzOverflow="clip" anchor="ctr"/>
        <a:lstStyle/>
        <a:p>
          <a:r>
            <a:rPr kumimoji="1" lang="ja-JP" altLang="en-US" sz="1400">
              <a:solidFill>
                <a:sysClr val="windowText" lastClr="000000"/>
              </a:solidFill>
              <a:latin typeface="HG丸ｺﾞｼｯｸM-PRO"/>
              <a:ea typeface="HG丸ｺﾞｼｯｸM-PRO"/>
            </a:rPr>
            <a:t>●別シート</a:t>
          </a:r>
          <a:r>
            <a:rPr kumimoji="1" lang="ja-JP" altLang="en-US" sz="1400">
              <a:solidFill>
                <a:sysClr val="windowText" lastClr="000000"/>
              </a:solidFill>
              <a:latin typeface="HG丸ｺﾞｼｯｸM-PRO"/>
              <a:ea typeface="HG丸ｺﾞｼｯｸM-PRO"/>
            </a:rPr>
            <a:t>から自動転記されます。</a:t>
          </a:r>
          <a:endParaRPr kumimoji="1" lang="ja-JP" altLang="en-US" sz="1400">
            <a:solidFill>
              <a:sysClr val="windowText" lastClr="000000"/>
            </a:solidFill>
            <a:latin typeface="HG丸ｺﾞｼｯｸM-PRO"/>
            <a:ea typeface="HG丸ｺﾞｼｯｸM-PRO"/>
          </a:endParaRPr>
        </a:p>
        <a:p>
          <a:r>
            <a:rPr kumimoji="1" lang="ja-JP" altLang="en-US" sz="1400">
              <a:solidFill>
                <a:sysClr val="windowText" lastClr="000000"/>
              </a:solidFill>
              <a:latin typeface="HG丸ｺﾞｼｯｸM-PRO"/>
              <a:ea typeface="HG丸ｺﾞｼｯｸM-PRO"/>
            </a:rPr>
            <a:t>　記入不要です。</a:t>
          </a:r>
          <a:endParaRPr kumimoji="1" lang="ja-JP" altLang="en-US" sz="1400">
            <a:solidFill>
              <a:sysClr val="windowText" lastClr="000000"/>
            </a:solidFill>
            <a:latin typeface="HG丸ｺﾞｼｯｸM-PRO"/>
            <a:ea typeface="HG丸ｺﾞｼｯｸM-PRO"/>
          </a:endParaRP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2</xdr:col>
      <xdr:colOff>1343660</xdr:colOff>
      <xdr:row>21</xdr:row>
      <xdr:rowOff>48260</xdr:rowOff>
    </xdr:from>
    <xdr:to xmlns:xdr="http://schemas.openxmlformats.org/drawingml/2006/spreadsheetDrawing">
      <xdr:col>5</xdr:col>
      <xdr:colOff>0</xdr:colOff>
      <xdr:row>21</xdr:row>
      <xdr:rowOff>278130</xdr:rowOff>
    </xdr:to>
    <xdr:sp macro="" textlink="">
      <xdr:nvSpPr>
        <xdr:cNvPr id="2" name="楕円 1"/>
        <xdr:cNvSpPr/>
      </xdr:nvSpPr>
      <xdr:spPr>
        <a:xfrm>
          <a:off x="1705610" y="5058410"/>
          <a:ext cx="1247140" cy="229870"/>
        </a:xfrm>
        <a:prstGeom prst="ellipse">
          <a:avLst/>
        </a:prstGeom>
        <a:noFill/>
        <a:ln w="38100" cap="flat" cmpd="sng" algn="ctr">
          <a:solidFill>
            <a:schemeClr val="tx1"/>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10</xdr:col>
      <xdr:colOff>37465</xdr:colOff>
      <xdr:row>22</xdr:row>
      <xdr:rowOff>334010</xdr:rowOff>
    </xdr:from>
    <xdr:to xmlns:xdr="http://schemas.openxmlformats.org/drawingml/2006/spreadsheetDrawing">
      <xdr:col>10</xdr:col>
      <xdr:colOff>417830</xdr:colOff>
      <xdr:row>23</xdr:row>
      <xdr:rowOff>105410</xdr:rowOff>
    </xdr:to>
    <xdr:sp macro="" textlink="">
      <xdr:nvSpPr>
        <xdr:cNvPr id="3" name="楕円 2"/>
        <xdr:cNvSpPr/>
      </xdr:nvSpPr>
      <xdr:spPr>
        <a:xfrm>
          <a:off x="5942965" y="5629910"/>
          <a:ext cx="380365" cy="342900"/>
        </a:xfrm>
        <a:prstGeom prst="ellipse">
          <a:avLst/>
        </a:prstGeom>
        <a:noFill/>
        <a:ln w="38100" cap="flat" cmpd="sng" algn="ctr">
          <a:solidFill>
            <a:schemeClr val="tx1"/>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14</xdr:col>
      <xdr:colOff>553720</xdr:colOff>
      <xdr:row>1</xdr:row>
      <xdr:rowOff>250825</xdr:rowOff>
    </xdr:from>
    <xdr:to xmlns:xdr="http://schemas.openxmlformats.org/drawingml/2006/spreadsheetDrawing">
      <xdr:col>20</xdr:col>
      <xdr:colOff>429260</xdr:colOff>
      <xdr:row>11</xdr:row>
      <xdr:rowOff>4445</xdr:rowOff>
    </xdr:to>
    <xdr:sp macro="" textlink="">
      <xdr:nvSpPr>
        <xdr:cNvPr id="4" name="図形 3"/>
        <xdr:cNvSpPr/>
      </xdr:nvSpPr>
      <xdr:spPr>
        <a:xfrm>
          <a:off x="7897495" y="431800"/>
          <a:ext cx="3990340" cy="1649095"/>
        </a:xfrm>
        <a:prstGeom prst="roundRect">
          <a:avLst/>
        </a:prstGeom>
      </xdr:spPr>
      <xdr:style>
        <a:lnRef idx="3">
          <a:schemeClr val="lt1"/>
        </a:lnRef>
        <a:fillRef idx="1">
          <a:schemeClr val="accent4"/>
        </a:fillRef>
        <a:effectRef idx="1">
          <a:schemeClr val="accent4"/>
        </a:effectRef>
        <a:fontRef idx="minor">
          <a:schemeClr val="lt1"/>
        </a:fontRef>
      </xdr:style>
      <xdr:txBody>
        <a:bodyPr vertOverflow="clip" horzOverflow="clip"/>
        <a:lstStyle/>
        <a:p>
          <a:r>
            <a:rPr kumimoji="1" lang="ja-JP" altLang="en-US" sz="1200">
              <a:solidFill>
                <a:schemeClr val="tx1"/>
              </a:solidFill>
              <a:latin typeface="HG丸ｺﾞｼｯｸM-PRO"/>
              <a:ea typeface="HG丸ｺﾞｼｯｸM-PRO"/>
            </a:rPr>
            <a:t>●黄色セルに必要事項を入力してください。</a:t>
          </a:r>
          <a:endParaRPr kumimoji="1" lang="ja-JP" altLang="en-US" sz="1200">
            <a:solidFill>
              <a:schemeClr val="tx1"/>
            </a:solidFill>
            <a:latin typeface="HG丸ｺﾞｼｯｸM-PRO"/>
            <a:ea typeface="HG丸ｺﾞｼｯｸM-PRO"/>
          </a:endParaRPr>
        </a:p>
        <a:p>
          <a:r>
            <a:rPr kumimoji="1" lang="ja-JP" altLang="en-US" sz="1200">
              <a:solidFill>
                <a:schemeClr val="tx1"/>
              </a:solidFill>
              <a:latin typeface="HG丸ｺﾞｼｯｸM-PRO"/>
              <a:ea typeface="HG丸ｺﾞｼｯｸM-PRO"/>
            </a:rPr>
            <a:t/>
          </a:r>
          <a:endParaRPr kumimoji="1" lang="ja-JP" altLang="en-US" sz="1200">
            <a:solidFill>
              <a:schemeClr val="tx1"/>
            </a:solidFill>
            <a:latin typeface="HG丸ｺﾞｼｯｸM-PRO"/>
            <a:ea typeface="HG丸ｺﾞｼｯｸM-PRO"/>
          </a:endParaRPr>
        </a:p>
        <a:p>
          <a:r>
            <a:rPr kumimoji="1" lang="ja-JP" altLang="en-US" sz="1200">
              <a:solidFill>
                <a:schemeClr val="tx1"/>
              </a:solidFill>
              <a:latin typeface="HG丸ｺﾞｼｯｸM-PRO"/>
              <a:ea typeface="HG丸ｺﾞｼｯｸM-PRO"/>
            </a:rPr>
            <a:t>●下の「摘要」欄に担当者名等を記載いただければ、</a:t>
          </a:r>
          <a:endParaRPr kumimoji="1" lang="ja-JP" altLang="en-US" sz="1200">
            <a:solidFill>
              <a:schemeClr val="tx1"/>
            </a:solidFill>
            <a:latin typeface="HG丸ｺﾞｼｯｸM-PRO"/>
            <a:ea typeface="HG丸ｺﾞｼｯｸM-PRO"/>
          </a:endParaRPr>
        </a:p>
        <a:p>
          <a:r>
            <a:rPr kumimoji="1" lang="ja-JP" altLang="en-US" sz="1200">
              <a:solidFill>
                <a:schemeClr val="tx1"/>
              </a:solidFill>
              <a:latin typeface="HG丸ｺﾞｼｯｸM-PRO"/>
              <a:ea typeface="HG丸ｺﾞｼｯｸM-PRO"/>
            </a:rPr>
            <a:t>　押印は不要です。</a:t>
          </a:r>
          <a:endParaRPr kumimoji="1" lang="ja-JP" altLang="en-US" sz="1200">
            <a:solidFill>
              <a:schemeClr val="tx1"/>
            </a:solidFill>
            <a:latin typeface="HG丸ｺﾞｼｯｸM-PRO"/>
            <a:ea typeface="HG丸ｺﾞｼｯｸM-PRO"/>
          </a:endParaRPr>
        </a:p>
        <a:p>
          <a:endParaRPr kumimoji="1" lang="ja-JP" altLang="en-US" sz="1200">
            <a:solidFill>
              <a:schemeClr val="tx1"/>
            </a:solidFill>
            <a:latin typeface="HG丸ｺﾞｼｯｸM-PRO"/>
            <a:ea typeface="HG丸ｺﾞｼｯｸM-PRO"/>
          </a:endParaRPr>
        </a:p>
        <a:p>
          <a:r>
            <a:rPr kumimoji="1" lang="ja-JP" altLang="en-US" sz="1200">
              <a:solidFill>
                <a:schemeClr val="tx1"/>
              </a:solidFill>
              <a:latin typeface="HG丸ｺﾞｼｯｸM-PRO"/>
              <a:ea typeface="HG丸ｺﾞｼｯｸM-PRO"/>
            </a:rPr>
            <a:t>●緑色のセルは自動で入力されます。</a:t>
          </a:r>
          <a:endParaRPr kumimoji="1" lang="ja-JP" altLang="en-US" sz="1200">
            <a:solidFill>
              <a:schemeClr val="tx1"/>
            </a:solidFill>
            <a:latin typeface="HG丸ｺﾞｼｯｸM-PRO"/>
            <a:ea typeface="HG丸ｺﾞｼｯｸM-PRO"/>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7</xdr:col>
      <xdr:colOff>339725</xdr:colOff>
      <xdr:row>12</xdr:row>
      <xdr:rowOff>245745</xdr:rowOff>
    </xdr:from>
    <xdr:to xmlns:xdr="http://schemas.openxmlformats.org/drawingml/2006/spreadsheetDrawing">
      <xdr:col>21</xdr:col>
      <xdr:colOff>182880</xdr:colOff>
      <xdr:row>30</xdr:row>
      <xdr:rowOff>4445</xdr:rowOff>
    </xdr:to>
    <xdr:sp macro="" textlink="">
      <xdr:nvSpPr>
        <xdr:cNvPr id="3" name="図形 2"/>
        <xdr:cNvSpPr/>
      </xdr:nvSpPr>
      <xdr:spPr>
        <a:xfrm>
          <a:off x="5416550" y="3446145"/>
          <a:ext cx="10901680" cy="4787900"/>
        </a:xfrm>
        <a:prstGeom prst="roundRect">
          <a:avLst/>
        </a:prstGeom>
      </xdr:spPr>
      <xdr:style>
        <a:lnRef idx="3">
          <a:schemeClr val="lt1"/>
        </a:lnRef>
        <a:fillRef idx="1">
          <a:schemeClr val="accent4"/>
        </a:fillRef>
        <a:effectRef idx="1">
          <a:schemeClr val="accent4"/>
        </a:effectRef>
        <a:fontRef idx="minor">
          <a:schemeClr val="lt1"/>
        </a:fontRef>
      </xdr:style>
      <xdr:txBody>
        <a:bodyPr vertOverflow="clip" horzOverflow="clip" anchor="ctr"/>
        <a:lstStyle/>
        <a:p>
          <a:r>
            <a:rPr kumimoji="1" lang="ja-JP" altLang="en-US" sz="2200" b="0">
              <a:solidFill>
                <a:sysClr val="windowText" lastClr="000000"/>
              </a:solidFill>
              <a:latin typeface="HG丸ｺﾞｼｯｸM-PRO"/>
              <a:ea typeface="HG丸ｺﾞｼｯｸM-PRO"/>
            </a:rPr>
            <a:t>●青色セルに数字、黄色セルに駅名等を記入してください。</a:t>
          </a:r>
          <a:endParaRPr kumimoji="1" lang="ja-JP" altLang="en-US" sz="2200" b="0">
            <a:solidFill>
              <a:sysClr val="windowText" lastClr="000000"/>
            </a:solidFill>
            <a:latin typeface="HG丸ｺﾞｼｯｸM-PRO"/>
            <a:ea typeface="HG丸ｺﾞｼｯｸM-PRO"/>
          </a:endParaRPr>
        </a:p>
        <a:p>
          <a:r>
            <a:rPr kumimoji="1" lang="ja-JP" altLang="en-US" sz="2200" b="0">
              <a:solidFill>
                <a:sysClr val="windowText" lastClr="000000"/>
              </a:solidFill>
              <a:latin typeface="HG丸ｺﾞｼｯｸM-PRO"/>
              <a:ea typeface="HG丸ｺﾞｼｯｸM-PRO"/>
            </a:rPr>
            <a:t>   </a:t>
          </a:r>
          <a:r>
            <a:rPr kumimoji="1" lang="ja-JP" altLang="en-US" sz="2200" b="0" u="sng">
              <a:solidFill>
                <a:sysClr val="windowText" lastClr="000000"/>
              </a:solidFill>
              <a:latin typeface="HG丸ｺﾞｼｯｸM-PRO"/>
              <a:ea typeface="HG丸ｺﾞｼｯｸM-PRO"/>
            </a:rPr>
            <a:t>灰色セルは自動計算されるため編集しないでください。</a:t>
          </a:r>
          <a:endParaRPr kumimoji="1" lang="ja-JP" altLang="en-US" sz="2200" b="0">
            <a:solidFill>
              <a:sysClr val="windowText" lastClr="000000"/>
            </a:solidFill>
            <a:latin typeface="HG丸ｺﾞｼｯｸM-PRO"/>
            <a:ea typeface="HG丸ｺﾞｼｯｸM-PRO"/>
          </a:endParaRPr>
        </a:p>
        <a:p>
          <a:endParaRPr kumimoji="1" lang="ja-JP" altLang="en-US" sz="2200" b="0">
            <a:solidFill>
              <a:sysClr val="windowText" lastClr="000000"/>
            </a:solidFill>
            <a:latin typeface="HG丸ｺﾞｼｯｸM-PRO"/>
            <a:ea typeface="HG丸ｺﾞｼｯｸM-PRO"/>
          </a:endParaRPr>
        </a:p>
        <a:p>
          <a:r>
            <a:rPr kumimoji="1" lang="ja-JP" altLang="en-US" sz="2200" b="0">
              <a:solidFill>
                <a:sysClr val="windowText" lastClr="000000"/>
              </a:solidFill>
              <a:latin typeface="HG丸ｺﾞｼｯｸM-PRO"/>
              <a:ea typeface="HG丸ｺﾞｼｯｸM-PRO"/>
            </a:rPr>
            <a:t>●緑色セルは別シートから自動転記されます。</a:t>
          </a:r>
          <a:endParaRPr kumimoji="1" lang="ja-JP" altLang="en-US" sz="2200" b="0">
            <a:solidFill>
              <a:sysClr val="windowText" lastClr="000000"/>
            </a:solidFill>
            <a:latin typeface="HG丸ｺﾞｼｯｸM-PRO"/>
            <a:ea typeface="HG丸ｺﾞｼｯｸM-PRO"/>
          </a:endParaRPr>
        </a:p>
        <a:p>
          <a:endParaRPr kumimoji="1" lang="ja-JP" altLang="en-US" sz="2200" b="0">
            <a:solidFill>
              <a:sysClr val="windowText" lastClr="000000"/>
            </a:solidFill>
            <a:latin typeface="HG丸ｺﾞｼｯｸM-PRO"/>
            <a:ea typeface="HG丸ｺﾞｼｯｸM-PRO"/>
          </a:endParaRPr>
        </a:p>
        <a:p>
          <a:r>
            <a:rPr kumimoji="1" lang="ja-JP" altLang="en-US" sz="2200" b="0">
              <a:solidFill>
                <a:sysClr val="windowText" lastClr="000000"/>
              </a:solidFill>
              <a:latin typeface="HG丸ｺﾞｼｯｸM-PRO"/>
              <a:ea typeface="HG丸ｺﾞｼｯｸM-PRO"/>
            </a:rPr>
            <a:t>●（交通費）経費が発生する経路ごとに、往復料金を記入してください。</a:t>
          </a:r>
          <a:endParaRPr kumimoji="1" lang="ja-JP" altLang="en-US" sz="2200" b="0">
            <a:solidFill>
              <a:sysClr val="windowText" lastClr="000000"/>
            </a:solidFill>
            <a:latin typeface="HG丸ｺﾞｼｯｸM-PRO"/>
            <a:ea typeface="HG丸ｺﾞｼｯｸM-PRO"/>
          </a:endParaRPr>
        </a:p>
        <a:p>
          <a:r>
            <a:rPr kumimoji="1" lang="ja-JP" altLang="en-US" sz="2200" b="0">
              <a:solidFill>
                <a:sysClr val="windowText" lastClr="000000"/>
              </a:solidFill>
              <a:latin typeface="HG丸ｺﾞｼｯｸM-PRO"/>
              <a:ea typeface="HG丸ｺﾞｼｯｸM-PRO"/>
            </a:rPr>
            <a:t>　　例１）経路①：人材の最寄り駅⇔東京駅、経路②：東京駅⇔秋田駅</a:t>
          </a:r>
          <a:endParaRPr kumimoji="1" lang="ja-JP" altLang="en-US" sz="2200" b="0">
            <a:solidFill>
              <a:sysClr val="windowText" lastClr="000000"/>
            </a:solidFill>
            <a:latin typeface="HG丸ｺﾞｼｯｸM-PRO"/>
            <a:ea typeface="HG丸ｺﾞｼｯｸM-PRO"/>
          </a:endParaRPr>
        </a:p>
        <a:p>
          <a:r>
            <a:rPr kumimoji="1" lang="ja-JP" altLang="en-US" sz="2200" b="0">
              <a:solidFill>
                <a:sysClr val="windowText" lastClr="000000"/>
              </a:solidFill>
              <a:latin typeface="HG丸ｺﾞｼｯｸM-PRO"/>
              <a:ea typeface="HG丸ｺﾞｼｯｸM-PRO"/>
            </a:rPr>
            <a:t>　　例２）経路①：人材の最寄り駅⇔伊丹空港、経路②：伊丹空港⇔秋田空港</a:t>
          </a:r>
          <a:endParaRPr kumimoji="1" lang="ja-JP" altLang="en-US" sz="2200" b="0">
            <a:solidFill>
              <a:sysClr val="windowText" lastClr="000000"/>
            </a:solidFill>
            <a:latin typeface="HG丸ｺﾞｼｯｸM-PRO"/>
            <a:ea typeface="HG丸ｺﾞｼｯｸM-PRO"/>
          </a:endParaRPr>
        </a:p>
        <a:p>
          <a:endParaRPr kumimoji="1" lang="ja-JP" altLang="en-US" sz="2200" b="0">
            <a:solidFill>
              <a:sysClr val="windowText" lastClr="000000"/>
            </a:solidFill>
            <a:latin typeface="HG丸ｺﾞｼｯｸM-PRO"/>
            <a:ea typeface="HG丸ｺﾞｼｯｸM-PRO"/>
          </a:endParaRPr>
        </a:p>
        <a:p>
          <a:r>
            <a:rPr kumimoji="1" lang="ja-JP" altLang="en-US" sz="2200" b="0">
              <a:solidFill>
                <a:sysClr val="windowText" lastClr="000000"/>
              </a:solidFill>
              <a:latin typeface="HG丸ｺﾞｼｯｸM-PRO"/>
              <a:ea typeface="HG丸ｺﾞｼｯｸM-PRO"/>
            </a:rPr>
            <a:t>●（宿泊費）1泊の補助上限額は税込9,200円。食事代は補助対象外で、</a:t>
          </a:r>
          <a:endParaRPr kumimoji="1" lang="ja-JP" altLang="en-US" sz="2200" b="0">
            <a:solidFill>
              <a:sysClr val="windowText" lastClr="000000"/>
            </a:solidFill>
            <a:latin typeface="HG丸ｺﾞｼｯｸM-PRO"/>
            <a:ea typeface="HG丸ｺﾞｼｯｸM-PRO"/>
          </a:endParaRPr>
        </a:p>
        <a:p>
          <a:r>
            <a:rPr kumimoji="1" lang="ja-JP" altLang="en-US" sz="2200" b="0">
              <a:solidFill>
                <a:sysClr val="windowText" lastClr="000000"/>
              </a:solidFill>
              <a:latin typeface="HG丸ｺﾞｼｯｸM-PRO"/>
              <a:ea typeface="HG丸ｺﾞｼｯｸM-PRO"/>
            </a:rPr>
            <a:t>　 金額が不明の場合は1食につき税込1,300円を除いた額が補助対象となります。</a:t>
          </a:r>
          <a:endParaRPr kumimoji="1" lang="ja-JP" altLang="en-US" sz="2200" b="0">
            <a:solidFill>
              <a:sysClr val="windowText" lastClr="000000"/>
            </a:solidFill>
            <a:latin typeface="HG丸ｺﾞｼｯｸM-PRO"/>
            <a:ea typeface="HG丸ｺﾞｼｯｸM-PRO"/>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16</xdr:col>
      <xdr:colOff>85090</xdr:colOff>
      <xdr:row>2</xdr:row>
      <xdr:rowOff>13335</xdr:rowOff>
    </xdr:from>
    <xdr:to xmlns:xdr="http://schemas.openxmlformats.org/drawingml/2006/spreadsheetDrawing">
      <xdr:col>24</xdr:col>
      <xdr:colOff>656590</xdr:colOff>
      <xdr:row>32</xdr:row>
      <xdr:rowOff>25400</xdr:rowOff>
    </xdr:to>
    <xdr:sp macro="" textlink="">
      <xdr:nvSpPr>
        <xdr:cNvPr id="5" name="図形 8"/>
        <xdr:cNvSpPr/>
      </xdr:nvSpPr>
      <xdr:spPr>
        <a:xfrm>
          <a:off x="16153765" y="375285"/>
          <a:ext cx="6057900" cy="5593715"/>
        </a:xfrm>
        <a:prstGeom prst="roundRect">
          <a:avLst/>
        </a:prstGeom>
      </xdr:spPr>
      <xdr:style>
        <a:lnRef idx="3">
          <a:schemeClr val="lt1"/>
        </a:lnRef>
        <a:fillRef idx="1">
          <a:schemeClr val="accent4"/>
        </a:fillRef>
        <a:effectRef idx="1">
          <a:schemeClr val="accent4"/>
        </a:effectRef>
        <a:fontRef idx="minor">
          <a:schemeClr val="lt1"/>
        </a:fontRef>
      </xdr:style>
      <xdr:txBody>
        <a:bodyPr vertOverflow="clip" horzOverflow="clip"/>
        <a:lstStyle/>
        <a:p>
          <a:r>
            <a:rPr kumimoji="1" lang="ja-JP" altLang="en-US" sz="1500">
              <a:solidFill>
                <a:sysClr val="windowText" lastClr="000000"/>
              </a:solidFill>
              <a:latin typeface="HG丸ｺﾞｼｯｸM-PRO"/>
              <a:ea typeface="HG丸ｺﾞｼｯｸM-PRO"/>
            </a:rPr>
            <a:t>●緑色のセルは、別紙1-1「補助事業計画書」等</a:t>
          </a:r>
          <a:r>
            <a:rPr kumimoji="1" lang="ja-JP" altLang="en-US" sz="1500">
              <a:solidFill>
                <a:sysClr val="windowText" lastClr="000000"/>
              </a:solidFill>
              <a:latin typeface="HG丸ｺﾞｼｯｸM-PRO"/>
              <a:ea typeface="HG丸ｺﾞｼｯｸM-PRO"/>
            </a:rPr>
            <a:t>から</a:t>
          </a:r>
          <a:endParaRPr kumimoji="1" lang="ja-JP" altLang="en-US" sz="1500">
            <a:solidFill>
              <a:sysClr val="windowText" lastClr="000000"/>
            </a:solidFill>
            <a:latin typeface="HG丸ｺﾞｼｯｸM-PRO"/>
            <a:ea typeface="HG丸ｺﾞｼｯｸM-PRO"/>
          </a:endParaRPr>
        </a:p>
        <a:p>
          <a:r>
            <a:rPr kumimoji="1" lang="ja-JP" altLang="en-US" sz="1500">
              <a:solidFill>
                <a:sysClr val="windowText" lastClr="000000"/>
              </a:solidFill>
              <a:latin typeface="HG丸ｺﾞｼｯｸM-PRO"/>
              <a:ea typeface="HG丸ｺﾞｼｯｸM-PRO"/>
            </a:rPr>
            <a:t>   自動転記されます。</a:t>
          </a:r>
          <a:endParaRPr kumimoji="1" lang="ja-JP" altLang="en-US" sz="1500">
            <a:solidFill>
              <a:sysClr val="windowText" lastClr="000000"/>
            </a:solidFill>
            <a:latin typeface="HG丸ｺﾞｼｯｸM-PRO"/>
            <a:ea typeface="HG丸ｺﾞｼｯｸM-PRO"/>
          </a:endParaRPr>
        </a:p>
        <a:p>
          <a:endParaRPr kumimoji="1" lang="ja-JP" altLang="en-US" sz="1500">
            <a:solidFill>
              <a:sysClr val="windowText" lastClr="000000"/>
            </a:solidFill>
            <a:latin typeface="HG丸ｺﾞｼｯｸM-PRO"/>
            <a:ea typeface="HG丸ｺﾞｼｯｸM-PRO"/>
          </a:endParaRPr>
        </a:p>
        <a:p>
          <a:r>
            <a:rPr kumimoji="1" lang="ja-JP" altLang="en-US" sz="1500">
              <a:solidFill>
                <a:sysClr val="windowText" lastClr="000000"/>
              </a:solidFill>
              <a:latin typeface="HG丸ｺﾞｼｯｸM-PRO"/>
              <a:ea typeface="HG丸ｺﾞｼｯｸM-PRO"/>
            </a:rPr>
            <a:t>●黄色のセルにそれぞれ日付を記入してください。</a:t>
          </a:r>
          <a:endParaRPr kumimoji="1" lang="ja-JP" altLang="en-US" sz="1500">
            <a:solidFill>
              <a:sysClr val="windowText" lastClr="000000"/>
            </a:solidFill>
            <a:latin typeface="HG丸ｺﾞｼｯｸM-PRO"/>
            <a:ea typeface="HG丸ｺﾞｼｯｸM-PRO"/>
          </a:endParaRPr>
        </a:p>
        <a:p>
          <a:endParaRPr kumimoji="1" lang="ja-JP" altLang="en-US" sz="1500">
            <a:solidFill>
              <a:sysClr val="windowText" lastClr="000000"/>
            </a:solidFill>
            <a:latin typeface="HG丸ｺﾞｼｯｸM-PRO"/>
            <a:ea typeface="HG丸ｺﾞｼｯｸM-PRO"/>
          </a:endParaRPr>
        </a:p>
        <a:p>
          <a:r>
            <a:rPr kumimoji="1" lang="ja-JP" altLang="en-US" sz="1500">
              <a:solidFill>
                <a:sysClr val="windowText" lastClr="000000"/>
              </a:solidFill>
              <a:latin typeface="HG丸ｺﾞｼｯｸM-PRO"/>
              <a:ea typeface="HG丸ｺﾞｼｯｸM-PRO"/>
            </a:rPr>
            <a:t>●「３　補助事業等の実施期間」の始期は</a:t>
          </a:r>
          <a:endParaRPr kumimoji="1" lang="ja-JP" altLang="en-US" sz="1500">
            <a:solidFill>
              <a:sysClr val="windowText" lastClr="000000"/>
            </a:solidFill>
            <a:latin typeface="HG丸ｺﾞｼｯｸM-PRO"/>
            <a:ea typeface="HG丸ｺﾞｼｯｸM-PRO"/>
          </a:endParaRPr>
        </a:p>
        <a:p>
          <a:r>
            <a:rPr kumimoji="1" lang="ja-JP" altLang="en-US" sz="1500">
              <a:solidFill>
                <a:sysClr val="windowText" lastClr="000000"/>
              </a:solidFill>
              <a:latin typeface="HG丸ｺﾞｼｯｸM-PRO"/>
              <a:ea typeface="HG丸ｺﾞｼｯｸM-PRO"/>
            </a:rPr>
            <a:t>　・人材が業務を開始する日</a:t>
          </a:r>
          <a:endParaRPr kumimoji="1" lang="ja-JP" altLang="en-US" sz="1500">
            <a:solidFill>
              <a:sysClr val="windowText" lastClr="000000"/>
            </a:solidFill>
            <a:latin typeface="HG丸ｺﾞｼｯｸM-PRO"/>
            <a:ea typeface="HG丸ｺﾞｼｯｸM-PRO"/>
          </a:endParaRPr>
        </a:p>
        <a:p>
          <a:r>
            <a:rPr kumimoji="1" lang="ja-JP" altLang="en-US" sz="1500">
              <a:solidFill>
                <a:sysClr val="windowText" lastClr="000000"/>
              </a:solidFill>
              <a:latin typeface="HG丸ｺﾞｼｯｸM-PRO"/>
              <a:ea typeface="HG丸ｺﾞｼｯｸM-PRO"/>
            </a:rPr>
            <a:t>　・補助対象経費が発生する日　</a:t>
          </a:r>
          <a:endParaRPr kumimoji="1" lang="ja-JP" altLang="en-US" sz="1500">
            <a:solidFill>
              <a:sysClr val="windowText" lastClr="000000"/>
            </a:solidFill>
            <a:latin typeface="HG丸ｺﾞｼｯｸM-PRO"/>
            <a:ea typeface="HG丸ｺﾞｼｯｸM-PRO"/>
          </a:endParaRPr>
        </a:p>
        <a:p>
          <a:r>
            <a:rPr kumimoji="1" lang="ja-JP" altLang="en-US" sz="1500">
              <a:solidFill>
                <a:sysClr val="windowText" lastClr="000000"/>
              </a:solidFill>
              <a:latin typeface="HG丸ｺﾞｼｯｸM-PRO"/>
              <a:ea typeface="HG丸ｺﾞｼｯｸM-PRO"/>
            </a:rPr>
            <a:t>　のいずれか早い日を記入してください。</a:t>
          </a:r>
          <a:endParaRPr kumimoji="1" lang="ja-JP" altLang="en-US" sz="1500">
            <a:solidFill>
              <a:sysClr val="windowText" lastClr="000000"/>
            </a:solidFill>
            <a:latin typeface="HG丸ｺﾞｼｯｸM-PRO"/>
            <a:ea typeface="HG丸ｺﾞｼｯｸM-PRO"/>
          </a:endParaRPr>
        </a:p>
        <a:p>
          <a:endParaRPr kumimoji="1" lang="ja-JP" altLang="en-US" sz="1500">
            <a:solidFill>
              <a:sysClr val="windowText" lastClr="000000"/>
            </a:solidFill>
            <a:latin typeface="HG丸ｺﾞｼｯｸM-PRO"/>
            <a:ea typeface="HG丸ｺﾞｼｯｸM-PRO"/>
          </a:endParaRPr>
        </a:p>
        <a:p>
          <a:r>
            <a:rPr kumimoji="1" lang="ja-JP" altLang="en-US" sz="1500">
              <a:solidFill>
                <a:sysClr val="windowText" lastClr="000000"/>
              </a:solidFill>
              <a:latin typeface="HG丸ｺﾞｼｯｸM-PRO"/>
              <a:ea typeface="HG丸ｺﾞｼｯｸM-PRO"/>
            </a:rPr>
            <a:t>●「３　補助事業等の実施期間」の終期は</a:t>
          </a:r>
          <a:endParaRPr kumimoji="1" lang="ja-JP" altLang="en-US" sz="1500">
            <a:solidFill>
              <a:sysClr val="windowText" lastClr="000000"/>
            </a:solidFill>
            <a:latin typeface="HG丸ｺﾞｼｯｸM-PRO"/>
            <a:ea typeface="HG丸ｺﾞｼｯｸM-PRO"/>
          </a:endParaRPr>
        </a:p>
        <a:p>
          <a:r>
            <a:rPr kumimoji="1" lang="ja-JP" altLang="en-US" sz="1500">
              <a:solidFill>
                <a:sysClr val="windowText" lastClr="000000"/>
              </a:solidFill>
              <a:latin typeface="HG丸ｺﾞｼｯｸM-PRO"/>
              <a:ea typeface="HG丸ｺﾞｼｯｸM-PRO"/>
            </a:rPr>
            <a:t>　・人材が業務を終了する日</a:t>
          </a:r>
          <a:endParaRPr kumimoji="1" lang="ja-JP" altLang="en-US" sz="1500">
            <a:solidFill>
              <a:sysClr val="windowText" lastClr="000000"/>
            </a:solidFill>
            <a:latin typeface="HG丸ｺﾞｼｯｸM-PRO"/>
            <a:ea typeface="HG丸ｺﾞｼｯｸM-PRO"/>
          </a:endParaRPr>
        </a:p>
        <a:p>
          <a:r>
            <a:rPr kumimoji="1" lang="ja-JP" altLang="en-US" sz="1500">
              <a:solidFill>
                <a:sysClr val="windowText" lastClr="000000"/>
              </a:solidFill>
              <a:latin typeface="HG丸ｺﾞｼｯｸM-PRO"/>
              <a:ea typeface="HG丸ｺﾞｼｯｸM-PRO"/>
            </a:rPr>
            <a:t>　・事業年度の2月末日　</a:t>
          </a:r>
          <a:endParaRPr kumimoji="1" lang="ja-JP" altLang="en-US" sz="1500">
            <a:solidFill>
              <a:sysClr val="windowText" lastClr="000000"/>
            </a:solidFill>
            <a:latin typeface="HG丸ｺﾞｼｯｸM-PRO"/>
            <a:ea typeface="HG丸ｺﾞｼｯｸM-PRO"/>
          </a:endParaRPr>
        </a:p>
        <a:p>
          <a:r>
            <a:rPr kumimoji="1" lang="ja-JP" altLang="en-US" sz="1500">
              <a:solidFill>
                <a:sysClr val="windowText" lastClr="000000"/>
              </a:solidFill>
              <a:latin typeface="HG丸ｺﾞｼｯｸM-PRO"/>
              <a:ea typeface="HG丸ｺﾞｼｯｸM-PRO"/>
            </a:rPr>
            <a:t>　のいずれか早い日を記入してください。</a:t>
          </a:r>
          <a:endParaRPr kumimoji="1" lang="ja-JP" altLang="en-US" sz="1500">
            <a:solidFill>
              <a:sysClr val="windowText" lastClr="000000"/>
            </a:solidFill>
            <a:latin typeface="HG丸ｺﾞｼｯｸM-PRO"/>
            <a:ea typeface="HG丸ｺﾞｼｯｸM-PRO"/>
          </a:endParaRPr>
        </a:p>
        <a:p>
          <a:endParaRPr kumimoji="1" lang="ja-JP" altLang="en-US" sz="1500">
            <a:solidFill>
              <a:sysClr val="windowText" lastClr="000000"/>
            </a:solidFill>
            <a:latin typeface="HG丸ｺﾞｼｯｸM-PRO"/>
            <a:ea typeface="HG丸ｺﾞｼｯｸM-PRO"/>
          </a:endParaRPr>
        </a:p>
        <a:p>
          <a:r>
            <a:rPr kumimoji="1" lang="ja-JP" altLang="en-US" sz="1500">
              <a:solidFill>
                <a:sysClr val="windowText" lastClr="000000"/>
              </a:solidFill>
              <a:latin typeface="HG丸ｺﾞｼｯｸM-PRO"/>
              <a:ea typeface="HG丸ｺﾞｼｯｸM-PRO"/>
            </a:rPr>
            <a:t/>
          </a:r>
          <a:r>
            <a:rPr kumimoji="1" lang="ja-JP" altLang="en-US" sz="1500">
              <a:solidFill>
                <a:sysClr val="windowText" lastClr="000000"/>
              </a:solidFill>
              <a:latin typeface="HG丸ｺﾞｼｯｸM-PRO"/>
              <a:ea typeface="HG丸ｺﾞｼｯｸM-PRO"/>
            </a:rPr>
            <a:t>●補助金の名称の青色セルを、</a:t>
          </a:r>
          <a:r>
            <a:rPr kumimoji="1" lang="ja-JP" altLang="en-US" sz="1500">
              <a:solidFill>
                <a:sysClr val="windowText" lastClr="000000"/>
              </a:solidFill>
              <a:latin typeface="HG丸ｺﾞｼｯｸM-PRO"/>
              <a:ea typeface="HG丸ｺﾞｼｯｸM-PRO"/>
            </a:rPr>
            <a:t>「通常枠」又は「ＤＸ人材枠」</a:t>
          </a:r>
          <a:endParaRPr kumimoji="1" lang="ja-JP" altLang="en-US" sz="1500">
            <a:solidFill>
              <a:sysClr val="windowText" lastClr="000000"/>
            </a:solidFill>
            <a:latin typeface="HG丸ｺﾞｼｯｸM-PRO"/>
            <a:ea typeface="HG丸ｺﾞｼｯｸM-PRO"/>
          </a:endParaRPr>
        </a:p>
        <a:p>
          <a:r>
            <a:rPr kumimoji="1" lang="ja-JP" altLang="en-US" sz="1500">
              <a:solidFill>
                <a:sysClr val="windowText" lastClr="000000"/>
              </a:solidFill>
              <a:latin typeface="HG丸ｺﾞｼｯｸM-PRO"/>
              <a:ea typeface="HG丸ｺﾞｼｯｸM-PRO"/>
            </a:rPr>
            <a:t>　から、プルダウンで</a:t>
          </a:r>
          <a:r>
            <a:rPr kumimoji="1" lang="ja-JP" altLang="en-US" sz="1500">
              <a:solidFill>
                <a:sysClr val="windowText" lastClr="000000"/>
              </a:solidFill>
              <a:latin typeface="HG丸ｺﾞｼｯｸM-PRO"/>
              <a:ea typeface="HG丸ｺﾞｼｯｸM-PRO"/>
            </a:rPr>
            <a:t>選択してください。</a:t>
          </a:r>
          <a:endParaRPr kumimoji="1" lang="ja-JP" altLang="en-US" sz="1500">
            <a:solidFill>
              <a:sysClr val="windowText" lastClr="000000"/>
            </a:solidFill>
            <a:latin typeface="HG丸ｺﾞｼｯｸM-PRO"/>
            <a:ea typeface="HG丸ｺﾞｼｯｸM-PRO"/>
          </a:endParaRPr>
        </a:p>
        <a:p>
          <a:r>
            <a:rPr kumimoji="1" lang="ja-JP" altLang="en-US" sz="1500">
              <a:solidFill>
                <a:sysClr val="windowText" lastClr="000000"/>
              </a:solidFill>
              <a:latin typeface="HG丸ｺﾞｼｯｸM-PRO"/>
              <a:ea typeface="HG丸ｺﾞｼｯｸM-PRO"/>
            </a:rPr>
            <a:t/>
          </a:r>
          <a:endParaRPr kumimoji="1" lang="ja-JP" altLang="en-US" sz="1500">
            <a:solidFill>
              <a:sysClr val="windowText" lastClr="000000"/>
            </a:solidFill>
            <a:latin typeface="HG丸ｺﾞｼｯｸM-PRO"/>
            <a:ea typeface="HG丸ｺﾞｼｯｸM-PRO"/>
          </a:endParaRPr>
        </a:p>
        <a:p>
          <a:r>
            <a:rPr kumimoji="1" lang="ja-JP" altLang="en-US" sz="1500">
              <a:solidFill>
                <a:sysClr val="windowText" lastClr="000000"/>
              </a:solidFill>
              <a:latin typeface="HG丸ｺﾞｼｯｸM-PRO"/>
              <a:ea typeface="HG丸ｺﾞｼｯｸM-PRO"/>
            </a:rPr>
            <a:t>●押印は不要です。</a:t>
          </a:r>
          <a:endParaRPr kumimoji="1" lang="ja-JP" altLang="en-US" sz="1500">
            <a:solidFill>
              <a:sysClr val="windowText" lastClr="000000"/>
            </a:solidFill>
            <a:latin typeface="HG丸ｺﾞｼｯｸM-PRO"/>
            <a:ea typeface="HG丸ｺﾞｼｯｸM-PRO"/>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20</xdr:col>
      <xdr:colOff>205105</xdr:colOff>
      <xdr:row>1</xdr:row>
      <xdr:rowOff>22860</xdr:rowOff>
    </xdr:from>
    <xdr:to xmlns:xdr="http://schemas.openxmlformats.org/drawingml/2006/spreadsheetDrawing">
      <xdr:col>29</xdr:col>
      <xdr:colOff>34925</xdr:colOff>
      <xdr:row>11</xdr:row>
      <xdr:rowOff>361315</xdr:rowOff>
    </xdr:to>
    <xdr:sp macro="" textlink="">
      <xdr:nvSpPr>
        <xdr:cNvPr id="2" name="図形 2"/>
        <xdr:cNvSpPr/>
      </xdr:nvSpPr>
      <xdr:spPr>
        <a:xfrm>
          <a:off x="13730605" y="346710"/>
          <a:ext cx="6487795" cy="3443605"/>
        </a:xfrm>
        <a:prstGeom prst="roundRect">
          <a:avLst/>
        </a:prstGeom>
      </xdr:spPr>
      <xdr:style>
        <a:lnRef idx="3">
          <a:schemeClr val="lt1"/>
        </a:lnRef>
        <a:fillRef idx="1">
          <a:schemeClr val="accent4"/>
        </a:fillRef>
        <a:effectRef idx="1">
          <a:schemeClr val="accent4"/>
        </a:effectRef>
        <a:fontRef idx="minor">
          <a:schemeClr val="lt1"/>
        </a:fontRef>
      </xdr:style>
      <xdr:txBody>
        <a:bodyPr vertOverflow="clip" horzOverflow="clip" anchor="ctr"/>
        <a:lstStyle/>
        <a:p>
          <a:r>
            <a:rPr kumimoji="1" lang="ja-JP" altLang="en-US" sz="1600">
              <a:solidFill>
                <a:sysClr val="windowText" lastClr="000000"/>
              </a:solidFill>
              <a:latin typeface="HG丸ｺﾞｼｯｸM-PRO"/>
              <a:ea typeface="HG丸ｺﾞｼｯｸM-PRO"/>
            </a:rPr>
            <a:t>●黄色セルに事業内容を簡潔に記入してください。</a:t>
          </a:r>
          <a:endParaRPr kumimoji="1" lang="ja-JP" altLang="en-US" sz="1600">
            <a:solidFill>
              <a:sysClr val="windowText" lastClr="000000"/>
            </a:solidFill>
            <a:latin typeface="HG丸ｺﾞｼｯｸM-PRO"/>
            <a:ea typeface="HG丸ｺﾞｼｯｸM-PRO"/>
          </a:endParaRPr>
        </a:p>
        <a:p>
          <a:r>
            <a:rPr kumimoji="1" lang="ja-JP" altLang="en-US" sz="1600">
              <a:solidFill>
                <a:sysClr val="windowText" lastClr="000000"/>
              </a:solidFill>
              <a:latin typeface="HG丸ｺﾞｼｯｸM-PRO"/>
              <a:ea typeface="HG丸ｺﾞｼｯｸM-PRO"/>
            </a:rPr>
            <a:t>　※別紙1-1に記載した内容の要約で構いません。</a:t>
          </a:r>
          <a:endParaRPr kumimoji="1" lang="ja-JP" altLang="en-US" sz="1600">
            <a:solidFill>
              <a:sysClr val="windowText" lastClr="000000"/>
            </a:solidFill>
            <a:latin typeface="HG丸ｺﾞｼｯｸM-PRO"/>
            <a:ea typeface="HG丸ｺﾞｼｯｸM-PRO"/>
          </a:endParaRPr>
        </a:p>
        <a:p>
          <a:r>
            <a:rPr kumimoji="1" lang="ja-JP" altLang="en-US" sz="1600">
              <a:solidFill>
                <a:sysClr val="windowText" lastClr="000000"/>
              </a:solidFill>
              <a:latin typeface="HG丸ｺﾞｼｯｸM-PRO"/>
              <a:ea typeface="HG丸ｺﾞｼｯｸM-PRO"/>
            </a:rPr>
            <a:t/>
          </a:r>
          <a:endParaRPr kumimoji="1" lang="ja-JP" altLang="en-US" sz="1600">
            <a:solidFill>
              <a:sysClr val="windowText" lastClr="000000"/>
            </a:solidFill>
            <a:latin typeface="HG丸ｺﾞｼｯｸM-PRO"/>
            <a:ea typeface="HG丸ｺﾞｼｯｸM-PRO"/>
          </a:endParaRPr>
        </a:p>
        <a:p>
          <a:r>
            <a:rPr kumimoji="1" lang="ja-JP" altLang="en-US" sz="1600">
              <a:solidFill>
                <a:sysClr val="windowText" lastClr="000000"/>
              </a:solidFill>
              <a:latin typeface="HG丸ｺﾞｼｯｸM-PRO"/>
              <a:ea typeface="HG丸ｺﾞｼｯｸM-PRO"/>
            </a:rPr>
            <a:t>●緑色のセルは、別シート</a:t>
          </a:r>
          <a:r>
            <a:rPr kumimoji="1" lang="ja-JP" altLang="en-US" sz="1600">
              <a:solidFill>
                <a:sysClr val="windowText" lastClr="000000"/>
              </a:solidFill>
              <a:latin typeface="HG丸ｺﾞｼｯｸM-PRO"/>
              <a:ea typeface="HG丸ｺﾞｼｯｸM-PRO"/>
            </a:rPr>
            <a:t>から自動転記されます。</a:t>
          </a:r>
          <a:endParaRPr kumimoji="1" lang="ja-JP" altLang="en-US" sz="1600">
            <a:solidFill>
              <a:sysClr val="windowText" lastClr="000000"/>
            </a:solidFill>
            <a:latin typeface="HG丸ｺﾞｼｯｸM-PRO"/>
            <a:ea typeface="HG丸ｺﾞｼｯｸM-PRO"/>
          </a:endParaRPr>
        </a:p>
        <a:p>
          <a:endParaRPr kumimoji="1" lang="ja-JP" altLang="en-US" sz="1600">
            <a:solidFill>
              <a:sysClr val="windowText" lastClr="000000"/>
            </a:solidFill>
            <a:latin typeface="HG丸ｺﾞｼｯｸM-PRO"/>
            <a:ea typeface="HG丸ｺﾞｼｯｸM-PRO"/>
          </a:endParaRPr>
        </a:p>
        <a:p>
          <a:r>
            <a:rPr kumimoji="1" lang="ja-JP" altLang="en-US" sz="1600">
              <a:solidFill>
                <a:sysClr val="windowText" lastClr="000000"/>
              </a:solidFill>
              <a:latin typeface="HG丸ｺﾞｼｯｸM-PRO"/>
              <a:ea typeface="HG丸ｺﾞｼｯｸM-PRO"/>
            </a:rPr>
            <a:t>●灰色のセルは自動計算されます。</a:t>
          </a:r>
          <a:endParaRPr kumimoji="1" lang="ja-JP" altLang="en-US" sz="1600">
            <a:solidFill>
              <a:sysClr val="windowText" lastClr="000000"/>
            </a:solidFill>
            <a:latin typeface="HG丸ｺﾞｼｯｸM-PRO"/>
            <a:ea typeface="HG丸ｺﾞｼｯｸM-PRO"/>
          </a:endParaRPr>
        </a:p>
        <a:p>
          <a:r>
            <a:rPr kumimoji="1" lang="ja-JP" altLang="en-US" sz="1600">
              <a:solidFill>
                <a:sysClr val="windowText" lastClr="000000"/>
              </a:solidFill>
              <a:latin typeface="HG丸ｺﾞｼｯｸM-PRO"/>
              <a:ea typeface="HG丸ｺﾞｼｯｸM-PRO"/>
            </a:rPr>
            <a:t>　「補助金等申請額」は、</a:t>
          </a:r>
          <a:endParaRPr kumimoji="1" lang="ja-JP" altLang="en-US" sz="1600">
            <a:solidFill>
              <a:sysClr val="windowText" lastClr="000000"/>
            </a:solidFill>
            <a:latin typeface="HG丸ｺﾞｼｯｸM-PRO"/>
            <a:ea typeface="HG丸ｺﾞｼｯｸM-PRO"/>
          </a:endParaRPr>
        </a:p>
        <a:p>
          <a:r>
            <a:rPr kumimoji="1" lang="ja-JP" altLang="en-US" sz="1600">
              <a:solidFill>
                <a:sysClr val="windowText" lastClr="000000"/>
              </a:solidFill>
              <a:latin typeface="HG丸ｺﾞｼｯｸM-PRO"/>
              <a:ea typeface="HG丸ｺﾞｼｯｸM-PRO"/>
            </a:rPr>
            <a:t>　・「補助対象経費」の1/2以内</a:t>
          </a:r>
          <a:endParaRPr kumimoji="1" lang="ja-JP" altLang="en-US" sz="1600">
            <a:solidFill>
              <a:sysClr val="windowText" lastClr="000000"/>
            </a:solidFill>
            <a:latin typeface="HG丸ｺﾞｼｯｸM-PRO"/>
            <a:ea typeface="HG丸ｺﾞｼｯｸM-PRO"/>
          </a:endParaRPr>
        </a:p>
        <a:p>
          <a:r>
            <a:rPr kumimoji="1" lang="ja-JP" altLang="en-US" sz="1600">
              <a:solidFill>
                <a:sysClr val="windowText" lastClr="000000"/>
              </a:solidFill>
              <a:latin typeface="HG丸ｺﾞｼｯｸM-PRO"/>
              <a:ea typeface="HG丸ｺﾞｼｯｸM-PRO"/>
            </a:rPr>
            <a:t>　・上限額　通常枠：15万円、DX人材枠：30万円</a:t>
          </a:r>
          <a:endParaRPr kumimoji="1" lang="ja-JP" altLang="en-US" sz="1600">
            <a:solidFill>
              <a:sysClr val="windowText" lastClr="000000"/>
            </a:solidFill>
            <a:latin typeface="HG丸ｺﾞｼｯｸM-PRO"/>
            <a:ea typeface="HG丸ｺﾞｼｯｸM-PRO"/>
          </a:endParaRPr>
        </a:p>
        <a:p>
          <a:r>
            <a:rPr kumimoji="1" lang="ja-JP" altLang="en-US" sz="1600">
              <a:solidFill>
                <a:sysClr val="windowText" lastClr="000000"/>
              </a:solidFill>
              <a:latin typeface="HG丸ｺﾞｼｯｸM-PRO"/>
              <a:ea typeface="HG丸ｺﾞｼｯｸM-PRO"/>
            </a:rPr>
            <a:t>　・千円未満切り捨て</a:t>
          </a:r>
          <a:endParaRPr kumimoji="1" lang="ja-JP" altLang="en-US" sz="1600">
            <a:solidFill>
              <a:sysClr val="windowText" lastClr="000000"/>
            </a:solidFill>
            <a:latin typeface="HG丸ｺﾞｼｯｸM-PRO"/>
            <a:ea typeface="HG丸ｺﾞｼｯｸM-PRO"/>
          </a:endParaRPr>
        </a:p>
        <a:p>
          <a:r>
            <a:rPr kumimoji="1" lang="ja-JP" altLang="en-US" sz="1600">
              <a:solidFill>
                <a:sysClr val="windowText" lastClr="000000"/>
              </a:solidFill>
              <a:latin typeface="HG丸ｺﾞｼｯｸM-PRO"/>
              <a:ea typeface="HG丸ｺﾞｼｯｸM-PRO"/>
            </a:rPr>
            <a:t>　のすべてを満たす金額です。</a:t>
          </a:r>
          <a:endParaRPr kumimoji="1" lang="ja-JP" altLang="en-US" sz="1600">
            <a:solidFill>
              <a:sysClr val="windowText" lastClr="000000"/>
            </a:solidFill>
            <a:latin typeface="HG丸ｺﾞｼｯｸM-PRO"/>
            <a:ea typeface="HG丸ｺﾞｼｯｸM-PRO"/>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10</xdr:col>
      <xdr:colOff>88900</xdr:colOff>
      <xdr:row>2</xdr:row>
      <xdr:rowOff>120015</xdr:rowOff>
    </xdr:from>
    <xdr:to xmlns:xdr="http://schemas.openxmlformats.org/drawingml/2006/spreadsheetDrawing">
      <xdr:col>14</xdr:col>
      <xdr:colOff>582930</xdr:colOff>
      <xdr:row>6</xdr:row>
      <xdr:rowOff>140970</xdr:rowOff>
    </xdr:to>
    <xdr:sp macro="" textlink="">
      <xdr:nvSpPr>
        <xdr:cNvPr id="4" name="図形 3"/>
        <xdr:cNvSpPr/>
      </xdr:nvSpPr>
      <xdr:spPr>
        <a:xfrm>
          <a:off x="6508750" y="481965"/>
          <a:ext cx="3237230" cy="830580"/>
        </a:xfrm>
        <a:prstGeom prst="roundRect">
          <a:avLst/>
        </a:prstGeom>
      </xdr:spPr>
      <xdr:style>
        <a:lnRef idx="3">
          <a:schemeClr val="lt1"/>
        </a:lnRef>
        <a:fillRef idx="1">
          <a:schemeClr val="accent4"/>
        </a:fillRef>
        <a:effectRef idx="1">
          <a:schemeClr val="accent4"/>
        </a:effectRef>
        <a:fontRef idx="minor">
          <a:schemeClr val="lt1"/>
        </a:fontRef>
      </xdr:style>
      <xdr:txBody>
        <a:bodyPr vertOverflow="clip" horzOverflow="clip" anchor="ctr"/>
        <a:lstStyle/>
        <a:p>
          <a:r>
            <a:rPr kumimoji="1" lang="ja-JP" altLang="en-US" sz="1400">
              <a:solidFill>
                <a:sysClr val="windowText" lastClr="000000"/>
              </a:solidFill>
              <a:latin typeface="HG丸ｺﾞｼｯｸM-PRO"/>
              <a:ea typeface="HG丸ｺﾞｼｯｸM-PRO"/>
            </a:rPr>
            <a:t>●別シート</a:t>
          </a:r>
          <a:r>
            <a:rPr kumimoji="1" lang="ja-JP" altLang="en-US" sz="1400">
              <a:solidFill>
                <a:sysClr val="windowText" lastClr="000000"/>
              </a:solidFill>
              <a:latin typeface="HG丸ｺﾞｼｯｸM-PRO"/>
              <a:ea typeface="HG丸ｺﾞｼｯｸM-PRO"/>
            </a:rPr>
            <a:t>から自動転記されます。</a:t>
          </a:r>
          <a:endParaRPr kumimoji="1" lang="ja-JP" altLang="en-US" sz="1400">
            <a:solidFill>
              <a:sysClr val="windowText" lastClr="000000"/>
            </a:solidFill>
            <a:latin typeface="HG丸ｺﾞｼｯｸM-PRO"/>
            <a:ea typeface="HG丸ｺﾞｼｯｸM-PRO"/>
          </a:endParaRPr>
        </a:p>
        <a:p>
          <a:r>
            <a:rPr kumimoji="1" lang="ja-JP" altLang="en-US" sz="1400">
              <a:solidFill>
                <a:sysClr val="windowText" lastClr="000000"/>
              </a:solidFill>
              <a:latin typeface="HG丸ｺﾞｼｯｸM-PRO"/>
              <a:ea typeface="HG丸ｺﾞｼｯｸM-PRO"/>
            </a:rPr>
            <a:t>　記入不要です。</a:t>
          </a:r>
          <a:endParaRPr kumimoji="1" lang="ja-JP" altLang="en-US" sz="1400">
            <a:solidFill>
              <a:sysClr val="windowText" lastClr="000000"/>
            </a:solidFill>
            <a:latin typeface="HG丸ｺﾞｼｯｸM-PRO"/>
            <a:ea typeface="HG丸ｺﾞｼｯｸM-PRO"/>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20</xdr:col>
      <xdr:colOff>100965</xdr:colOff>
      <xdr:row>13</xdr:row>
      <xdr:rowOff>215900</xdr:rowOff>
    </xdr:from>
    <xdr:to xmlns:xdr="http://schemas.openxmlformats.org/drawingml/2006/spreadsheetDrawing">
      <xdr:col>26</xdr:col>
      <xdr:colOff>596900</xdr:colOff>
      <xdr:row>22</xdr:row>
      <xdr:rowOff>109855</xdr:rowOff>
    </xdr:to>
    <xdr:sp macro="" textlink="">
      <xdr:nvSpPr>
        <xdr:cNvPr id="3" name="図形 2"/>
        <xdr:cNvSpPr/>
      </xdr:nvSpPr>
      <xdr:spPr>
        <a:xfrm>
          <a:off x="14598015" y="2568575"/>
          <a:ext cx="4610735" cy="1579880"/>
        </a:xfrm>
        <a:prstGeom prst="roundRect">
          <a:avLst/>
        </a:prstGeom>
      </xdr:spPr>
      <xdr:style>
        <a:lnRef idx="3">
          <a:schemeClr val="lt1"/>
        </a:lnRef>
        <a:fillRef idx="1">
          <a:schemeClr val="accent4"/>
        </a:fillRef>
        <a:effectRef idx="1">
          <a:schemeClr val="accent4"/>
        </a:effectRef>
        <a:fontRef idx="minor">
          <a:schemeClr val="lt1"/>
        </a:fontRef>
      </xdr:style>
      <xdr:txBody>
        <a:bodyPr vertOverflow="clip" horzOverflow="clip" anchor="ctr"/>
        <a:lstStyle/>
        <a:p>
          <a:r>
            <a:rPr kumimoji="1" lang="ja-JP" altLang="en-US" sz="1600">
              <a:solidFill>
                <a:sysClr val="windowText" lastClr="000000"/>
              </a:solidFill>
              <a:latin typeface="HG丸ｺﾞｼｯｸM-PRO"/>
              <a:ea typeface="HG丸ｺﾞｼｯｸM-PRO"/>
            </a:rPr>
            <a:t>●緑色セルは別シートから自動転記されます。</a:t>
          </a:r>
          <a:endParaRPr kumimoji="1" lang="ja-JP" altLang="en-US" sz="1600">
            <a:solidFill>
              <a:sysClr val="windowText" lastClr="000000"/>
            </a:solidFill>
            <a:latin typeface="HG丸ｺﾞｼｯｸM-PRO"/>
            <a:ea typeface="HG丸ｺﾞｼｯｸM-PRO"/>
          </a:endParaRPr>
        </a:p>
        <a:p>
          <a:endParaRPr kumimoji="1" lang="ja-JP" altLang="en-US" sz="1600">
            <a:solidFill>
              <a:sysClr val="windowText" lastClr="000000"/>
            </a:solidFill>
            <a:latin typeface="HG丸ｺﾞｼｯｸM-PRO"/>
            <a:ea typeface="HG丸ｺﾞｼｯｸM-PRO"/>
          </a:endParaRPr>
        </a:p>
        <a:p>
          <a:r>
            <a:rPr kumimoji="1" lang="ja-JP" altLang="en-US" sz="1600">
              <a:solidFill>
                <a:sysClr val="windowText" lastClr="000000"/>
              </a:solidFill>
              <a:latin typeface="HG丸ｺﾞｼｯｸM-PRO"/>
              <a:ea typeface="HG丸ｺﾞｼｯｸM-PRO"/>
            </a:rPr>
            <a:t>●内容をよくお読みいただいた上で、</a:t>
          </a:r>
          <a:endParaRPr kumimoji="1" lang="ja-JP" altLang="en-US" sz="1600">
            <a:solidFill>
              <a:sysClr val="windowText" lastClr="000000"/>
            </a:solidFill>
            <a:latin typeface="HG丸ｺﾞｼｯｸM-PRO"/>
            <a:ea typeface="HG丸ｺﾞｼｯｸM-PRO"/>
          </a:endParaRPr>
        </a:p>
        <a:p>
          <a:r>
            <a:rPr kumimoji="1" lang="ja-JP" altLang="en-US" sz="1600">
              <a:solidFill>
                <a:sysClr val="windowText" lastClr="000000"/>
              </a:solidFill>
              <a:latin typeface="HG丸ｺﾞｼｯｸM-PRO"/>
              <a:ea typeface="HG丸ｺﾞｼｯｸM-PRO"/>
            </a:rPr>
            <a:t>　黄色セルに責任者及び担当者の連絡先を</a:t>
          </a:r>
          <a:endParaRPr kumimoji="1" lang="ja-JP" altLang="en-US" sz="1600">
            <a:solidFill>
              <a:sysClr val="windowText" lastClr="000000"/>
            </a:solidFill>
            <a:latin typeface="HG丸ｺﾞｼｯｸM-PRO"/>
            <a:ea typeface="HG丸ｺﾞｼｯｸM-PRO"/>
          </a:endParaRPr>
        </a:p>
        <a:p>
          <a:r>
            <a:rPr kumimoji="1" lang="ja-JP" altLang="en-US" sz="1600">
              <a:solidFill>
                <a:sysClr val="windowText" lastClr="000000"/>
              </a:solidFill>
              <a:latin typeface="HG丸ｺﾞｼｯｸM-PRO"/>
              <a:ea typeface="HG丸ｺﾞｼｯｸM-PRO"/>
            </a:rPr>
            <a:t>　記入してください。</a:t>
          </a:r>
          <a:endParaRPr kumimoji="1" lang="ja-JP" altLang="en-US" sz="1600">
            <a:solidFill>
              <a:sysClr val="windowText" lastClr="000000"/>
            </a:solidFill>
            <a:latin typeface="HG丸ｺﾞｼｯｸM-PRO"/>
            <a:ea typeface="HG丸ｺﾞｼｯｸM-PRO"/>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23</xdr:col>
      <xdr:colOff>222250</xdr:colOff>
      <xdr:row>5</xdr:row>
      <xdr:rowOff>69850</xdr:rowOff>
    </xdr:from>
    <xdr:to xmlns:xdr="http://schemas.openxmlformats.org/drawingml/2006/spreadsheetDrawing">
      <xdr:col>36</xdr:col>
      <xdr:colOff>327025</xdr:colOff>
      <xdr:row>18</xdr:row>
      <xdr:rowOff>182880</xdr:rowOff>
    </xdr:to>
    <xdr:sp macro="" textlink="">
      <xdr:nvSpPr>
        <xdr:cNvPr id="2" name="図形 1"/>
        <xdr:cNvSpPr/>
      </xdr:nvSpPr>
      <xdr:spPr>
        <a:xfrm>
          <a:off x="16824325" y="1314450"/>
          <a:ext cx="9020175" cy="374523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anchor="ctr"/>
        <a:lstStyle/>
        <a:p>
          <a:r>
            <a:rPr kumimoji="1" lang="ja-JP" altLang="en-US" sz="1800">
              <a:latin typeface="ＭＳ ゴシック"/>
              <a:ea typeface="ＭＳ ゴシック"/>
            </a:rPr>
            <a:t>●青色セルに数字、黄色セルに駅名等を記入してください。赤色セルは自動計算されるため編集しないでください。</a:t>
          </a:r>
          <a:endParaRPr kumimoji="1" lang="ja-JP" altLang="en-US" sz="1800">
            <a:latin typeface="ＭＳ ゴシック"/>
            <a:ea typeface="ＭＳ ゴシック"/>
          </a:endParaRPr>
        </a:p>
        <a:p>
          <a:endParaRPr kumimoji="1" lang="ja-JP" altLang="en-US" sz="1800">
            <a:latin typeface="ＭＳ ゴシック"/>
            <a:ea typeface="ＭＳ ゴシック"/>
          </a:endParaRPr>
        </a:p>
        <a:p>
          <a:r>
            <a:rPr kumimoji="1" lang="ja-JP" altLang="en-US" sz="1800">
              <a:latin typeface="ＭＳ ゴシック"/>
              <a:ea typeface="ＭＳ ゴシック"/>
            </a:rPr>
            <a:t>●（交通費）経費が発生する経路ごとに、往復料金を記入してください。</a:t>
          </a:r>
          <a:endParaRPr kumimoji="1" lang="ja-JP" altLang="en-US" sz="1800">
            <a:latin typeface="ＭＳ ゴシック"/>
            <a:ea typeface="ＭＳ ゴシック"/>
          </a:endParaRPr>
        </a:p>
        <a:p>
          <a:r>
            <a:rPr kumimoji="1" lang="ja-JP" altLang="en-US" sz="1800">
              <a:latin typeface="ＭＳ ゴシック"/>
              <a:ea typeface="ＭＳ ゴシック"/>
            </a:rPr>
            <a:t>　　例１）経路①：人材の最寄り駅⇔東京駅、経路②：東京駅⇔秋田駅</a:t>
          </a:r>
          <a:endParaRPr kumimoji="1" lang="ja-JP" altLang="en-US" sz="1800">
            <a:latin typeface="ＭＳ ゴシック"/>
            <a:ea typeface="ＭＳ ゴシック"/>
          </a:endParaRPr>
        </a:p>
        <a:p>
          <a:r>
            <a:rPr kumimoji="1" lang="ja-JP" altLang="en-US" sz="1800">
              <a:latin typeface="ＭＳ ゴシック"/>
              <a:ea typeface="ＭＳ ゴシック"/>
            </a:rPr>
            <a:t>　　例２）経路①：人材の最寄り駅⇔伊丹空港、経路②：伊丹空港⇔秋田空港</a:t>
          </a:r>
          <a:endParaRPr kumimoji="1" lang="ja-JP" altLang="en-US" sz="1800">
            <a:latin typeface="ＭＳ ゴシック"/>
            <a:ea typeface="ＭＳ ゴシック"/>
          </a:endParaRPr>
        </a:p>
        <a:p>
          <a:endParaRPr kumimoji="1" lang="ja-JP" altLang="en-US" sz="1800">
            <a:latin typeface="ＭＳ ゴシック"/>
            <a:ea typeface="ＭＳ ゴシック"/>
          </a:endParaRPr>
        </a:p>
        <a:p>
          <a:r>
            <a:rPr kumimoji="1" lang="ja-JP" altLang="en-US" sz="1800">
              <a:latin typeface="ＭＳ ゴシック"/>
              <a:ea typeface="ＭＳ ゴシック"/>
            </a:rPr>
            <a:t>●（宿泊費）1泊の補助上限額は税込9,200円。食事代は補助対象外で、</a:t>
          </a:r>
          <a:endParaRPr kumimoji="1" lang="ja-JP" altLang="en-US" sz="1800">
            <a:latin typeface="ＭＳ ゴシック"/>
            <a:ea typeface="ＭＳ ゴシック"/>
          </a:endParaRPr>
        </a:p>
        <a:p>
          <a:r>
            <a:rPr kumimoji="1" lang="ja-JP" altLang="en-US" sz="1800">
              <a:latin typeface="ＭＳ ゴシック"/>
              <a:ea typeface="ＭＳ ゴシック"/>
            </a:rPr>
            <a:t>　金額が不明の場合は1食につき税込1,300円を除いた額が補助対象となります。</a:t>
          </a:r>
          <a:endParaRPr kumimoji="1" lang="ja-JP" altLang="en-US" sz="1800">
            <a:latin typeface="ＭＳ ゴシック"/>
            <a:ea typeface="ＭＳ ゴシック"/>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7</xdr:col>
      <xdr:colOff>247015</xdr:colOff>
      <xdr:row>3</xdr:row>
      <xdr:rowOff>127635</xdr:rowOff>
    </xdr:from>
    <xdr:to xmlns:xdr="http://schemas.openxmlformats.org/drawingml/2006/spreadsheetDrawing">
      <xdr:col>16</xdr:col>
      <xdr:colOff>598805</xdr:colOff>
      <xdr:row>28</xdr:row>
      <xdr:rowOff>176530</xdr:rowOff>
    </xdr:to>
    <xdr:sp macro="" textlink="">
      <xdr:nvSpPr>
        <xdr:cNvPr id="3" name="図形 4"/>
        <xdr:cNvSpPr/>
      </xdr:nvSpPr>
      <xdr:spPr>
        <a:xfrm>
          <a:off x="7581265" y="670560"/>
          <a:ext cx="6523990" cy="4658995"/>
        </a:xfrm>
        <a:prstGeom prst="roundRect">
          <a:avLst/>
        </a:prstGeom>
      </xdr:spPr>
      <xdr:style>
        <a:lnRef idx="3">
          <a:schemeClr val="lt1"/>
        </a:lnRef>
        <a:fillRef idx="1">
          <a:schemeClr val="accent4"/>
        </a:fillRef>
        <a:effectRef idx="1">
          <a:schemeClr val="accent4"/>
        </a:effectRef>
        <a:fontRef idx="minor">
          <a:schemeClr val="lt1"/>
        </a:fontRef>
      </xdr:style>
      <xdr:txBody>
        <a:bodyPr vertOverflow="clip" horzOverflow="clip"/>
        <a:lstStyle/>
        <a:p>
          <a:r>
            <a:rPr kumimoji="1" lang="ja-JP" altLang="en-US" sz="1500">
              <a:solidFill>
                <a:sysClr val="windowText" lastClr="000000"/>
              </a:solidFill>
              <a:latin typeface="HG丸ｺﾞｼｯｸM-PRO"/>
              <a:ea typeface="HG丸ｺﾞｼｯｸM-PRO"/>
            </a:rPr>
            <a:t/>
          </a:r>
          <a:r>
            <a:rPr kumimoji="1" lang="ja-JP" altLang="en-US" sz="1500">
              <a:solidFill>
                <a:sysClr val="windowText" lastClr="000000"/>
              </a:solidFill>
              <a:latin typeface="HG丸ｺﾞｼｯｸM-PRO"/>
              <a:ea typeface="HG丸ｺﾞｼｯｸM-PRO"/>
            </a:rPr>
            <a:t>●黄色のセルにそれぞれ記入してください。</a:t>
          </a:r>
          <a:endParaRPr kumimoji="1" lang="ja-JP" altLang="en-US" sz="1500">
            <a:solidFill>
              <a:sysClr val="windowText" lastClr="000000"/>
            </a:solidFill>
            <a:latin typeface="HG丸ｺﾞｼｯｸM-PRO"/>
            <a:ea typeface="HG丸ｺﾞｼｯｸM-PRO"/>
          </a:endParaRPr>
        </a:p>
        <a:p>
          <a:r>
            <a:rPr kumimoji="1" lang="ja-JP" altLang="en-US" sz="1500">
              <a:solidFill>
                <a:sysClr val="windowText" lastClr="000000"/>
              </a:solidFill>
              <a:latin typeface="HG丸ｺﾞｼｯｸM-PRO"/>
              <a:ea typeface="HG丸ｺﾞｼｯｸM-PRO"/>
            </a:rPr>
            <a:t>　・補助金等決定額、交付決定年月日、交付決定通知書指令番号は</a:t>
          </a:r>
          <a:endParaRPr kumimoji="1" lang="ja-JP" altLang="en-US" sz="1500">
            <a:solidFill>
              <a:sysClr val="windowText" lastClr="000000"/>
            </a:solidFill>
            <a:latin typeface="HG丸ｺﾞｼｯｸM-PRO"/>
            <a:ea typeface="HG丸ｺﾞｼｯｸM-PRO"/>
          </a:endParaRPr>
        </a:p>
        <a:p>
          <a:r>
            <a:rPr kumimoji="1" lang="ja-JP" altLang="en-US" sz="1500">
              <a:solidFill>
                <a:sysClr val="windowText" lastClr="000000"/>
              </a:solidFill>
              <a:latin typeface="HG丸ｺﾞｼｯｸM-PRO"/>
              <a:ea typeface="HG丸ｺﾞｼｯｸM-PRO"/>
            </a:rPr>
            <a:t>　「交付決定通知書」に記載の内容を転記してください。</a:t>
          </a:r>
          <a:endParaRPr kumimoji="1" lang="ja-JP" altLang="en-US" sz="1500">
            <a:solidFill>
              <a:sysClr val="windowText" lastClr="000000"/>
            </a:solidFill>
            <a:latin typeface="HG丸ｺﾞｼｯｸM-PRO"/>
            <a:ea typeface="HG丸ｺﾞｼｯｸM-PRO"/>
          </a:endParaRPr>
        </a:p>
        <a:p>
          <a:r>
            <a:rPr kumimoji="1" lang="ja-JP" altLang="en-US" sz="1500">
              <a:solidFill>
                <a:sysClr val="windowText" lastClr="000000"/>
              </a:solidFill>
              <a:latin typeface="HG丸ｺﾞｼｯｸM-PRO"/>
              <a:ea typeface="HG丸ｺﾞｼｯｸM-PRO"/>
            </a:rPr>
            <a:t/>
          </a:r>
          <a:endParaRPr kumimoji="1" lang="ja-JP" altLang="en-US" sz="1500">
            <a:solidFill>
              <a:sysClr val="windowText" lastClr="000000"/>
            </a:solidFill>
            <a:latin typeface="HG丸ｺﾞｼｯｸM-PRO"/>
            <a:ea typeface="HG丸ｺﾞｼｯｸM-PRO"/>
          </a:endParaRPr>
        </a:p>
        <a:p>
          <a:r>
            <a:rPr kumimoji="1" lang="ja-JP" altLang="en-US" sz="1500">
              <a:solidFill>
                <a:sysClr val="windowText" lastClr="000000"/>
              </a:solidFill>
              <a:latin typeface="HG丸ｺﾞｼｯｸM-PRO"/>
              <a:ea typeface="HG丸ｺﾞｼｯｸM-PRO"/>
            </a:rPr>
            <a:t>●緑色のセルは、別シート</a:t>
          </a:r>
          <a:r>
            <a:rPr kumimoji="1" lang="ja-JP" altLang="en-US" sz="1500">
              <a:solidFill>
                <a:sysClr val="windowText" lastClr="000000"/>
              </a:solidFill>
              <a:latin typeface="HG丸ｺﾞｼｯｸM-PRO"/>
              <a:ea typeface="HG丸ｺﾞｼｯｸM-PRO"/>
            </a:rPr>
            <a:t>から</a:t>
          </a:r>
          <a:r>
            <a:rPr kumimoji="1" lang="ja-JP" altLang="en-US" sz="1500">
              <a:solidFill>
                <a:sysClr val="windowText" lastClr="000000"/>
              </a:solidFill>
              <a:latin typeface="HG丸ｺﾞｼｯｸM-PRO"/>
              <a:ea typeface="HG丸ｺﾞｼｯｸM-PRO"/>
            </a:rPr>
            <a:t>自動転記されます。</a:t>
          </a:r>
          <a:endParaRPr kumimoji="1" lang="ja-JP" altLang="en-US" sz="1500">
            <a:solidFill>
              <a:sysClr val="windowText" lastClr="000000"/>
            </a:solidFill>
            <a:latin typeface="HG丸ｺﾞｼｯｸM-PRO"/>
            <a:ea typeface="HG丸ｺﾞｼｯｸM-PRO"/>
          </a:endParaRPr>
        </a:p>
        <a:p>
          <a:endParaRPr kumimoji="1" lang="ja-JP" altLang="en-US" sz="1500">
            <a:solidFill>
              <a:sysClr val="windowText" lastClr="000000"/>
            </a:solidFill>
            <a:latin typeface="HG丸ｺﾞｼｯｸM-PRO"/>
            <a:ea typeface="HG丸ｺﾞｼｯｸM-PRO"/>
          </a:endParaRPr>
        </a:p>
        <a:p>
          <a:r>
            <a:rPr kumimoji="1" lang="ja-JP" altLang="en-US" sz="1500">
              <a:solidFill>
                <a:sysClr val="windowText" lastClr="000000"/>
              </a:solidFill>
              <a:latin typeface="HG丸ｺﾞｼｯｸM-PRO"/>
              <a:ea typeface="HG丸ｺﾞｼｯｸM-PRO"/>
            </a:rPr>
            <a:t>●住所・企業名・代表者職氏名は、申請時の内容が</a:t>
          </a:r>
          <a:endParaRPr kumimoji="1" lang="ja-JP" altLang="en-US" sz="1500">
            <a:solidFill>
              <a:sysClr val="windowText" lastClr="000000"/>
            </a:solidFill>
            <a:latin typeface="HG丸ｺﾞｼｯｸM-PRO"/>
            <a:ea typeface="HG丸ｺﾞｼｯｸM-PRO"/>
          </a:endParaRPr>
        </a:p>
        <a:p>
          <a:r>
            <a:rPr kumimoji="1" lang="ja-JP" altLang="en-US" sz="1500">
              <a:solidFill>
                <a:sysClr val="windowText" lastClr="000000"/>
              </a:solidFill>
              <a:latin typeface="HG丸ｺﾞｼｯｸM-PRO"/>
              <a:ea typeface="HG丸ｺﾞｼｯｸM-PRO"/>
            </a:rPr>
            <a:t>　転記されますが、変更がある場合は上書きください。</a:t>
          </a:r>
          <a:endParaRPr kumimoji="1" lang="ja-JP" altLang="en-US" sz="1500">
            <a:solidFill>
              <a:sysClr val="windowText" lastClr="000000"/>
            </a:solidFill>
            <a:latin typeface="HG丸ｺﾞｼｯｸM-PRO"/>
            <a:ea typeface="HG丸ｺﾞｼｯｸM-PRO"/>
          </a:endParaRPr>
        </a:p>
        <a:p>
          <a:r>
            <a:rPr kumimoji="1" lang="ja-JP" altLang="en-US" sz="1500">
              <a:solidFill>
                <a:sysClr val="windowText" lastClr="000000"/>
              </a:solidFill>
              <a:latin typeface="HG丸ｺﾞｼｯｸM-PRO"/>
              <a:ea typeface="HG丸ｺﾞｼｯｸM-PRO"/>
            </a:rPr>
            <a:t>　※変更がある場合は、事前に担当者にご連絡ください。</a:t>
          </a:r>
          <a:endParaRPr kumimoji="1" lang="ja-JP" altLang="en-US" sz="1500">
            <a:solidFill>
              <a:sysClr val="windowText" lastClr="000000"/>
            </a:solidFill>
            <a:latin typeface="HG丸ｺﾞｼｯｸM-PRO"/>
            <a:ea typeface="HG丸ｺﾞｼｯｸM-PRO"/>
          </a:endParaRPr>
        </a:p>
        <a:p>
          <a:endParaRPr kumimoji="1" lang="ja-JP" altLang="en-US" sz="1500">
            <a:solidFill>
              <a:sysClr val="windowText" lastClr="000000"/>
            </a:solidFill>
            <a:latin typeface="HG丸ｺﾞｼｯｸM-PRO"/>
            <a:ea typeface="HG丸ｺﾞｼｯｸM-PRO"/>
          </a:endParaRPr>
        </a:p>
        <a:p>
          <a:r>
            <a:rPr kumimoji="1" lang="ja-JP" altLang="en-US" sz="1500">
              <a:solidFill>
                <a:sysClr val="windowText" lastClr="000000"/>
              </a:solidFill>
              <a:latin typeface="HG丸ｺﾞｼｯｸM-PRO"/>
              <a:ea typeface="HG丸ｺﾞｼｯｸM-PRO"/>
            </a:rPr>
            <a:t>●補助事業等終了年月日は、</a:t>
          </a:r>
          <a:endParaRPr kumimoji="1" lang="ja-JP" altLang="en-US" sz="1500">
            <a:solidFill>
              <a:sysClr val="windowText" lastClr="000000"/>
            </a:solidFill>
            <a:latin typeface="HG丸ｺﾞｼｯｸM-PRO"/>
            <a:ea typeface="HG丸ｺﾞｼｯｸM-PRO"/>
          </a:endParaRPr>
        </a:p>
        <a:p>
          <a:r>
            <a:rPr kumimoji="1" lang="ja-JP" altLang="en-US" sz="1500">
              <a:solidFill>
                <a:sysClr val="windowText" lastClr="000000"/>
              </a:solidFill>
              <a:latin typeface="HG丸ｺﾞｼｯｸM-PRO"/>
              <a:ea typeface="HG丸ｺﾞｼｯｸM-PRO"/>
            </a:rPr>
            <a:t>　・人材が業務を終了する日</a:t>
          </a:r>
          <a:endParaRPr kumimoji="1" lang="ja-JP" altLang="en-US" sz="1500">
            <a:solidFill>
              <a:sysClr val="windowText" lastClr="000000"/>
            </a:solidFill>
            <a:latin typeface="HG丸ｺﾞｼｯｸM-PRO"/>
            <a:ea typeface="HG丸ｺﾞｼｯｸM-PRO"/>
          </a:endParaRPr>
        </a:p>
        <a:p>
          <a:r>
            <a:rPr kumimoji="1" lang="ja-JP" altLang="en-US" sz="1500">
              <a:solidFill>
                <a:sysClr val="windowText" lastClr="000000"/>
              </a:solidFill>
              <a:latin typeface="HG丸ｺﾞｼｯｸM-PRO"/>
              <a:ea typeface="HG丸ｺﾞｼｯｸM-PRO"/>
            </a:rPr>
            <a:t>　・事業年度の2月末日　</a:t>
          </a:r>
          <a:endParaRPr kumimoji="1" lang="ja-JP" altLang="en-US" sz="1500">
            <a:solidFill>
              <a:sysClr val="windowText" lastClr="000000"/>
            </a:solidFill>
            <a:latin typeface="HG丸ｺﾞｼｯｸM-PRO"/>
            <a:ea typeface="HG丸ｺﾞｼｯｸM-PRO"/>
          </a:endParaRPr>
        </a:p>
        <a:p>
          <a:r>
            <a:rPr kumimoji="1" lang="ja-JP" altLang="en-US" sz="1500">
              <a:solidFill>
                <a:sysClr val="windowText" lastClr="000000"/>
              </a:solidFill>
              <a:latin typeface="HG丸ｺﾞｼｯｸM-PRO"/>
              <a:ea typeface="HG丸ｺﾞｼｯｸM-PRO"/>
            </a:rPr>
            <a:t>　のいずれか早い日を記入してください。</a:t>
          </a:r>
          <a:endParaRPr kumimoji="1" lang="ja-JP" altLang="en-US" sz="1500">
            <a:solidFill>
              <a:sysClr val="windowText" lastClr="000000"/>
            </a:solidFill>
            <a:latin typeface="HG丸ｺﾞｼｯｸM-PRO"/>
            <a:ea typeface="HG丸ｺﾞｼｯｸM-PRO"/>
          </a:endParaRPr>
        </a:p>
        <a:p>
          <a:endParaRPr kumimoji="1" lang="ja-JP" altLang="en-US" sz="1500">
            <a:solidFill>
              <a:sysClr val="windowText" lastClr="000000"/>
            </a:solidFill>
            <a:latin typeface="HG丸ｺﾞｼｯｸM-PRO"/>
            <a:ea typeface="HG丸ｺﾞｼｯｸM-PRO"/>
          </a:endParaRPr>
        </a:p>
        <a:p>
          <a:r>
            <a:rPr kumimoji="1" lang="ja-JP" altLang="en-US" sz="1500">
              <a:solidFill>
                <a:sysClr val="windowText" lastClr="000000"/>
              </a:solidFill>
              <a:latin typeface="HG丸ｺﾞｼｯｸM-PRO"/>
              <a:ea typeface="HG丸ｺﾞｼｯｸM-PRO"/>
            </a:rPr>
            <a:t>●押印は不要です。</a:t>
          </a:r>
          <a:endParaRPr kumimoji="1" lang="ja-JP" altLang="en-US" sz="1500">
            <a:solidFill>
              <a:sysClr val="windowText" lastClr="000000"/>
            </a:solidFill>
            <a:latin typeface="HG丸ｺﾞｼｯｸM-PRO"/>
            <a:ea typeface="HG丸ｺﾞｼｯｸM-PRO"/>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21</xdr:col>
      <xdr:colOff>100330</xdr:colOff>
      <xdr:row>6</xdr:row>
      <xdr:rowOff>144780</xdr:rowOff>
    </xdr:from>
    <xdr:to xmlns:xdr="http://schemas.openxmlformats.org/drawingml/2006/spreadsheetDrawing">
      <xdr:col>29</xdr:col>
      <xdr:colOff>356870</xdr:colOff>
      <xdr:row>9</xdr:row>
      <xdr:rowOff>2120900</xdr:rowOff>
    </xdr:to>
    <xdr:sp macro="" textlink="">
      <xdr:nvSpPr>
        <xdr:cNvPr id="5" name="図形 3"/>
        <xdr:cNvSpPr/>
      </xdr:nvSpPr>
      <xdr:spPr>
        <a:xfrm>
          <a:off x="14092555" y="1335405"/>
          <a:ext cx="5742940" cy="2519045"/>
        </a:xfrm>
        <a:prstGeom prst="roundRect">
          <a:avLst/>
        </a:prstGeom>
      </xdr:spPr>
      <xdr:style>
        <a:lnRef idx="3">
          <a:schemeClr val="lt1"/>
        </a:lnRef>
        <a:fillRef idx="1">
          <a:schemeClr val="accent4"/>
        </a:fillRef>
        <a:effectRef idx="1">
          <a:schemeClr val="accent4"/>
        </a:effectRef>
        <a:fontRef idx="minor">
          <a:schemeClr val="lt1"/>
        </a:fontRef>
      </xdr:style>
      <xdr:txBody>
        <a:bodyPr vertOverflow="clip" horzOverflow="clip"/>
        <a:lstStyle/>
        <a:p>
          <a:r>
            <a:rPr kumimoji="1" lang="ja-JP" altLang="en-US" sz="1500">
              <a:solidFill>
                <a:sysClr val="windowText" lastClr="000000"/>
              </a:solidFill>
              <a:latin typeface="HG丸ｺﾞｼｯｸM-PRO"/>
              <a:ea typeface="HG丸ｺﾞｼｯｸM-PRO"/>
            </a:rPr>
            <a:t>●緑色のセルは、別シート</a:t>
          </a:r>
          <a:r>
            <a:rPr kumimoji="1" lang="ja-JP" altLang="en-US" sz="1500">
              <a:solidFill>
                <a:sysClr val="windowText" lastClr="000000"/>
              </a:solidFill>
              <a:latin typeface="HG丸ｺﾞｼｯｸM-PRO"/>
              <a:ea typeface="HG丸ｺﾞｼｯｸM-PRO"/>
            </a:rPr>
            <a:t>から</a:t>
          </a:r>
          <a:r>
            <a:rPr kumimoji="1" lang="ja-JP" altLang="en-US" sz="1500">
              <a:solidFill>
                <a:sysClr val="windowText" lastClr="000000"/>
              </a:solidFill>
              <a:latin typeface="HG丸ｺﾞｼｯｸM-PRO"/>
              <a:ea typeface="HG丸ｺﾞｼｯｸM-PRO"/>
            </a:rPr>
            <a:t>自動転記されます。</a:t>
          </a:r>
          <a:endParaRPr kumimoji="1" lang="ja-JP" altLang="en-US" sz="1500">
            <a:solidFill>
              <a:sysClr val="windowText" lastClr="000000"/>
            </a:solidFill>
            <a:latin typeface="HG丸ｺﾞｼｯｸM-PRO"/>
            <a:ea typeface="HG丸ｺﾞｼｯｸM-PRO"/>
          </a:endParaRPr>
        </a:p>
        <a:p>
          <a:endParaRPr kumimoji="1" lang="ja-JP" altLang="en-US" sz="1500">
            <a:solidFill>
              <a:sysClr val="windowText" lastClr="000000"/>
            </a:solidFill>
            <a:latin typeface="HG丸ｺﾞｼｯｸM-PRO"/>
            <a:ea typeface="HG丸ｺﾞｼｯｸM-PRO"/>
          </a:endParaRPr>
        </a:p>
        <a:p>
          <a:r>
            <a:rPr kumimoji="1" lang="ja-JP" altLang="en-US" sz="1500">
              <a:solidFill>
                <a:sysClr val="windowText" lastClr="000000"/>
              </a:solidFill>
              <a:latin typeface="HG丸ｺﾞｼｯｸM-PRO"/>
              <a:ea typeface="HG丸ｺﾞｼｯｸM-PRO"/>
            </a:rPr>
            <a:t>●事業期間は、申請時の内容が</a:t>
          </a:r>
          <a:r>
            <a:rPr kumimoji="1" lang="ja-JP" altLang="en-US" sz="1500">
              <a:solidFill>
                <a:sysClr val="windowText" lastClr="000000"/>
              </a:solidFill>
              <a:latin typeface="HG丸ｺﾞｼｯｸM-PRO"/>
              <a:ea typeface="HG丸ｺﾞｼｯｸM-PRO"/>
            </a:rPr>
            <a:t>転記されますが、</a:t>
          </a:r>
          <a:endParaRPr kumimoji="1" lang="ja-JP" altLang="en-US" sz="1500">
            <a:solidFill>
              <a:sysClr val="windowText" lastClr="000000"/>
            </a:solidFill>
            <a:latin typeface="HG丸ｺﾞｼｯｸM-PRO"/>
            <a:ea typeface="HG丸ｺﾞｼｯｸM-PRO"/>
          </a:endParaRPr>
        </a:p>
        <a:p>
          <a:r>
            <a:rPr kumimoji="1" lang="ja-JP" altLang="en-US" sz="1500">
              <a:solidFill>
                <a:sysClr val="windowText" lastClr="000000"/>
              </a:solidFill>
              <a:latin typeface="HG丸ｺﾞｼｯｸM-PRO"/>
              <a:ea typeface="HG丸ｺﾞｼｯｸM-PRO"/>
            </a:rPr>
            <a:t>　変更がある場合は上書きしてください。</a:t>
          </a:r>
          <a:endParaRPr kumimoji="1" lang="ja-JP" altLang="en-US" sz="1500">
            <a:solidFill>
              <a:sysClr val="windowText" lastClr="000000"/>
            </a:solidFill>
            <a:latin typeface="HG丸ｺﾞｼｯｸM-PRO"/>
            <a:ea typeface="HG丸ｺﾞｼｯｸM-PRO"/>
          </a:endParaRPr>
        </a:p>
        <a:p>
          <a:r>
            <a:rPr kumimoji="1" lang="ja-JP" altLang="en-US" sz="1500">
              <a:solidFill>
                <a:sysClr val="windowText" lastClr="000000"/>
              </a:solidFill>
              <a:latin typeface="HG丸ｺﾞｼｯｸM-PRO"/>
              <a:ea typeface="HG丸ｺﾞｼｯｸM-PRO"/>
            </a:rPr>
            <a:t>　※変更がある場合は、事前に担当者にご連絡ください。</a:t>
          </a:r>
          <a:endParaRPr kumimoji="1" lang="ja-JP" altLang="en-US" sz="1500">
            <a:solidFill>
              <a:sysClr val="windowText" lastClr="000000"/>
            </a:solidFill>
            <a:latin typeface="HG丸ｺﾞｼｯｸM-PRO"/>
            <a:ea typeface="HG丸ｺﾞｼｯｸM-PRO"/>
          </a:endParaRPr>
        </a:p>
        <a:p>
          <a:endParaRPr kumimoji="1" lang="ja-JP" altLang="en-US" sz="1500">
            <a:solidFill>
              <a:sysClr val="windowText" lastClr="000000"/>
            </a:solidFill>
            <a:latin typeface="HG丸ｺﾞｼｯｸM-PRO"/>
            <a:ea typeface="HG丸ｺﾞｼｯｸM-PRO"/>
          </a:endParaRPr>
        </a:p>
        <a:p>
          <a:r>
            <a:rPr kumimoji="1" lang="ja-JP" altLang="en-US" sz="1500">
              <a:solidFill>
                <a:sysClr val="windowText" lastClr="000000"/>
              </a:solidFill>
              <a:latin typeface="HG丸ｺﾞｼｯｸM-PRO"/>
              <a:ea typeface="HG丸ｺﾞｼｯｸM-PRO"/>
            </a:rPr>
            <a:t>●黄色のセルに人材とともに取り組んだ事業の内容を</a:t>
          </a:r>
          <a:endParaRPr kumimoji="1" lang="ja-JP" altLang="en-US" sz="1500">
            <a:solidFill>
              <a:sysClr val="windowText" lastClr="000000"/>
            </a:solidFill>
            <a:latin typeface="HG丸ｺﾞｼｯｸM-PRO"/>
            <a:ea typeface="HG丸ｺﾞｼｯｸM-PRO"/>
          </a:endParaRPr>
        </a:p>
        <a:p>
          <a:r>
            <a:rPr kumimoji="1" lang="ja-JP" altLang="en-US" sz="1500">
              <a:solidFill>
                <a:sysClr val="windowText" lastClr="000000"/>
              </a:solidFill>
              <a:latin typeface="HG丸ｺﾞｼｯｸM-PRO"/>
              <a:ea typeface="HG丸ｺﾞｼｯｸM-PRO"/>
            </a:rPr>
            <a:t>　具体的に記入してください。</a:t>
          </a:r>
          <a:endParaRPr kumimoji="1" lang="ja-JP" altLang="en-US" sz="1500">
            <a:solidFill>
              <a:sysClr val="windowText" lastClr="000000"/>
            </a:solidFill>
            <a:latin typeface="HG丸ｺﾞｼｯｸM-PRO"/>
            <a:ea typeface="HG丸ｺﾞｼｯｸM-PRO"/>
          </a:endParaRPr>
        </a:p>
      </xdr:txBody>
    </xdr:sp>
    <xdr:clientData fPrintsWithSheet="0"/>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7.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8.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9.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0.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1.xml" /><Relationship Id="rId3" Type="http://schemas.openxmlformats.org/officeDocument/2006/relationships/vmlDrawing" Target="../drawings/vmlDrawing3.vml" /><Relationship Id="rId4" Type="http://schemas.openxmlformats.org/officeDocument/2006/relationships/comments" Target="../comments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2.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13.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5.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6.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A6A6"/>
    <pageSetUpPr fitToPage="1"/>
  </sheetPr>
  <dimension ref="A1:H41"/>
  <sheetViews>
    <sheetView showGridLines="0" view="pageBreakPreview" zoomScale="115" zoomScaleNormal="85" zoomScaleSheetLayoutView="115" workbookViewId="0">
      <selection activeCell="B3" sqref="B3"/>
    </sheetView>
  </sheetViews>
  <sheetFormatPr defaultRowHeight="13.5"/>
  <cols>
    <col min="1" max="1" width="3.125" style="1" customWidth="1"/>
    <col min="2" max="2" width="25.625" style="1" customWidth="1"/>
    <col min="3" max="3" width="3.125" style="1" customWidth="1"/>
    <col min="4" max="4" width="25.625" style="1" customWidth="1"/>
    <col min="5" max="5" width="3.125" style="1" customWidth="1"/>
    <col min="6" max="6" width="27" style="1" customWidth="1"/>
    <col min="7" max="7" width="3.125" style="1" customWidth="1"/>
    <col min="8" max="8" width="27" style="1" customWidth="1"/>
    <col min="9" max="16384" width="9" style="1" customWidth="1"/>
  </cols>
  <sheetData>
    <row r="1" spans="1:8">
      <c r="A1" s="2" t="s">
        <v>317</v>
      </c>
    </row>
    <row r="2" spans="1:8">
      <c r="A2" s="2"/>
      <c r="B2" s="1" t="s">
        <v>318</v>
      </c>
    </row>
    <row r="3" spans="1:8" s="2" customFormat="1">
      <c r="A3" s="3">
        <v>1</v>
      </c>
      <c r="B3" s="5" t="str">
        <v>アクティベイト株式会社</v>
      </c>
    </row>
    <row r="4" spans="1:8" s="2" customFormat="1">
      <c r="A4" s="3">
        <v>2</v>
      </c>
      <c r="B4" s="5" t="str">
        <v>アデコ株式会社</v>
      </c>
    </row>
    <row r="5" spans="1:8" s="2" customFormat="1">
      <c r="A5" s="3">
        <v>3</v>
      </c>
      <c r="B5" s="5" t="str">
        <v>パーソルキャリア株式会社</v>
      </c>
    </row>
    <row r="6" spans="1:8" s="2" customFormat="1">
      <c r="A6" s="3">
        <v>4</v>
      </c>
      <c r="B6" s="5" t="str">
        <v>ＮＰＯ法人国際社会貢献センター</v>
      </c>
    </row>
    <row r="7" spans="1:8" s="2" customFormat="1">
      <c r="A7" s="3">
        <v>5</v>
      </c>
      <c r="B7" s="5" t="str">
        <v>クックビズ株式会社</v>
      </c>
    </row>
    <row r="8" spans="1:8" s="2" customFormat="1">
      <c r="A8" s="3">
        <v>6</v>
      </c>
      <c r="B8" s="5" t="str">
        <v>ランスタッド株式会社</v>
      </c>
    </row>
    <row r="9" spans="1:8" s="2" customFormat="1">
      <c r="A9" s="3">
        <v>7</v>
      </c>
      <c r="B9" s="6" t="str">
        <v>株式会社パソナマスターズ</v>
      </c>
    </row>
    <row r="10" spans="1:8" s="2" customFormat="1">
      <c r="A10" s="3">
        <v>8</v>
      </c>
      <c r="B10" s="6" t="str">
        <v>株式会社みらいワークス</v>
      </c>
    </row>
    <row r="11" spans="1:8" s="2" customFormat="1">
      <c r="A11" s="3">
        <v>9</v>
      </c>
      <c r="B11" s="5" t="str">
        <v>株式会社アクロスタッフ</v>
      </c>
    </row>
    <row r="12" spans="1:8" s="2" customFormat="1">
      <c r="A12" s="3">
        <v>10</v>
      </c>
      <c r="B12" s="5" t="str">
        <v>ヒューレックス株式会社</v>
      </c>
      <c r="G12" s="3"/>
      <c r="H12" s="6"/>
    </row>
    <row r="13" spans="1:8">
      <c r="A13" s="3">
        <v>11</v>
      </c>
      <c r="B13" s="7" t="str">
        <v>東洋ワーク株式会社</v>
      </c>
    </row>
    <row r="14" spans="1:8">
      <c r="A14" s="3">
        <v>12</v>
      </c>
      <c r="B14" s="5" t="str">
        <v>株式会社リクルート</v>
      </c>
      <c r="D14" s="8"/>
    </row>
    <row r="15" spans="1:8">
      <c r="A15" s="3">
        <v>13</v>
      </c>
      <c r="B15" s="5" t="str">
        <v>株式会社ジャパンコミュニティ</v>
      </c>
    </row>
    <row r="16" spans="1:8">
      <c r="A16" s="3">
        <v>14</v>
      </c>
      <c r="B16" s="5" t="str">
        <v>株式会社ワークポート</v>
      </c>
    </row>
    <row r="17" spans="1:2">
      <c r="A17" s="3">
        <v>15</v>
      </c>
      <c r="B17" s="5" t="str">
        <v>株式会社キャリアビジョン</v>
      </c>
    </row>
    <row r="18" spans="1:2">
      <c r="A18" s="3">
        <v>16</v>
      </c>
      <c r="B18" s="5" t="str">
        <v>レイノス株式会社</v>
      </c>
    </row>
    <row r="19" spans="1:2">
      <c r="A19" s="3">
        <v>17</v>
      </c>
      <c r="B19" s="5" t="str">
        <v>株式会社キャリアマネジメント</v>
      </c>
    </row>
    <row r="20" spans="1:2">
      <c r="A20" s="3">
        <v>18</v>
      </c>
      <c r="B20" s="5" t="str">
        <v>マンパワーグループ株式会社</v>
      </c>
    </row>
    <row r="21" spans="1:2">
      <c r="A21" s="3">
        <v>19</v>
      </c>
      <c r="B21" s="5" t="str">
        <v>株式会社インターワークス</v>
      </c>
    </row>
    <row r="22" spans="1:2">
      <c r="A22" s="3">
        <v>20</v>
      </c>
      <c r="B22" s="5" t="str">
        <v>株式会社イノベーション</v>
      </c>
    </row>
    <row r="23" spans="1:2">
      <c r="A23" s="3">
        <v>21</v>
      </c>
      <c r="B23" s="6" t="str">
        <v>株式会社パソナパソナ・秋田</v>
      </c>
    </row>
    <row r="24" spans="1:2">
      <c r="A24" s="3">
        <v>22</v>
      </c>
      <c r="B24" s="5" t="str">
        <v>株式会社リクルートキャリアコンサルティング</v>
      </c>
    </row>
    <row r="25" spans="1:2">
      <c r="A25" s="3">
        <v>23</v>
      </c>
      <c r="B25" s="6" t="str">
        <v>株式会社社会人材コミュニケーションズ</v>
      </c>
    </row>
    <row r="26" spans="1:2">
      <c r="A26" s="3">
        <v>24</v>
      </c>
      <c r="B26" s="6" t="str">
        <v>株式会社ベストパートナーズ</v>
      </c>
    </row>
    <row r="27" spans="1:2">
      <c r="A27" s="3">
        <v>25</v>
      </c>
      <c r="B27" s="6" t="str">
        <v>株式会社オープンループパートナーズ</v>
      </c>
    </row>
    <row r="28" spans="1:2">
      <c r="A28" s="3">
        <v>26</v>
      </c>
      <c r="B28" s="6" t="str">
        <v>株式会社サーキュレーション</v>
      </c>
    </row>
    <row r="29" spans="1:2">
      <c r="A29" s="3">
        <v>27</v>
      </c>
      <c r="B29" s="5" t="str">
        <v>株式会社フェローシップ</v>
      </c>
    </row>
    <row r="30" spans="1:2">
      <c r="A30" s="3">
        <v>28</v>
      </c>
      <c r="B30" s="5" t="str">
        <v>ＪＯＩＮＳ株式会社</v>
      </c>
    </row>
    <row r="31" spans="1:2">
      <c r="A31" s="3">
        <v>29</v>
      </c>
      <c r="B31" s="5" t="str">
        <v>株式会社マイナビ</v>
      </c>
    </row>
    <row r="32" spans="1:2">
      <c r="A32" s="3">
        <v>30</v>
      </c>
      <c r="B32" s="5" t="str">
        <v>テクノブレーン株式会社</v>
      </c>
    </row>
    <row r="33" spans="1:2">
      <c r="A33" s="3">
        <v>31</v>
      </c>
      <c r="B33" s="6" t="str">
        <v>有限会社三浦印刷（じょぶる秋田）</v>
      </c>
    </row>
    <row r="34" spans="1:2">
      <c r="A34" s="3">
        <v>32</v>
      </c>
      <c r="B34" s="6" t="str">
        <v>株式会社フーディソン</v>
      </c>
    </row>
    <row r="35" spans="1:2">
      <c r="A35" s="4">
        <v>33</v>
      </c>
      <c r="B35" s="6" t="str">
        <v>株式会社テクノマッチング企画</v>
      </c>
    </row>
    <row r="36" spans="1:2">
      <c r="A36" s="4">
        <v>34</v>
      </c>
      <c r="B36" s="6" t="str">
        <v>株式会社顧問名鑑</v>
      </c>
    </row>
    <row r="37" spans="1:2">
      <c r="A37" s="4">
        <v>35</v>
      </c>
      <c r="B37" s="6" t="str">
        <v>株式会社スポーツフィールド</v>
      </c>
    </row>
    <row r="38" spans="1:2">
      <c r="A38" s="4">
        <v>36</v>
      </c>
      <c r="B38" s="6" t="str">
        <v>株式会社RDサポート</v>
      </c>
    </row>
    <row r="39" spans="1:2">
      <c r="A39" s="3">
        <v>37</v>
      </c>
      <c r="B39" s="6" t="str">
        <v>株式会社ALL-A</v>
      </c>
    </row>
    <row r="40" spans="1:2">
      <c r="A40" s="3">
        <v>38</v>
      </c>
      <c r="B40" s="6" t="str">
        <v>株式会社クラウドワークス</v>
      </c>
    </row>
    <row r="41" spans="1:2">
      <c r="A41" s="3">
        <v>39</v>
      </c>
      <c r="B41" s="6" t="str">
        <v>株式会社プロフェッショナルバンク</v>
      </c>
    </row>
  </sheetData>
  <phoneticPr fontId="4"/>
  <pageMargins left="0.7" right="0.7" top="0.75" bottom="0.75" header="0.3" footer="0.3"/>
  <pageSetup paperSize="9" fitToWidth="1" fitToHeight="0" orientation="landscape"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V46"/>
  <sheetViews>
    <sheetView view="pageBreakPreview" zoomScale="55" zoomScaleSheetLayoutView="55" workbookViewId="0">
      <selection activeCell="M12" sqref="M12"/>
    </sheetView>
  </sheetViews>
  <sheetFormatPr defaultRowHeight="18.75" customHeight="1"/>
  <cols>
    <col min="1" max="1" width="2.125" style="140" customWidth="1"/>
    <col min="2" max="2" width="23.75" style="140" customWidth="1"/>
    <col min="3" max="3" width="3.375" style="140" customWidth="1"/>
    <col min="4" max="4" width="12.625" style="140" customWidth="1"/>
    <col min="5" max="5" width="8.5" style="140" customWidth="1"/>
    <col min="6" max="6" width="3.625" style="140" bestFit="1" customWidth="1"/>
    <col min="7" max="7" width="12.625" style="140" customWidth="1"/>
    <col min="8" max="8" width="8.5" style="140" customWidth="1"/>
    <col min="9" max="9" width="3.625" style="140" bestFit="1" customWidth="1"/>
    <col min="10" max="10" width="12.625" style="140" customWidth="1"/>
    <col min="11" max="11" width="7.875" style="140" bestFit="1" customWidth="1"/>
    <col min="12" max="12" width="3.625" style="140" bestFit="1" customWidth="1"/>
    <col min="13" max="13" width="12.625" style="140" customWidth="1"/>
    <col min="14" max="14" width="9" style="140" customWidth="1"/>
    <col min="15" max="15" width="8.125" style="140" customWidth="1"/>
    <col min="16" max="16" width="18.25" style="140" customWidth="1"/>
    <col min="17" max="17" width="4.875" style="140" customWidth="1"/>
    <col min="18" max="18" width="25.5" style="140" customWidth="1"/>
    <col min="19" max="19" width="4.875" style="140" bestFit="1" customWidth="1"/>
    <col min="20" max="20" width="6" style="140" customWidth="1"/>
    <col min="21" max="21" width="19.625" style="140" bestFit="1" customWidth="1"/>
    <col min="22" max="22" width="4.875" style="140" bestFit="1" customWidth="1"/>
    <col min="23" max="23" width="1.25" style="140" customWidth="1"/>
    <col min="24" max="16384" width="9" style="140" customWidth="1"/>
  </cols>
  <sheetData>
    <row r="1" spans="1:22" ht="24">
      <c r="A1" s="142" t="s">
        <v>248</v>
      </c>
    </row>
    <row r="2" spans="1:22" ht="12" customHeight="1"/>
    <row r="3" spans="1:22" s="141" customFormat="1" ht="20" customHeight="1">
      <c r="R3" s="206" t="s">
        <v>264</v>
      </c>
      <c r="S3" s="211"/>
    </row>
    <row r="4" spans="1:22" s="141" customFormat="1" ht="20" customHeight="1">
      <c r="B4" s="143" t="s">
        <v>198</v>
      </c>
      <c r="C4" s="143" t="s">
        <v>209</v>
      </c>
      <c r="D4" s="143"/>
      <c r="E4" s="143"/>
      <c r="F4" s="143"/>
      <c r="G4" s="143"/>
      <c r="H4" s="143"/>
      <c r="I4" s="143"/>
      <c r="J4" s="143"/>
      <c r="K4" s="143"/>
      <c r="L4" s="143"/>
      <c r="M4" s="143"/>
      <c r="N4" s="143"/>
      <c r="O4" s="143" t="s">
        <v>235</v>
      </c>
      <c r="P4" s="143"/>
      <c r="Q4" s="143"/>
      <c r="R4" s="143" t="s">
        <v>43</v>
      </c>
      <c r="S4" s="143"/>
      <c r="T4" s="215" t="s">
        <v>262</v>
      </c>
      <c r="U4" s="218"/>
      <c r="V4" s="222"/>
    </row>
    <row r="5" spans="1:22" s="141" customFormat="1" ht="22" customHeight="1">
      <c r="B5" s="144" t="s">
        <v>266</v>
      </c>
      <c r="C5" s="152"/>
      <c r="D5" s="167"/>
      <c r="E5" s="168" t="s">
        <v>15</v>
      </c>
      <c r="F5" s="178"/>
      <c r="G5" s="178"/>
      <c r="H5" s="178"/>
      <c r="I5" s="178"/>
      <c r="J5" s="178"/>
      <c r="K5" s="178"/>
      <c r="L5" s="178"/>
      <c r="M5" s="178"/>
      <c r="N5" s="187"/>
      <c r="O5" s="152"/>
      <c r="P5" s="370">
        <f>D5</f>
        <v>0</v>
      </c>
      <c r="Q5" s="201" t="s">
        <v>15</v>
      </c>
      <c r="R5" s="373"/>
      <c r="S5" s="201" t="s">
        <v>15</v>
      </c>
      <c r="T5" s="178"/>
      <c r="U5" s="374">
        <f>P5-R5</f>
        <v>0</v>
      </c>
      <c r="V5" s="201" t="s">
        <v>15</v>
      </c>
    </row>
    <row r="6" spans="1:22" s="141" customFormat="1" ht="22" customHeight="1">
      <c r="B6" s="145"/>
      <c r="C6" s="153"/>
      <c r="D6" s="165"/>
      <c r="E6" s="177" t="s">
        <v>267</v>
      </c>
      <c r="F6" s="179" t="s">
        <v>260</v>
      </c>
      <c r="G6" s="179"/>
      <c r="H6" s="179"/>
      <c r="I6" s="179"/>
      <c r="J6" s="179"/>
      <c r="K6" s="179"/>
      <c r="L6" s="179"/>
      <c r="M6" s="179"/>
      <c r="N6" s="188"/>
      <c r="O6" s="153"/>
      <c r="P6" s="179"/>
      <c r="Q6" s="188"/>
      <c r="R6" s="153"/>
      <c r="S6" s="188"/>
      <c r="T6" s="179"/>
      <c r="U6" s="179"/>
      <c r="V6" s="188"/>
    </row>
    <row r="7" spans="1:22" s="141" customFormat="1" ht="22" customHeight="1">
      <c r="B7" s="146" t="s">
        <v>215</v>
      </c>
      <c r="C7" s="154" t="s">
        <v>76</v>
      </c>
      <c r="D7" s="164"/>
      <c r="E7" s="164"/>
      <c r="F7" s="164"/>
      <c r="G7" s="164"/>
      <c r="H7" s="164"/>
      <c r="I7" s="164"/>
      <c r="J7" s="164"/>
      <c r="K7" s="164"/>
      <c r="L7" s="164"/>
      <c r="M7" s="164"/>
      <c r="N7" s="189"/>
      <c r="O7" s="154"/>
      <c r="P7" s="164"/>
      <c r="Q7" s="189"/>
      <c r="R7" s="154"/>
      <c r="S7" s="189"/>
      <c r="T7" s="164"/>
      <c r="U7" s="164"/>
      <c r="V7" s="189"/>
    </row>
    <row r="8" spans="1:22" s="141" customFormat="1" ht="22" customHeight="1">
      <c r="B8" s="147"/>
      <c r="C8" s="155" t="s">
        <v>268</v>
      </c>
      <c r="D8" s="167"/>
      <c r="E8" s="168" t="s">
        <v>15</v>
      </c>
      <c r="F8" s="179" t="s">
        <v>249</v>
      </c>
      <c r="G8" s="167"/>
      <c r="H8" s="165" t="s">
        <v>189</v>
      </c>
      <c r="I8" s="179" t="s">
        <v>250</v>
      </c>
      <c r="J8" s="168">
        <f>D8*G8</f>
        <v>0</v>
      </c>
      <c r="K8" s="168" t="s">
        <v>15</v>
      </c>
      <c r="L8" s="168"/>
      <c r="M8" s="168"/>
      <c r="N8" s="190"/>
      <c r="O8" s="194" t="s">
        <v>37</v>
      </c>
      <c r="P8" s="167">
        <f>J8+J10+J12</f>
        <v>0</v>
      </c>
      <c r="Q8" s="190" t="s">
        <v>15</v>
      </c>
      <c r="R8" s="155"/>
      <c r="S8" s="190" t="s">
        <v>15</v>
      </c>
      <c r="T8" s="168"/>
      <c r="U8" s="168">
        <f>P8-R8</f>
        <v>0</v>
      </c>
      <c r="V8" s="190" t="s">
        <v>15</v>
      </c>
    </row>
    <row r="9" spans="1:22" s="141" customFormat="1" ht="22" customHeight="1">
      <c r="B9" s="147"/>
      <c r="C9" s="155"/>
      <c r="D9" s="168"/>
      <c r="E9" s="168" t="s">
        <v>251</v>
      </c>
      <c r="F9" s="179" t="s">
        <v>51</v>
      </c>
      <c r="G9" s="168"/>
      <c r="H9" s="168" t="s">
        <v>251</v>
      </c>
      <c r="I9" s="179"/>
      <c r="J9" s="168"/>
      <c r="K9" s="168"/>
      <c r="L9" s="168"/>
      <c r="M9" s="168"/>
      <c r="N9" s="190"/>
      <c r="O9" s="155"/>
      <c r="P9" s="168"/>
      <c r="Q9" s="190"/>
      <c r="R9" s="155"/>
      <c r="S9" s="190"/>
      <c r="T9" s="168"/>
      <c r="U9" s="168"/>
      <c r="V9" s="190"/>
    </row>
    <row r="10" spans="1:22" s="141" customFormat="1" ht="22" customHeight="1">
      <c r="B10" s="147"/>
      <c r="C10" s="155" t="s">
        <v>268</v>
      </c>
      <c r="D10" s="167"/>
      <c r="E10" s="168" t="s">
        <v>15</v>
      </c>
      <c r="F10" s="179" t="s">
        <v>249</v>
      </c>
      <c r="G10" s="167"/>
      <c r="H10" s="165" t="s">
        <v>189</v>
      </c>
      <c r="I10" s="179" t="s">
        <v>250</v>
      </c>
      <c r="J10" s="168">
        <f>D10*G10</f>
        <v>0</v>
      </c>
      <c r="K10" s="168" t="s">
        <v>15</v>
      </c>
      <c r="L10" s="168"/>
      <c r="M10" s="168"/>
      <c r="N10" s="190"/>
      <c r="O10" s="155"/>
      <c r="P10" s="168"/>
      <c r="Q10" s="190"/>
      <c r="R10" s="155"/>
      <c r="S10" s="190"/>
      <c r="T10" s="168"/>
      <c r="U10" s="168"/>
      <c r="V10" s="190"/>
    </row>
    <row r="11" spans="1:22" s="141" customFormat="1" ht="22" customHeight="1">
      <c r="B11" s="147"/>
      <c r="C11" s="155"/>
      <c r="D11" s="168"/>
      <c r="E11" s="168" t="s">
        <v>251</v>
      </c>
      <c r="F11" s="179" t="s">
        <v>51</v>
      </c>
      <c r="G11" s="168"/>
      <c r="H11" s="168" t="s">
        <v>251</v>
      </c>
      <c r="I11" s="179"/>
      <c r="J11" s="168"/>
      <c r="K11" s="168"/>
      <c r="L11" s="168"/>
      <c r="M11" s="168"/>
      <c r="N11" s="190"/>
      <c r="O11" s="155"/>
      <c r="P11" s="168"/>
      <c r="Q11" s="190"/>
      <c r="R11" s="155"/>
      <c r="S11" s="190"/>
      <c r="T11" s="168"/>
      <c r="U11" s="168"/>
      <c r="V11" s="190"/>
    </row>
    <row r="12" spans="1:22" s="141" customFormat="1" ht="22" customHeight="1">
      <c r="B12" s="147"/>
      <c r="C12" s="155" t="s">
        <v>268</v>
      </c>
      <c r="D12" s="167"/>
      <c r="E12" s="168" t="s">
        <v>15</v>
      </c>
      <c r="F12" s="179" t="s">
        <v>249</v>
      </c>
      <c r="G12" s="167"/>
      <c r="H12" s="165" t="s">
        <v>189</v>
      </c>
      <c r="I12" s="179" t="s">
        <v>250</v>
      </c>
      <c r="J12" s="168">
        <f>D12*G12</f>
        <v>0</v>
      </c>
      <c r="K12" s="168" t="s">
        <v>15</v>
      </c>
      <c r="L12" s="168"/>
      <c r="M12" s="168"/>
      <c r="N12" s="190"/>
      <c r="O12" s="155"/>
      <c r="P12" s="168"/>
      <c r="Q12" s="190"/>
      <c r="R12" s="155"/>
      <c r="S12" s="190"/>
      <c r="T12" s="168"/>
      <c r="U12" s="168"/>
      <c r="V12" s="190"/>
    </row>
    <row r="13" spans="1:22" s="141" customFormat="1" ht="22" customHeight="1">
      <c r="B13" s="147"/>
      <c r="C13" s="155"/>
      <c r="D13" s="168"/>
      <c r="E13" s="168" t="s">
        <v>251</v>
      </c>
      <c r="F13" s="179" t="s">
        <v>51</v>
      </c>
      <c r="G13" s="168"/>
      <c r="H13" s="168" t="s">
        <v>251</v>
      </c>
      <c r="I13" s="179"/>
      <c r="J13" s="168"/>
      <c r="K13" s="168"/>
      <c r="L13" s="168"/>
      <c r="M13" s="168"/>
      <c r="N13" s="190"/>
      <c r="O13" s="155"/>
      <c r="P13" s="168"/>
      <c r="Q13" s="190"/>
      <c r="R13" s="155"/>
      <c r="S13" s="190"/>
      <c r="T13" s="168"/>
      <c r="U13" s="168"/>
      <c r="V13" s="190"/>
    </row>
    <row r="14" spans="1:22" s="141" customFormat="1" ht="22" customHeight="1">
      <c r="B14" s="147"/>
      <c r="C14" s="156" t="s">
        <v>252</v>
      </c>
      <c r="D14" s="169"/>
      <c r="E14" s="169"/>
      <c r="F14" s="169"/>
      <c r="G14" s="169"/>
      <c r="H14" s="169"/>
      <c r="I14" s="185"/>
      <c r="J14" s="169"/>
      <c r="K14" s="169"/>
      <c r="L14" s="169"/>
      <c r="M14" s="169"/>
      <c r="N14" s="169"/>
      <c r="O14" s="156"/>
      <c r="P14" s="169"/>
      <c r="Q14" s="202"/>
      <c r="R14" s="156"/>
      <c r="S14" s="202"/>
      <c r="T14" s="169"/>
      <c r="U14" s="169"/>
      <c r="V14" s="202"/>
    </row>
    <row r="15" spans="1:22" s="141" customFormat="1" ht="22" customHeight="1">
      <c r="B15" s="147"/>
      <c r="C15" s="155" t="s">
        <v>268</v>
      </c>
      <c r="D15" s="167"/>
      <c r="E15" s="168" t="s">
        <v>15</v>
      </c>
      <c r="F15" s="179" t="s">
        <v>249</v>
      </c>
      <c r="G15" s="167"/>
      <c r="H15" s="165" t="s">
        <v>189</v>
      </c>
      <c r="I15" s="179" t="s">
        <v>250</v>
      </c>
      <c r="J15" s="168">
        <f>D15*G15</f>
        <v>0</v>
      </c>
      <c r="K15" s="168" t="s">
        <v>15</v>
      </c>
      <c r="L15" s="168"/>
      <c r="M15" s="168"/>
      <c r="N15" s="168"/>
      <c r="O15" s="194" t="s">
        <v>37</v>
      </c>
      <c r="P15" s="167">
        <f>J15+J17+J19</f>
        <v>0</v>
      </c>
      <c r="Q15" s="190" t="s">
        <v>15</v>
      </c>
      <c r="R15" s="155"/>
      <c r="S15" s="190" t="s">
        <v>15</v>
      </c>
      <c r="T15" s="168"/>
      <c r="U15" s="168">
        <f>P15-R15</f>
        <v>0</v>
      </c>
      <c r="V15" s="190" t="s">
        <v>15</v>
      </c>
    </row>
    <row r="16" spans="1:22" s="141" customFormat="1" ht="22" customHeight="1">
      <c r="B16" s="147"/>
      <c r="C16" s="155"/>
      <c r="D16" s="168"/>
      <c r="E16" s="168" t="s">
        <v>253</v>
      </c>
      <c r="F16" s="179" t="s">
        <v>51</v>
      </c>
      <c r="G16" s="168"/>
      <c r="H16" s="168" t="s">
        <v>253</v>
      </c>
      <c r="I16" s="179"/>
      <c r="J16" s="168"/>
      <c r="K16" s="168"/>
      <c r="L16" s="168"/>
      <c r="M16" s="168"/>
      <c r="N16" s="168"/>
      <c r="O16" s="155"/>
      <c r="P16" s="168"/>
      <c r="Q16" s="190"/>
      <c r="R16" s="155"/>
      <c r="S16" s="190"/>
      <c r="T16" s="168"/>
      <c r="U16" s="168"/>
      <c r="V16" s="190"/>
    </row>
    <row r="17" spans="2:22" s="141" customFormat="1" ht="22" customHeight="1">
      <c r="B17" s="147"/>
      <c r="C17" s="155" t="s">
        <v>268</v>
      </c>
      <c r="D17" s="167"/>
      <c r="E17" s="168" t="s">
        <v>15</v>
      </c>
      <c r="F17" s="179" t="s">
        <v>249</v>
      </c>
      <c r="G17" s="167"/>
      <c r="H17" s="165" t="s">
        <v>189</v>
      </c>
      <c r="I17" s="179" t="s">
        <v>250</v>
      </c>
      <c r="J17" s="168">
        <f>D17*G17</f>
        <v>0</v>
      </c>
      <c r="K17" s="168" t="s">
        <v>15</v>
      </c>
      <c r="L17" s="168"/>
      <c r="M17" s="168"/>
      <c r="N17" s="168"/>
      <c r="O17" s="155"/>
      <c r="P17" s="168"/>
      <c r="Q17" s="190"/>
      <c r="R17" s="155"/>
      <c r="S17" s="190"/>
      <c r="T17" s="168"/>
      <c r="U17" s="168"/>
      <c r="V17" s="190"/>
    </row>
    <row r="18" spans="2:22" s="141" customFormat="1" ht="22" customHeight="1">
      <c r="B18" s="147"/>
      <c r="C18" s="155"/>
      <c r="D18" s="168"/>
      <c r="E18" s="168" t="s">
        <v>253</v>
      </c>
      <c r="F18" s="179" t="s">
        <v>51</v>
      </c>
      <c r="G18" s="168"/>
      <c r="H18" s="168" t="s">
        <v>253</v>
      </c>
      <c r="I18" s="179"/>
      <c r="J18" s="168"/>
      <c r="K18" s="168"/>
      <c r="L18" s="168"/>
      <c r="M18" s="168"/>
      <c r="N18" s="168"/>
      <c r="O18" s="155"/>
      <c r="P18" s="168"/>
      <c r="Q18" s="190"/>
      <c r="R18" s="155"/>
      <c r="S18" s="190"/>
      <c r="T18" s="168"/>
      <c r="U18" s="168"/>
      <c r="V18" s="190"/>
    </row>
    <row r="19" spans="2:22" s="141" customFormat="1" ht="22" customHeight="1">
      <c r="B19" s="147"/>
      <c r="C19" s="155" t="s">
        <v>268</v>
      </c>
      <c r="D19" s="167"/>
      <c r="E19" s="168" t="s">
        <v>15</v>
      </c>
      <c r="F19" s="179" t="s">
        <v>249</v>
      </c>
      <c r="G19" s="167"/>
      <c r="H19" s="165" t="s">
        <v>189</v>
      </c>
      <c r="I19" s="179" t="s">
        <v>250</v>
      </c>
      <c r="J19" s="168">
        <f>D19*G19</f>
        <v>0</v>
      </c>
      <c r="K19" s="168" t="s">
        <v>15</v>
      </c>
      <c r="L19" s="168"/>
      <c r="M19" s="168"/>
      <c r="N19" s="168"/>
      <c r="O19" s="155"/>
      <c r="P19" s="168"/>
      <c r="Q19" s="190"/>
      <c r="R19" s="155"/>
      <c r="S19" s="190"/>
      <c r="T19" s="168"/>
      <c r="U19" s="168"/>
      <c r="V19" s="190"/>
    </row>
    <row r="20" spans="2:22" s="141" customFormat="1" ht="22" customHeight="1">
      <c r="B20" s="147"/>
      <c r="C20" s="157"/>
      <c r="D20" s="170"/>
      <c r="E20" s="170" t="s">
        <v>253</v>
      </c>
      <c r="F20" s="180" t="s">
        <v>51</v>
      </c>
      <c r="G20" s="170"/>
      <c r="H20" s="170" t="s">
        <v>253</v>
      </c>
      <c r="I20" s="180"/>
      <c r="J20" s="170"/>
      <c r="K20" s="170"/>
      <c r="L20" s="170"/>
      <c r="M20" s="170"/>
      <c r="N20" s="170"/>
      <c r="O20" s="157"/>
      <c r="P20" s="170"/>
      <c r="Q20" s="203"/>
      <c r="R20" s="157"/>
      <c r="S20" s="203"/>
      <c r="T20" s="170"/>
      <c r="U20" s="170"/>
      <c r="V20" s="203"/>
    </row>
    <row r="21" spans="2:22" s="141" customFormat="1" ht="22" customHeight="1">
      <c r="B21" s="147"/>
      <c r="C21" s="155" t="s">
        <v>218</v>
      </c>
      <c r="D21" s="168"/>
      <c r="E21" s="168"/>
      <c r="F21" s="168"/>
      <c r="G21" s="168"/>
      <c r="H21" s="168"/>
      <c r="I21" s="168"/>
      <c r="J21" s="168"/>
      <c r="K21" s="168"/>
      <c r="L21" s="168"/>
      <c r="M21" s="168"/>
      <c r="N21" s="168"/>
      <c r="O21" s="155"/>
      <c r="P21" s="168"/>
      <c r="Q21" s="190"/>
      <c r="R21" s="155"/>
      <c r="S21" s="190"/>
      <c r="T21" s="168"/>
      <c r="U21" s="168"/>
      <c r="V21" s="190"/>
    </row>
    <row r="22" spans="2:22" s="141" customFormat="1" ht="22" customHeight="1">
      <c r="B22" s="147"/>
      <c r="C22" s="155" t="s">
        <v>268</v>
      </c>
      <c r="D22" s="168">
        <v>37</v>
      </c>
      <c r="E22" s="168" t="s">
        <v>15</v>
      </c>
      <c r="F22" s="179" t="s">
        <v>249</v>
      </c>
      <c r="G22" s="168"/>
      <c r="H22" s="168" t="s">
        <v>61</v>
      </c>
      <c r="I22" s="179" t="s">
        <v>249</v>
      </c>
      <c r="J22" s="167"/>
      <c r="K22" s="165" t="s">
        <v>189</v>
      </c>
      <c r="L22" s="179" t="s">
        <v>250</v>
      </c>
      <c r="M22" s="168">
        <f>D22*G22*J22</f>
        <v>0</v>
      </c>
      <c r="N22" s="168" t="s">
        <v>15</v>
      </c>
      <c r="O22" s="194" t="s">
        <v>37</v>
      </c>
      <c r="P22" s="167">
        <f>SUM(M22:M24)</f>
        <v>0</v>
      </c>
      <c r="Q22" s="190" t="s">
        <v>15</v>
      </c>
      <c r="R22" s="155"/>
      <c r="S22" s="190" t="s">
        <v>15</v>
      </c>
      <c r="T22" s="168"/>
      <c r="U22" s="167">
        <f>P22-R22</f>
        <v>0</v>
      </c>
      <c r="V22" s="190" t="s">
        <v>15</v>
      </c>
    </row>
    <row r="23" spans="2:22" s="141" customFormat="1" ht="22" customHeight="1">
      <c r="B23" s="147"/>
      <c r="C23" s="155" t="s">
        <v>268</v>
      </c>
      <c r="D23" s="168">
        <v>37</v>
      </c>
      <c r="E23" s="168" t="s">
        <v>15</v>
      </c>
      <c r="F23" s="179" t="s">
        <v>249</v>
      </c>
      <c r="G23" s="168"/>
      <c r="H23" s="168" t="s">
        <v>61</v>
      </c>
      <c r="I23" s="179" t="s">
        <v>249</v>
      </c>
      <c r="J23" s="167"/>
      <c r="K23" s="165" t="s">
        <v>189</v>
      </c>
      <c r="L23" s="179" t="s">
        <v>250</v>
      </c>
      <c r="M23" s="168">
        <f>D23*G23*J23</f>
        <v>0</v>
      </c>
      <c r="N23" s="168" t="s">
        <v>15</v>
      </c>
      <c r="O23" s="155"/>
      <c r="P23" s="168"/>
      <c r="Q23" s="190"/>
      <c r="R23" s="155"/>
      <c r="S23" s="190"/>
      <c r="T23" s="168"/>
      <c r="U23" s="168"/>
      <c r="V23" s="190"/>
    </row>
    <row r="24" spans="2:22" s="141" customFormat="1" ht="22" customHeight="1">
      <c r="B24" s="147"/>
      <c r="C24" s="155" t="s">
        <v>268</v>
      </c>
      <c r="D24" s="168">
        <v>37</v>
      </c>
      <c r="E24" s="168" t="s">
        <v>15</v>
      </c>
      <c r="F24" s="179" t="s">
        <v>249</v>
      </c>
      <c r="G24" s="168"/>
      <c r="H24" s="168" t="s">
        <v>61</v>
      </c>
      <c r="I24" s="179" t="s">
        <v>249</v>
      </c>
      <c r="J24" s="167"/>
      <c r="K24" s="165" t="s">
        <v>189</v>
      </c>
      <c r="L24" s="179" t="s">
        <v>250</v>
      </c>
      <c r="M24" s="168">
        <f>D24*G24*J24</f>
        <v>0</v>
      </c>
      <c r="N24" s="168" t="s">
        <v>15</v>
      </c>
      <c r="O24" s="155"/>
      <c r="P24" s="168"/>
      <c r="Q24" s="190"/>
      <c r="R24" s="155"/>
      <c r="S24" s="190"/>
      <c r="T24" s="168"/>
      <c r="U24" s="168"/>
      <c r="V24" s="190"/>
    </row>
    <row r="25" spans="2:22" s="141" customFormat="1" ht="22" customHeight="1">
      <c r="B25" s="147"/>
      <c r="C25" s="156" t="s">
        <v>254</v>
      </c>
      <c r="D25" s="169"/>
      <c r="E25" s="169"/>
      <c r="F25" s="169"/>
      <c r="G25" s="169"/>
      <c r="H25" s="169"/>
      <c r="I25" s="169"/>
      <c r="J25" s="169"/>
      <c r="K25" s="169"/>
      <c r="L25" s="169"/>
      <c r="M25" s="169"/>
      <c r="N25" s="169"/>
      <c r="O25" s="156"/>
      <c r="P25" s="169"/>
      <c r="Q25" s="202"/>
      <c r="R25" s="156"/>
      <c r="S25" s="202"/>
      <c r="T25" s="169"/>
      <c r="U25" s="169"/>
      <c r="V25" s="202"/>
    </row>
    <row r="26" spans="2:22" s="141" customFormat="1" ht="22" customHeight="1">
      <c r="B26" s="147"/>
      <c r="C26" s="155" t="s">
        <v>268</v>
      </c>
      <c r="D26" s="167"/>
      <c r="E26" s="168" t="s">
        <v>15</v>
      </c>
      <c r="F26" s="179" t="s">
        <v>249</v>
      </c>
      <c r="G26" s="167"/>
      <c r="H26" s="165" t="s">
        <v>189</v>
      </c>
      <c r="I26" s="179" t="s">
        <v>250</v>
      </c>
      <c r="J26" s="168">
        <f>D26*G26</f>
        <v>0</v>
      </c>
      <c r="K26" s="168" t="s">
        <v>15</v>
      </c>
      <c r="L26" s="168"/>
      <c r="M26" s="168"/>
      <c r="N26" s="168"/>
      <c r="O26" s="194" t="s">
        <v>37</v>
      </c>
      <c r="P26" s="167">
        <f>J26+J28+J30</f>
        <v>0</v>
      </c>
      <c r="Q26" s="190" t="s">
        <v>15</v>
      </c>
      <c r="R26" s="155"/>
      <c r="S26" s="190" t="s">
        <v>15</v>
      </c>
      <c r="T26" s="168"/>
      <c r="U26" s="168">
        <f>P26-R26</f>
        <v>0</v>
      </c>
      <c r="V26" s="190" t="s">
        <v>15</v>
      </c>
    </row>
    <row r="27" spans="2:22" s="141" customFormat="1" ht="22" customHeight="1">
      <c r="B27" s="147"/>
      <c r="C27" s="155"/>
      <c r="D27" s="168"/>
      <c r="E27" s="168" t="s">
        <v>257</v>
      </c>
      <c r="F27" s="179" t="s">
        <v>51</v>
      </c>
      <c r="G27" s="168"/>
      <c r="H27" s="168" t="s">
        <v>257</v>
      </c>
      <c r="I27" s="179"/>
      <c r="J27" s="168"/>
      <c r="K27" s="168"/>
      <c r="L27" s="168"/>
      <c r="M27" s="168"/>
      <c r="N27" s="168"/>
      <c r="O27" s="155"/>
      <c r="P27" s="168"/>
      <c r="Q27" s="190"/>
      <c r="R27" s="155"/>
      <c r="S27" s="190"/>
      <c r="T27" s="168"/>
      <c r="U27" s="168"/>
      <c r="V27" s="190"/>
    </row>
    <row r="28" spans="2:22" s="141" customFormat="1" ht="22" customHeight="1">
      <c r="B28" s="147"/>
      <c r="C28" s="155" t="s">
        <v>268</v>
      </c>
      <c r="D28" s="167"/>
      <c r="E28" s="168" t="s">
        <v>15</v>
      </c>
      <c r="F28" s="179" t="s">
        <v>249</v>
      </c>
      <c r="G28" s="167"/>
      <c r="H28" s="165" t="s">
        <v>189</v>
      </c>
      <c r="I28" s="179" t="s">
        <v>250</v>
      </c>
      <c r="J28" s="168">
        <f>D28*G28</f>
        <v>0</v>
      </c>
      <c r="K28" s="168" t="s">
        <v>15</v>
      </c>
      <c r="L28" s="168"/>
      <c r="M28" s="168"/>
      <c r="N28" s="168"/>
      <c r="O28" s="155"/>
      <c r="P28" s="168"/>
      <c r="Q28" s="190"/>
      <c r="R28" s="155"/>
      <c r="S28" s="190"/>
      <c r="T28" s="168"/>
      <c r="U28" s="168"/>
      <c r="V28" s="190"/>
    </row>
    <row r="29" spans="2:22" s="141" customFormat="1" ht="22" customHeight="1">
      <c r="B29" s="147"/>
      <c r="C29" s="155"/>
      <c r="D29" s="168"/>
      <c r="E29" s="168" t="s">
        <v>257</v>
      </c>
      <c r="F29" s="179" t="s">
        <v>51</v>
      </c>
      <c r="G29" s="168"/>
      <c r="H29" s="168" t="s">
        <v>257</v>
      </c>
      <c r="I29" s="179"/>
      <c r="J29" s="168"/>
      <c r="K29" s="168"/>
      <c r="L29" s="168"/>
      <c r="M29" s="168"/>
      <c r="N29" s="168"/>
      <c r="O29" s="155"/>
      <c r="P29" s="168"/>
      <c r="Q29" s="190"/>
      <c r="R29" s="155"/>
      <c r="S29" s="190"/>
      <c r="T29" s="168"/>
      <c r="U29" s="168"/>
      <c r="V29" s="190"/>
    </row>
    <row r="30" spans="2:22" s="141" customFormat="1" ht="22" customHeight="1">
      <c r="B30" s="147"/>
      <c r="C30" s="155" t="s">
        <v>268</v>
      </c>
      <c r="D30" s="167"/>
      <c r="E30" s="168" t="s">
        <v>15</v>
      </c>
      <c r="F30" s="179" t="s">
        <v>249</v>
      </c>
      <c r="G30" s="167"/>
      <c r="H30" s="165" t="s">
        <v>189</v>
      </c>
      <c r="I30" s="179" t="s">
        <v>250</v>
      </c>
      <c r="J30" s="168">
        <f>D30*G30</f>
        <v>0</v>
      </c>
      <c r="K30" s="168" t="s">
        <v>15</v>
      </c>
      <c r="L30" s="168"/>
      <c r="M30" s="168"/>
      <c r="N30" s="168"/>
      <c r="O30" s="155"/>
      <c r="P30" s="168"/>
      <c r="Q30" s="190"/>
      <c r="R30" s="155"/>
      <c r="S30" s="190"/>
      <c r="T30" s="168"/>
      <c r="U30" s="168"/>
      <c r="V30" s="190"/>
    </row>
    <row r="31" spans="2:22" s="141" customFormat="1" ht="22" customHeight="1">
      <c r="B31" s="147"/>
      <c r="C31" s="157"/>
      <c r="D31" s="170"/>
      <c r="E31" s="170" t="s">
        <v>257</v>
      </c>
      <c r="F31" s="180" t="s">
        <v>51</v>
      </c>
      <c r="G31" s="170"/>
      <c r="H31" s="170" t="s">
        <v>257</v>
      </c>
      <c r="I31" s="180"/>
      <c r="J31" s="170"/>
      <c r="K31" s="170"/>
      <c r="L31" s="170"/>
      <c r="M31" s="170"/>
      <c r="N31" s="170"/>
      <c r="O31" s="157"/>
      <c r="P31" s="170"/>
      <c r="Q31" s="203"/>
      <c r="R31" s="157"/>
      <c r="S31" s="203"/>
      <c r="T31" s="170"/>
      <c r="U31" s="170"/>
      <c r="V31" s="203"/>
    </row>
    <row r="32" spans="2:22" s="141" customFormat="1" ht="22" customHeight="1">
      <c r="B32" s="147"/>
      <c r="C32" s="155" t="s">
        <v>258</v>
      </c>
      <c r="D32" s="168"/>
      <c r="E32" s="168"/>
      <c r="F32" s="168"/>
      <c r="G32" s="168"/>
      <c r="H32" s="168"/>
      <c r="I32" s="168"/>
      <c r="J32" s="168"/>
      <c r="K32" s="168"/>
      <c r="L32" s="168"/>
      <c r="M32" s="168"/>
      <c r="N32" s="168"/>
      <c r="O32" s="155"/>
      <c r="P32" s="168"/>
      <c r="Q32" s="190"/>
      <c r="R32" s="155"/>
      <c r="S32" s="190"/>
      <c r="T32" s="168"/>
      <c r="U32" s="168"/>
      <c r="V32" s="190"/>
    </row>
    <row r="33" spans="2:22" s="141" customFormat="1" ht="22" customHeight="1">
      <c r="B33" s="147"/>
      <c r="C33" s="155" t="s">
        <v>268</v>
      </c>
      <c r="D33" s="167"/>
      <c r="E33" s="168" t="s">
        <v>15</v>
      </c>
      <c r="F33" s="179" t="s">
        <v>249</v>
      </c>
      <c r="G33" s="167"/>
      <c r="H33" s="165" t="s">
        <v>189</v>
      </c>
      <c r="I33" s="179" t="s">
        <v>250</v>
      </c>
      <c r="J33" s="168">
        <f>D33*G33</f>
        <v>0</v>
      </c>
      <c r="K33" s="168" t="s">
        <v>15</v>
      </c>
      <c r="L33" s="168"/>
      <c r="M33" s="168"/>
      <c r="N33" s="168"/>
      <c r="O33" s="194" t="s">
        <v>37</v>
      </c>
      <c r="P33" s="167">
        <f>J33+J35+J37</f>
        <v>0</v>
      </c>
      <c r="Q33" s="190" t="s">
        <v>15</v>
      </c>
      <c r="R33" s="155"/>
      <c r="S33" s="190" t="s">
        <v>15</v>
      </c>
      <c r="T33" s="168"/>
      <c r="U33" s="168">
        <f>P33-R33</f>
        <v>0</v>
      </c>
      <c r="V33" s="190" t="s">
        <v>15</v>
      </c>
    </row>
    <row r="34" spans="2:22" s="141" customFormat="1" ht="22" customHeight="1">
      <c r="B34" s="147"/>
      <c r="C34" s="155"/>
      <c r="D34" s="168"/>
      <c r="E34" s="168"/>
      <c r="F34" s="179" t="s">
        <v>51</v>
      </c>
      <c r="G34" s="168"/>
      <c r="H34" s="168"/>
      <c r="I34" s="179"/>
      <c r="J34" s="177" t="s">
        <v>136</v>
      </c>
      <c r="K34" s="168" t="s">
        <v>260</v>
      </c>
      <c r="L34" s="168"/>
      <c r="M34" s="168"/>
      <c r="N34" s="168" t="s">
        <v>261</v>
      </c>
      <c r="O34" s="155"/>
      <c r="P34" s="168"/>
      <c r="Q34" s="190"/>
      <c r="R34" s="155"/>
      <c r="S34" s="190"/>
      <c r="T34" s="168"/>
      <c r="U34" s="168"/>
      <c r="V34" s="190"/>
    </row>
    <row r="35" spans="2:22" s="141" customFormat="1" ht="22" customHeight="1">
      <c r="B35" s="147"/>
      <c r="C35" s="155" t="s">
        <v>268</v>
      </c>
      <c r="D35" s="167"/>
      <c r="E35" s="168" t="s">
        <v>15</v>
      </c>
      <c r="F35" s="179" t="s">
        <v>249</v>
      </c>
      <c r="G35" s="167"/>
      <c r="H35" s="165" t="s">
        <v>189</v>
      </c>
      <c r="I35" s="179" t="s">
        <v>250</v>
      </c>
      <c r="J35" s="168">
        <f>D35*G35</f>
        <v>0</v>
      </c>
      <c r="K35" s="168" t="s">
        <v>15</v>
      </c>
      <c r="L35" s="168"/>
      <c r="M35" s="168"/>
      <c r="N35" s="168"/>
      <c r="O35" s="155"/>
      <c r="P35" s="168"/>
      <c r="Q35" s="190"/>
      <c r="R35" s="155"/>
      <c r="S35" s="190"/>
      <c r="T35" s="168"/>
      <c r="U35" s="168"/>
      <c r="V35" s="190"/>
    </row>
    <row r="36" spans="2:22" s="141" customFormat="1" ht="22" customHeight="1">
      <c r="B36" s="147"/>
      <c r="C36" s="155"/>
      <c r="D36" s="168"/>
      <c r="E36" s="168"/>
      <c r="F36" s="179" t="s">
        <v>51</v>
      </c>
      <c r="G36" s="168"/>
      <c r="H36" s="168"/>
      <c r="I36" s="179"/>
      <c r="J36" s="177" t="s">
        <v>136</v>
      </c>
      <c r="K36" s="168" t="s">
        <v>260</v>
      </c>
      <c r="L36" s="168"/>
      <c r="M36" s="168"/>
      <c r="N36" s="168" t="s">
        <v>261</v>
      </c>
      <c r="O36" s="155"/>
      <c r="P36" s="168"/>
      <c r="Q36" s="190"/>
      <c r="R36" s="155"/>
      <c r="S36" s="190"/>
      <c r="T36" s="168"/>
      <c r="U36" s="168"/>
      <c r="V36" s="190"/>
    </row>
    <row r="37" spans="2:22" s="141" customFormat="1" ht="22" customHeight="1">
      <c r="B37" s="147"/>
      <c r="C37" s="155" t="s">
        <v>268</v>
      </c>
      <c r="D37" s="167"/>
      <c r="E37" s="168" t="s">
        <v>15</v>
      </c>
      <c r="F37" s="179" t="s">
        <v>249</v>
      </c>
      <c r="G37" s="167"/>
      <c r="H37" s="165" t="s">
        <v>189</v>
      </c>
      <c r="I37" s="179" t="s">
        <v>250</v>
      </c>
      <c r="J37" s="168">
        <f>D37*G37</f>
        <v>0</v>
      </c>
      <c r="K37" s="168" t="s">
        <v>15</v>
      </c>
      <c r="L37" s="168"/>
      <c r="M37" s="168"/>
      <c r="N37" s="168"/>
      <c r="O37" s="155"/>
      <c r="P37" s="168"/>
      <c r="Q37" s="190"/>
      <c r="R37" s="155"/>
      <c r="S37" s="190"/>
      <c r="T37" s="168"/>
      <c r="U37" s="168"/>
      <c r="V37" s="190"/>
    </row>
    <row r="38" spans="2:22" s="141" customFormat="1" ht="22" customHeight="1">
      <c r="B38" s="147"/>
      <c r="C38" s="158"/>
      <c r="D38" s="171"/>
      <c r="E38" s="171"/>
      <c r="F38" s="181" t="s">
        <v>51</v>
      </c>
      <c r="G38" s="171"/>
      <c r="H38" s="171"/>
      <c r="I38" s="181"/>
      <c r="J38" s="186" t="s">
        <v>136</v>
      </c>
      <c r="K38" s="171" t="s">
        <v>260</v>
      </c>
      <c r="L38" s="171"/>
      <c r="M38" s="171"/>
      <c r="N38" s="171" t="s">
        <v>261</v>
      </c>
      <c r="O38" s="158"/>
      <c r="P38" s="171"/>
      <c r="Q38" s="204"/>
      <c r="R38" s="158"/>
      <c r="S38" s="204"/>
      <c r="T38" s="171"/>
      <c r="U38" s="171"/>
      <c r="V38" s="204"/>
    </row>
    <row r="39" spans="2:22" s="141" customFormat="1" ht="22" customHeight="1">
      <c r="B39" s="147"/>
      <c r="C39" s="159"/>
      <c r="D39" s="172"/>
      <c r="E39" s="172"/>
      <c r="F39" s="172"/>
      <c r="G39" s="172"/>
      <c r="H39" s="172"/>
      <c r="I39" s="172"/>
      <c r="J39" s="172"/>
      <c r="K39" s="172"/>
      <c r="L39" s="172"/>
      <c r="M39" s="172"/>
      <c r="N39" s="191"/>
      <c r="O39" s="195" t="s">
        <v>215</v>
      </c>
      <c r="P39" s="165"/>
      <c r="Q39" s="190"/>
      <c r="R39" s="155"/>
      <c r="S39" s="190"/>
      <c r="T39" s="165"/>
      <c r="U39" s="165"/>
      <c r="V39" s="190"/>
    </row>
    <row r="40" spans="2:22" s="141" customFormat="1" ht="22" customHeight="1">
      <c r="B40" s="147"/>
      <c r="C40" s="160"/>
      <c r="D40" s="173"/>
      <c r="E40" s="173"/>
      <c r="F40" s="173"/>
      <c r="G40" s="173"/>
      <c r="H40" s="173"/>
      <c r="I40" s="173"/>
      <c r="J40" s="173"/>
      <c r="K40" s="173"/>
      <c r="L40" s="173"/>
      <c r="M40" s="173"/>
      <c r="N40" s="192"/>
      <c r="O40" s="194" t="s">
        <v>37</v>
      </c>
      <c r="P40" s="371">
        <f>P8+P15+P22+P26+P33</f>
        <v>0</v>
      </c>
      <c r="Q40" s="190" t="s">
        <v>15</v>
      </c>
      <c r="R40" s="371">
        <f>R8+R15+R22+R26+R33</f>
        <v>0</v>
      </c>
      <c r="S40" s="190" t="s">
        <v>15</v>
      </c>
      <c r="T40" s="165"/>
      <c r="U40" s="371">
        <f>U8+U15+U22+U26+U33</f>
        <v>0</v>
      </c>
      <c r="V40" s="190" t="s">
        <v>15</v>
      </c>
    </row>
    <row r="41" spans="2:22" s="141" customFormat="1" ht="20" customHeight="1">
      <c r="B41" s="148"/>
      <c r="C41" s="161"/>
      <c r="D41" s="174"/>
      <c r="E41" s="174"/>
      <c r="F41" s="174"/>
      <c r="G41" s="174"/>
      <c r="H41" s="174"/>
      <c r="I41" s="174"/>
      <c r="J41" s="174"/>
      <c r="K41" s="174"/>
      <c r="L41" s="174"/>
      <c r="M41" s="174"/>
      <c r="N41" s="193"/>
      <c r="O41" s="155"/>
      <c r="P41" s="165"/>
      <c r="Q41" s="190"/>
      <c r="R41" s="155"/>
      <c r="S41" s="190"/>
      <c r="T41" s="165"/>
      <c r="U41" s="165"/>
      <c r="V41" s="190"/>
    </row>
    <row r="42" spans="2:22" s="141" customFormat="1" ht="22" customHeight="1">
      <c r="B42" s="144" t="s">
        <v>265</v>
      </c>
      <c r="C42" s="154"/>
      <c r="D42" s="369"/>
      <c r="E42" s="164" t="s">
        <v>15</v>
      </c>
      <c r="F42" s="178" t="s">
        <v>249</v>
      </c>
      <c r="G42" s="369"/>
      <c r="H42" s="184" t="s">
        <v>199</v>
      </c>
      <c r="I42" s="178" t="s">
        <v>250</v>
      </c>
      <c r="J42" s="164">
        <f>D42*G42</f>
        <v>0</v>
      </c>
      <c r="K42" s="164" t="s">
        <v>15</v>
      </c>
      <c r="L42" s="164"/>
      <c r="M42" s="164"/>
      <c r="N42" s="164"/>
      <c r="O42" s="196" t="s">
        <v>37</v>
      </c>
      <c r="P42" s="164">
        <f>J42</f>
        <v>0</v>
      </c>
      <c r="Q42" s="189" t="s">
        <v>15</v>
      </c>
      <c r="R42" s="154"/>
      <c r="S42" s="189" t="s">
        <v>15</v>
      </c>
      <c r="T42" s="164"/>
      <c r="U42" s="164">
        <f>P42-R42</f>
        <v>0</v>
      </c>
      <c r="V42" s="189" t="s">
        <v>15</v>
      </c>
    </row>
    <row r="43" spans="2:22" s="141" customFormat="1" ht="22" customHeight="1">
      <c r="B43" s="145"/>
      <c r="C43" s="155"/>
      <c r="D43" s="168" t="s">
        <v>243</v>
      </c>
      <c r="E43" s="168"/>
      <c r="F43" s="168"/>
      <c r="G43" s="168"/>
      <c r="H43" s="168" t="s">
        <v>221</v>
      </c>
      <c r="I43" s="168"/>
      <c r="J43" s="168"/>
      <c r="K43" s="168"/>
      <c r="L43" s="168"/>
      <c r="M43" s="168"/>
      <c r="N43" s="168"/>
      <c r="O43" s="155"/>
      <c r="P43" s="168"/>
      <c r="Q43" s="190"/>
      <c r="R43" s="155"/>
      <c r="S43" s="190"/>
      <c r="T43" s="168"/>
      <c r="U43" s="168"/>
      <c r="V43" s="190"/>
    </row>
    <row r="44" spans="2:22" s="141" customFormat="1" ht="20" customHeight="1">
      <c r="B44" s="149"/>
      <c r="C44" s="158"/>
      <c r="D44" s="176"/>
      <c r="E44" s="171"/>
      <c r="F44" s="171"/>
      <c r="G44" s="171"/>
      <c r="H44" s="171"/>
      <c r="I44" s="171"/>
      <c r="J44" s="171"/>
      <c r="K44" s="171"/>
      <c r="L44" s="171"/>
      <c r="M44" s="171"/>
      <c r="N44" s="171"/>
      <c r="O44" s="155"/>
      <c r="P44" s="168"/>
      <c r="Q44" s="190"/>
      <c r="R44" s="158"/>
      <c r="S44" s="204"/>
      <c r="T44" s="168"/>
      <c r="U44" s="168"/>
      <c r="V44" s="190"/>
    </row>
    <row r="45" spans="2:22" s="141" customFormat="1" ht="33.75" customHeight="1">
      <c r="B45" s="150" t="s">
        <v>263</v>
      </c>
      <c r="C45" s="162"/>
      <c r="D45" s="162"/>
      <c r="E45" s="162"/>
      <c r="F45" s="162"/>
      <c r="G45" s="162"/>
      <c r="H45" s="162"/>
      <c r="I45" s="162"/>
      <c r="J45" s="162"/>
      <c r="K45" s="162"/>
      <c r="L45" s="162"/>
      <c r="M45" s="162"/>
      <c r="N45" s="162"/>
      <c r="O45" s="197"/>
      <c r="P45" s="372">
        <f>P8+P15+P22+P26+P33+P42</f>
        <v>0</v>
      </c>
      <c r="Q45" s="205" t="s">
        <v>15</v>
      </c>
      <c r="R45" s="212">
        <f>R8+R15+R22+R26+R33+R42</f>
        <v>0</v>
      </c>
      <c r="S45" s="212" t="s">
        <v>15</v>
      </c>
      <c r="T45" s="197"/>
      <c r="U45" s="372">
        <f>U8+U15+U22+U26+U33+U42</f>
        <v>0</v>
      </c>
      <c r="V45" s="205" t="s">
        <v>15</v>
      </c>
    </row>
    <row r="46" spans="2:22" s="141" customFormat="1" ht="20" customHeight="1">
      <c r="B46" s="151"/>
      <c r="C46" s="151"/>
      <c r="D46" s="151"/>
      <c r="E46" s="151"/>
      <c r="F46" s="151"/>
      <c r="G46" s="151"/>
      <c r="H46" s="151"/>
      <c r="I46" s="151"/>
      <c r="J46" s="151"/>
      <c r="K46" s="151"/>
      <c r="L46" s="151"/>
      <c r="M46" s="151"/>
      <c r="N46" s="151"/>
      <c r="O46" s="168"/>
      <c r="P46" s="168"/>
      <c r="Q46" s="168"/>
      <c r="R46" s="168"/>
      <c r="S46" s="168"/>
      <c r="T46" s="168"/>
      <c r="U46" s="168"/>
      <c r="V46" s="168"/>
    </row>
  </sheetData>
  <mergeCells count="20">
    <mergeCell ref="C4:N4"/>
    <mergeCell ref="O4:Q4"/>
    <mergeCell ref="R4:S4"/>
    <mergeCell ref="T4:V4"/>
    <mergeCell ref="G6:I6"/>
    <mergeCell ref="D34:E34"/>
    <mergeCell ref="G34:H34"/>
    <mergeCell ref="L34:M34"/>
    <mergeCell ref="D36:E36"/>
    <mergeCell ref="G36:H36"/>
    <mergeCell ref="L36:M36"/>
    <mergeCell ref="D38:E38"/>
    <mergeCell ref="G38:H38"/>
    <mergeCell ref="L38:M38"/>
    <mergeCell ref="E43:G43"/>
    <mergeCell ref="B45:N45"/>
    <mergeCell ref="B5:B6"/>
    <mergeCell ref="C39:N41"/>
    <mergeCell ref="B42:B44"/>
    <mergeCell ref="B7:B41"/>
  </mergeCells>
  <phoneticPr fontId="9" type="Hiragana"/>
  <pageMargins left="0.70866141732283461" right="0.70866141732283461" top="0.3543307086614173" bottom="0.3543307086614173" header="0.31496062992125984" footer="0.31496062992125984"/>
  <pageSetup paperSize="9" scale="56" fitToWidth="1" fitToHeight="1" orientation="landscape" usePrinterDefaults="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dimension ref="A1"/>
  <sheetViews>
    <sheetView workbookViewId="0">
      <selection activeCell="B2" sqref="B2"/>
    </sheetView>
  </sheetViews>
  <sheetFormatPr defaultRowHeight="14.25"/>
  <sheetData/>
  <phoneticPr fontId="9" type="Hiragana"/>
  <pageMargins left="0.7" right="0.7" top="0.75" bottom="0.75" header="0.3" footer="0.3"/>
  <pageSetup paperSize="9"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FF0000"/>
  </sheetPr>
  <dimension ref="A2:F55"/>
  <sheetViews>
    <sheetView view="pageBreakPreview" zoomScale="85" zoomScaleSheetLayoutView="85" workbookViewId="0">
      <selection activeCell="F8" sqref="F8"/>
    </sheetView>
  </sheetViews>
  <sheetFormatPr defaultRowHeight="14.25"/>
  <cols>
    <col min="1" max="2" width="2.25" customWidth="1"/>
    <col min="3" max="3" width="34.125" customWidth="1"/>
    <col min="4" max="4" width="14.25" customWidth="1"/>
    <col min="5" max="6" width="20.125" customWidth="1"/>
    <col min="7" max="7" width="3.125" customWidth="1"/>
  </cols>
  <sheetData>
    <row r="2" spans="1:6">
      <c r="A2" t="s">
        <v>74</v>
      </c>
    </row>
    <row r="3" spans="1:6">
      <c r="B3" s="15"/>
      <c r="C3" s="35"/>
      <c r="D3" s="35"/>
      <c r="E3" s="35"/>
      <c r="F3" s="57"/>
    </row>
    <row r="4" spans="1:6">
      <c r="B4" s="25"/>
      <c r="F4" s="58"/>
    </row>
    <row r="5" spans="1:6" ht="21">
      <c r="B5" s="153" t="s">
        <v>77</v>
      </c>
      <c r="C5" s="179"/>
      <c r="D5" s="179"/>
      <c r="E5" s="179"/>
      <c r="F5" s="188"/>
    </row>
    <row r="6" spans="1:6">
      <c r="B6" s="25"/>
      <c r="F6" s="58"/>
    </row>
    <row r="7" spans="1:6">
      <c r="B7" s="25"/>
      <c r="F7" s="58"/>
    </row>
    <row r="8" spans="1:6">
      <c r="B8" s="25"/>
      <c r="E8" s="245"/>
      <c r="F8" s="257" t="s">
        <v>62</v>
      </c>
    </row>
    <row r="9" spans="1:6">
      <c r="B9" s="25"/>
      <c r="F9" s="58"/>
    </row>
    <row r="10" spans="1:6">
      <c r="B10" s="25"/>
      <c r="F10" s="58"/>
    </row>
    <row r="11" spans="1:6">
      <c r="B11" s="25" t="s">
        <v>4</v>
      </c>
      <c r="F11" s="58"/>
    </row>
    <row r="12" spans="1:6">
      <c r="B12" s="25"/>
      <c r="F12" s="58"/>
    </row>
    <row r="13" spans="1:6">
      <c r="B13" s="25"/>
      <c r="F13" s="58"/>
    </row>
    <row r="14" spans="1:6">
      <c r="B14" s="25"/>
      <c r="D14" s="241" t="s">
        <v>7</v>
      </c>
      <c r="E14" s="255">
        <f>様式1!N14</f>
        <v>0</v>
      </c>
      <c r="F14" s="258"/>
    </row>
    <row r="15" spans="1:6">
      <c r="B15" s="25"/>
      <c r="D15" s="241"/>
      <c r="F15" s="58"/>
    </row>
    <row r="16" spans="1:6">
      <c r="B16" s="25"/>
      <c r="D16" s="241" t="s">
        <v>64</v>
      </c>
      <c r="E16" s="255">
        <f>様式1!N16</f>
        <v>0</v>
      </c>
      <c r="F16" s="258"/>
    </row>
    <row r="17" spans="2:6">
      <c r="B17" s="25"/>
      <c r="D17" s="241" t="s">
        <v>11</v>
      </c>
      <c r="E17" s="255">
        <f>様式1!N17</f>
        <v>0</v>
      </c>
      <c r="F17" s="258">
        <f>様式1!O17</f>
        <v>0</v>
      </c>
    </row>
    <row r="18" spans="2:6">
      <c r="B18" s="25"/>
      <c r="F18" s="58"/>
    </row>
    <row r="19" spans="2:6">
      <c r="B19" s="25"/>
      <c r="F19" s="58"/>
    </row>
    <row r="20" spans="2:6">
      <c r="B20" s="25"/>
      <c r="F20" s="58"/>
    </row>
    <row r="21" spans="2:6">
      <c r="B21" s="25"/>
      <c r="F21" s="58"/>
    </row>
    <row r="22" spans="2:6">
      <c r="B22" s="25" t="s">
        <v>80</v>
      </c>
      <c r="F22" s="58"/>
    </row>
    <row r="23" spans="2:6">
      <c r="B23" s="25"/>
      <c r="F23" s="58"/>
    </row>
    <row r="24" spans="2:6">
      <c r="B24" s="25"/>
      <c r="F24" s="58"/>
    </row>
    <row r="25" spans="2:6">
      <c r="B25" s="13" t="s">
        <v>1</v>
      </c>
      <c r="D25" s="33" t="s">
        <v>66</v>
      </c>
      <c r="F25" s="58"/>
    </row>
    <row r="26" spans="2:6">
      <c r="B26" s="13"/>
      <c r="F26" s="58"/>
    </row>
    <row r="27" spans="2:6">
      <c r="B27" s="13"/>
      <c r="F27" s="58"/>
    </row>
    <row r="28" spans="2:6">
      <c r="B28" s="13" t="s">
        <v>69</v>
      </c>
      <c r="D28" s="119"/>
      <c r="E28" s="33" t="s">
        <v>15</v>
      </c>
      <c r="F28" s="58"/>
    </row>
    <row r="29" spans="2:6">
      <c r="B29" s="13"/>
      <c r="F29" s="58"/>
    </row>
    <row r="30" spans="2:6">
      <c r="B30" s="13"/>
      <c r="F30" s="58"/>
    </row>
    <row r="31" spans="2:6">
      <c r="B31" s="13" t="s">
        <v>82</v>
      </c>
      <c r="D31" s="254">
        <f>'様式13(実績)'!R17</f>
        <v>0</v>
      </c>
      <c r="E31" s="33" t="s">
        <v>15</v>
      </c>
      <c r="F31" s="58"/>
    </row>
    <row r="32" spans="2:6">
      <c r="B32" s="13"/>
      <c r="F32" s="58"/>
    </row>
    <row r="33" spans="2:6">
      <c r="B33" s="13"/>
      <c r="F33" s="58"/>
    </row>
    <row r="34" spans="2:6">
      <c r="B34" s="13" t="s">
        <v>83</v>
      </c>
      <c r="D34" s="375">
        <f>+D31-D28</f>
        <v>0</v>
      </c>
      <c r="E34" s="33" t="s">
        <v>15</v>
      </c>
      <c r="F34" s="58"/>
    </row>
    <row r="35" spans="2:6">
      <c r="B35" s="13"/>
      <c r="F35" s="58"/>
    </row>
    <row r="36" spans="2:6">
      <c r="B36" s="13"/>
      <c r="F36" s="58"/>
    </row>
    <row r="37" spans="2:6">
      <c r="B37" s="13" t="s">
        <v>85</v>
      </c>
      <c r="D37" s="376" t="s">
        <v>62</v>
      </c>
      <c r="E37" s="377"/>
      <c r="F37" s="58"/>
    </row>
    <row r="38" spans="2:6">
      <c r="B38" s="13" t="s">
        <v>87</v>
      </c>
      <c r="F38" s="58"/>
    </row>
    <row r="39" spans="2:6">
      <c r="B39" s="13"/>
      <c r="F39" s="58"/>
    </row>
    <row r="40" spans="2:6">
      <c r="B40" s="13" t="s">
        <v>81</v>
      </c>
      <c r="D40" s="33" t="s">
        <v>91</v>
      </c>
      <c r="E40" s="378"/>
      <c r="F40" s="58"/>
    </row>
    <row r="41" spans="2:6">
      <c r="B41" s="13"/>
      <c r="F41" s="58"/>
    </row>
    <row r="42" spans="2:6">
      <c r="B42" s="13"/>
      <c r="F42" s="58"/>
    </row>
    <row r="43" spans="2:6">
      <c r="B43" s="13" t="s">
        <v>89</v>
      </c>
      <c r="D43" s="376" t="s">
        <v>62</v>
      </c>
      <c r="E43" s="377"/>
      <c r="F43" s="58"/>
    </row>
    <row r="44" spans="2:6">
      <c r="B44" s="25"/>
      <c r="F44" s="58"/>
    </row>
    <row r="45" spans="2:6">
      <c r="B45" s="25"/>
      <c r="F45" s="58"/>
    </row>
    <row r="46" spans="2:6">
      <c r="B46" s="25"/>
      <c r="F46" s="58"/>
    </row>
    <row r="47" spans="2:6">
      <c r="B47" s="25"/>
      <c r="F47" s="58"/>
    </row>
    <row r="48" spans="2:6">
      <c r="B48" s="25"/>
      <c r="F48" s="58"/>
    </row>
    <row r="49" spans="1:6">
      <c r="B49" s="25"/>
      <c r="F49" s="58"/>
    </row>
    <row r="50" spans="1:6">
      <c r="B50" s="25"/>
      <c r="F50" s="58"/>
    </row>
    <row r="51" spans="1:6">
      <c r="B51" s="25"/>
      <c r="F51" s="58"/>
    </row>
    <row r="52" spans="1:6">
      <c r="B52" s="25"/>
      <c r="F52" s="58"/>
    </row>
    <row r="53" spans="1:6">
      <c r="B53" s="25"/>
      <c r="F53" s="58"/>
    </row>
    <row r="54" spans="1:6">
      <c r="B54" s="29"/>
      <c r="C54" s="34"/>
      <c r="D54" s="34"/>
      <c r="E54" s="34"/>
      <c r="F54" s="59"/>
    </row>
    <row r="55" spans="1:6">
      <c r="A55" t="s">
        <v>79</v>
      </c>
    </row>
  </sheetData>
  <sheetProtection password="D213" sheet="1" objects="1" scenarios="1"/>
  <mergeCells count="3">
    <mergeCell ref="B5:F5"/>
    <mergeCell ref="E14:F14"/>
    <mergeCell ref="E16:F16"/>
  </mergeCells>
  <phoneticPr fontId="9" type="Hiragana"/>
  <pageMargins left="0.7" right="0.7" top="0.75" bottom="0.75" header="0.3" footer="0.3"/>
  <pageSetup paperSize="9" scale="82" fitToWidth="1" fitToHeight="1" orientation="portrait" usePrinterDefaults="1" blackAndWhite="1"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FF0000"/>
  </sheetPr>
  <dimension ref="A1:T18"/>
  <sheetViews>
    <sheetView view="pageBreakPreview" zoomScale="85" zoomScaleSheetLayoutView="85" workbookViewId="0">
      <selection activeCell="P10" sqref="P10:S10"/>
    </sheetView>
  </sheetViews>
  <sheetFormatPr defaultRowHeight="14.25"/>
  <cols>
    <col min="1" max="2" width="2.25" customWidth="1"/>
    <col min="3" max="3" width="12.25" customWidth="1"/>
    <col min="4" max="4" width="20.375" customWidth="1"/>
    <col min="5" max="7" width="11.75" customWidth="1"/>
    <col min="8" max="8" width="14.25" customWidth="1"/>
    <col min="9" max="10" width="2.125" customWidth="1"/>
    <col min="11" max="11" width="1.875" customWidth="1"/>
    <col min="12" max="13" width="2.25" customWidth="1"/>
    <col min="14" max="14" width="12.25" customWidth="1"/>
    <col min="15" max="15" width="20.375" customWidth="1"/>
    <col min="16" max="18" width="11.75" customWidth="1"/>
    <col min="19" max="19" width="14.25" customWidth="1"/>
    <col min="20" max="20" width="2.125" style="379" customWidth="1"/>
    <col min="21" max="21" width="2.125" customWidth="1"/>
  </cols>
  <sheetData>
    <row r="1" spans="1:20" ht="15" customHeight="1">
      <c r="G1" s="385" t="s">
        <v>156</v>
      </c>
      <c r="H1" s="387"/>
      <c r="I1" s="389"/>
    </row>
    <row r="2" spans="1:20" ht="15" customHeight="1">
      <c r="A2" t="s">
        <v>340</v>
      </c>
      <c r="G2" s="386"/>
      <c r="H2" s="388"/>
      <c r="I2" s="389"/>
      <c r="L2" t="s">
        <v>340</v>
      </c>
    </row>
    <row r="3" spans="1:20">
      <c r="B3" s="15"/>
      <c r="C3" s="35"/>
      <c r="D3" s="35"/>
      <c r="E3" s="35"/>
      <c r="F3" s="35"/>
      <c r="I3" s="57"/>
      <c r="L3" s="15"/>
      <c r="M3" s="35"/>
      <c r="N3" s="35"/>
      <c r="O3" s="35"/>
      <c r="P3" s="35"/>
      <c r="Q3" s="35"/>
      <c r="R3" s="35"/>
      <c r="S3" s="35"/>
      <c r="T3" s="392"/>
    </row>
    <row r="4" spans="1:20">
      <c r="B4" s="25"/>
      <c r="I4" s="58"/>
      <c r="L4" s="25"/>
      <c r="T4" s="393"/>
    </row>
    <row r="5" spans="1:20" ht="21">
      <c r="B5" s="153" t="s">
        <v>92</v>
      </c>
      <c r="C5" s="179"/>
      <c r="D5" s="179"/>
      <c r="E5" s="179"/>
      <c r="F5" s="179"/>
      <c r="G5" s="179"/>
      <c r="H5" s="179"/>
      <c r="I5" s="188"/>
      <c r="L5" s="25"/>
      <c r="M5" s="179" t="s">
        <v>92</v>
      </c>
      <c r="N5" s="179"/>
      <c r="O5" s="179"/>
      <c r="P5" s="179"/>
      <c r="Q5" s="179"/>
      <c r="R5" s="179"/>
      <c r="S5" s="179"/>
      <c r="T5" s="188"/>
    </row>
    <row r="6" spans="1:20">
      <c r="B6" s="25"/>
      <c r="I6" s="58"/>
      <c r="L6" s="25"/>
      <c r="T6" s="393"/>
    </row>
    <row r="7" spans="1:20">
      <c r="B7" s="25"/>
      <c r="I7" s="58"/>
      <c r="L7" s="25"/>
      <c r="T7" s="393"/>
    </row>
    <row r="8" spans="1:20">
      <c r="B8" s="25" t="s">
        <v>21</v>
      </c>
      <c r="I8" s="58"/>
      <c r="L8" s="25"/>
      <c r="M8" s="33" t="s">
        <v>21</v>
      </c>
      <c r="T8" s="393"/>
    </row>
    <row r="9" spans="1:20">
      <c r="B9" s="25"/>
      <c r="C9" s="260" t="s">
        <v>25</v>
      </c>
      <c r="D9" s="260" t="s">
        <v>29</v>
      </c>
      <c r="E9" s="260" t="s">
        <v>30</v>
      </c>
      <c r="F9" s="260"/>
      <c r="G9" s="260"/>
      <c r="H9" s="260"/>
      <c r="I9" s="290"/>
      <c r="L9" s="25"/>
      <c r="N9" s="260" t="s">
        <v>25</v>
      </c>
      <c r="O9" s="260" t="s">
        <v>29</v>
      </c>
      <c r="P9" s="260" t="s">
        <v>30</v>
      </c>
      <c r="Q9" s="260"/>
      <c r="R9" s="260"/>
      <c r="S9" s="260"/>
      <c r="T9" s="290"/>
    </row>
    <row r="10" spans="1:20" ht="226.5" customHeight="1">
      <c r="B10" s="25"/>
      <c r="C10" s="265" t="s">
        <v>46</v>
      </c>
      <c r="D10" s="380" t="str">
        <f>TEXT(様式1!$D$31,"ggge年m月dd日")&amp;"～"&amp;TEXT(様式1!$F$31,"ggge年m月dd日")</f>
        <v>令和○年○月○日～令和○年○月○日</v>
      </c>
      <c r="E10" s="383" t="s">
        <v>336</v>
      </c>
      <c r="F10" s="383"/>
      <c r="G10" s="383"/>
      <c r="H10" s="383"/>
      <c r="I10" s="285"/>
      <c r="L10" s="25"/>
      <c r="N10" s="265" t="s">
        <v>46</v>
      </c>
      <c r="O10" s="390" t="str">
        <f>TEXT(様式1!$L$31,"ggge年m月dd日")&amp;"～"&amp;TEXT(様式1!$N$31,"ggge年m月dd日")</f>
        <v>令和　年　月　日～令和　年　月　日</v>
      </c>
      <c r="P10" s="391"/>
      <c r="Q10" s="391"/>
      <c r="R10" s="391"/>
      <c r="S10" s="391"/>
      <c r="T10" s="293"/>
    </row>
    <row r="11" spans="1:20">
      <c r="B11" s="25"/>
      <c r="I11" s="58"/>
      <c r="L11" s="25"/>
      <c r="T11" s="393"/>
    </row>
    <row r="12" spans="1:20">
      <c r="B12" s="25" t="s">
        <v>35</v>
      </c>
      <c r="H12" s="241" t="s">
        <v>31</v>
      </c>
      <c r="I12" s="291"/>
      <c r="L12" s="25"/>
      <c r="M12" s="33" t="s">
        <v>35</v>
      </c>
      <c r="S12" s="241" t="s">
        <v>31</v>
      </c>
      <c r="T12" s="291"/>
    </row>
    <row r="13" spans="1:20" ht="45.75" customHeight="1">
      <c r="B13" s="25"/>
      <c r="C13" s="264" t="s">
        <v>25</v>
      </c>
      <c r="D13" s="260" t="s">
        <v>36</v>
      </c>
      <c r="E13" s="260" t="s">
        <v>27</v>
      </c>
      <c r="F13" s="264" t="s">
        <v>58</v>
      </c>
      <c r="G13" s="264" t="s">
        <v>93</v>
      </c>
      <c r="H13" s="264" t="s">
        <v>9</v>
      </c>
      <c r="I13" s="292"/>
      <c r="L13" s="25"/>
      <c r="N13" s="264" t="s">
        <v>25</v>
      </c>
      <c r="O13" s="260" t="s">
        <v>36</v>
      </c>
      <c r="P13" s="260" t="s">
        <v>27</v>
      </c>
      <c r="Q13" s="264" t="s">
        <v>58</v>
      </c>
      <c r="R13" s="264" t="s">
        <v>93</v>
      </c>
      <c r="S13" s="264" t="s">
        <v>9</v>
      </c>
      <c r="T13" s="292"/>
    </row>
    <row r="14" spans="1:20" ht="47.25" customHeight="1">
      <c r="B14" s="25"/>
      <c r="C14" s="265" t="s">
        <v>66</v>
      </c>
      <c r="D14" s="381" t="s">
        <v>34</v>
      </c>
      <c r="E14" s="276">
        <f>'別紙５－２_費用明細書'!F7</f>
        <v>55000</v>
      </c>
      <c r="F14" s="276">
        <f>'別紙５－２_費用明細書'!I7</f>
        <v>50000</v>
      </c>
      <c r="G14" s="282"/>
      <c r="H14" s="261" t="s">
        <v>281</v>
      </c>
      <c r="I14" s="293"/>
      <c r="L14" s="25"/>
      <c r="N14" s="265" t="s">
        <v>66</v>
      </c>
      <c r="O14" s="381" t="s">
        <v>34</v>
      </c>
      <c r="P14" s="300">
        <f>'別紙５－２_費用明細書'!P17</f>
        <v>0</v>
      </c>
      <c r="Q14" s="300">
        <f>'別紙５－２_費用明細書'!S17</f>
        <v>0</v>
      </c>
      <c r="R14" s="282"/>
      <c r="S14" s="261" t="s">
        <v>281</v>
      </c>
      <c r="T14" s="293"/>
    </row>
    <row r="15" spans="1:20" ht="47.25" customHeight="1">
      <c r="B15" s="25"/>
      <c r="C15" s="265"/>
      <c r="D15" s="381" t="s">
        <v>24</v>
      </c>
      <c r="E15" s="276">
        <f>'別紙５－２_費用明細書'!F24</f>
        <v>37000</v>
      </c>
      <c r="F15" s="276">
        <f>'別紙５－２_費用明細書'!I24</f>
        <v>33636</v>
      </c>
      <c r="G15" s="282"/>
      <c r="H15" s="262"/>
      <c r="I15" s="293"/>
      <c r="L15" s="25"/>
      <c r="N15" s="265"/>
      <c r="O15" s="381" t="s">
        <v>24</v>
      </c>
      <c r="P15" s="300">
        <f>'別紙５－２_費用明細書'!P46</f>
        <v>0</v>
      </c>
      <c r="Q15" s="300">
        <f>'別紙５－２_費用明細書'!S46</f>
        <v>0</v>
      </c>
      <c r="R15" s="282"/>
      <c r="S15" s="262"/>
      <c r="T15" s="293"/>
    </row>
    <row r="16" spans="1:20" ht="47.25" customHeight="1">
      <c r="B16" s="25"/>
      <c r="C16" s="266"/>
      <c r="D16" s="382" t="s">
        <v>68</v>
      </c>
      <c r="E16" s="277">
        <f>'別紙５－２_費用明細書'!F53</f>
        <v>11000</v>
      </c>
      <c r="F16" s="277">
        <f>'別紙５－２_費用明細書'!I53</f>
        <v>8363</v>
      </c>
      <c r="G16" s="283"/>
      <c r="H16" s="287"/>
      <c r="I16" s="293"/>
      <c r="L16" s="25"/>
      <c r="N16" s="266"/>
      <c r="O16" s="382" t="s">
        <v>68</v>
      </c>
      <c r="P16" s="301">
        <f>'別紙５－２_費用明細書'!P75</f>
        <v>0</v>
      </c>
      <c r="Q16" s="301">
        <f>'別紙５－２_費用明細書'!S75</f>
        <v>0</v>
      </c>
      <c r="R16" s="283"/>
      <c r="S16" s="287"/>
      <c r="T16" s="293"/>
    </row>
    <row r="17" spans="2:20" ht="22.5" customHeight="1">
      <c r="B17" s="25"/>
      <c r="C17" s="267" t="s">
        <v>37</v>
      </c>
      <c r="D17" s="59"/>
      <c r="E17" s="384">
        <f>SUM(E14:E16)</f>
        <v>103000</v>
      </c>
      <c r="F17" s="384">
        <f>SUM(F14:F16)</f>
        <v>91999</v>
      </c>
      <c r="G17" s="384">
        <f>MIN(ROUNDDOWN(F17/2,-3),IF(様式1!D26="（通常枠）",150000,300000))</f>
        <v>45000</v>
      </c>
      <c r="H17" s="288"/>
      <c r="I17" s="58"/>
      <c r="L17" s="25"/>
      <c r="N17" s="267" t="s">
        <v>37</v>
      </c>
      <c r="O17" s="59"/>
      <c r="P17" s="302">
        <f>SUM(P14:P16)</f>
        <v>0</v>
      </c>
      <c r="Q17" s="302">
        <f>SUM(Q14:Q16)</f>
        <v>0</v>
      </c>
      <c r="R17" s="302">
        <f>MIN(ROUNDDOWN(Q17/2,-3),IF(様式1!N26="（通常枠）",150000,300000))</f>
        <v>0</v>
      </c>
      <c r="S17" s="288"/>
      <c r="T17" s="393"/>
    </row>
    <row r="18" spans="2:20">
      <c r="B18" s="29"/>
      <c r="C18" s="34"/>
      <c r="D18" s="34"/>
      <c r="E18" s="34"/>
      <c r="F18" s="34"/>
      <c r="G18" s="34"/>
      <c r="H18" s="34"/>
      <c r="I18" s="59"/>
      <c r="L18" s="29"/>
      <c r="M18" s="34"/>
      <c r="N18" s="34"/>
      <c r="O18" s="34"/>
      <c r="P18" s="34"/>
      <c r="Q18" s="34"/>
      <c r="R18" s="34"/>
      <c r="S18" s="34"/>
      <c r="T18" s="394"/>
    </row>
  </sheetData>
  <sheetProtection password="D213" sheet="1" objects="1" scenarios="1"/>
  <mergeCells count="11">
    <mergeCell ref="B5:H5"/>
    <mergeCell ref="M5:S5"/>
    <mergeCell ref="E9:H9"/>
    <mergeCell ref="P9:S9"/>
    <mergeCell ref="E10:H10"/>
    <mergeCell ref="P10:S10"/>
    <mergeCell ref="G1:H2"/>
    <mergeCell ref="C14:C16"/>
    <mergeCell ref="H14:H16"/>
    <mergeCell ref="N14:N16"/>
    <mergeCell ref="S14:S16"/>
  </mergeCells>
  <phoneticPr fontId="9" type="Hiragana"/>
  <pageMargins left="0.7" right="0.7" top="0.75" bottom="0.75" header="0.3" footer="0.3"/>
  <pageSetup paperSize="9" scale="88" fitToWidth="0" fitToHeight="1" orientation="portrait" usePrinterDefaults="1" r:id="rId1"/>
  <colBreaks count="1" manualBreakCount="1">
    <brk id="10" max="18"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FF0000"/>
  </sheetPr>
  <dimension ref="A1:M29"/>
  <sheetViews>
    <sheetView view="pageBreakPreview" zoomScale="85" zoomScaleSheetLayoutView="85" workbookViewId="0">
      <selection activeCell="I27" sqref="I27:M27"/>
    </sheetView>
  </sheetViews>
  <sheetFormatPr defaultRowHeight="14.25"/>
  <cols>
    <col min="1" max="2" width="2.25" customWidth="1"/>
    <col min="3" max="3" width="24.625" customWidth="1"/>
    <col min="4" max="4" width="17" customWidth="1"/>
    <col min="5" max="5" width="3.375" customWidth="1"/>
    <col min="6" max="6" width="34.125" customWidth="1"/>
    <col min="7" max="7" width="2.5" customWidth="1"/>
    <col min="8" max="9" width="2.25" customWidth="1"/>
    <col min="10" max="10" width="24.625" customWidth="1"/>
    <col min="11" max="11" width="17" customWidth="1"/>
    <col min="12" max="12" width="3.375" customWidth="1"/>
    <col min="13" max="13" width="34.125" customWidth="1"/>
  </cols>
  <sheetData>
    <row r="1" spans="1:13">
      <c r="A1" s="329"/>
      <c r="B1" s="329"/>
      <c r="C1" s="329"/>
      <c r="D1" s="329"/>
      <c r="E1" s="329"/>
      <c r="F1" s="408" t="s">
        <v>156</v>
      </c>
      <c r="H1" s="329"/>
      <c r="I1" s="329"/>
      <c r="J1" s="329"/>
      <c r="K1" s="329"/>
      <c r="L1" s="329"/>
      <c r="M1" s="329"/>
    </row>
    <row r="2" spans="1:13">
      <c r="A2" s="329" t="s">
        <v>272</v>
      </c>
      <c r="B2" s="329"/>
      <c r="C2" s="329"/>
      <c r="D2" s="329"/>
      <c r="E2" s="329"/>
      <c r="F2" s="409"/>
      <c r="H2" s="329" t="s">
        <v>272</v>
      </c>
      <c r="I2" s="329"/>
      <c r="J2" s="329"/>
      <c r="K2" s="329"/>
      <c r="L2" s="329"/>
      <c r="M2" s="329"/>
    </row>
    <row r="3" spans="1:13">
      <c r="A3" s="329"/>
      <c r="B3" s="329"/>
      <c r="C3" s="329"/>
      <c r="D3" s="329"/>
      <c r="E3" s="329"/>
      <c r="F3" s="410" t="s">
        <v>62</v>
      </c>
      <c r="H3" s="329"/>
      <c r="I3" s="329"/>
      <c r="J3" s="329"/>
      <c r="K3" s="329"/>
      <c r="L3" s="329"/>
      <c r="M3" s="421" t="str">
        <f>'様式12(実績)'!F8</f>
        <v>令和　年　月　日</v>
      </c>
    </row>
    <row r="4" spans="1:13">
      <c r="A4" s="329"/>
      <c r="B4" s="329"/>
      <c r="C4" s="329"/>
      <c r="D4" s="329"/>
      <c r="E4" s="329"/>
      <c r="F4" s="329"/>
      <c r="H4" s="329"/>
      <c r="I4" s="329"/>
      <c r="J4" s="329"/>
      <c r="K4" s="329"/>
      <c r="L4" s="329"/>
      <c r="M4" s="329"/>
    </row>
    <row r="5" spans="1:13">
      <c r="A5" s="329"/>
      <c r="B5" s="329"/>
      <c r="C5" s="329"/>
      <c r="D5" s="329"/>
      <c r="E5" s="329"/>
      <c r="F5" s="329"/>
      <c r="H5" s="329"/>
      <c r="I5" s="329"/>
      <c r="J5" s="329"/>
      <c r="K5" s="329"/>
      <c r="L5" s="329"/>
      <c r="M5" s="329"/>
    </row>
    <row r="6" spans="1:13">
      <c r="A6" s="329"/>
      <c r="B6" s="329" t="s">
        <v>4</v>
      </c>
      <c r="C6" s="329"/>
      <c r="D6" s="329"/>
      <c r="E6" s="329"/>
      <c r="F6" s="329"/>
      <c r="H6" s="329"/>
      <c r="I6" s="329" t="s">
        <v>4</v>
      </c>
      <c r="J6" s="329"/>
      <c r="K6" s="329"/>
      <c r="L6" s="329"/>
      <c r="M6" s="329"/>
    </row>
    <row r="7" spans="1:13">
      <c r="A7" s="329"/>
      <c r="B7" s="329"/>
      <c r="C7" s="329"/>
      <c r="D7" s="329"/>
      <c r="E7" s="329"/>
      <c r="F7" s="329"/>
      <c r="H7" s="329"/>
      <c r="I7" s="329"/>
      <c r="J7" s="329"/>
      <c r="K7" s="329"/>
      <c r="L7" s="329"/>
      <c r="M7" s="329"/>
    </row>
    <row r="8" spans="1:13">
      <c r="A8" s="329"/>
      <c r="B8" s="329"/>
      <c r="C8" s="329"/>
      <c r="D8" s="329"/>
      <c r="E8" s="329"/>
      <c r="F8" s="329"/>
      <c r="H8" s="329"/>
      <c r="I8" s="329"/>
      <c r="J8" s="329"/>
      <c r="K8" s="329"/>
      <c r="L8" s="329"/>
      <c r="M8" s="329"/>
    </row>
    <row r="9" spans="1:13">
      <c r="A9" s="329"/>
      <c r="B9" s="329"/>
      <c r="C9" s="329"/>
      <c r="D9" s="332" t="s">
        <v>7</v>
      </c>
      <c r="E9" s="332"/>
      <c r="F9" s="411" t="str">
        <f>様式1!F14</f>
        <v>秋田県秋田市山王３－１－１</v>
      </c>
      <c r="H9" s="329"/>
      <c r="I9" s="329"/>
      <c r="J9" s="329"/>
      <c r="K9" s="332" t="s">
        <v>7</v>
      </c>
      <c r="L9" s="332"/>
      <c r="M9" s="422">
        <f>'様式12(実績)'!E14</f>
        <v>0</v>
      </c>
    </row>
    <row r="10" spans="1:13">
      <c r="A10" s="329"/>
      <c r="B10" s="329"/>
      <c r="C10" s="329"/>
      <c r="D10" s="332"/>
      <c r="E10" s="332"/>
      <c r="F10" s="329"/>
      <c r="H10" s="329"/>
      <c r="I10" s="329"/>
      <c r="J10" s="329"/>
      <c r="K10" s="332"/>
      <c r="L10" s="332"/>
      <c r="M10" s="329"/>
    </row>
    <row r="11" spans="1:13">
      <c r="A11" s="329"/>
      <c r="B11" s="329"/>
      <c r="C11" s="329"/>
      <c r="D11" s="332" t="s">
        <v>64</v>
      </c>
      <c r="E11" s="332"/>
      <c r="F11" s="411" t="str">
        <f>様式1!F16</f>
        <v>株式会社○○○</v>
      </c>
      <c r="H11" s="329"/>
      <c r="I11" s="329"/>
      <c r="J11" s="329"/>
      <c r="K11" s="332" t="s">
        <v>64</v>
      </c>
      <c r="L11" s="332"/>
      <c r="M11" s="422">
        <f>'様式12(実績)'!E16</f>
        <v>0</v>
      </c>
    </row>
    <row r="12" spans="1:13">
      <c r="A12" s="329"/>
      <c r="B12" s="329"/>
      <c r="C12" s="329"/>
      <c r="D12" s="332" t="s">
        <v>11</v>
      </c>
      <c r="E12" s="332"/>
      <c r="F12" s="411" t="str">
        <f>様式1!F17&amp;"　"&amp;様式1!G17</f>
        <v>代表取締役　秋田　太郎</v>
      </c>
      <c r="H12" s="329"/>
      <c r="I12" s="329"/>
      <c r="J12" s="329"/>
      <c r="K12" s="332" t="s">
        <v>11</v>
      </c>
      <c r="L12" s="332"/>
      <c r="M12" s="422" t="str">
        <f>'様式12(実績)'!E17&amp;"　"&amp;'様式12(実績)'!F17</f>
        <v>0　0</v>
      </c>
    </row>
    <row r="13" spans="1:13">
      <c r="A13" s="329"/>
      <c r="B13" s="329"/>
      <c r="C13" s="329"/>
      <c r="D13" s="329"/>
      <c r="E13" s="329"/>
      <c r="F13" s="329"/>
      <c r="H13" s="329"/>
      <c r="I13" s="329"/>
      <c r="J13" s="329"/>
      <c r="K13" s="329"/>
      <c r="L13" s="329"/>
      <c r="M13" s="329"/>
    </row>
    <row r="14" spans="1:13">
      <c r="A14" s="329"/>
      <c r="B14" s="329"/>
      <c r="C14" s="329"/>
      <c r="D14" s="329"/>
      <c r="E14" s="329"/>
      <c r="F14" s="329"/>
      <c r="H14" s="329"/>
      <c r="I14" s="329"/>
      <c r="J14" s="329"/>
      <c r="K14" s="329"/>
      <c r="L14" s="329"/>
      <c r="M14" s="329"/>
    </row>
    <row r="15" spans="1:13">
      <c r="A15" s="395" t="s">
        <v>134</v>
      </c>
      <c r="B15" s="395"/>
      <c r="C15" s="395"/>
      <c r="D15" s="395"/>
      <c r="E15" s="395"/>
      <c r="F15" s="395"/>
      <c r="H15" s="395" t="s">
        <v>134</v>
      </c>
      <c r="I15" s="395"/>
      <c r="J15" s="395"/>
      <c r="K15" s="395"/>
      <c r="L15" s="395"/>
      <c r="M15" s="395"/>
    </row>
    <row r="16" spans="1:13">
      <c r="A16" s="329"/>
      <c r="B16" s="329"/>
      <c r="C16" s="329"/>
      <c r="D16" s="329"/>
      <c r="E16" s="329"/>
      <c r="F16" s="329"/>
      <c r="H16" s="329"/>
      <c r="I16" s="329"/>
      <c r="J16" s="329"/>
      <c r="K16" s="329"/>
      <c r="L16" s="329"/>
      <c r="M16" s="329"/>
    </row>
    <row r="17" spans="1:13">
      <c r="A17" s="329"/>
      <c r="C17" s="401" t="s">
        <v>315</v>
      </c>
      <c r="D17" s="401" t="s">
        <v>160</v>
      </c>
      <c r="E17" s="396" t="s">
        <v>65</v>
      </c>
      <c r="H17" s="329"/>
      <c r="J17" s="417" t="str">
        <f>DBCS(TEXT('様式12(実績)'!D37,"ggge年m月dd日"))&amp;"付け"</f>
        <v>令和　年　月　日付け</v>
      </c>
      <c r="K17" s="417" t="str">
        <f>"指令地産－"&amp;'様式12(実績)'!E40</f>
        <v>指令地産－</v>
      </c>
      <c r="L17" s="396" t="s">
        <v>65</v>
      </c>
    </row>
    <row r="18" spans="1:13">
      <c r="A18" s="329"/>
      <c r="B18" s="396" t="s">
        <v>278</v>
      </c>
      <c r="C18" s="396"/>
      <c r="D18" s="396"/>
      <c r="E18" s="396"/>
      <c r="F18" s="396"/>
      <c r="H18" s="329"/>
      <c r="I18" s="396" t="s">
        <v>278</v>
      </c>
      <c r="J18" s="396"/>
      <c r="K18" s="396"/>
      <c r="L18" s="396"/>
      <c r="M18" s="396"/>
    </row>
    <row r="19" spans="1:13">
      <c r="A19" s="329"/>
      <c r="B19" s="397" t="s">
        <v>138</v>
      </c>
      <c r="C19" s="397"/>
      <c r="D19" s="397"/>
      <c r="E19" s="397"/>
      <c r="F19" s="397"/>
      <c r="H19" s="329"/>
      <c r="I19" s="397" t="s">
        <v>138</v>
      </c>
      <c r="J19" s="397"/>
      <c r="K19" s="397"/>
      <c r="L19" s="397"/>
      <c r="M19" s="397"/>
    </row>
    <row r="20" spans="1:13">
      <c r="A20" s="329"/>
      <c r="B20" s="329"/>
      <c r="C20" s="329"/>
      <c r="D20" s="329"/>
      <c r="E20" s="329"/>
      <c r="F20" s="329"/>
      <c r="H20" s="329"/>
      <c r="I20" s="329"/>
      <c r="J20" s="329"/>
      <c r="K20" s="329"/>
      <c r="L20" s="329"/>
      <c r="M20" s="329"/>
    </row>
    <row r="21" spans="1:13">
      <c r="A21" s="329"/>
      <c r="B21" s="395" t="s">
        <v>140</v>
      </c>
      <c r="C21" s="395"/>
      <c r="D21" s="395"/>
      <c r="E21" s="395"/>
      <c r="F21" s="395"/>
      <c r="H21" s="329"/>
      <c r="I21" s="395" t="s">
        <v>140</v>
      </c>
      <c r="J21" s="395"/>
      <c r="K21" s="395"/>
      <c r="L21" s="395"/>
      <c r="M21" s="395"/>
    </row>
    <row r="22" spans="1:13">
      <c r="A22" s="329"/>
      <c r="B22" s="329" t="s">
        <v>142</v>
      </c>
      <c r="C22" s="329"/>
      <c r="D22" s="329"/>
      <c r="E22" s="329"/>
      <c r="F22" s="329"/>
      <c r="H22" s="329"/>
      <c r="I22" s="329" t="s">
        <v>142</v>
      </c>
      <c r="J22" s="329"/>
      <c r="K22" s="329"/>
      <c r="L22" s="329"/>
      <c r="M22" s="329"/>
    </row>
    <row r="23" spans="1:13" ht="28.5" customHeight="1">
      <c r="A23" s="329"/>
      <c r="B23" s="398" t="s">
        <v>144</v>
      </c>
      <c r="C23" s="402"/>
      <c r="D23" s="404" t="str">
        <f>'別紙１－１'!D17</f>
        <v>山王　花子</v>
      </c>
      <c r="E23" s="404"/>
      <c r="F23" s="412"/>
      <c r="H23" s="329"/>
      <c r="I23" s="398" t="s">
        <v>144</v>
      </c>
      <c r="J23" s="402"/>
      <c r="K23" s="419">
        <f>'別紙１－１'!O17</f>
        <v>0</v>
      </c>
      <c r="L23" s="419"/>
      <c r="M23" s="423"/>
    </row>
    <row r="24" spans="1:13" ht="28.5" customHeight="1">
      <c r="A24" s="329"/>
      <c r="B24" s="398" t="s">
        <v>145</v>
      </c>
      <c r="C24" s="402"/>
      <c r="D24" s="404" t="str">
        <f>'別紙１－１'!D18</f>
        <v>東京都○○区●●町～</v>
      </c>
      <c r="E24" s="404"/>
      <c r="F24" s="412"/>
      <c r="H24" s="329"/>
      <c r="I24" s="398" t="s">
        <v>145</v>
      </c>
      <c r="J24" s="402"/>
      <c r="K24" s="419">
        <f>'別紙１－１'!O18</f>
        <v>0</v>
      </c>
      <c r="L24" s="419"/>
      <c r="M24" s="423"/>
    </row>
    <row r="25" spans="1:13" ht="28.5" customHeight="1">
      <c r="A25" s="329"/>
      <c r="B25" s="398" t="s">
        <v>146</v>
      </c>
      <c r="C25" s="402"/>
      <c r="D25" s="405" t="str">
        <f>'別紙１－１'!E30</f>
        <v>令和○年○月○日</v>
      </c>
      <c r="E25" s="407" t="s">
        <v>154</v>
      </c>
      <c r="F25" s="413" t="str">
        <f>'別紙１－１'!G30</f>
        <v>令和○年○月○日</v>
      </c>
      <c r="H25" s="329"/>
      <c r="I25" s="398" t="s">
        <v>146</v>
      </c>
      <c r="J25" s="402"/>
      <c r="K25" s="420">
        <f>'別紙１－１'!P30</f>
        <v>0</v>
      </c>
      <c r="L25" s="407" t="s">
        <v>154</v>
      </c>
      <c r="M25" s="424">
        <f>'別紙１－１'!R30</f>
        <v>0</v>
      </c>
    </row>
    <row r="26" spans="1:13">
      <c r="A26" s="329"/>
      <c r="B26" s="399" t="s">
        <v>147</v>
      </c>
      <c r="C26" s="339"/>
      <c r="D26" s="406"/>
      <c r="E26" s="406"/>
      <c r="F26" s="414"/>
      <c r="H26" s="329"/>
      <c r="I26" s="399" t="s">
        <v>147</v>
      </c>
      <c r="J26" s="339"/>
      <c r="K26" s="406"/>
      <c r="L26" s="406"/>
      <c r="M26" s="414"/>
    </row>
    <row r="27" spans="1:13" ht="183" customHeight="1">
      <c r="A27" s="329"/>
      <c r="B27" s="400" t="s">
        <v>337</v>
      </c>
      <c r="C27" s="403"/>
      <c r="D27" s="403"/>
      <c r="E27" s="403"/>
      <c r="F27" s="415"/>
      <c r="H27" s="329"/>
      <c r="I27" s="416"/>
      <c r="J27" s="418"/>
      <c r="K27" s="418"/>
      <c r="L27" s="418"/>
      <c r="M27" s="425"/>
    </row>
    <row r="28" spans="1:13">
      <c r="A28" s="329"/>
      <c r="B28" s="399" t="s">
        <v>149</v>
      </c>
      <c r="C28" s="339"/>
      <c r="D28" s="406"/>
      <c r="E28" s="406"/>
      <c r="F28" s="414"/>
      <c r="H28" s="329"/>
      <c r="I28" s="399" t="s">
        <v>149</v>
      </c>
      <c r="J28" s="339"/>
      <c r="K28" s="406"/>
      <c r="L28" s="406"/>
      <c r="M28" s="414"/>
    </row>
    <row r="29" spans="1:13" ht="183" customHeight="1">
      <c r="B29" s="400" t="s">
        <v>44</v>
      </c>
      <c r="C29" s="403"/>
      <c r="D29" s="403"/>
      <c r="E29" s="403"/>
      <c r="F29" s="415"/>
      <c r="H29" s="329"/>
      <c r="I29" s="416"/>
      <c r="J29" s="418"/>
      <c r="K29" s="418"/>
      <c r="L29" s="418"/>
      <c r="M29" s="425"/>
    </row>
  </sheetData>
  <sheetProtection password="D213" sheet="1" objects="1" scenarios="1"/>
  <mergeCells count="17">
    <mergeCell ref="A15:F15"/>
    <mergeCell ref="H15:M15"/>
    <mergeCell ref="B18:F18"/>
    <mergeCell ref="I18:M18"/>
    <mergeCell ref="B21:F21"/>
    <mergeCell ref="I21:M21"/>
    <mergeCell ref="D23:F23"/>
    <mergeCell ref="K23:M23"/>
    <mergeCell ref="D24:F24"/>
    <mergeCell ref="K24:M24"/>
    <mergeCell ref="B27:F27"/>
    <mergeCell ref="I27:M27"/>
    <mergeCell ref="D28:F28"/>
    <mergeCell ref="K28:M28"/>
    <mergeCell ref="B29:F29"/>
    <mergeCell ref="I29:M29"/>
    <mergeCell ref="F1:F2"/>
  </mergeCells>
  <phoneticPr fontId="9" type="Hiragana"/>
  <pageMargins left="0.7" right="0.7" top="0.75" bottom="0.75" header="0.3" footer="0.3"/>
  <pageSetup paperSize="9" scale="94" fitToWidth="1" fitToHeight="1" orientation="portrait" usePrinterDefaults="1" r:id="rId1"/>
  <colBreaks count="1" manualBreakCount="1">
    <brk id="7" max="26"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FF0000"/>
  </sheetPr>
  <dimension ref="A1:J77"/>
  <sheetViews>
    <sheetView view="pageBreakPreview" zoomScale="90" zoomScaleSheetLayoutView="90" workbookViewId="0">
      <pane xSplit="2" ySplit="2" topLeftCell="C3" activePane="bottomRight" state="frozen"/>
      <selection pane="topRight"/>
      <selection pane="bottomLeft"/>
      <selection pane="bottomRight" activeCell="C9" sqref="C9"/>
    </sheetView>
  </sheetViews>
  <sheetFormatPr defaultRowHeight="12"/>
  <cols>
    <col min="1" max="1" width="3.1640625" style="426" hidden="1" bestFit="1" customWidth="1"/>
    <col min="2" max="2" width="5.375" style="426" customWidth="1"/>
    <col min="3" max="3" width="33" style="426" customWidth="1"/>
    <col min="4" max="5" width="11.83203125" style="426" customWidth="1"/>
    <col min="6" max="7" width="10.33203125" style="427" bestFit="1" customWidth="1"/>
    <col min="8" max="8" width="10.33203125" style="426" customWidth="1"/>
    <col min="9" max="9" width="11.875" style="426" customWidth="1"/>
    <col min="10" max="10" width="29.5" style="426" customWidth="1"/>
    <col min="11" max="11" width="2.5" style="426" customWidth="1"/>
    <col min="12" max="16378" width="9" style="426" customWidth="1"/>
    <col min="16379" max="16381" width="9.33203125" style="426" customWidth="1"/>
    <col min="16382" max="16384" width="9" style="426" customWidth="1"/>
  </cols>
  <sheetData>
    <row r="1" spans="1:10" ht="14.25">
      <c r="B1" s="429" t="s">
        <v>327</v>
      </c>
    </row>
    <row r="2" spans="1:10" ht="30.75" customHeight="1">
      <c r="B2" s="430"/>
      <c r="C2" s="441" t="s">
        <v>8</v>
      </c>
      <c r="D2" s="454">
        <f>'様式12(実績)'!E16</f>
        <v>0</v>
      </c>
      <c r="E2" s="454"/>
      <c r="F2" s="454"/>
      <c r="G2" s="454"/>
      <c r="H2" s="431"/>
      <c r="I2" s="431"/>
      <c r="J2" s="515"/>
    </row>
    <row r="3" spans="1:10" ht="30.75" customHeight="1">
      <c r="B3" s="431"/>
      <c r="C3" s="442"/>
      <c r="D3" s="455"/>
      <c r="E3" s="455"/>
      <c r="F3" s="455"/>
      <c r="G3" s="455"/>
      <c r="H3" s="498"/>
      <c r="I3" s="498"/>
      <c r="J3" s="431"/>
    </row>
    <row r="4" spans="1:10" s="428" customFormat="1" ht="17.25">
      <c r="B4" s="432" t="s">
        <v>72</v>
      </c>
      <c r="C4" s="443" t="s">
        <v>227</v>
      </c>
      <c r="D4" s="456" t="s">
        <v>40</v>
      </c>
      <c r="E4" s="456"/>
      <c r="F4" s="456"/>
      <c r="G4" s="456"/>
      <c r="H4" s="499"/>
      <c r="I4" s="508"/>
      <c r="J4" s="516"/>
    </row>
    <row r="5" spans="1:10" ht="24" customHeight="1">
      <c r="B5" s="433"/>
      <c r="C5" s="444" t="s">
        <v>228</v>
      </c>
      <c r="D5" s="457" t="s">
        <v>211</v>
      </c>
      <c r="E5" s="467" t="s">
        <v>233</v>
      </c>
      <c r="F5" s="474" t="s">
        <v>39</v>
      </c>
      <c r="G5" s="486"/>
      <c r="H5" s="500" t="s">
        <v>239</v>
      </c>
      <c r="I5" s="500" t="s">
        <v>167</v>
      </c>
      <c r="J5" s="517" t="s">
        <v>219</v>
      </c>
    </row>
    <row r="6" spans="1:10" ht="24">
      <c r="B6" s="434"/>
      <c r="C6" s="445" t="s">
        <v>229</v>
      </c>
      <c r="D6" s="458"/>
      <c r="E6" s="458" t="s">
        <v>102</v>
      </c>
      <c r="F6" s="475" t="s">
        <v>194</v>
      </c>
      <c r="G6" s="487" t="s">
        <v>237</v>
      </c>
      <c r="H6" s="458"/>
      <c r="I6" s="458"/>
      <c r="J6" s="445"/>
    </row>
    <row r="7" spans="1:10" s="426" customFormat="1" ht="23.25" customHeight="1">
      <c r="A7" s="426" t="s">
        <v>222</v>
      </c>
      <c r="B7" s="435" t="s">
        <v>181</v>
      </c>
      <c r="C7" s="446" t="s">
        <v>231</v>
      </c>
      <c r="D7" s="459">
        <v>45200</v>
      </c>
      <c r="E7" s="468">
        <v>45209</v>
      </c>
      <c r="F7" s="476">
        <v>55000</v>
      </c>
      <c r="G7" s="488"/>
      <c r="H7" s="501">
        <v>0</v>
      </c>
      <c r="I7" s="509">
        <f>F8-H7</f>
        <v>50000</v>
      </c>
      <c r="J7" s="518" t="s">
        <v>212</v>
      </c>
    </row>
    <row r="8" spans="1:10" s="426" customFormat="1" ht="23.25" customHeight="1">
      <c r="A8" s="426" t="s">
        <v>224</v>
      </c>
      <c r="B8" s="436"/>
      <c r="C8" s="447" t="s">
        <v>162</v>
      </c>
      <c r="D8" s="460"/>
      <c r="E8" s="469" t="s">
        <v>236</v>
      </c>
      <c r="F8" s="477">
        <f>INT(F7/1.1)</f>
        <v>50000</v>
      </c>
      <c r="G8" s="489">
        <f>+F7-F8</f>
        <v>5000</v>
      </c>
      <c r="H8" s="502"/>
      <c r="I8" s="502"/>
      <c r="J8" s="519"/>
    </row>
    <row r="9" spans="1:10" ht="23.25" customHeight="1">
      <c r="A9" s="426" t="s">
        <v>222</v>
      </c>
      <c r="B9" s="437">
        <v>1</v>
      </c>
      <c r="C9" s="448"/>
      <c r="D9" s="461"/>
      <c r="E9" s="470"/>
      <c r="F9" s="478"/>
      <c r="G9" s="490"/>
      <c r="H9" s="503">
        <v>0</v>
      </c>
      <c r="I9" s="510">
        <f>F10-H9</f>
        <v>0</v>
      </c>
      <c r="J9" s="520"/>
    </row>
    <row r="10" spans="1:10" ht="23.25" customHeight="1">
      <c r="A10" s="426" t="s">
        <v>224</v>
      </c>
      <c r="B10" s="438"/>
      <c r="C10" s="449"/>
      <c r="D10" s="462"/>
      <c r="E10" s="471"/>
      <c r="F10" s="479">
        <f>INT(F9/1.1)</f>
        <v>0</v>
      </c>
      <c r="G10" s="491">
        <f>+F9-F10</f>
        <v>0</v>
      </c>
      <c r="H10" s="504"/>
      <c r="I10" s="504"/>
      <c r="J10" s="521"/>
    </row>
    <row r="11" spans="1:10" ht="23.25" hidden="1" customHeight="1">
      <c r="A11" s="426" t="s">
        <v>222</v>
      </c>
      <c r="B11" s="437">
        <v>2</v>
      </c>
      <c r="C11" s="450"/>
      <c r="D11" s="463"/>
      <c r="E11" s="472"/>
      <c r="F11" s="480"/>
      <c r="G11" s="492"/>
      <c r="H11" s="505">
        <v>0</v>
      </c>
      <c r="I11" s="511">
        <f>F12-H11</f>
        <v>0</v>
      </c>
      <c r="J11" s="522"/>
    </row>
    <row r="12" spans="1:10" ht="23.25" hidden="1" customHeight="1">
      <c r="A12" s="426" t="s">
        <v>224</v>
      </c>
      <c r="B12" s="438"/>
      <c r="C12" s="451"/>
      <c r="D12" s="464"/>
      <c r="E12" s="473"/>
      <c r="F12" s="481">
        <f>INT(F11/1.1)</f>
        <v>0</v>
      </c>
      <c r="G12" s="493">
        <f>+F11-F12</f>
        <v>0</v>
      </c>
      <c r="H12" s="504"/>
      <c r="I12" s="504"/>
      <c r="J12" s="523"/>
    </row>
    <row r="13" spans="1:10" ht="23.25" hidden="1" customHeight="1">
      <c r="A13" s="426" t="s">
        <v>222</v>
      </c>
      <c r="B13" s="437">
        <v>3</v>
      </c>
      <c r="C13" s="450"/>
      <c r="D13" s="463"/>
      <c r="E13" s="472"/>
      <c r="F13" s="480"/>
      <c r="G13" s="492"/>
      <c r="H13" s="505">
        <v>0</v>
      </c>
      <c r="I13" s="511">
        <f>F14-H13</f>
        <v>0</v>
      </c>
      <c r="J13" s="522"/>
    </row>
    <row r="14" spans="1:10" ht="23.25" hidden="1" customHeight="1">
      <c r="A14" s="426" t="s">
        <v>224</v>
      </c>
      <c r="B14" s="438"/>
      <c r="C14" s="451"/>
      <c r="D14" s="464"/>
      <c r="E14" s="473"/>
      <c r="F14" s="481">
        <f>INT(F13/1.1)</f>
        <v>0</v>
      </c>
      <c r="G14" s="493">
        <f>+F13-F14</f>
        <v>0</v>
      </c>
      <c r="H14" s="504"/>
      <c r="I14" s="504"/>
      <c r="J14" s="523"/>
    </row>
    <row r="15" spans="1:10" ht="23.25" hidden="1" customHeight="1">
      <c r="A15" s="426" t="s">
        <v>222</v>
      </c>
      <c r="B15" s="437">
        <v>4</v>
      </c>
      <c r="C15" s="450"/>
      <c r="D15" s="463"/>
      <c r="E15" s="472"/>
      <c r="F15" s="480"/>
      <c r="G15" s="492"/>
      <c r="H15" s="505">
        <v>0</v>
      </c>
      <c r="I15" s="511">
        <f>F16-H15</f>
        <v>0</v>
      </c>
      <c r="J15" s="522"/>
    </row>
    <row r="16" spans="1:10" ht="23.25" hidden="1" customHeight="1">
      <c r="A16" s="426" t="s">
        <v>224</v>
      </c>
      <c r="B16" s="438"/>
      <c r="C16" s="451"/>
      <c r="D16" s="464"/>
      <c r="E16" s="473"/>
      <c r="F16" s="482">
        <f>INT(F15/1.1)</f>
        <v>0</v>
      </c>
      <c r="G16" s="494">
        <f>+F15-F16</f>
        <v>0</v>
      </c>
      <c r="H16" s="504"/>
      <c r="I16" s="512"/>
      <c r="J16" s="523"/>
    </row>
    <row r="17" spans="1:10" ht="23.25" customHeight="1">
      <c r="A17" s="426" t="s">
        <v>222</v>
      </c>
      <c r="B17" s="439" t="s">
        <v>225</v>
      </c>
      <c r="C17" s="452" t="s">
        <v>231</v>
      </c>
      <c r="D17" s="465"/>
      <c r="E17" s="465"/>
      <c r="F17" s="483">
        <f>SUMIF(A9:A16,A17,F9:G16)</f>
        <v>0</v>
      </c>
      <c r="G17" s="495"/>
      <c r="H17" s="506"/>
      <c r="I17" s="513">
        <f>SUMIF(A9:A16,A17,I9:I16)</f>
        <v>0</v>
      </c>
      <c r="J17" s="524"/>
    </row>
    <row r="18" spans="1:10" ht="23.25" customHeight="1">
      <c r="A18" s="426" t="s">
        <v>224</v>
      </c>
      <c r="B18" s="440"/>
      <c r="C18" s="453"/>
      <c r="D18" s="466"/>
      <c r="E18" s="466"/>
      <c r="F18" s="484">
        <f>SUMIF(A9:A16,A18,F9:G16)</f>
        <v>0</v>
      </c>
      <c r="G18" s="496">
        <f>+F17-F18</f>
        <v>0</v>
      </c>
      <c r="H18" s="507"/>
      <c r="I18" s="514"/>
      <c r="J18" s="525"/>
    </row>
    <row r="19" spans="1:10">
      <c r="B19" s="426" t="s">
        <v>178</v>
      </c>
      <c r="C19" s="426"/>
      <c r="D19" s="426"/>
      <c r="E19" s="426"/>
      <c r="F19" s="426"/>
      <c r="G19" s="426"/>
      <c r="H19" s="426"/>
      <c r="I19" s="426"/>
      <c r="J19" s="426"/>
    </row>
    <row r="20" spans="1:10" ht="51" customHeight="1"/>
    <row r="21" spans="1:10" s="428" customFormat="1" ht="17.25">
      <c r="B21" s="432" t="s">
        <v>72</v>
      </c>
      <c r="C21" s="443" t="s">
        <v>227</v>
      </c>
      <c r="D21" s="456" t="s">
        <v>238</v>
      </c>
      <c r="E21" s="456"/>
      <c r="F21" s="456"/>
      <c r="G21" s="456"/>
      <c r="H21" s="499"/>
      <c r="I21" s="508"/>
      <c r="J21" s="516"/>
    </row>
    <row r="22" spans="1:10" s="426" customFormat="1" ht="24">
      <c r="A22" s="426"/>
      <c r="B22" s="433" t="s">
        <v>203</v>
      </c>
      <c r="C22" s="444" t="s">
        <v>228</v>
      </c>
      <c r="D22" s="457" t="s">
        <v>271</v>
      </c>
      <c r="E22" s="467" t="s">
        <v>240</v>
      </c>
      <c r="F22" s="474" t="s">
        <v>39</v>
      </c>
      <c r="G22" s="486"/>
      <c r="H22" s="500" t="s">
        <v>239</v>
      </c>
      <c r="I22" s="500" t="s">
        <v>167</v>
      </c>
      <c r="J22" s="517" t="s">
        <v>219</v>
      </c>
    </row>
    <row r="23" spans="1:10" s="426" customFormat="1" ht="24">
      <c r="A23" s="426"/>
      <c r="B23" s="434"/>
      <c r="C23" s="445" t="s">
        <v>229</v>
      </c>
      <c r="D23" s="458" t="s">
        <v>173</v>
      </c>
      <c r="E23" s="458" t="s">
        <v>102</v>
      </c>
      <c r="F23" s="475" t="s">
        <v>194</v>
      </c>
      <c r="G23" s="487" t="s">
        <v>237</v>
      </c>
      <c r="H23" s="458"/>
      <c r="I23" s="458"/>
      <c r="J23" s="445"/>
    </row>
    <row r="24" spans="1:10" s="426" customFormat="1" ht="23.25" customHeight="1">
      <c r="A24" s="426" t="s">
        <v>222</v>
      </c>
      <c r="B24" s="435" t="s">
        <v>181</v>
      </c>
      <c r="C24" s="446" t="s">
        <v>226</v>
      </c>
      <c r="D24" s="459">
        <v>45242</v>
      </c>
      <c r="E24" s="468">
        <v>45250</v>
      </c>
      <c r="F24" s="476">
        <v>37000</v>
      </c>
      <c r="G24" s="488"/>
      <c r="H24" s="501">
        <v>0</v>
      </c>
      <c r="I24" s="509">
        <f>F25-H24</f>
        <v>33636</v>
      </c>
      <c r="J24" s="526" t="s">
        <v>241</v>
      </c>
    </row>
    <row r="25" spans="1:10" s="426" customFormat="1" ht="23.25" customHeight="1">
      <c r="A25" s="426" t="s">
        <v>224</v>
      </c>
      <c r="B25" s="436"/>
      <c r="C25" s="447" t="s">
        <v>273</v>
      </c>
      <c r="D25" s="460">
        <v>45243</v>
      </c>
      <c r="E25" s="469" t="s">
        <v>236</v>
      </c>
      <c r="F25" s="477">
        <f>INT(F24/1.1)</f>
        <v>33636</v>
      </c>
      <c r="G25" s="489">
        <f>+F24-F25</f>
        <v>3364</v>
      </c>
      <c r="H25" s="502"/>
      <c r="I25" s="502"/>
      <c r="J25" s="519" t="s">
        <v>242</v>
      </c>
    </row>
    <row r="26" spans="1:10" s="426" customFormat="1" ht="23.25" customHeight="1">
      <c r="A26" s="426" t="s">
        <v>222</v>
      </c>
      <c r="B26" s="437">
        <v>1</v>
      </c>
      <c r="C26" s="448"/>
      <c r="D26" s="461"/>
      <c r="E26" s="470"/>
      <c r="F26" s="478"/>
      <c r="G26" s="490"/>
      <c r="H26" s="503">
        <v>0</v>
      </c>
      <c r="I26" s="510">
        <f>F27-H26</f>
        <v>0</v>
      </c>
      <c r="J26" s="520"/>
    </row>
    <row r="27" spans="1:10" s="426" customFormat="1" ht="23.25" customHeight="1">
      <c r="A27" s="426" t="s">
        <v>224</v>
      </c>
      <c r="B27" s="438"/>
      <c r="C27" s="449"/>
      <c r="D27" s="462"/>
      <c r="E27" s="471"/>
      <c r="F27" s="479">
        <f>INT(F26/1.1)</f>
        <v>0</v>
      </c>
      <c r="G27" s="491">
        <f>+F26-F27</f>
        <v>0</v>
      </c>
      <c r="H27" s="504"/>
      <c r="I27" s="504"/>
      <c r="J27" s="521"/>
    </row>
    <row r="28" spans="1:10" s="426" customFormat="1" ht="23.25" customHeight="1">
      <c r="A28" s="426" t="s">
        <v>222</v>
      </c>
      <c r="B28" s="437">
        <v>2</v>
      </c>
      <c r="C28" s="448"/>
      <c r="D28" s="461"/>
      <c r="E28" s="470"/>
      <c r="F28" s="478"/>
      <c r="G28" s="490"/>
      <c r="H28" s="503">
        <v>0</v>
      </c>
      <c r="I28" s="510">
        <f>F29-H28</f>
        <v>0</v>
      </c>
      <c r="J28" s="520"/>
    </row>
    <row r="29" spans="1:10" s="426" customFormat="1" ht="23.25" customHeight="1">
      <c r="A29" s="426" t="s">
        <v>224</v>
      </c>
      <c r="B29" s="438"/>
      <c r="C29" s="449"/>
      <c r="D29" s="462"/>
      <c r="E29" s="471"/>
      <c r="F29" s="479">
        <f>INT(F28/1.1)</f>
        <v>0</v>
      </c>
      <c r="G29" s="491">
        <f>+F28-F29</f>
        <v>0</v>
      </c>
      <c r="H29" s="504"/>
      <c r="I29" s="504"/>
      <c r="J29" s="521"/>
    </row>
    <row r="30" spans="1:10" s="426" customFormat="1" ht="23.25" customHeight="1">
      <c r="A30" s="426" t="s">
        <v>222</v>
      </c>
      <c r="B30" s="437">
        <v>3</v>
      </c>
      <c r="C30" s="448"/>
      <c r="D30" s="461"/>
      <c r="E30" s="470"/>
      <c r="F30" s="478"/>
      <c r="G30" s="490"/>
      <c r="H30" s="503">
        <v>0</v>
      </c>
      <c r="I30" s="510">
        <f>F31-H30</f>
        <v>0</v>
      </c>
      <c r="J30" s="520"/>
    </row>
    <row r="31" spans="1:10" s="426" customFormat="1" ht="23.25" customHeight="1">
      <c r="A31" s="426" t="s">
        <v>224</v>
      </c>
      <c r="B31" s="438"/>
      <c r="C31" s="449"/>
      <c r="D31" s="462"/>
      <c r="E31" s="471"/>
      <c r="F31" s="479">
        <f>INT(F30/1.1)</f>
        <v>0</v>
      </c>
      <c r="G31" s="491">
        <f>+F30-F31</f>
        <v>0</v>
      </c>
      <c r="H31" s="504"/>
      <c r="I31" s="504"/>
      <c r="J31" s="521"/>
    </row>
    <row r="32" spans="1:10" s="426" customFormat="1" ht="23.25" customHeight="1">
      <c r="A32" s="426" t="s">
        <v>222</v>
      </c>
      <c r="B32" s="437">
        <v>4</v>
      </c>
      <c r="C32" s="448"/>
      <c r="D32" s="461"/>
      <c r="E32" s="470"/>
      <c r="F32" s="478"/>
      <c r="G32" s="490"/>
      <c r="H32" s="503">
        <v>0</v>
      </c>
      <c r="I32" s="510">
        <f>F33-H32</f>
        <v>0</v>
      </c>
      <c r="J32" s="520"/>
    </row>
    <row r="33" spans="1:10" s="426" customFormat="1" ht="23.25" customHeight="1">
      <c r="A33" s="426" t="s">
        <v>224</v>
      </c>
      <c r="B33" s="438"/>
      <c r="C33" s="449"/>
      <c r="D33" s="462"/>
      <c r="E33" s="471"/>
      <c r="F33" s="479">
        <f>INT(F32/1.1)</f>
        <v>0</v>
      </c>
      <c r="G33" s="491">
        <f>+F32-F33</f>
        <v>0</v>
      </c>
      <c r="H33" s="504"/>
      <c r="I33" s="504"/>
      <c r="J33" s="521"/>
    </row>
    <row r="34" spans="1:10" s="426" customFormat="1" ht="23.25" customHeight="1">
      <c r="A34" s="426" t="s">
        <v>222</v>
      </c>
      <c r="B34" s="437">
        <v>5</v>
      </c>
      <c r="C34" s="448"/>
      <c r="D34" s="461"/>
      <c r="E34" s="470"/>
      <c r="F34" s="478"/>
      <c r="G34" s="490"/>
      <c r="H34" s="503">
        <v>0</v>
      </c>
      <c r="I34" s="510">
        <f>F35-H34</f>
        <v>0</v>
      </c>
      <c r="J34" s="520"/>
    </row>
    <row r="35" spans="1:10" s="426" customFormat="1" ht="23.25" customHeight="1">
      <c r="A35" s="426" t="s">
        <v>224</v>
      </c>
      <c r="B35" s="438"/>
      <c r="C35" s="449"/>
      <c r="D35" s="462"/>
      <c r="E35" s="471"/>
      <c r="F35" s="479">
        <f>INT(F34/1.1)</f>
        <v>0</v>
      </c>
      <c r="G35" s="491">
        <f>+F34-F35</f>
        <v>0</v>
      </c>
      <c r="H35" s="504"/>
      <c r="I35" s="504"/>
      <c r="J35" s="521"/>
    </row>
    <row r="36" spans="1:10" s="426" customFormat="1" ht="23.25" customHeight="1">
      <c r="A36" s="426" t="s">
        <v>222</v>
      </c>
      <c r="B36" s="437">
        <v>6</v>
      </c>
      <c r="C36" s="448"/>
      <c r="D36" s="461"/>
      <c r="E36" s="470"/>
      <c r="F36" s="478"/>
      <c r="G36" s="490"/>
      <c r="H36" s="503">
        <v>0</v>
      </c>
      <c r="I36" s="510">
        <f>F37-H36</f>
        <v>0</v>
      </c>
      <c r="J36" s="520"/>
    </row>
    <row r="37" spans="1:10" s="426" customFormat="1" ht="23.25" customHeight="1">
      <c r="A37" s="426" t="s">
        <v>224</v>
      </c>
      <c r="B37" s="438"/>
      <c r="C37" s="449"/>
      <c r="D37" s="462"/>
      <c r="E37" s="471"/>
      <c r="F37" s="479">
        <f>INT(F36/1.1)</f>
        <v>0</v>
      </c>
      <c r="G37" s="491">
        <f>+F36-F37</f>
        <v>0</v>
      </c>
      <c r="H37" s="504"/>
      <c r="I37" s="504"/>
      <c r="J37" s="521"/>
    </row>
    <row r="38" spans="1:10" s="426" customFormat="1" ht="23.25" customHeight="1">
      <c r="A38" s="426" t="s">
        <v>222</v>
      </c>
      <c r="B38" s="437">
        <v>7</v>
      </c>
      <c r="C38" s="448"/>
      <c r="D38" s="461"/>
      <c r="E38" s="470"/>
      <c r="F38" s="478"/>
      <c r="G38" s="490"/>
      <c r="H38" s="503">
        <v>0</v>
      </c>
      <c r="I38" s="510">
        <f>F39-H38</f>
        <v>0</v>
      </c>
      <c r="J38" s="520"/>
    </row>
    <row r="39" spans="1:10" s="426" customFormat="1" ht="23.25" customHeight="1">
      <c r="A39" s="426" t="s">
        <v>224</v>
      </c>
      <c r="B39" s="438"/>
      <c r="C39" s="449"/>
      <c r="D39" s="462"/>
      <c r="E39" s="471"/>
      <c r="F39" s="479">
        <f>INT(F38/1.1)</f>
        <v>0</v>
      </c>
      <c r="G39" s="491">
        <f>+F38-F39</f>
        <v>0</v>
      </c>
      <c r="H39" s="504"/>
      <c r="I39" s="504"/>
      <c r="J39" s="521"/>
    </row>
    <row r="40" spans="1:10" s="426" customFormat="1" ht="23.25" customHeight="1">
      <c r="A40" s="426" t="s">
        <v>222</v>
      </c>
      <c r="B40" s="437">
        <v>8</v>
      </c>
      <c r="C40" s="448"/>
      <c r="D40" s="461"/>
      <c r="E40" s="470"/>
      <c r="F40" s="478"/>
      <c r="G40" s="490"/>
      <c r="H40" s="503">
        <v>0</v>
      </c>
      <c r="I40" s="510">
        <f>F41-H40</f>
        <v>0</v>
      </c>
      <c r="J40" s="520"/>
    </row>
    <row r="41" spans="1:10" s="426" customFormat="1" ht="23.25" customHeight="1">
      <c r="A41" s="426" t="s">
        <v>224</v>
      </c>
      <c r="B41" s="438"/>
      <c r="C41" s="449"/>
      <c r="D41" s="462"/>
      <c r="E41" s="471"/>
      <c r="F41" s="479">
        <f>INT(F40/1.1)</f>
        <v>0</v>
      </c>
      <c r="G41" s="491">
        <f>+F40-F41</f>
        <v>0</v>
      </c>
      <c r="H41" s="504"/>
      <c r="I41" s="504"/>
      <c r="J41" s="521"/>
    </row>
    <row r="42" spans="1:10" s="426" customFormat="1" ht="23.25" customHeight="1">
      <c r="A42" s="426" t="s">
        <v>222</v>
      </c>
      <c r="B42" s="437">
        <v>9</v>
      </c>
      <c r="C42" s="448"/>
      <c r="D42" s="461"/>
      <c r="E42" s="470"/>
      <c r="F42" s="478"/>
      <c r="G42" s="490"/>
      <c r="H42" s="503">
        <v>0</v>
      </c>
      <c r="I42" s="510">
        <f>F43-H42</f>
        <v>0</v>
      </c>
      <c r="J42" s="520"/>
    </row>
    <row r="43" spans="1:10" s="426" customFormat="1" ht="23.25" customHeight="1">
      <c r="A43" s="426" t="s">
        <v>224</v>
      </c>
      <c r="B43" s="438"/>
      <c r="C43" s="449"/>
      <c r="D43" s="462"/>
      <c r="E43" s="471"/>
      <c r="F43" s="479">
        <f>INT(F42/1.1)</f>
        <v>0</v>
      </c>
      <c r="G43" s="491">
        <f>+F42-F43</f>
        <v>0</v>
      </c>
      <c r="H43" s="504"/>
      <c r="I43" s="504"/>
      <c r="J43" s="521"/>
    </row>
    <row r="44" spans="1:10" s="426" customFormat="1" ht="23.25" customHeight="1">
      <c r="A44" s="426" t="s">
        <v>222</v>
      </c>
      <c r="B44" s="437">
        <v>10</v>
      </c>
      <c r="C44" s="448"/>
      <c r="D44" s="461"/>
      <c r="E44" s="470"/>
      <c r="F44" s="478"/>
      <c r="G44" s="490"/>
      <c r="H44" s="503">
        <v>0</v>
      </c>
      <c r="I44" s="510">
        <f>F45-H44</f>
        <v>0</v>
      </c>
      <c r="J44" s="520"/>
    </row>
    <row r="45" spans="1:10" s="426" customFormat="1" ht="23.25" customHeight="1">
      <c r="A45" s="426" t="s">
        <v>224</v>
      </c>
      <c r="B45" s="438"/>
      <c r="C45" s="449"/>
      <c r="D45" s="462"/>
      <c r="E45" s="471"/>
      <c r="F45" s="485">
        <f>INT(F44/1.1)</f>
        <v>0</v>
      </c>
      <c r="G45" s="497">
        <f>+F44-F45</f>
        <v>0</v>
      </c>
      <c r="H45" s="504"/>
      <c r="I45" s="512"/>
      <c r="J45" s="521"/>
    </row>
    <row r="46" spans="1:10" s="426" customFormat="1" ht="23.25" customHeight="1">
      <c r="A46" s="426" t="s">
        <v>222</v>
      </c>
      <c r="B46" s="439" t="s">
        <v>225</v>
      </c>
      <c r="C46" s="452" t="s">
        <v>238</v>
      </c>
      <c r="D46" s="465"/>
      <c r="E46" s="465"/>
      <c r="F46" s="483">
        <f>SUMIF(A26:A45,A46,F26:G45)</f>
        <v>0</v>
      </c>
      <c r="G46" s="495"/>
      <c r="H46" s="506"/>
      <c r="I46" s="513">
        <f>SUMIF(A26:A45,A46,I26:I45)</f>
        <v>0</v>
      </c>
      <c r="J46" s="524"/>
    </row>
    <row r="47" spans="1:10" s="426" customFormat="1" ht="23.25" customHeight="1">
      <c r="A47" s="426" t="s">
        <v>224</v>
      </c>
      <c r="B47" s="440"/>
      <c r="C47" s="453"/>
      <c r="D47" s="466"/>
      <c r="E47" s="466"/>
      <c r="F47" s="484">
        <f>SUMIF(A26:A45,A47,F26:G45)</f>
        <v>0</v>
      </c>
      <c r="G47" s="496">
        <f>+F46-F47</f>
        <v>0</v>
      </c>
      <c r="H47" s="507"/>
      <c r="I47" s="514"/>
      <c r="J47" s="525"/>
    </row>
    <row r="48" spans="1:10">
      <c r="B48" s="426" t="s">
        <v>178</v>
      </c>
      <c r="C48" s="426"/>
      <c r="D48" s="426"/>
      <c r="E48" s="426"/>
      <c r="F48" s="426"/>
      <c r="G48" s="426"/>
      <c r="H48" s="426"/>
      <c r="I48" s="426"/>
      <c r="J48" s="426"/>
    </row>
    <row r="49" spans="1:10" ht="52.5" customHeight="1"/>
    <row r="50" spans="1:10" s="428" customFormat="1" ht="17.25">
      <c r="B50" s="432" t="s">
        <v>72</v>
      </c>
      <c r="C50" s="443" t="s">
        <v>227</v>
      </c>
      <c r="D50" s="456" t="s">
        <v>217</v>
      </c>
      <c r="E50" s="456"/>
      <c r="F50" s="456"/>
      <c r="G50" s="456"/>
      <c r="H50" s="499"/>
      <c r="I50" s="508"/>
      <c r="J50" s="516"/>
    </row>
    <row r="51" spans="1:10" s="426" customFormat="1" ht="24">
      <c r="A51" s="426"/>
      <c r="B51" s="433" t="s">
        <v>203</v>
      </c>
      <c r="C51" s="444" t="s">
        <v>228</v>
      </c>
      <c r="D51" s="457" t="s">
        <v>276</v>
      </c>
      <c r="E51" s="467" t="s">
        <v>240</v>
      </c>
      <c r="F51" s="474" t="s">
        <v>39</v>
      </c>
      <c r="G51" s="486"/>
      <c r="H51" s="500" t="s">
        <v>239</v>
      </c>
      <c r="I51" s="500" t="s">
        <v>167</v>
      </c>
      <c r="J51" s="517" t="s">
        <v>219</v>
      </c>
    </row>
    <row r="52" spans="1:10" s="426" customFormat="1" ht="24">
      <c r="A52" s="426"/>
      <c r="B52" s="434"/>
      <c r="C52" s="445" t="s">
        <v>229</v>
      </c>
      <c r="D52" s="458" t="s">
        <v>277</v>
      </c>
      <c r="E52" s="458" t="s">
        <v>102</v>
      </c>
      <c r="F52" s="475" t="s">
        <v>194</v>
      </c>
      <c r="G52" s="487" t="s">
        <v>237</v>
      </c>
      <c r="H52" s="458"/>
      <c r="I52" s="458"/>
      <c r="J52" s="445"/>
    </row>
    <row r="53" spans="1:10" s="426" customFormat="1" ht="23.25" customHeight="1">
      <c r="A53" s="426" t="s">
        <v>222</v>
      </c>
      <c r="B53" s="435" t="s">
        <v>181</v>
      </c>
      <c r="C53" s="446" t="s">
        <v>217</v>
      </c>
      <c r="D53" s="459">
        <v>45242</v>
      </c>
      <c r="E53" s="468">
        <v>45250</v>
      </c>
      <c r="F53" s="476">
        <v>11000</v>
      </c>
      <c r="G53" s="488"/>
      <c r="H53" s="501">
        <v>1637</v>
      </c>
      <c r="I53" s="509">
        <f>F54-H53</f>
        <v>8363</v>
      </c>
      <c r="J53" s="526" t="s">
        <v>213</v>
      </c>
    </row>
    <row r="54" spans="1:10" s="426" customFormat="1" ht="23.25" customHeight="1">
      <c r="A54" s="426" t="s">
        <v>224</v>
      </c>
      <c r="B54" s="436"/>
      <c r="C54" s="447" t="s">
        <v>214</v>
      </c>
      <c r="D54" s="460">
        <v>45243</v>
      </c>
      <c r="E54" s="469" t="s">
        <v>236</v>
      </c>
      <c r="F54" s="477">
        <f>INT(F53/1.1)</f>
        <v>10000</v>
      </c>
      <c r="G54" s="489">
        <f>+F53-F54</f>
        <v>1000</v>
      </c>
      <c r="H54" s="502"/>
      <c r="I54" s="502"/>
      <c r="J54" s="447" t="s">
        <v>14</v>
      </c>
    </row>
    <row r="55" spans="1:10" s="426" customFormat="1" ht="23.25" customHeight="1">
      <c r="A55" s="426" t="s">
        <v>222</v>
      </c>
      <c r="B55" s="437">
        <v>1</v>
      </c>
      <c r="C55" s="448"/>
      <c r="D55" s="461"/>
      <c r="E55" s="470"/>
      <c r="F55" s="478"/>
      <c r="G55" s="490"/>
      <c r="H55" s="503">
        <v>0</v>
      </c>
      <c r="I55" s="510">
        <f>F56-H55</f>
        <v>0</v>
      </c>
      <c r="J55" s="520"/>
    </row>
    <row r="56" spans="1:10" s="426" customFormat="1" ht="23.25" customHeight="1">
      <c r="A56" s="426" t="s">
        <v>224</v>
      </c>
      <c r="B56" s="438"/>
      <c r="C56" s="449"/>
      <c r="D56" s="462"/>
      <c r="E56" s="471"/>
      <c r="F56" s="479">
        <f>INT(F55/1.1)</f>
        <v>0</v>
      </c>
      <c r="G56" s="491">
        <f>+F55-F56</f>
        <v>0</v>
      </c>
      <c r="H56" s="504"/>
      <c r="I56" s="504"/>
      <c r="J56" s="521"/>
    </row>
    <row r="57" spans="1:10" s="426" customFormat="1" ht="23.25" customHeight="1">
      <c r="A57" s="426" t="s">
        <v>222</v>
      </c>
      <c r="B57" s="437">
        <v>2</v>
      </c>
      <c r="C57" s="448"/>
      <c r="D57" s="461"/>
      <c r="E57" s="470"/>
      <c r="F57" s="478"/>
      <c r="G57" s="490"/>
      <c r="H57" s="503"/>
      <c r="I57" s="510">
        <f>F58-H57</f>
        <v>0</v>
      </c>
      <c r="J57" s="520"/>
    </row>
    <row r="58" spans="1:10" s="426" customFormat="1" ht="23.25" customHeight="1">
      <c r="A58" s="426" t="s">
        <v>224</v>
      </c>
      <c r="B58" s="438"/>
      <c r="C58" s="449"/>
      <c r="D58" s="462"/>
      <c r="E58" s="471"/>
      <c r="F58" s="479">
        <f>INT(F57/1.1)</f>
        <v>0</v>
      </c>
      <c r="G58" s="491">
        <f>+F57-F58</f>
        <v>0</v>
      </c>
      <c r="H58" s="504"/>
      <c r="I58" s="504"/>
      <c r="J58" s="521"/>
    </row>
    <row r="59" spans="1:10" s="426" customFormat="1" ht="23.25" customHeight="1">
      <c r="A59" s="426" t="s">
        <v>222</v>
      </c>
      <c r="B59" s="437">
        <v>3</v>
      </c>
      <c r="C59" s="448"/>
      <c r="D59" s="461"/>
      <c r="E59" s="470"/>
      <c r="F59" s="478"/>
      <c r="G59" s="490"/>
      <c r="H59" s="503">
        <v>0</v>
      </c>
      <c r="I59" s="510">
        <f>F60-H59</f>
        <v>0</v>
      </c>
      <c r="J59" s="520"/>
    </row>
    <row r="60" spans="1:10" s="426" customFormat="1" ht="23.25" customHeight="1">
      <c r="A60" s="426" t="s">
        <v>224</v>
      </c>
      <c r="B60" s="438"/>
      <c r="C60" s="449"/>
      <c r="D60" s="462"/>
      <c r="E60" s="471"/>
      <c r="F60" s="479">
        <f>INT(F59/1.1)</f>
        <v>0</v>
      </c>
      <c r="G60" s="491">
        <f>+F59-F60</f>
        <v>0</v>
      </c>
      <c r="H60" s="504"/>
      <c r="I60" s="504"/>
      <c r="J60" s="521"/>
    </row>
    <row r="61" spans="1:10" s="426" customFormat="1" ht="23.25" customHeight="1">
      <c r="A61" s="426" t="s">
        <v>222</v>
      </c>
      <c r="B61" s="437">
        <v>4</v>
      </c>
      <c r="C61" s="448"/>
      <c r="D61" s="461"/>
      <c r="E61" s="470"/>
      <c r="F61" s="478"/>
      <c r="G61" s="490"/>
      <c r="H61" s="503">
        <v>0</v>
      </c>
      <c r="I61" s="510">
        <f>F62-H61</f>
        <v>0</v>
      </c>
      <c r="J61" s="520"/>
    </row>
    <row r="62" spans="1:10" s="426" customFormat="1" ht="23.25" customHeight="1">
      <c r="A62" s="426" t="s">
        <v>224</v>
      </c>
      <c r="B62" s="438"/>
      <c r="C62" s="449"/>
      <c r="D62" s="462"/>
      <c r="E62" s="471"/>
      <c r="F62" s="479">
        <f>INT(F61/1.1)</f>
        <v>0</v>
      </c>
      <c r="G62" s="491">
        <f>+F61-F62</f>
        <v>0</v>
      </c>
      <c r="H62" s="504"/>
      <c r="I62" s="504"/>
      <c r="J62" s="521"/>
    </row>
    <row r="63" spans="1:10" s="426" customFormat="1" ht="23.25" customHeight="1">
      <c r="A63" s="426" t="s">
        <v>222</v>
      </c>
      <c r="B63" s="437">
        <v>5</v>
      </c>
      <c r="C63" s="448"/>
      <c r="D63" s="461"/>
      <c r="E63" s="470"/>
      <c r="F63" s="478"/>
      <c r="G63" s="490"/>
      <c r="H63" s="503">
        <v>0</v>
      </c>
      <c r="I63" s="510">
        <f>F64-H63</f>
        <v>0</v>
      </c>
      <c r="J63" s="520"/>
    </row>
    <row r="64" spans="1:10" s="426" customFormat="1" ht="23.25" customHeight="1">
      <c r="A64" s="426" t="s">
        <v>224</v>
      </c>
      <c r="B64" s="438"/>
      <c r="C64" s="449"/>
      <c r="D64" s="462"/>
      <c r="E64" s="471"/>
      <c r="F64" s="479">
        <f>INT(F63/1.1)</f>
        <v>0</v>
      </c>
      <c r="G64" s="491">
        <f>+F63-F64</f>
        <v>0</v>
      </c>
      <c r="H64" s="504"/>
      <c r="I64" s="504"/>
      <c r="J64" s="521"/>
    </row>
    <row r="65" spans="1:10" s="426" customFormat="1" ht="23.25" customHeight="1">
      <c r="A65" s="426" t="s">
        <v>222</v>
      </c>
      <c r="B65" s="437">
        <v>6</v>
      </c>
      <c r="C65" s="448"/>
      <c r="D65" s="461"/>
      <c r="E65" s="470"/>
      <c r="F65" s="478"/>
      <c r="G65" s="490"/>
      <c r="H65" s="503">
        <v>0</v>
      </c>
      <c r="I65" s="510">
        <f>F66-H65</f>
        <v>0</v>
      </c>
      <c r="J65" s="520"/>
    </row>
    <row r="66" spans="1:10" s="426" customFormat="1" ht="23.25" customHeight="1">
      <c r="A66" s="426" t="s">
        <v>224</v>
      </c>
      <c r="B66" s="438"/>
      <c r="C66" s="449"/>
      <c r="D66" s="462"/>
      <c r="E66" s="471"/>
      <c r="F66" s="479">
        <f>INT(F65/1.1)</f>
        <v>0</v>
      </c>
      <c r="G66" s="491">
        <f>+F65-F66</f>
        <v>0</v>
      </c>
      <c r="H66" s="504"/>
      <c r="I66" s="504"/>
      <c r="J66" s="521"/>
    </row>
    <row r="67" spans="1:10" s="426" customFormat="1" ht="23.25" customHeight="1">
      <c r="A67" s="426" t="s">
        <v>222</v>
      </c>
      <c r="B67" s="437">
        <v>7</v>
      </c>
      <c r="C67" s="448"/>
      <c r="D67" s="461"/>
      <c r="E67" s="470"/>
      <c r="F67" s="478"/>
      <c r="G67" s="490"/>
      <c r="H67" s="503">
        <v>0</v>
      </c>
      <c r="I67" s="510">
        <f>F68-H67</f>
        <v>0</v>
      </c>
      <c r="J67" s="520"/>
    </row>
    <row r="68" spans="1:10" s="426" customFormat="1" ht="23.25" customHeight="1">
      <c r="A68" s="426" t="s">
        <v>224</v>
      </c>
      <c r="B68" s="438"/>
      <c r="C68" s="449"/>
      <c r="D68" s="462"/>
      <c r="E68" s="471"/>
      <c r="F68" s="479">
        <f>INT(F67/1.1)</f>
        <v>0</v>
      </c>
      <c r="G68" s="491">
        <f>+F67-F68</f>
        <v>0</v>
      </c>
      <c r="H68" s="504"/>
      <c r="I68" s="504"/>
      <c r="J68" s="521"/>
    </row>
    <row r="69" spans="1:10" s="426" customFormat="1" ht="23.25" customHeight="1">
      <c r="A69" s="426" t="s">
        <v>222</v>
      </c>
      <c r="B69" s="437">
        <v>8</v>
      </c>
      <c r="C69" s="448"/>
      <c r="D69" s="461"/>
      <c r="E69" s="470"/>
      <c r="F69" s="478"/>
      <c r="G69" s="490"/>
      <c r="H69" s="503">
        <v>0</v>
      </c>
      <c r="I69" s="510">
        <f>F70-H69</f>
        <v>0</v>
      </c>
      <c r="J69" s="520"/>
    </row>
    <row r="70" spans="1:10" s="426" customFormat="1" ht="23.25" customHeight="1">
      <c r="A70" s="426" t="s">
        <v>224</v>
      </c>
      <c r="B70" s="438"/>
      <c r="C70" s="449"/>
      <c r="D70" s="462"/>
      <c r="E70" s="471"/>
      <c r="F70" s="479">
        <f>INT(F69/1.1)</f>
        <v>0</v>
      </c>
      <c r="G70" s="491">
        <f>+F69-F70</f>
        <v>0</v>
      </c>
      <c r="H70" s="504"/>
      <c r="I70" s="504"/>
      <c r="J70" s="521"/>
    </row>
    <row r="71" spans="1:10" s="426" customFormat="1" ht="23.25" customHeight="1">
      <c r="A71" s="426" t="s">
        <v>222</v>
      </c>
      <c r="B71" s="437">
        <v>9</v>
      </c>
      <c r="C71" s="448"/>
      <c r="D71" s="461"/>
      <c r="E71" s="470"/>
      <c r="F71" s="478"/>
      <c r="G71" s="490"/>
      <c r="H71" s="503">
        <v>0</v>
      </c>
      <c r="I71" s="510">
        <f>F72-H71</f>
        <v>0</v>
      </c>
      <c r="J71" s="520"/>
    </row>
    <row r="72" spans="1:10" s="426" customFormat="1" ht="23.25" customHeight="1">
      <c r="A72" s="426" t="s">
        <v>224</v>
      </c>
      <c r="B72" s="438"/>
      <c r="C72" s="449"/>
      <c r="D72" s="462"/>
      <c r="E72" s="471"/>
      <c r="F72" s="479">
        <f>INT(F71/1.1)</f>
        <v>0</v>
      </c>
      <c r="G72" s="491">
        <f>+F71-F72</f>
        <v>0</v>
      </c>
      <c r="H72" s="504"/>
      <c r="I72" s="504"/>
      <c r="J72" s="521"/>
    </row>
    <row r="73" spans="1:10" s="426" customFormat="1" ht="23.25" customHeight="1">
      <c r="A73" s="426" t="s">
        <v>222</v>
      </c>
      <c r="B73" s="437">
        <v>10</v>
      </c>
      <c r="C73" s="448"/>
      <c r="D73" s="461"/>
      <c r="E73" s="470"/>
      <c r="F73" s="478"/>
      <c r="G73" s="490"/>
      <c r="H73" s="503">
        <v>0</v>
      </c>
      <c r="I73" s="510">
        <f>F74-H73</f>
        <v>0</v>
      </c>
      <c r="J73" s="520"/>
    </row>
    <row r="74" spans="1:10" s="426" customFormat="1" ht="23.25" customHeight="1">
      <c r="A74" s="426" t="s">
        <v>224</v>
      </c>
      <c r="B74" s="438"/>
      <c r="C74" s="449"/>
      <c r="D74" s="462"/>
      <c r="E74" s="471"/>
      <c r="F74" s="485">
        <f>INT(F73/1.1)</f>
        <v>0</v>
      </c>
      <c r="G74" s="497">
        <f>+F73-F74</f>
        <v>0</v>
      </c>
      <c r="H74" s="504"/>
      <c r="I74" s="512"/>
      <c r="J74" s="521"/>
    </row>
    <row r="75" spans="1:10" s="426" customFormat="1" ht="23.25" customHeight="1">
      <c r="A75" s="426" t="s">
        <v>222</v>
      </c>
      <c r="B75" s="439" t="s">
        <v>225</v>
      </c>
      <c r="C75" s="452" t="s">
        <v>217</v>
      </c>
      <c r="D75" s="465"/>
      <c r="E75" s="465"/>
      <c r="F75" s="483">
        <f>SUMIF(A55:A74,A75,F55:G74)</f>
        <v>0</v>
      </c>
      <c r="G75" s="495"/>
      <c r="H75" s="506"/>
      <c r="I75" s="513">
        <f>SUMIF(A55:A74,A75,I55:I74)</f>
        <v>0</v>
      </c>
      <c r="J75" s="524"/>
    </row>
    <row r="76" spans="1:10" s="426" customFormat="1" ht="23.25" customHeight="1">
      <c r="A76" s="426" t="s">
        <v>224</v>
      </c>
      <c r="B76" s="440"/>
      <c r="C76" s="453"/>
      <c r="D76" s="466"/>
      <c r="E76" s="466"/>
      <c r="F76" s="484">
        <f>SUMIF(A55:A74,A76,F55:G74)</f>
        <v>0</v>
      </c>
      <c r="G76" s="496">
        <f>+F75-F76</f>
        <v>0</v>
      </c>
      <c r="H76" s="507"/>
      <c r="I76" s="514"/>
      <c r="J76" s="525"/>
    </row>
    <row r="77" spans="1:10">
      <c r="B77" s="426" t="s">
        <v>178</v>
      </c>
      <c r="C77" s="426"/>
      <c r="D77" s="426"/>
      <c r="E77" s="426"/>
      <c r="F77" s="426"/>
      <c r="G77" s="426"/>
      <c r="H77" s="426"/>
      <c r="I77" s="426"/>
      <c r="J77" s="426"/>
    </row>
  </sheetData>
  <sheetProtection password="D213" sheet="1" objects="1" scenarios="1"/>
  <mergeCells count="82">
    <mergeCell ref="D2:G2"/>
    <mergeCell ref="D4:G4"/>
    <mergeCell ref="F5:G5"/>
    <mergeCell ref="F7:G7"/>
    <mergeCell ref="F9:G9"/>
    <mergeCell ref="F11:G11"/>
    <mergeCell ref="F13:G13"/>
    <mergeCell ref="F15:G15"/>
    <mergeCell ref="F17:G17"/>
    <mergeCell ref="B19:J19"/>
    <mergeCell ref="D21:G21"/>
    <mergeCell ref="F22:G22"/>
    <mergeCell ref="F24:G24"/>
    <mergeCell ref="F26:G26"/>
    <mergeCell ref="F28:G28"/>
    <mergeCell ref="F30:G30"/>
    <mergeCell ref="F32:G32"/>
    <mergeCell ref="F34:G34"/>
    <mergeCell ref="F36:G36"/>
    <mergeCell ref="F38:G38"/>
    <mergeCell ref="F40:G40"/>
    <mergeCell ref="F42:G42"/>
    <mergeCell ref="F44:G44"/>
    <mergeCell ref="F46:G46"/>
    <mergeCell ref="B48:J48"/>
    <mergeCell ref="D50:G50"/>
    <mergeCell ref="F51:G51"/>
    <mergeCell ref="F53:G53"/>
    <mergeCell ref="F55:G55"/>
    <mergeCell ref="F57:G57"/>
    <mergeCell ref="F59:G59"/>
    <mergeCell ref="F61:G61"/>
    <mergeCell ref="F63:G63"/>
    <mergeCell ref="F65:G65"/>
    <mergeCell ref="F67:G67"/>
    <mergeCell ref="F69:G69"/>
    <mergeCell ref="F71:G71"/>
    <mergeCell ref="F73:G73"/>
    <mergeCell ref="F75:G75"/>
    <mergeCell ref="B77:J77"/>
    <mergeCell ref="B5:B6"/>
    <mergeCell ref="H5:H6"/>
    <mergeCell ref="I5:I6"/>
    <mergeCell ref="J5:J6"/>
    <mergeCell ref="B7:B8"/>
    <mergeCell ref="B9:B10"/>
    <mergeCell ref="B11:B12"/>
    <mergeCell ref="B13:B14"/>
    <mergeCell ref="B15:B16"/>
    <mergeCell ref="B17:B18"/>
    <mergeCell ref="B22:B23"/>
    <mergeCell ref="H22:H23"/>
    <mergeCell ref="I22:I23"/>
    <mergeCell ref="J22:J23"/>
    <mergeCell ref="B24:B25"/>
    <mergeCell ref="B26:B27"/>
    <mergeCell ref="B28:B29"/>
    <mergeCell ref="B30:B31"/>
    <mergeCell ref="B32:B33"/>
    <mergeCell ref="B34:B35"/>
    <mergeCell ref="B36:B37"/>
    <mergeCell ref="B38:B39"/>
    <mergeCell ref="B40:B41"/>
    <mergeCell ref="B42:B43"/>
    <mergeCell ref="B44:B45"/>
    <mergeCell ref="B46:B47"/>
    <mergeCell ref="B51:B52"/>
    <mergeCell ref="H51:H52"/>
    <mergeCell ref="I51:I52"/>
    <mergeCell ref="J51:J52"/>
    <mergeCell ref="B53:B54"/>
    <mergeCell ref="B55:B56"/>
    <mergeCell ref="B57:B58"/>
    <mergeCell ref="B59:B60"/>
    <mergeCell ref="B61:B62"/>
    <mergeCell ref="B63:B64"/>
    <mergeCell ref="B65:B66"/>
    <mergeCell ref="B67:B68"/>
    <mergeCell ref="B69:B70"/>
    <mergeCell ref="B71:B72"/>
    <mergeCell ref="B73:B74"/>
    <mergeCell ref="B75:B76"/>
  </mergeCells>
  <phoneticPr fontId="4"/>
  <dataValidations count="1">
    <dataValidation type="list" allowBlank="1" showDropDown="0" showInputMessage="1" showErrorMessage="1" sqref="E54 E74 E70 E66 E62 E56 E58 E60 E64 E68 E72 E14 E12 E10 E16 E8 E25 E45 E41 E37 E33 E27 E29 E31 E35 E39 E43">
      <formula1>"振込,現地払,カード決済"</formula1>
    </dataValidation>
  </dataValidations>
  <pageMargins left="0.59055118110236227" right="0.59055118110236227" top="0.39370078740157477" bottom="0.39370078740157477" header="0.31496062992125984" footer="0.31496062992125984"/>
  <pageSetup paperSize="9" scale="62" fitToWidth="0" fitToHeight="1" orientation="portrait" usePrinterDefaults="1"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FF0000"/>
  </sheetPr>
  <dimension ref="A2:I21"/>
  <sheetViews>
    <sheetView view="pageBreakPreview" zoomScaleSheetLayoutView="100" workbookViewId="0">
      <selection activeCell="A3" sqref="A3"/>
    </sheetView>
  </sheetViews>
  <sheetFormatPr defaultRowHeight="14.25"/>
  <cols>
    <col min="1" max="2" width="2.25" customWidth="1"/>
    <col min="3" max="3" width="22.875" bestFit="1" customWidth="1"/>
    <col min="4" max="7" width="10.25" customWidth="1"/>
    <col min="8" max="8" width="11.625" customWidth="1"/>
    <col min="9" max="9" width="2.125" customWidth="1"/>
    <col min="10" max="10" width="1.125" customWidth="1"/>
  </cols>
  <sheetData>
    <row r="2" spans="1:9">
      <c r="A2" t="s">
        <v>94</v>
      </c>
    </row>
    <row r="3" spans="1:9">
      <c r="B3" s="15"/>
      <c r="C3" s="35"/>
      <c r="D3" s="35"/>
      <c r="E3" s="35"/>
      <c r="F3" s="35"/>
      <c r="G3" s="35"/>
      <c r="H3" s="35"/>
      <c r="I3" s="57"/>
    </row>
    <row r="4" spans="1:9">
      <c r="B4" s="25"/>
      <c r="I4" s="58"/>
    </row>
    <row r="5" spans="1:9" ht="21">
      <c r="B5" s="153" t="s">
        <v>97</v>
      </c>
      <c r="C5" s="179"/>
      <c r="D5" s="179"/>
      <c r="E5" s="179"/>
      <c r="F5" s="179"/>
      <c r="G5" s="179"/>
      <c r="H5" s="179"/>
      <c r="I5" s="58"/>
    </row>
    <row r="6" spans="1:9">
      <c r="B6" s="25"/>
      <c r="I6" s="58"/>
    </row>
    <row r="7" spans="1:9">
      <c r="B7" s="25" t="s">
        <v>49</v>
      </c>
      <c r="H7" s="241" t="s">
        <v>31</v>
      </c>
      <c r="I7" s="58"/>
    </row>
    <row r="8" spans="1:9">
      <c r="B8" s="25"/>
      <c r="C8" s="260" t="s">
        <v>50</v>
      </c>
      <c r="D8" s="264" t="s">
        <v>100</v>
      </c>
      <c r="E8" s="264" t="s">
        <v>99</v>
      </c>
      <c r="F8" s="260" t="s">
        <v>52</v>
      </c>
      <c r="G8" s="260"/>
      <c r="H8" s="260" t="s">
        <v>55</v>
      </c>
      <c r="I8" s="58"/>
    </row>
    <row r="9" spans="1:9">
      <c r="B9" s="25"/>
      <c r="C9" s="260"/>
      <c r="D9" s="264"/>
      <c r="E9" s="264"/>
      <c r="F9" s="260" t="s">
        <v>53</v>
      </c>
      <c r="G9" s="260" t="s">
        <v>38</v>
      </c>
      <c r="H9" s="260"/>
      <c r="I9" s="58"/>
    </row>
    <row r="10" spans="1:9" ht="59.25" customHeight="1">
      <c r="B10" s="25"/>
      <c r="C10" s="323" t="s">
        <v>42</v>
      </c>
      <c r="D10" s="326">
        <f>D12-D11</f>
        <v>0</v>
      </c>
      <c r="E10" s="326">
        <f>E12-E11</f>
        <v>0</v>
      </c>
      <c r="F10" s="326">
        <f>IF(D10&gt;E10,D10-E10,0)</f>
        <v>0</v>
      </c>
      <c r="G10" s="326">
        <f>IF(D10&lt;E10,E10-D10,0)</f>
        <v>0</v>
      </c>
      <c r="H10" s="323"/>
      <c r="I10" s="58"/>
    </row>
    <row r="11" spans="1:9" ht="59.25" customHeight="1">
      <c r="B11" s="25"/>
      <c r="C11" s="527" t="s">
        <v>60</v>
      </c>
      <c r="D11" s="528">
        <f>'様式13(実績)'!Q17</f>
        <v>0</v>
      </c>
      <c r="E11" s="528">
        <f>様式3!D11</f>
        <v>0</v>
      </c>
      <c r="F11" s="528">
        <f>IF(D11&gt;E11,D11-E11,0)</f>
        <v>0</v>
      </c>
      <c r="G11" s="528">
        <f>IF(D11&lt;E11,E11-D11,0)</f>
        <v>0</v>
      </c>
      <c r="H11" s="527"/>
      <c r="I11" s="58"/>
    </row>
    <row r="12" spans="1:9" ht="59.25" customHeight="1">
      <c r="B12" s="25"/>
      <c r="C12" s="324" t="s">
        <v>37</v>
      </c>
      <c r="D12" s="327">
        <f>'様式13(実績)'!O17</f>
        <v>0</v>
      </c>
      <c r="E12" s="327">
        <f>様式3!D12</f>
        <v>0</v>
      </c>
      <c r="F12" s="327">
        <f>SUM(F10:F11)</f>
        <v>0</v>
      </c>
      <c r="G12" s="327">
        <f>SUM(G10:G11)</f>
        <v>0</v>
      </c>
      <c r="H12" s="288"/>
      <c r="I12" s="58"/>
    </row>
    <row r="13" spans="1:9">
      <c r="B13" s="25"/>
      <c r="C13" s="325" t="str">
        <f>IF(D12=D20,"","※収入合計と支出合計が一致していません。修正してください。")</f>
        <v/>
      </c>
      <c r="I13" s="58"/>
    </row>
    <row r="14" spans="1:9">
      <c r="B14" s="25" t="s">
        <v>56</v>
      </c>
      <c r="H14" s="241" t="s">
        <v>31</v>
      </c>
      <c r="I14" s="58"/>
    </row>
    <row r="15" spans="1:9">
      <c r="B15" s="25"/>
      <c r="C15" s="260" t="s">
        <v>50</v>
      </c>
      <c r="D15" s="264" t="s">
        <v>100</v>
      </c>
      <c r="E15" s="264" t="s">
        <v>99</v>
      </c>
      <c r="F15" s="260" t="s">
        <v>52</v>
      </c>
      <c r="G15" s="260"/>
      <c r="H15" s="260" t="s">
        <v>55</v>
      </c>
      <c r="I15" s="58"/>
    </row>
    <row r="16" spans="1:9">
      <c r="B16" s="25"/>
      <c r="C16" s="260"/>
      <c r="D16" s="264"/>
      <c r="E16" s="264"/>
      <c r="F16" s="260" t="s">
        <v>53</v>
      </c>
      <c r="G16" s="260" t="s">
        <v>38</v>
      </c>
      <c r="H16" s="260"/>
      <c r="I16" s="58"/>
    </row>
    <row r="17" spans="2:9" ht="59.25" customHeight="1">
      <c r="B17" s="25"/>
      <c r="C17" s="323" t="s">
        <v>34</v>
      </c>
      <c r="D17" s="328">
        <f>'様式13(実績)'!P14</f>
        <v>0</v>
      </c>
      <c r="E17" s="326">
        <f>様式3!D17</f>
        <v>0</v>
      </c>
      <c r="F17" s="326">
        <f>IF(D17&gt;E17,D17-E17,0)</f>
        <v>0</v>
      </c>
      <c r="G17" s="326">
        <f>IF(D17&lt;E17,E17-D17,0)</f>
        <v>0</v>
      </c>
      <c r="H17" s="260"/>
      <c r="I17" s="58"/>
    </row>
    <row r="18" spans="2:9" ht="59.25" customHeight="1">
      <c r="B18" s="25"/>
      <c r="C18" s="323" t="s">
        <v>24</v>
      </c>
      <c r="D18" s="328">
        <f>'様式13(実績)'!P15</f>
        <v>0</v>
      </c>
      <c r="E18" s="326">
        <f>様式3!D18</f>
        <v>0</v>
      </c>
      <c r="F18" s="326">
        <f>IF(D18&gt;E18,D18-E18,0)</f>
        <v>0</v>
      </c>
      <c r="G18" s="326">
        <f>IF(D18&lt;E18,E18-D18,0)</f>
        <v>0</v>
      </c>
      <c r="H18" s="260"/>
      <c r="I18" s="58"/>
    </row>
    <row r="19" spans="2:9" ht="59.25" customHeight="1">
      <c r="B19" s="25"/>
      <c r="C19" s="527" t="s">
        <v>68</v>
      </c>
      <c r="D19" s="529">
        <f>'様式13(実績)'!P16</f>
        <v>0</v>
      </c>
      <c r="E19" s="528">
        <f>様式3!D19</f>
        <v>0</v>
      </c>
      <c r="F19" s="528">
        <f>IF(D19&gt;E19,D19-E19,0)</f>
        <v>0</v>
      </c>
      <c r="G19" s="528">
        <f>IF(D19&lt;E19,E19-D19,0)</f>
        <v>0</v>
      </c>
      <c r="H19" s="530"/>
      <c r="I19" s="58"/>
    </row>
    <row r="20" spans="2:9" ht="59.25" customHeight="1">
      <c r="B20" s="25"/>
      <c r="C20" s="324" t="s">
        <v>37</v>
      </c>
      <c r="D20" s="327">
        <f>SUM(D17:D19)</f>
        <v>0</v>
      </c>
      <c r="E20" s="327">
        <f>SUM(E17:E19)</f>
        <v>0</v>
      </c>
      <c r="F20" s="327">
        <f>SUM(F17:F19)</f>
        <v>0</v>
      </c>
      <c r="G20" s="327">
        <f>SUM(G17:G19)</f>
        <v>0</v>
      </c>
      <c r="H20" s="288"/>
      <c r="I20" s="58"/>
    </row>
    <row r="21" spans="2:9">
      <c r="B21" s="29"/>
      <c r="C21" s="34"/>
      <c r="D21" s="34"/>
      <c r="E21" s="34"/>
      <c r="F21" s="34"/>
      <c r="G21" s="34"/>
      <c r="H21" s="34"/>
      <c r="I21" s="59"/>
    </row>
  </sheetData>
  <sheetProtection password="D213" sheet="1" objects="1" scenarios="1"/>
  <mergeCells count="11">
    <mergeCell ref="B5:H5"/>
    <mergeCell ref="F8:G8"/>
    <mergeCell ref="F15:G15"/>
    <mergeCell ref="C8:C9"/>
    <mergeCell ref="D8:D9"/>
    <mergeCell ref="E8:E9"/>
    <mergeCell ref="H8:H9"/>
    <mergeCell ref="C15:C16"/>
    <mergeCell ref="D15:D16"/>
    <mergeCell ref="E15:E16"/>
    <mergeCell ref="H15:H16"/>
  </mergeCells>
  <phoneticPr fontId="9" type="Hiragana"/>
  <pageMargins left="0.7" right="0.7" top="0.75" bottom="0.75" header="0.3" footer="0.3"/>
  <pageSetup paperSize="9" scale="96" fitToWidth="0" fitToHeight="1" orientation="portrait" usePrinterDefaults="1" blackAndWhite="1" r:id="rId1"/>
  <colBreaks count="1" manualBreakCount="1">
    <brk id="0" max="21"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rgb="FFFF0000"/>
  </sheetPr>
  <dimension ref="A1:F27"/>
  <sheetViews>
    <sheetView view="pageBreakPreview" zoomScale="85" zoomScaleSheetLayoutView="85" workbookViewId="0">
      <selection activeCell="D27" sqref="D27:F27"/>
    </sheetView>
  </sheetViews>
  <sheetFormatPr defaultRowHeight="14.25"/>
  <cols>
    <col min="1" max="2" width="2.25" customWidth="1"/>
    <col min="3" max="3" width="24.625" customWidth="1"/>
    <col min="4" max="4" width="17" customWidth="1"/>
    <col min="5" max="5" width="3.375" customWidth="1"/>
    <col min="6" max="6" width="34.125" customWidth="1"/>
  </cols>
  <sheetData>
    <row r="1" spans="1:6">
      <c r="A1" s="329"/>
      <c r="B1" s="329"/>
      <c r="C1" s="329"/>
      <c r="D1" s="329"/>
      <c r="E1" s="329"/>
      <c r="F1" s="329"/>
    </row>
    <row r="2" spans="1:6">
      <c r="A2" s="329" t="s">
        <v>272</v>
      </c>
      <c r="B2" s="329"/>
      <c r="C2" s="329"/>
      <c r="D2" s="329"/>
      <c r="E2" s="329"/>
      <c r="F2" s="329"/>
    </row>
    <row r="3" spans="1:6">
      <c r="A3" s="329"/>
      <c r="B3" s="329"/>
      <c r="C3" s="329"/>
      <c r="D3" s="329"/>
      <c r="E3" s="329"/>
      <c r="F3" s="535" t="s">
        <v>98</v>
      </c>
    </row>
    <row r="4" spans="1:6">
      <c r="A4" s="329"/>
      <c r="B4" s="329"/>
      <c r="C4" s="329"/>
      <c r="D4" s="329"/>
      <c r="E4" s="329"/>
      <c r="F4" s="329"/>
    </row>
    <row r="5" spans="1:6">
      <c r="A5" s="329"/>
      <c r="B5" s="329"/>
      <c r="C5" s="329"/>
      <c r="D5" s="329"/>
      <c r="E5" s="329"/>
      <c r="F5" s="329"/>
    </row>
    <row r="6" spans="1:6">
      <c r="A6" s="329"/>
      <c r="B6" s="329" t="s">
        <v>4</v>
      </c>
      <c r="C6" s="329"/>
      <c r="D6" s="329"/>
      <c r="E6" s="329"/>
      <c r="F6" s="329"/>
    </row>
    <row r="7" spans="1:6">
      <c r="A7" s="329"/>
      <c r="B7" s="329"/>
      <c r="C7" s="329"/>
      <c r="D7" s="329"/>
      <c r="E7" s="329"/>
      <c r="F7" s="329"/>
    </row>
    <row r="8" spans="1:6">
      <c r="A8" s="329"/>
      <c r="B8" s="329"/>
      <c r="C8" s="329"/>
      <c r="D8" s="329"/>
      <c r="E8" s="329"/>
      <c r="F8" s="329"/>
    </row>
    <row r="9" spans="1:6">
      <c r="A9" s="329"/>
      <c r="B9" s="329"/>
      <c r="C9" s="329"/>
      <c r="D9" s="332" t="s">
        <v>7</v>
      </c>
      <c r="E9" s="332"/>
      <c r="F9" s="329"/>
    </row>
    <row r="10" spans="1:6">
      <c r="A10" s="329"/>
      <c r="B10" s="329"/>
      <c r="C10" s="329"/>
      <c r="D10" s="332"/>
      <c r="E10" s="332"/>
      <c r="F10" s="329"/>
    </row>
    <row r="11" spans="1:6">
      <c r="A11" s="329"/>
      <c r="B11" s="329"/>
      <c r="C11" s="329"/>
      <c r="D11" s="332" t="s">
        <v>64</v>
      </c>
      <c r="E11" s="332"/>
      <c r="F11" s="329"/>
    </row>
    <row r="12" spans="1:6">
      <c r="A12" s="329"/>
      <c r="B12" s="329"/>
      <c r="C12" s="329"/>
      <c r="D12" s="332" t="s">
        <v>11</v>
      </c>
      <c r="E12" s="332"/>
      <c r="F12" s="329" t="e">
        <f>#REF!&amp;"　"&amp;#REF!</f>
        <v>#REF!</v>
      </c>
    </row>
    <row r="13" spans="1:6">
      <c r="A13" s="329"/>
      <c r="B13" s="329"/>
      <c r="C13" s="329"/>
      <c r="D13" s="329"/>
      <c r="E13" s="329"/>
      <c r="F13" s="329"/>
    </row>
    <row r="14" spans="1:6">
      <c r="A14" s="329"/>
      <c r="B14" s="329"/>
      <c r="C14" s="329"/>
      <c r="D14" s="329"/>
      <c r="E14" s="329"/>
      <c r="F14" s="329"/>
    </row>
    <row r="15" spans="1:6">
      <c r="A15" s="395" t="s">
        <v>134</v>
      </c>
      <c r="B15" s="395"/>
      <c r="C15" s="395"/>
      <c r="D15" s="395"/>
      <c r="E15" s="395"/>
      <c r="F15" s="395"/>
    </row>
    <row r="16" spans="1:6">
      <c r="A16" s="329"/>
      <c r="B16" s="329"/>
      <c r="C16" s="329"/>
      <c r="D16" s="329"/>
      <c r="E16" s="329"/>
      <c r="F16" s="329"/>
    </row>
    <row r="17" spans="1:6">
      <c r="A17" s="329"/>
      <c r="B17" s="396" t="e">
        <f>"　"&amp;DBCS(TEXT(#REF!,"ggge年m月dd日"))&amp;"付け"</f>
        <v>#REF!</v>
      </c>
      <c r="C17" s="329" t="s">
        <v>0</v>
      </c>
      <c r="D17" s="396" t="e">
        <f>"指令地産－"&amp;#REF!</f>
        <v>#REF!</v>
      </c>
      <c r="E17" s="396" t="s">
        <v>65</v>
      </c>
    </row>
    <row r="18" spans="1:6">
      <c r="A18" s="329"/>
      <c r="B18" s="396" t="s">
        <v>278</v>
      </c>
      <c r="C18" s="396"/>
      <c r="D18" s="396"/>
      <c r="E18" s="396"/>
      <c r="F18" s="396"/>
    </row>
    <row r="19" spans="1:6">
      <c r="A19" s="329"/>
      <c r="B19" s="397" t="s">
        <v>138</v>
      </c>
      <c r="C19" s="397"/>
      <c r="D19" s="397"/>
      <c r="E19" s="397"/>
      <c r="F19" s="397"/>
    </row>
    <row r="20" spans="1:6">
      <c r="A20" s="329"/>
      <c r="B20" s="329"/>
      <c r="C20" s="329"/>
      <c r="D20" s="329"/>
      <c r="E20" s="329"/>
      <c r="F20" s="329"/>
    </row>
    <row r="21" spans="1:6">
      <c r="A21" s="329"/>
      <c r="B21" s="395" t="s">
        <v>140</v>
      </c>
      <c r="C21" s="395"/>
      <c r="D21" s="395"/>
      <c r="E21" s="395"/>
      <c r="F21" s="395"/>
    </row>
    <row r="22" spans="1:6">
      <c r="A22" s="329"/>
      <c r="B22" s="329" t="s">
        <v>142</v>
      </c>
      <c r="C22" s="329"/>
      <c r="D22" s="329"/>
      <c r="E22" s="329"/>
      <c r="F22" s="329"/>
    </row>
    <row r="23" spans="1:6" ht="28.5" customHeight="1">
      <c r="A23" s="329"/>
      <c r="B23" s="398" t="s">
        <v>144</v>
      </c>
      <c r="C23" s="402"/>
      <c r="D23" s="532"/>
      <c r="E23" s="532"/>
      <c r="F23" s="536"/>
    </row>
    <row r="24" spans="1:6" ht="28.5" customHeight="1">
      <c r="A24" s="329"/>
      <c r="B24" s="398" t="s">
        <v>145</v>
      </c>
      <c r="C24" s="402"/>
      <c r="D24" s="532"/>
      <c r="E24" s="532"/>
      <c r="F24" s="536"/>
    </row>
    <row r="25" spans="1:6" ht="28.5" customHeight="1">
      <c r="A25" s="329"/>
      <c r="B25" s="398" t="s">
        <v>146</v>
      </c>
      <c r="C25" s="402"/>
      <c r="D25" s="533"/>
      <c r="E25" s="407" t="s">
        <v>154</v>
      </c>
      <c r="F25" s="537"/>
    </row>
    <row r="26" spans="1:6" ht="183" customHeight="1">
      <c r="A26" s="329"/>
      <c r="B26" s="531" t="s">
        <v>147</v>
      </c>
      <c r="C26" s="402"/>
      <c r="D26" s="534"/>
      <c r="E26" s="534"/>
      <c r="F26" s="538"/>
    </row>
    <row r="27" spans="1:6" ht="183" customHeight="1">
      <c r="A27" s="329"/>
      <c r="B27" s="531" t="s">
        <v>149</v>
      </c>
      <c r="C27" s="402"/>
      <c r="D27" s="534"/>
      <c r="E27" s="534"/>
      <c r="F27" s="538"/>
    </row>
  </sheetData>
  <mergeCells count="7">
    <mergeCell ref="A15:F15"/>
    <mergeCell ref="B18:F18"/>
    <mergeCell ref="B21:F21"/>
    <mergeCell ref="D23:F23"/>
    <mergeCell ref="D24:F24"/>
    <mergeCell ref="D26:F26"/>
    <mergeCell ref="D27:F27"/>
  </mergeCells>
  <phoneticPr fontId="9" type="Hiragana"/>
  <pageMargins left="0.7" right="0.7" top="0.75" bottom="0.75" header="0.3" footer="0.3"/>
  <pageSetup paperSize="9" scale="98" fitToWidth="1" fitToHeight="1" orientation="portrait" usePrinterDefaults="1"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sheetPr>
    <tabColor rgb="FF00B050"/>
  </sheetPr>
  <dimension ref="B1:L33"/>
  <sheetViews>
    <sheetView view="pageBreakPreview" zoomScale="85" zoomScaleSheetLayoutView="85" workbookViewId="0">
      <selection activeCell="H3" sqref="H3:K3"/>
    </sheetView>
  </sheetViews>
  <sheetFormatPr defaultRowHeight="14.25"/>
  <cols>
    <col min="1" max="1" width="2.5" customWidth="1"/>
    <col min="2" max="2" width="2.25" customWidth="1"/>
    <col min="3" max="3" width="18.5" customWidth="1"/>
    <col min="4" max="10" width="7.75" customWidth="1"/>
    <col min="11" max="11" width="6.375" customWidth="1"/>
    <col min="12" max="12" width="1.875" customWidth="1"/>
    <col min="13" max="13" width="1.625" customWidth="1"/>
  </cols>
  <sheetData>
    <row r="1" spans="2:12">
      <c r="B1" t="s">
        <v>23</v>
      </c>
    </row>
    <row r="2" spans="2:12" ht="21">
      <c r="B2" s="152" t="s">
        <v>280</v>
      </c>
      <c r="C2" s="178"/>
      <c r="D2" s="178"/>
      <c r="E2" s="178"/>
      <c r="F2" s="178"/>
      <c r="G2" s="178"/>
      <c r="H2" s="178"/>
      <c r="I2" s="178"/>
      <c r="J2" s="178"/>
      <c r="K2" s="178"/>
      <c r="L2" s="57"/>
    </row>
    <row r="3" spans="2:12">
      <c r="B3" s="25"/>
      <c r="H3" s="551" t="s">
        <v>130</v>
      </c>
      <c r="I3" s="551"/>
      <c r="J3" s="551"/>
      <c r="K3" s="551"/>
      <c r="L3" s="58"/>
    </row>
    <row r="4" spans="2:12">
      <c r="B4" s="25"/>
      <c r="L4" s="58"/>
    </row>
    <row r="5" spans="2:12">
      <c r="B5" s="25"/>
      <c r="C5" s="33" t="s">
        <v>101</v>
      </c>
      <c r="L5" s="58"/>
    </row>
    <row r="6" spans="2:12">
      <c r="B6" s="25"/>
      <c r="C6" s="33" t="s">
        <v>103</v>
      </c>
      <c r="L6" s="58"/>
    </row>
    <row r="7" spans="2:12">
      <c r="B7" s="25"/>
      <c r="L7" s="58"/>
    </row>
    <row r="8" spans="2:12">
      <c r="B8" s="25"/>
      <c r="D8" s="33" t="s">
        <v>119</v>
      </c>
      <c r="E8" s="33" t="s">
        <v>127</v>
      </c>
      <c r="G8" s="119"/>
      <c r="L8" s="58"/>
    </row>
    <row r="9" spans="2:12">
      <c r="B9" s="25"/>
      <c r="E9" s="33" t="s">
        <v>64</v>
      </c>
      <c r="G9" s="119"/>
      <c r="L9" s="58"/>
    </row>
    <row r="10" spans="2:12">
      <c r="B10" s="25"/>
      <c r="E10" s="33" t="s">
        <v>11</v>
      </c>
      <c r="G10" s="119"/>
      <c r="L10" s="58"/>
    </row>
    <row r="11" spans="2:12">
      <c r="B11" s="25"/>
      <c r="L11" s="58"/>
    </row>
    <row r="12" spans="2:12">
      <c r="B12" s="25"/>
      <c r="C12" s="33" t="s">
        <v>104</v>
      </c>
      <c r="L12" s="58"/>
    </row>
    <row r="13" spans="2:12" ht="27" customHeight="1">
      <c r="B13" s="25"/>
      <c r="F13" s="241" t="s">
        <v>128</v>
      </c>
      <c r="G13" s="34" t="s">
        <v>129</v>
      </c>
      <c r="H13" s="552">
        <f>'様式12(実績)'!D31</f>
        <v>0</v>
      </c>
      <c r="I13" s="552"/>
      <c r="J13" s="552"/>
      <c r="K13" s="34" t="s">
        <v>132</v>
      </c>
      <c r="L13" s="58"/>
    </row>
    <row r="14" spans="2:12">
      <c r="B14" s="25"/>
      <c r="H14" s="553"/>
      <c r="I14" s="553"/>
      <c r="J14" s="553"/>
      <c r="L14" s="58"/>
    </row>
    <row r="15" spans="2:12" ht="27" customHeight="1">
      <c r="B15" s="25"/>
      <c r="C15" s="539" t="s">
        <v>106</v>
      </c>
      <c r="D15" s="11" t="s">
        <v>120</v>
      </c>
      <c r="E15" s="31"/>
      <c r="F15" s="60"/>
      <c r="G15" s="11" t="s">
        <v>129</v>
      </c>
      <c r="H15" s="554">
        <f>H13</f>
        <v>0</v>
      </c>
      <c r="I15" s="554"/>
      <c r="J15" s="554"/>
      <c r="K15" s="60" t="s">
        <v>132</v>
      </c>
      <c r="L15" s="58"/>
    </row>
    <row r="16" spans="2:12" ht="27" customHeight="1">
      <c r="B16" s="25"/>
      <c r="C16" s="540"/>
      <c r="D16" s="11" t="s">
        <v>121</v>
      </c>
      <c r="E16" s="31"/>
      <c r="F16" s="60"/>
      <c r="G16" s="11" t="s">
        <v>129</v>
      </c>
      <c r="H16" s="554">
        <v>0</v>
      </c>
      <c r="I16" s="554"/>
      <c r="J16" s="554"/>
      <c r="K16" s="60" t="s">
        <v>132</v>
      </c>
      <c r="L16" s="58"/>
    </row>
    <row r="17" spans="2:12" ht="27" customHeight="1">
      <c r="B17" s="25"/>
      <c r="C17" s="540"/>
      <c r="D17" s="11" t="s">
        <v>122</v>
      </c>
      <c r="E17" s="31"/>
      <c r="F17" s="60"/>
      <c r="G17" s="11" t="s">
        <v>129</v>
      </c>
      <c r="H17" s="554">
        <f>H13</f>
        <v>0</v>
      </c>
      <c r="I17" s="554"/>
      <c r="J17" s="554"/>
      <c r="K17" s="60" t="s">
        <v>132</v>
      </c>
      <c r="L17" s="58"/>
    </row>
    <row r="18" spans="2:12" ht="27" customHeight="1">
      <c r="B18" s="25"/>
      <c r="C18" s="288"/>
      <c r="D18" s="11" t="s">
        <v>123</v>
      </c>
      <c r="E18" s="31"/>
      <c r="F18" s="60"/>
      <c r="G18" s="11" t="s">
        <v>129</v>
      </c>
      <c r="H18" s="554">
        <v>0</v>
      </c>
      <c r="I18" s="554"/>
      <c r="J18" s="554"/>
      <c r="K18" s="60" t="s">
        <v>132</v>
      </c>
      <c r="L18" s="58"/>
    </row>
    <row r="19" spans="2:12" ht="22.5" customHeight="1">
      <c r="B19" s="25"/>
      <c r="C19" s="15" t="s">
        <v>86</v>
      </c>
      <c r="D19" s="35"/>
      <c r="E19" s="35"/>
      <c r="F19" s="35"/>
      <c r="G19" s="35"/>
      <c r="H19" s="35"/>
      <c r="I19" s="35"/>
      <c r="J19" s="35"/>
      <c r="K19" s="57"/>
      <c r="L19" s="58"/>
    </row>
    <row r="20" spans="2:12" ht="22.5" customHeight="1">
      <c r="B20" s="25"/>
      <c r="C20" s="25" t="s">
        <v>26</v>
      </c>
      <c r="K20" s="58"/>
      <c r="L20" s="58"/>
    </row>
    <row r="21" spans="2:12" ht="22.5" customHeight="1">
      <c r="B21" s="25"/>
      <c r="C21" s="541" t="str">
        <f>"　("&amp;TEXT('様式12(実績)'!D37,"ggge年m月dd日")&amp;"付け指令地産－"&amp;'様式12(実績)'!E40&amp;"による補助金等)"</f>
        <v>　(令和　年　月　日付け指令地産－による補助金等)</v>
      </c>
      <c r="D21" s="543"/>
      <c r="E21" s="543"/>
      <c r="F21" s="543"/>
      <c r="G21" s="543"/>
      <c r="H21" s="543"/>
      <c r="I21" s="34"/>
      <c r="J21" s="34"/>
      <c r="K21" s="59"/>
      <c r="L21" s="58"/>
    </row>
    <row r="22" spans="2:12" ht="22.5" customHeight="1">
      <c r="B22" s="25"/>
      <c r="C22" s="323" t="s">
        <v>107</v>
      </c>
      <c r="D22" s="544" t="s">
        <v>124</v>
      </c>
      <c r="E22" s="544"/>
      <c r="F22" s="544"/>
      <c r="G22" s="544"/>
      <c r="H22" s="544"/>
      <c r="I22" s="544"/>
      <c r="J22" s="544"/>
      <c r="K22" s="544"/>
      <c r="L22" s="58"/>
    </row>
    <row r="23" spans="2:12" ht="45" customHeight="1">
      <c r="B23" s="25"/>
      <c r="C23" s="265" t="s">
        <v>109</v>
      </c>
      <c r="D23" s="545" t="s">
        <v>125</v>
      </c>
      <c r="E23" s="545"/>
      <c r="F23" s="545"/>
      <c r="G23" s="545"/>
      <c r="H23" s="545"/>
      <c r="I23" s="545"/>
      <c r="J23" s="545"/>
      <c r="K23" s="555" t="s">
        <v>133</v>
      </c>
      <c r="L23" s="58"/>
    </row>
    <row r="24" spans="2:12" ht="45" customHeight="1">
      <c r="B24" s="25"/>
      <c r="C24" s="265"/>
      <c r="D24" s="546"/>
      <c r="E24" s="546"/>
      <c r="F24" s="546"/>
      <c r="G24" s="546"/>
      <c r="H24" s="546"/>
      <c r="I24" s="546"/>
      <c r="J24" s="546"/>
      <c r="K24" s="555"/>
      <c r="L24" s="58"/>
    </row>
    <row r="25" spans="2:12" ht="28.5">
      <c r="B25" s="25"/>
      <c r="C25" s="271" t="s">
        <v>110</v>
      </c>
      <c r="D25" s="547"/>
      <c r="E25" s="547"/>
      <c r="F25" s="547"/>
      <c r="G25" s="547"/>
      <c r="H25" s="547"/>
      <c r="I25" s="547"/>
      <c r="J25" s="547"/>
      <c r="K25" s="547"/>
      <c r="L25" s="58"/>
    </row>
    <row r="26" spans="2:12" ht="29" customHeight="1">
      <c r="B26" s="25"/>
      <c r="C26" s="323" t="s">
        <v>10</v>
      </c>
      <c r="D26" s="548" t="s">
        <v>126</v>
      </c>
      <c r="E26" s="548"/>
      <c r="F26" s="548"/>
      <c r="G26" s="548"/>
      <c r="H26" s="548"/>
      <c r="I26" s="548"/>
      <c r="J26" s="548"/>
      <c r="K26" s="548"/>
      <c r="L26" s="58"/>
    </row>
    <row r="27" spans="2:12">
      <c r="B27" s="25"/>
      <c r="C27" s="15" t="s">
        <v>112</v>
      </c>
      <c r="D27" s="35"/>
      <c r="E27" s="35"/>
      <c r="F27" s="35"/>
      <c r="G27" s="35"/>
      <c r="H27" s="35"/>
      <c r="I27" s="35"/>
      <c r="J27" s="35"/>
      <c r="K27" s="57"/>
      <c r="L27" s="58"/>
    </row>
    <row r="28" spans="2:12">
      <c r="B28" s="25"/>
      <c r="C28" s="25" t="s">
        <v>113</v>
      </c>
      <c r="K28" s="58"/>
      <c r="L28" s="58"/>
    </row>
    <row r="29" spans="2:12" ht="27" customHeight="1">
      <c r="B29" s="25"/>
      <c r="C29" s="25" t="s">
        <v>115</v>
      </c>
      <c r="D29" s="549"/>
      <c r="E29" s="549"/>
      <c r="F29" s="549"/>
      <c r="G29" s="549"/>
      <c r="H29" s="549"/>
      <c r="I29" s="549"/>
      <c r="J29" s="549"/>
      <c r="K29" s="556"/>
      <c r="L29" s="58"/>
    </row>
    <row r="30" spans="2:12" ht="27" customHeight="1">
      <c r="B30" s="25"/>
      <c r="C30" s="25" t="s">
        <v>116</v>
      </c>
      <c r="D30" s="549"/>
      <c r="E30" s="549"/>
      <c r="F30" s="549"/>
      <c r="G30" s="549"/>
      <c r="H30" s="549"/>
      <c r="I30" s="549"/>
      <c r="J30" s="549"/>
      <c r="K30" s="556"/>
      <c r="L30" s="58"/>
    </row>
    <row r="31" spans="2:12" ht="27" customHeight="1">
      <c r="B31" s="25"/>
      <c r="C31" s="25" t="s">
        <v>118</v>
      </c>
      <c r="D31" s="549"/>
      <c r="E31" s="549"/>
      <c r="F31" s="549"/>
      <c r="G31" s="549"/>
      <c r="H31" s="549"/>
      <c r="I31" s="549"/>
      <c r="J31" s="549"/>
      <c r="K31" s="556"/>
      <c r="L31" s="58"/>
    </row>
    <row r="32" spans="2:12" ht="27" customHeight="1">
      <c r="B32" s="25"/>
      <c r="C32" s="542" t="s">
        <v>338</v>
      </c>
      <c r="D32" s="550"/>
      <c r="E32" s="550"/>
      <c r="F32" s="550"/>
      <c r="G32" s="550"/>
      <c r="H32" s="550"/>
      <c r="I32" s="550"/>
      <c r="J32" s="550"/>
      <c r="K32" s="557"/>
      <c r="L32" s="58"/>
    </row>
    <row r="33" spans="2:12">
      <c r="B33" s="29"/>
      <c r="C33" s="34"/>
      <c r="D33" s="34"/>
      <c r="E33" s="34"/>
      <c r="F33" s="34"/>
      <c r="G33" s="34"/>
      <c r="H33" s="34"/>
      <c r="I33" s="34"/>
      <c r="J33" s="34"/>
      <c r="K33" s="34"/>
      <c r="L33" s="59"/>
    </row>
  </sheetData>
  <sheetProtection password="D213" sheet="1" objects="1" scenarios="1"/>
  <mergeCells count="17">
    <mergeCell ref="B2:K2"/>
    <mergeCell ref="H3:K3"/>
    <mergeCell ref="H13:J13"/>
    <mergeCell ref="H15:J15"/>
    <mergeCell ref="H16:J16"/>
    <mergeCell ref="H17:J17"/>
    <mergeCell ref="H18:J18"/>
    <mergeCell ref="D22:K22"/>
    <mergeCell ref="D23:J23"/>
    <mergeCell ref="D25:K25"/>
    <mergeCell ref="D26:K26"/>
    <mergeCell ref="D29:K29"/>
    <mergeCell ref="D30:K30"/>
    <mergeCell ref="D31:K31"/>
    <mergeCell ref="D32:K32"/>
    <mergeCell ref="C23:C24"/>
    <mergeCell ref="K23:K24"/>
  </mergeCells>
  <phoneticPr fontId="9" type="Hiragana"/>
  <pageMargins left="0.7" right="0.7" top="0.75" bottom="0.75" header="0.3" footer="0.3"/>
  <pageSetup paperSize="9" scale="93" fitToWidth="1" fitToHeight="1" orientation="portrait" usePrinterDefaults="1"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
  <sheetViews>
    <sheetView workbookViewId="0">
      <selection activeCell="B2" sqref="B2"/>
    </sheetView>
  </sheetViews>
  <sheetFormatPr defaultRowHeight="14.25"/>
  <sheetData/>
  <phoneticPr fontId="9" type="Hiragana"/>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sheetPr>
  <dimension ref="B1:U50"/>
  <sheetViews>
    <sheetView tabSelected="1" view="pageBreakPreview" zoomScale="85" zoomScaleSheetLayoutView="85" workbookViewId="0">
      <selection activeCell="O5" sqref="O5"/>
    </sheetView>
  </sheetViews>
  <sheetFormatPr defaultRowHeight="14.25"/>
  <cols>
    <col min="1" max="1" width="0.75" customWidth="1"/>
    <col min="2" max="2" width="20.625" customWidth="1"/>
    <col min="3" max="3" width="3.625" customWidth="1"/>
    <col min="4" max="4" width="20.625" customWidth="1"/>
    <col min="5" max="5" width="25.625" customWidth="1"/>
    <col min="6" max="6" width="3.625" bestFit="1" customWidth="1"/>
    <col min="7" max="7" width="25.625" customWidth="1"/>
    <col min="8" max="8" width="16.25" bestFit="1" customWidth="1"/>
    <col min="9" max="9" width="7.5" customWidth="1"/>
    <col min="10" max="10" width="1.375" customWidth="1"/>
    <col min="11" max="11" width="1.125" customWidth="1"/>
    <col min="12" max="12" width="3" customWidth="1"/>
    <col min="13" max="13" width="20.625" customWidth="1"/>
    <col min="14" max="14" width="3.625" customWidth="1"/>
    <col min="15" max="15" width="20.625" customWidth="1"/>
    <col min="16" max="16" width="25.625" customWidth="1"/>
    <col min="17" max="17" width="3.625" bestFit="1" customWidth="1"/>
    <col min="18" max="18" width="25.625" customWidth="1"/>
    <col min="19" max="19" width="16.25" bestFit="1" customWidth="1"/>
    <col min="20" max="20" width="7.5" customWidth="1"/>
    <col min="21" max="21" width="1.375" customWidth="1"/>
  </cols>
  <sheetData>
    <row r="1" spans="2:21">
      <c r="H1" s="84" t="s">
        <v>156</v>
      </c>
      <c r="I1" s="93"/>
    </row>
    <row r="2" spans="2:21">
      <c r="B2" t="s">
        <v>111</v>
      </c>
      <c r="H2" s="85"/>
      <c r="I2" s="94"/>
      <c r="L2" t="s">
        <v>111</v>
      </c>
    </row>
    <row r="3" spans="2:21" ht="21">
      <c r="B3" s="9" t="s">
        <v>210</v>
      </c>
      <c r="C3" s="9"/>
      <c r="D3" s="9"/>
      <c r="E3" s="9"/>
      <c r="F3" s="9"/>
      <c r="G3" s="9"/>
      <c r="H3" s="9"/>
      <c r="I3" s="9"/>
      <c r="M3" s="9" t="s">
        <v>210</v>
      </c>
      <c r="N3" s="9"/>
      <c r="O3" s="9"/>
      <c r="P3" s="9"/>
      <c r="Q3" s="9"/>
      <c r="R3" s="9"/>
      <c r="S3" s="9"/>
      <c r="T3" s="9"/>
    </row>
    <row r="4" spans="2:21" ht="20" customHeight="1">
      <c r="B4" s="10" t="s">
        <v>161</v>
      </c>
      <c r="C4" s="30"/>
      <c r="D4" s="30"/>
      <c r="E4" s="30"/>
      <c r="F4" s="30"/>
      <c r="G4" s="30"/>
      <c r="H4" s="30"/>
      <c r="I4" s="30"/>
      <c r="J4" s="95"/>
      <c r="M4" s="10" t="s">
        <v>161</v>
      </c>
      <c r="N4" s="30"/>
      <c r="O4" s="30"/>
      <c r="P4" s="30"/>
      <c r="Q4" s="30"/>
      <c r="R4" s="30"/>
      <c r="S4" s="30"/>
      <c r="T4" s="30"/>
      <c r="U4" s="95"/>
    </row>
    <row r="5" spans="2:21" ht="20" customHeight="1">
      <c r="B5" s="11" t="s">
        <v>163</v>
      </c>
      <c r="C5" s="31" t="s">
        <v>41</v>
      </c>
      <c r="D5" s="44" t="s">
        <v>307</v>
      </c>
      <c r="E5" s="44"/>
      <c r="F5" s="31"/>
      <c r="G5" s="31"/>
      <c r="H5" s="31"/>
      <c r="I5" s="31"/>
      <c r="J5" s="60"/>
      <c r="M5" s="11" t="s">
        <v>163</v>
      </c>
      <c r="N5" s="31" t="s">
        <v>41</v>
      </c>
      <c r="O5" s="114"/>
      <c r="P5" s="31"/>
      <c r="Q5" s="31"/>
      <c r="R5" s="31"/>
      <c r="S5" s="31"/>
      <c r="T5" s="31"/>
      <c r="U5" s="60"/>
    </row>
    <row r="6" spans="2:21" ht="20" customHeight="1">
      <c r="B6" s="11" t="s">
        <v>114</v>
      </c>
      <c r="C6" s="31" t="s">
        <v>41</v>
      </c>
      <c r="D6" s="44" t="s">
        <v>157</v>
      </c>
      <c r="E6" s="44" t="s">
        <v>223</v>
      </c>
      <c r="F6" s="31"/>
      <c r="G6" s="31"/>
      <c r="H6" s="31"/>
      <c r="I6" s="31"/>
      <c r="J6" s="60"/>
      <c r="M6" s="11" t="s">
        <v>114</v>
      </c>
      <c r="N6" s="31" t="s">
        <v>41</v>
      </c>
      <c r="O6" s="114"/>
      <c r="P6" s="114"/>
      <c r="Q6" s="31"/>
      <c r="R6" s="31"/>
      <c r="S6" s="31"/>
      <c r="T6" s="31"/>
      <c r="U6" s="60"/>
    </row>
    <row r="7" spans="2:21" ht="20" customHeight="1">
      <c r="B7" s="11" t="s">
        <v>165</v>
      </c>
      <c r="C7" s="31" t="s">
        <v>41</v>
      </c>
      <c r="D7" s="44" t="s">
        <v>308</v>
      </c>
      <c r="E7" s="44"/>
      <c r="F7" s="31"/>
      <c r="G7" s="31"/>
      <c r="H7" s="31"/>
      <c r="I7" s="31"/>
      <c r="J7" s="60"/>
      <c r="M7" s="11" t="s">
        <v>165</v>
      </c>
      <c r="N7" s="31" t="s">
        <v>41</v>
      </c>
      <c r="O7" s="114"/>
      <c r="P7" s="31"/>
      <c r="Q7" s="31"/>
      <c r="R7" s="31"/>
      <c r="S7" s="31"/>
      <c r="T7" s="31"/>
      <c r="U7" s="60"/>
    </row>
    <row r="8" spans="2:21" ht="20" customHeight="1">
      <c r="B8" s="12" t="s">
        <v>166</v>
      </c>
      <c r="C8" s="32"/>
      <c r="D8" s="32"/>
      <c r="E8" s="35"/>
      <c r="F8" s="35"/>
      <c r="G8" s="35"/>
      <c r="H8" s="35"/>
      <c r="I8" s="35"/>
      <c r="J8" s="57"/>
      <c r="M8" s="12" t="s">
        <v>166</v>
      </c>
      <c r="N8" s="32"/>
      <c r="O8" s="32"/>
      <c r="P8" s="35"/>
      <c r="Q8" s="35"/>
      <c r="R8" s="35"/>
      <c r="S8" s="35"/>
      <c r="T8" s="35"/>
      <c r="U8" s="57"/>
    </row>
    <row r="9" spans="2:21" ht="20" customHeight="1">
      <c r="B9" s="13" t="s">
        <v>19</v>
      </c>
      <c r="C9" s="33" t="s">
        <v>41</v>
      </c>
      <c r="D9" s="45" t="s">
        <v>245</v>
      </c>
      <c r="J9" s="58"/>
      <c r="M9" s="13" t="s">
        <v>19</v>
      </c>
      <c r="N9" s="33" t="s">
        <v>41</v>
      </c>
      <c r="O9" s="115"/>
      <c r="U9" s="58"/>
    </row>
    <row r="10" spans="2:21" ht="20" customHeight="1">
      <c r="B10" s="13" t="s">
        <v>177</v>
      </c>
      <c r="C10" s="33" t="s">
        <v>41</v>
      </c>
      <c r="D10" s="46" t="s">
        <v>196</v>
      </c>
      <c r="E10" s="33" t="s">
        <v>15</v>
      </c>
      <c r="J10" s="58"/>
      <c r="M10" s="13" t="s">
        <v>177</v>
      </c>
      <c r="N10" s="33" t="s">
        <v>41</v>
      </c>
      <c r="O10" s="116"/>
      <c r="P10" s="33" t="s">
        <v>15</v>
      </c>
      <c r="U10" s="58"/>
    </row>
    <row r="11" spans="2:21" ht="20" customHeight="1">
      <c r="B11" s="13" t="s">
        <v>200</v>
      </c>
      <c r="C11" s="33" t="s">
        <v>41</v>
      </c>
      <c r="D11" s="46">
        <v>100</v>
      </c>
      <c r="E11" s="33" t="s">
        <v>78</v>
      </c>
      <c r="J11" s="58"/>
      <c r="M11" s="13" t="s">
        <v>200</v>
      </c>
      <c r="N11" s="33" t="s">
        <v>41</v>
      </c>
      <c r="O11" s="116"/>
      <c r="P11" s="33" t="s">
        <v>78</v>
      </c>
      <c r="U11" s="58"/>
    </row>
    <row r="12" spans="2:21" ht="20" customHeight="1">
      <c r="B12" s="14" t="s">
        <v>193</v>
      </c>
      <c r="C12" s="34" t="s">
        <v>41</v>
      </c>
      <c r="D12" s="47" t="s">
        <v>309</v>
      </c>
      <c r="E12" s="34"/>
      <c r="F12" s="34"/>
      <c r="G12" s="34"/>
      <c r="H12" s="34"/>
      <c r="I12" s="34"/>
      <c r="J12" s="59"/>
      <c r="M12" s="14" t="s">
        <v>193</v>
      </c>
      <c r="N12" s="34" t="s">
        <v>41</v>
      </c>
      <c r="O12" s="117"/>
      <c r="P12" s="34"/>
      <c r="Q12" s="34"/>
      <c r="R12" s="34"/>
      <c r="S12" s="34"/>
      <c r="T12" s="34"/>
      <c r="U12" s="59"/>
    </row>
    <row r="13" spans="2:21" ht="20" customHeight="1">
      <c r="B13" s="15" t="s">
        <v>151</v>
      </c>
      <c r="C13" s="35"/>
      <c r="D13" s="48" t="s">
        <v>319</v>
      </c>
      <c r="E13" s="48" t="s">
        <v>320</v>
      </c>
      <c r="F13" s="35"/>
      <c r="G13" s="35"/>
      <c r="H13" s="35"/>
      <c r="I13" s="35"/>
      <c r="J13" s="57"/>
      <c r="M13" s="15" t="s">
        <v>151</v>
      </c>
      <c r="N13" s="35"/>
      <c r="O13" s="118"/>
      <c r="P13" s="118"/>
      <c r="Q13" s="35"/>
      <c r="R13" s="35"/>
      <c r="S13" s="35"/>
      <c r="T13" s="35"/>
      <c r="U13" s="57"/>
    </row>
    <row r="14" spans="2:21" ht="20" customHeight="1">
      <c r="B14" s="16" t="s">
        <v>67</v>
      </c>
      <c r="C14" s="33" t="s">
        <v>41</v>
      </c>
      <c r="D14" s="49" t="s">
        <v>135</v>
      </c>
      <c r="J14" s="58"/>
      <c r="M14" s="16" t="s">
        <v>67</v>
      </c>
      <c r="N14" s="33" t="s">
        <v>41</v>
      </c>
      <c r="O14" s="119"/>
      <c r="U14" s="58"/>
    </row>
    <row r="15" spans="2:21" ht="20" customHeight="1">
      <c r="B15" s="17" t="s">
        <v>195</v>
      </c>
      <c r="C15" s="34" t="s">
        <v>41</v>
      </c>
      <c r="D15" s="50" t="s">
        <v>310</v>
      </c>
      <c r="E15" s="34"/>
      <c r="F15" s="34"/>
      <c r="G15" s="34"/>
      <c r="H15" s="34"/>
      <c r="I15" s="34"/>
      <c r="J15" s="59"/>
      <c r="M15" s="17" t="s">
        <v>195</v>
      </c>
      <c r="N15" s="34" t="s">
        <v>41</v>
      </c>
      <c r="O15" s="120"/>
      <c r="P15" s="34"/>
      <c r="Q15" s="34"/>
      <c r="R15" s="34"/>
      <c r="S15" s="34"/>
      <c r="T15" s="34"/>
      <c r="U15" s="59"/>
    </row>
    <row r="16" spans="2:21" ht="20" customHeight="1">
      <c r="B16" s="10" t="s">
        <v>48</v>
      </c>
      <c r="C16" s="36"/>
      <c r="D16" s="36"/>
      <c r="E16" s="36"/>
      <c r="F16" s="36"/>
      <c r="G16" s="36"/>
      <c r="H16" s="36"/>
      <c r="I16" s="36"/>
      <c r="J16" s="96"/>
      <c r="M16" s="10" t="s">
        <v>48</v>
      </c>
      <c r="N16" s="36"/>
      <c r="O16" s="36"/>
      <c r="P16" s="36"/>
      <c r="Q16" s="36"/>
      <c r="R16" s="36"/>
      <c r="S16" s="36"/>
      <c r="T16" s="36"/>
      <c r="U16" s="96"/>
    </row>
    <row r="17" spans="2:21" ht="20" customHeight="1">
      <c r="B17" s="11" t="s">
        <v>168</v>
      </c>
      <c r="C17" s="31" t="s">
        <v>41</v>
      </c>
      <c r="D17" s="44" t="s">
        <v>3</v>
      </c>
      <c r="E17" s="61" t="s">
        <v>197</v>
      </c>
      <c r="F17" s="31" t="s">
        <v>41</v>
      </c>
      <c r="G17" s="82" t="s">
        <v>245</v>
      </c>
      <c r="H17" s="31" t="s">
        <v>75</v>
      </c>
      <c r="I17" s="31" t="s">
        <v>148</v>
      </c>
      <c r="J17" s="60"/>
      <c r="M17" s="11" t="s">
        <v>168</v>
      </c>
      <c r="N17" s="31" t="s">
        <v>41</v>
      </c>
      <c r="O17" s="114"/>
      <c r="P17" s="61" t="s">
        <v>197</v>
      </c>
      <c r="Q17" s="31" t="s">
        <v>41</v>
      </c>
      <c r="R17" s="133" t="s">
        <v>321</v>
      </c>
      <c r="S17" s="135" t="e">
        <f>"("&amp;DATEDIF(R17,様式1!O8,"Y")</f>
        <v>#VALUE!</v>
      </c>
      <c r="T17" s="31" t="s">
        <v>148</v>
      </c>
      <c r="U17" s="60"/>
    </row>
    <row r="18" spans="2:21" ht="20" customHeight="1">
      <c r="B18" s="11" t="s">
        <v>169</v>
      </c>
      <c r="C18" s="31" t="s">
        <v>41</v>
      </c>
      <c r="D18" s="44" t="s">
        <v>311</v>
      </c>
      <c r="E18" s="31"/>
      <c r="F18" s="31"/>
      <c r="G18" s="31"/>
      <c r="H18" s="31"/>
      <c r="I18" s="31"/>
      <c r="J18" s="60"/>
      <c r="M18" s="11" t="s">
        <v>169</v>
      </c>
      <c r="N18" s="31" t="s">
        <v>41</v>
      </c>
      <c r="O18" s="114"/>
      <c r="P18" s="31"/>
      <c r="Q18" s="31"/>
      <c r="R18" s="31"/>
      <c r="S18" s="31"/>
      <c r="T18" s="31"/>
      <c r="U18" s="60"/>
    </row>
    <row r="19" spans="2:21" ht="20" customHeight="1">
      <c r="B19" s="12" t="s">
        <v>54</v>
      </c>
      <c r="C19" s="32"/>
      <c r="D19" s="32"/>
      <c r="E19" s="35"/>
      <c r="F19" s="35"/>
      <c r="G19" s="35"/>
      <c r="H19" s="35"/>
      <c r="I19" s="35"/>
      <c r="J19" s="57"/>
      <c r="M19" s="12" t="s">
        <v>54</v>
      </c>
      <c r="N19" s="32"/>
      <c r="O19" s="32"/>
      <c r="P19" s="35"/>
      <c r="Q19" s="35"/>
      <c r="R19" s="35"/>
      <c r="S19" s="35"/>
      <c r="T19" s="35"/>
      <c r="U19" s="57"/>
    </row>
    <row r="20" spans="2:21" ht="20" customHeight="1">
      <c r="B20" s="13" t="s">
        <v>201</v>
      </c>
      <c r="C20" t="s">
        <v>41</v>
      </c>
      <c r="D20" s="49" t="s">
        <v>137</v>
      </c>
      <c r="J20" s="58"/>
      <c r="M20" s="13" t="s">
        <v>201</v>
      </c>
      <c r="N20" t="s">
        <v>41</v>
      </c>
      <c r="O20" s="121"/>
      <c r="U20" s="58"/>
    </row>
    <row r="21" spans="2:21" ht="20" customHeight="1">
      <c r="B21" s="13" t="s">
        <v>17</v>
      </c>
      <c r="C21" t="s">
        <v>41</v>
      </c>
      <c r="D21" s="49" t="s">
        <v>274</v>
      </c>
      <c r="J21" s="58"/>
      <c r="M21" s="13" t="s">
        <v>17</v>
      </c>
      <c r="N21" t="s">
        <v>41</v>
      </c>
      <c r="O21" s="121"/>
      <c r="U21" s="58"/>
    </row>
    <row r="22" spans="2:21" ht="20" customHeight="1">
      <c r="B22" s="14" t="s">
        <v>202</v>
      </c>
      <c r="C22" s="34" t="s">
        <v>41</v>
      </c>
      <c r="D22" s="50" t="s">
        <v>139</v>
      </c>
      <c r="E22" s="34"/>
      <c r="F22" s="34"/>
      <c r="G22" s="34"/>
      <c r="H22" s="34"/>
      <c r="I22" s="34"/>
      <c r="J22" s="59"/>
      <c r="M22" s="14" t="s">
        <v>202</v>
      </c>
      <c r="N22" s="34" t="s">
        <v>41</v>
      </c>
      <c r="O22" s="120"/>
      <c r="P22" s="34"/>
      <c r="Q22" s="34"/>
      <c r="R22" s="34"/>
      <c r="S22" s="34"/>
      <c r="T22" s="34"/>
      <c r="U22" s="59"/>
    </row>
    <row r="23" spans="2:21" ht="20" customHeight="1">
      <c r="B23" s="11" t="s">
        <v>170</v>
      </c>
      <c r="C23" s="31"/>
      <c r="D23" s="31"/>
      <c r="E23" s="31"/>
      <c r="F23" s="31"/>
      <c r="G23" s="31"/>
      <c r="H23" s="31"/>
      <c r="I23" s="31"/>
      <c r="J23" s="60"/>
      <c r="M23" s="11" t="s">
        <v>170</v>
      </c>
      <c r="N23" s="31"/>
      <c r="O23" s="31"/>
      <c r="P23" s="31"/>
      <c r="Q23" s="31"/>
      <c r="R23" s="31"/>
      <c r="S23" s="31"/>
      <c r="T23" s="31"/>
      <c r="U23" s="60"/>
    </row>
    <row r="24" spans="2:21" ht="35" customHeight="1">
      <c r="B24" s="18" t="s">
        <v>172</v>
      </c>
      <c r="C24" s="37"/>
      <c r="D24" s="51"/>
      <c r="E24" s="62" t="s">
        <v>204</v>
      </c>
      <c r="F24" s="73"/>
      <c r="G24" s="18" t="s">
        <v>183</v>
      </c>
      <c r="H24" s="37"/>
      <c r="I24" s="37"/>
      <c r="J24" s="51"/>
      <c r="M24" s="18" t="s">
        <v>172</v>
      </c>
      <c r="N24" s="37"/>
      <c r="O24" s="51"/>
      <c r="P24" s="62" t="s">
        <v>204</v>
      </c>
      <c r="Q24" s="73"/>
      <c r="R24" s="18" t="s">
        <v>183</v>
      </c>
      <c r="S24" s="37"/>
      <c r="T24" s="37"/>
      <c r="U24" s="51"/>
    </row>
    <row r="25" spans="2:21" ht="40" customHeight="1">
      <c r="B25" s="19" t="s">
        <v>312</v>
      </c>
      <c r="C25" t="s">
        <v>154</v>
      </c>
      <c r="D25" s="53" t="s">
        <v>105</v>
      </c>
      <c r="E25" s="63" t="s">
        <v>313</v>
      </c>
      <c r="F25" s="74"/>
      <c r="G25" s="63" t="s">
        <v>117</v>
      </c>
      <c r="H25" s="86"/>
      <c r="I25" s="86"/>
      <c r="J25" s="74"/>
      <c r="M25" s="106"/>
      <c r="N25" t="s">
        <v>154</v>
      </c>
      <c r="O25" s="123"/>
      <c r="P25" s="125"/>
      <c r="Q25" s="130"/>
      <c r="R25" s="125"/>
      <c r="S25" s="136"/>
      <c r="T25" s="136"/>
      <c r="U25" s="130"/>
    </row>
    <row r="26" spans="2:21" ht="40" customHeight="1">
      <c r="B26" s="20" t="s">
        <v>158</v>
      </c>
      <c r="C26" s="38" t="s">
        <v>154</v>
      </c>
      <c r="D26" s="52" t="s">
        <v>312</v>
      </c>
      <c r="E26" s="64" t="s">
        <v>96</v>
      </c>
      <c r="F26" s="75"/>
      <c r="G26" s="64" t="s">
        <v>246</v>
      </c>
      <c r="H26" s="87"/>
      <c r="I26" s="87"/>
      <c r="J26" s="75"/>
      <c r="M26" s="107"/>
      <c r="N26" s="38" t="s">
        <v>154</v>
      </c>
      <c r="O26" s="122"/>
      <c r="P26" s="126"/>
      <c r="Q26" s="131"/>
      <c r="R26" s="126"/>
      <c r="S26" s="137"/>
      <c r="T26" s="137"/>
      <c r="U26" s="131"/>
    </row>
    <row r="27" spans="2:21" ht="40" customHeight="1">
      <c r="B27" s="21" t="s">
        <v>84</v>
      </c>
      <c r="C27" s="34" t="s">
        <v>154</v>
      </c>
      <c r="D27" s="54" t="s">
        <v>158</v>
      </c>
      <c r="E27" s="65" t="s">
        <v>108</v>
      </c>
      <c r="F27" s="76"/>
      <c r="G27" s="83" t="s">
        <v>314</v>
      </c>
      <c r="H27" s="88"/>
      <c r="I27" s="88"/>
      <c r="J27" s="97"/>
      <c r="M27" s="108"/>
      <c r="N27" s="34" t="s">
        <v>154</v>
      </c>
      <c r="O27" s="124"/>
      <c r="P27" s="127"/>
      <c r="Q27" s="132"/>
      <c r="R27" s="134"/>
      <c r="S27" s="138"/>
      <c r="T27" s="138"/>
      <c r="U27" s="139"/>
    </row>
    <row r="28" spans="2:21" ht="20" customHeight="1">
      <c r="B28" s="10" t="s">
        <v>174</v>
      </c>
      <c r="C28" s="36"/>
      <c r="D28" s="36"/>
      <c r="E28" s="36"/>
      <c r="F28" s="36"/>
      <c r="G28" s="36"/>
      <c r="H28" s="36"/>
      <c r="I28" s="36"/>
      <c r="J28" s="96"/>
      <c r="M28" s="10" t="s">
        <v>174</v>
      </c>
      <c r="N28" s="36"/>
      <c r="O28" s="36"/>
      <c r="P28" s="36"/>
      <c r="Q28" s="36"/>
      <c r="R28" s="36"/>
      <c r="S28" s="36"/>
      <c r="T28" s="36"/>
      <c r="U28" s="96"/>
    </row>
    <row r="29" spans="2:21" ht="30" customHeight="1">
      <c r="B29" s="22" t="s">
        <v>159</v>
      </c>
      <c r="C29" s="39"/>
      <c r="D29" s="55"/>
      <c r="E29" s="66" t="s">
        <v>315</v>
      </c>
      <c r="F29" s="31" t="s">
        <v>154</v>
      </c>
      <c r="G29" s="82" t="s">
        <v>315</v>
      </c>
      <c r="H29" s="31"/>
      <c r="I29" s="31"/>
      <c r="J29" s="60"/>
      <c r="M29" s="22" t="s">
        <v>159</v>
      </c>
      <c r="N29" s="39"/>
      <c r="O29" s="55"/>
      <c r="P29" s="128"/>
      <c r="Q29" s="31" t="s">
        <v>154</v>
      </c>
      <c r="R29" s="133"/>
      <c r="S29" s="31"/>
      <c r="T29" s="31"/>
      <c r="U29" s="60"/>
    </row>
    <row r="30" spans="2:21" ht="30" customHeight="1">
      <c r="B30" s="22" t="s">
        <v>185</v>
      </c>
      <c r="C30" s="39"/>
      <c r="D30" s="55"/>
      <c r="E30" s="66" t="s">
        <v>315</v>
      </c>
      <c r="F30" s="31" t="s">
        <v>154</v>
      </c>
      <c r="G30" s="82" t="s">
        <v>315</v>
      </c>
      <c r="H30" s="31"/>
      <c r="I30" s="31"/>
      <c r="J30" s="60"/>
      <c r="M30" s="22" t="s">
        <v>185</v>
      </c>
      <c r="N30" s="39"/>
      <c r="O30" s="55"/>
      <c r="P30" s="128"/>
      <c r="Q30" s="31" t="s">
        <v>154</v>
      </c>
      <c r="R30" s="133"/>
      <c r="S30" s="31"/>
      <c r="T30" s="31"/>
      <c r="U30" s="60"/>
    </row>
    <row r="31" spans="2:21" ht="30" customHeight="1">
      <c r="B31" s="23" t="s">
        <v>171</v>
      </c>
      <c r="C31" s="40"/>
      <c r="D31" s="56"/>
      <c r="E31" s="67" t="s">
        <v>255</v>
      </c>
      <c r="F31" s="31"/>
      <c r="G31" s="31"/>
      <c r="H31" s="31"/>
      <c r="I31" s="31"/>
      <c r="J31" s="60"/>
      <c r="M31" s="23" t="s">
        <v>171</v>
      </c>
      <c r="N31" s="40"/>
      <c r="O31" s="56"/>
      <c r="P31" s="129"/>
      <c r="Q31" s="31"/>
      <c r="R31" s="31"/>
      <c r="S31" s="31"/>
      <c r="T31" s="31"/>
      <c r="U31" s="60"/>
    </row>
    <row r="32" spans="2:21" ht="20" customHeight="1">
      <c r="B32" s="15" t="s">
        <v>269</v>
      </c>
      <c r="C32" s="35"/>
      <c r="D32" s="35"/>
      <c r="E32" s="35"/>
      <c r="F32" s="35"/>
      <c r="G32" s="35"/>
      <c r="H32" s="35"/>
      <c r="I32" s="35"/>
      <c r="J32" s="57"/>
      <c r="M32" s="15" t="s">
        <v>269</v>
      </c>
      <c r="N32" s="35"/>
      <c r="O32" s="35"/>
      <c r="P32" s="35"/>
      <c r="Q32" s="35"/>
      <c r="R32" s="35"/>
      <c r="S32" s="35"/>
      <c r="T32" s="35"/>
      <c r="U32" s="57"/>
    </row>
    <row r="33" spans="2:21" ht="20" customHeight="1">
      <c r="B33" s="25" t="s">
        <v>207</v>
      </c>
      <c r="J33" s="58"/>
      <c r="M33" s="25" t="s">
        <v>207</v>
      </c>
      <c r="U33" s="58"/>
    </row>
    <row r="34" spans="2:21" ht="60" customHeight="1">
      <c r="B34" s="24" t="s">
        <v>316</v>
      </c>
      <c r="C34" s="41"/>
      <c r="D34" s="41"/>
      <c r="E34" s="41"/>
      <c r="F34" s="41"/>
      <c r="G34" s="41"/>
      <c r="H34" s="41"/>
      <c r="I34" s="41"/>
      <c r="J34" s="98"/>
      <c r="M34" s="109"/>
      <c r="N34" s="112"/>
      <c r="O34" s="112"/>
      <c r="P34" s="112"/>
      <c r="Q34" s="112"/>
      <c r="R34" s="112"/>
      <c r="S34" s="112"/>
      <c r="T34" s="112"/>
      <c r="U34" s="98"/>
    </row>
    <row r="35" spans="2:21" ht="20" customHeight="1">
      <c r="B35" s="25" t="s">
        <v>208</v>
      </c>
      <c r="J35" s="58"/>
      <c r="M35" s="25" t="s">
        <v>208</v>
      </c>
      <c r="U35" s="58"/>
    </row>
    <row r="36" spans="2:21" ht="60" customHeight="1">
      <c r="B36" s="24" t="s">
        <v>175</v>
      </c>
      <c r="C36" s="41"/>
      <c r="D36" s="41"/>
      <c r="E36" s="41"/>
      <c r="F36" s="41"/>
      <c r="G36" s="41"/>
      <c r="H36" s="41"/>
      <c r="I36" s="41"/>
      <c r="J36" s="98"/>
      <c r="M36" s="109"/>
      <c r="N36" s="112"/>
      <c r="O36" s="112"/>
      <c r="P36" s="112"/>
      <c r="Q36" s="112"/>
      <c r="R36" s="112"/>
      <c r="S36" s="112"/>
      <c r="T36" s="112"/>
      <c r="U36" s="98"/>
    </row>
    <row r="37" spans="2:21" ht="10" customHeight="1">
      <c r="B37" s="26"/>
      <c r="C37" s="42"/>
      <c r="D37" s="42"/>
      <c r="E37" s="42"/>
      <c r="F37" s="42"/>
      <c r="G37" s="42"/>
      <c r="H37" s="42"/>
      <c r="I37" s="42"/>
      <c r="J37" s="99"/>
      <c r="M37" s="26"/>
      <c r="N37" s="42"/>
      <c r="O37" s="42"/>
      <c r="P37" s="42"/>
      <c r="Q37" s="42"/>
      <c r="R37" s="42"/>
      <c r="S37" s="42"/>
      <c r="T37" s="42"/>
      <c r="U37" s="99"/>
    </row>
    <row r="38" spans="2:21" ht="20" customHeight="1">
      <c r="B38" s="25" t="s">
        <v>270</v>
      </c>
      <c r="J38" s="58"/>
      <c r="M38" s="25" t="s">
        <v>270</v>
      </c>
      <c r="U38" s="58"/>
    </row>
    <row r="39" spans="2:21" ht="100" customHeight="1">
      <c r="B39" s="27" t="s">
        <v>244</v>
      </c>
      <c r="C39" s="43"/>
      <c r="D39" s="43"/>
      <c r="E39" s="43"/>
      <c r="F39" s="43"/>
      <c r="G39" s="43"/>
      <c r="H39" s="43"/>
      <c r="I39" s="43"/>
      <c r="J39" s="100"/>
      <c r="M39" s="110"/>
      <c r="N39" s="113"/>
      <c r="O39" s="113"/>
      <c r="P39" s="113"/>
      <c r="Q39" s="113"/>
      <c r="R39" s="113"/>
      <c r="S39" s="113"/>
      <c r="T39" s="113"/>
      <c r="U39" s="100"/>
    </row>
    <row r="40" spans="2:21" ht="20" customHeight="1">
      <c r="B40" s="10" t="s">
        <v>176</v>
      </c>
      <c r="C40" s="36"/>
      <c r="D40" s="36"/>
      <c r="E40" s="36"/>
      <c r="F40" s="36"/>
      <c r="G40" s="36"/>
      <c r="H40" s="36"/>
      <c r="I40" s="36"/>
      <c r="J40" s="96"/>
      <c r="M40" s="10" t="s">
        <v>176</v>
      </c>
      <c r="N40" s="36"/>
      <c r="O40" s="36"/>
      <c r="P40" s="36"/>
      <c r="Q40" s="36"/>
      <c r="R40" s="36"/>
      <c r="S40" s="36"/>
      <c r="T40" s="36"/>
      <c r="U40" s="96"/>
    </row>
    <row r="41" spans="2:21" ht="20" customHeight="1">
      <c r="B41" s="28" t="s">
        <v>318</v>
      </c>
      <c r="C41" s="31"/>
      <c r="D41" s="31"/>
      <c r="E41" s="31"/>
      <c r="F41" s="31"/>
      <c r="G41" s="31"/>
      <c r="H41" s="31"/>
      <c r="I41" s="31"/>
      <c r="J41" s="60"/>
      <c r="M41" s="111" t="s">
        <v>318</v>
      </c>
      <c r="N41" s="31"/>
      <c r="O41" s="31"/>
      <c r="P41" s="31"/>
      <c r="Q41" s="31"/>
      <c r="R41" s="31"/>
      <c r="S41" s="31"/>
      <c r="T41" s="31"/>
      <c r="U41" s="60"/>
    </row>
    <row r="43" spans="2:21" ht="20" hidden="1" customHeight="1">
      <c r="B43" s="10" t="s">
        <v>184</v>
      </c>
      <c r="C43" s="36"/>
      <c r="D43" s="36"/>
      <c r="E43" s="36"/>
      <c r="F43" s="36"/>
      <c r="G43" s="36"/>
      <c r="H43" s="36"/>
      <c r="I43" s="36"/>
      <c r="J43" s="96"/>
      <c r="M43" s="10" t="s">
        <v>184</v>
      </c>
      <c r="N43" s="36"/>
      <c r="O43" s="36"/>
      <c r="P43" s="36"/>
      <c r="Q43" s="36"/>
      <c r="R43" s="36"/>
      <c r="S43" s="36"/>
      <c r="T43" s="36"/>
      <c r="U43" s="96"/>
    </row>
    <row r="44" spans="2:21" ht="30" hidden="1" customHeight="1">
      <c r="B44" s="15" t="s">
        <v>164</v>
      </c>
      <c r="C44" s="35"/>
      <c r="D44" s="57"/>
      <c r="E44" s="68" t="s">
        <v>186</v>
      </c>
      <c r="F44" s="77"/>
      <c r="G44" s="77"/>
      <c r="H44" s="77" t="e">
        <f>#REF!</f>
        <v>#REF!</v>
      </c>
      <c r="I44" s="77" t="s">
        <v>187</v>
      </c>
      <c r="J44" s="101"/>
      <c r="M44" s="15" t="s">
        <v>164</v>
      </c>
      <c r="N44" s="35"/>
      <c r="O44" s="57"/>
      <c r="P44" s="68" t="s">
        <v>186</v>
      </c>
      <c r="Q44" s="77"/>
      <c r="R44" s="77"/>
      <c r="S44" s="77" t="e">
        <f>#REF!</f>
        <v>#REF!</v>
      </c>
      <c r="T44" s="77" t="s">
        <v>187</v>
      </c>
      <c r="U44" s="101"/>
    </row>
    <row r="45" spans="2:21" ht="20" hidden="1" customHeight="1">
      <c r="B45" s="25"/>
      <c r="D45" s="58"/>
      <c r="E45" s="69" t="s">
        <v>188</v>
      </c>
      <c r="F45" s="78"/>
      <c r="G45" s="78"/>
      <c r="H45" s="89">
        <f>'別紙１－２'!P40</f>
        <v>204120</v>
      </c>
      <c r="I45" s="78" t="s">
        <v>15</v>
      </c>
      <c r="J45" s="102"/>
      <c r="M45" s="25"/>
      <c r="O45" s="58"/>
      <c r="P45" s="69" t="s">
        <v>188</v>
      </c>
      <c r="Q45" s="78"/>
      <c r="R45" s="78"/>
      <c r="S45" s="89">
        <f>'別紙１－２'!P40</f>
        <v>204120</v>
      </c>
      <c r="T45" s="78" t="s">
        <v>15</v>
      </c>
      <c r="U45" s="102"/>
    </row>
    <row r="46" spans="2:21" ht="20" hidden="1" customHeight="1">
      <c r="B46" s="25"/>
      <c r="D46" s="58"/>
      <c r="E46" s="70"/>
      <c r="F46" s="79"/>
      <c r="G46" s="79"/>
      <c r="H46" s="79"/>
      <c r="I46" s="79"/>
      <c r="J46" s="103"/>
      <c r="M46" s="25"/>
      <c r="O46" s="58"/>
      <c r="P46" s="70"/>
      <c r="Q46" s="79"/>
      <c r="R46" s="79"/>
      <c r="S46" s="79"/>
      <c r="T46" s="79"/>
      <c r="U46" s="103"/>
    </row>
    <row r="47" spans="2:21" ht="30" hidden="1" customHeight="1">
      <c r="B47" s="25"/>
      <c r="D47" s="58"/>
      <c r="E47" s="71" t="s">
        <v>131</v>
      </c>
      <c r="F47" s="80"/>
      <c r="G47" s="80"/>
      <c r="H47" s="90">
        <f>'別紙１－２'!P42</f>
        <v>55200</v>
      </c>
      <c r="I47" s="80" t="s">
        <v>15</v>
      </c>
      <c r="J47" s="104"/>
      <c r="M47" s="25"/>
      <c r="O47" s="58"/>
      <c r="P47" s="71" t="s">
        <v>131</v>
      </c>
      <c r="Q47" s="80"/>
      <c r="R47" s="80"/>
      <c r="S47" s="90">
        <f>'別紙１－２'!P42</f>
        <v>55200</v>
      </c>
      <c r="T47" s="80" t="s">
        <v>15</v>
      </c>
      <c r="U47" s="104"/>
    </row>
    <row r="48" spans="2:21" ht="30" hidden="1" customHeight="1">
      <c r="B48" s="25"/>
      <c r="D48" s="58"/>
      <c r="E48" s="71" t="s">
        <v>205</v>
      </c>
      <c r="F48" s="80"/>
      <c r="G48" s="80"/>
      <c r="H48" s="91">
        <f>H45+H47</f>
        <v>259320</v>
      </c>
      <c r="I48" s="80" t="s">
        <v>15</v>
      </c>
      <c r="J48" s="104"/>
      <c r="M48" s="25"/>
      <c r="O48" s="58"/>
      <c r="P48" s="71" t="s">
        <v>205</v>
      </c>
      <c r="Q48" s="80"/>
      <c r="R48" s="80"/>
      <c r="S48" s="91">
        <f>S45+S47</f>
        <v>259320</v>
      </c>
      <c r="T48" s="80" t="s">
        <v>15</v>
      </c>
      <c r="U48" s="104"/>
    </row>
    <row r="49" spans="2:21" ht="30" hidden="1" customHeight="1">
      <c r="B49" s="29"/>
      <c r="C49" s="34"/>
      <c r="D49" s="59"/>
      <c r="E49" s="72" t="s">
        <v>190</v>
      </c>
      <c r="F49" s="81"/>
      <c r="G49" s="81"/>
      <c r="H49" s="92">
        <f>'別紙１－２'!P5</f>
        <v>55000</v>
      </c>
      <c r="I49" s="81" t="s">
        <v>15</v>
      </c>
      <c r="J49" s="105"/>
      <c r="M49" s="29"/>
      <c r="N49" s="34"/>
      <c r="O49" s="59"/>
      <c r="P49" s="72" t="s">
        <v>190</v>
      </c>
      <c r="Q49" s="81"/>
      <c r="R49" s="81"/>
      <c r="S49" s="92">
        <f>'別紙１－２'!P5</f>
        <v>55000</v>
      </c>
      <c r="T49" s="81" t="s">
        <v>15</v>
      </c>
      <c r="U49" s="105"/>
    </row>
    <row r="50" spans="2:21" ht="30" hidden="1" customHeight="1">
      <c r="B50" s="11" t="s">
        <v>191</v>
      </c>
      <c r="C50" s="31"/>
      <c r="D50" s="60"/>
      <c r="E50" s="31"/>
      <c r="F50" s="31"/>
      <c r="G50" s="31"/>
      <c r="H50" s="31" t="e">
        <f>H44*H48+H49</f>
        <v>#REF!</v>
      </c>
      <c r="I50" s="31" t="s">
        <v>15</v>
      </c>
      <c r="J50" s="60"/>
      <c r="M50" s="11" t="s">
        <v>191</v>
      </c>
      <c r="N50" s="31"/>
      <c r="O50" s="60"/>
      <c r="P50" s="31"/>
      <c r="Q50" s="31"/>
      <c r="R50" s="31"/>
      <c r="S50" s="31" t="e">
        <f>S44*S48+S49</f>
        <v>#REF!</v>
      </c>
      <c r="T50" s="31" t="s">
        <v>15</v>
      </c>
      <c r="U50" s="60"/>
    </row>
    <row r="51" spans="2:21" hidden="1"/>
    <row r="52" spans="2:21" hidden="1"/>
  </sheetData>
  <sheetProtection password="D213" sheet="1" objects="1" scenarios="1"/>
  <mergeCells count="39">
    <mergeCell ref="B3:I3"/>
    <mergeCell ref="M3:T3"/>
    <mergeCell ref="B4:J4"/>
    <mergeCell ref="M4:U4"/>
    <mergeCell ref="B8:D8"/>
    <mergeCell ref="M8:O8"/>
    <mergeCell ref="B19:D19"/>
    <mergeCell ref="M19:O19"/>
    <mergeCell ref="B24:D24"/>
    <mergeCell ref="E24:F24"/>
    <mergeCell ref="G24:J24"/>
    <mergeCell ref="M24:O24"/>
    <mergeCell ref="P24:Q24"/>
    <mergeCell ref="R24:U24"/>
    <mergeCell ref="E25:F25"/>
    <mergeCell ref="G25:J25"/>
    <mergeCell ref="P25:Q25"/>
    <mergeCell ref="R25:U25"/>
    <mergeCell ref="E26:F26"/>
    <mergeCell ref="G26:J26"/>
    <mergeCell ref="P26:Q26"/>
    <mergeCell ref="R26:U26"/>
    <mergeCell ref="E27:F27"/>
    <mergeCell ref="G27:J27"/>
    <mergeCell ref="P27:Q27"/>
    <mergeCell ref="R27:U27"/>
    <mergeCell ref="B29:D29"/>
    <mergeCell ref="M29:O29"/>
    <mergeCell ref="B30:D30"/>
    <mergeCell ref="M30:O30"/>
    <mergeCell ref="B31:D31"/>
    <mergeCell ref="M31:O31"/>
    <mergeCell ref="B34:I34"/>
    <mergeCell ref="M34:T34"/>
    <mergeCell ref="B36:I36"/>
    <mergeCell ref="M36:T36"/>
    <mergeCell ref="B39:I39"/>
    <mergeCell ref="M39:T39"/>
    <mergeCell ref="H1:I2"/>
  </mergeCells>
  <phoneticPr fontId="9" type="Hiragana"/>
  <pageMargins left="0.7" right="0.7" top="0.75" bottom="0.75" header="0.3" footer="0.3"/>
  <pageSetup paperSize="9" scale="60" fitToWidth="1" fitToHeight="2" orientation="portrait" usePrinterDefaults="1" r:id="rId1"/>
  <rowBreaks count="1" manualBreakCount="1">
    <brk id="42" max="20" man="1"/>
  </rowBreaks>
  <colBreaks count="1" manualBreakCount="1">
    <brk id="11" max="40" man="1"/>
  </col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拠点登録業者!$B$2:$B$41</xm:f>
          </x14:formula1>
          <xm:sqref>M41 B41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AS46"/>
  <sheetViews>
    <sheetView view="pageBreakPreview" zoomScale="53" zoomScaleSheetLayoutView="53" workbookViewId="0">
      <selection activeCell="AA5" sqref="AA5"/>
    </sheetView>
  </sheetViews>
  <sheetFormatPr defaultRowHeight="18.75" customHeight="1"/>
  <cols>
    <col min="1" max="1" width="2.125" style="140" customWidth="1"/>
    <col min="2" max="2" width="23.75" style="140" customWidth="1"/>
    <col min="3" max="3" width="3.375" style="140" customWidth="1"/>
    <col min="4" max="4" width="12.625" style="140" customWidth="1"/>
    <col min="5" max="5" width="8.5" style="140" customWidth="1"/>
    <col min="6" max="6" width="3.625" style="140" bestFit="1" customWidth="1"/>
    <col min="7" max="7" width="12.625" style="140" customWidth="1"/>
    <col min="8" max="8" width="8.5" style="140" customWidth="1"/>
    <col min="9" max="9" width="3.625" style="140" bestFit="1" customWidth="1"/>
    <col min="10" max="10" width="12.625" style="140" customWidth="1"/>
    <col min="11" max="11" width="7.875" style="140" bestFit="1" customWidth="1"/>
    <col min="12" max="12" width="3.625" style="140" bestFit="1" customWidth="1"/>
    <col min="13" max="13" width="12.625" style="140" customWidth="1"/>
    <col min="14" max="14" width="9" style="140" customWidth="1"/>
    <col min="15" max="15" width="8.125" style="140" customWidth="1"/>
    <col min="16" max="16" width="18.25" style="140" customWidth="1"/>
    <col min="17" max="17" width="4.875" style="140" customWidth="1"/>
    <col min="18" max="18" width="25.5" style="140" customWidth="1"/>
    <col min="19" max="19" width="4.875" style="140" bestFit="1" customWidth="1"/>
    <col min="20" max="20" width="6" style="140" customWidth="1"/>
    <col min="21" max="21" width="19.625" style="140" bestFit="1" customWidth="1"/>
    <col min="22" max="22" width="4.875" style="140" bestFit="1" customWidth="1"/>
    <col min="23" max="23" width="1.25" style="140" customWidth="1"/>
    <col min="24" max="24" width="2.125" style="140" customWidth="1"/>
    <col min="25" max="25" width="23.75" style="140" customWidth="1"/>
    <col min="26" max="26" width="3.375" style="140" customWidth="1"/>
    <col min="27" max="27" width="12.625" style="140" customWidth="1"/>
    <col min="28" max="28" width="8.5" style="140" customWidth="1"/>
    <col min="29" max="29" width="3.625" style="140" bestFit="1" customWidth="1"/>
    <col min="30" max="30" width="12.625" style="140" customWidth="1"/>
    <col min="31" max="31" width="8.5" style="140" customWidth="1"/>
    <col min="32" max="32" width="3.625" style="140" bestFit="1" customWidth="1"/>
    <col min="33" max="33" width="12.625" style="140" customWidth="1"/>
    <col min="34" max="34" width="7.875" style="140" bestFit="1" customWidth="1"/>
    <col min="35" max="35" width="3.625" style="140" bestFit="1" customWidth="1"/>
    <col min="36" max="36" width="12.625" style="140" customWidth="1"/>
    <col min="37" max="37" width="9" style="140" customWidth="1"/>
    <col min="38" max="38" width="8.125" style="140" customWidth="1"/>
    <col min="39" max="39" width="18.25" style="140" customWidth="1"/>
    <col min="40" max="40" width="4.875" style="140" customWidth="1"/>
    <col min="41" max="41" width="25.5" style="140" customWidth="1"/>
    <col min="42" max="42" width="4.875" style="140" bestFit="1" customWidth="1"/>
    <col min="43" max="43" width="6" style="140" customWidth="1"/>
    <col min="44" max="44" width="19.625" style="140" bestFit="1" customWidth="1"/>
    <col min="45" max="45" width="4.875" style="140" bestFit="1" customWidth="1"/>
    <col min="46" max="16384" width="9" style="140" customWidth="1"/>
  </cols>
  <sheetData>
    <row r="1" spans="1:45" ht="24">
      <c r="A1" s="142" t="s">
        <v>248</v>
      </c>
      <c r="T1" s="213" t="s">
        <v>156</v>
      </c>
      <c r="U1" s="216"/>
      <c r="V1" s="220"/>
      <c r="X1" s="142" t="s">
        <v>248</v>
      </c>
    </row>
    <row r="2" spans="1:45" ht="12" customHeight="1">
      <c r="T2" s="214"/>
      <c r="U2" s="217"/>
      <c r="V2" s="221"/>
    </row>
    <row r="3" spans="1:45" s="141" customFormat="1" ht="20" customHeight="1">
      <c r="R3" s="206" t="s">
        <v>264</v>
      </c>
      <c r="S3" s="211"/>
      <c r="AO3" s="206" t="s">
        <v>264</v>
      </c>
      <c r="AP3" s="211"/>
    </row>
    <row r="4" spans="1:45" s="141" customFormat="1" ht="20" customHeight="1">
      <c r="B4" s="143" t="s">
        <v>198</v>
      </c>
      <c r="C4" s="143" t="s">
        <v>209</v>
      </c>
      <c r="D4" s="143"/>
      <c r="E4" s="143"/>
      <c r="F4" s="143"/>
      <c r="G4" s="143"/>
      <c r="H4" s="143"/>
      <c r="I4" s="143"/>
      <c r="J4" s="143"/>
      <c r="K4" s="143"/>
      <c r="L4" s="143"/>
      <c r="M4" s="143"/>
      <c r="N4" s="143"/>
      <c r="O4" s="143" t="s">
        <v>235</v>
      </c>
      <c r="P4" s="143"/>
      <c r="Q4" s="143"/>
      <c r="R4" s="143" t="s">
        <v>43</v>
      </c>
      <c r="S4" s="143"/>
      <c r="T4" s="215" t="s">
        <v>262</v>
      </c>
      <c r="U4" s="218"/>
      <c r="V4" s="222"/>
      <c r="Y4" s="143" t="s">
        <v>198</v>
      </c>
      <c r="Z4" s="143" t="s">
        <v>209</v>
      </c>
      <c r="AA4" s="143"/>
      <c r="AB4" s="143"/>
      <c r="AC4" s="143"/>
      <c r="AD4" s="143"/>
      <c r="AE4" s="143"/>
      <c r="AF4" s="143"/>
      <c r="AG4" s="143"/>
      <c r="AH4" s="143"/>
      <c r="AI4" s="143"/>
      <c r="AJ4" s="143"/>
      <c r="AK4" s="143"/>
      <c r="AL4" s="143" t="s">
        <v>235</v>
      </c>
      <c r="AM4" s="143"/>
      <c r="AN4" s="143"/>
      <c r="AO4" s="143" t="s">
        <v>43</v>
      </c>
      <c r="AP4" s="143"/>
      <c r="AQ4" s="215" t="s">
        <v>262</v>
      </c>
      <c r="AR4" s="218"/>
      <c r="AS4" s="222"/>
    </row>
    <row r="5" spans="1:45" s="141" customFormat="1" ht="22" customHeight="1">
      <c r="B5" s="144" t="s">
        <v>266</v>
      </c>
      <c r="C5" s="152"/>
      <c r="D5" s="163">
        <v>55000</v>
      </c>
      <c r="E5" s="168" t="s">
        <v>15</v>
      </c>
      <c r="F5" s="178"/>
      <c r="G5" s="178"/>
      <c r="H5" s="178"/>
      <c r="I5" s="178"/>
      <c r="J5" s="178"/>
      <c r="K5" s="178"/>
      <c r="L5" s="178"/>
      <c r="M5" s="178"/>
      <c r="N5" s="187"/>
      <c r="O5" s="152"/>
      <c r="P5" s="198">
        <f>D5</f>
        <v>55000</v>
      </c>
      <c r="Q5" s="201" t="s">
        <v>15</v>
      </c>
      <c r="R5" s="207">
        <v>5000</v>
      </c>
      <c r="S5" s="201" t="s">
        <v>15</v>
      </c>
      <c r="T5" s="178"/>
      <c r="U5" s="219">
        <f>P5-R5</f>
        <v>50000</v>
      </c>
      <c r="V5" s="201" t="s">
        <v>15</v>
      </c>
      <c r="Y5" s="144" t="s">
        <v>266</v>
      </c>
      <c r="Z5" s="152"/>
      <c r="AA5" s="223"/>
      <c r="AB5" s="168" t="s">
        <v>15</v>
      </c>
      <c r="AC5" s="178"/>
      <c r="AD5" s="178"/>
      <c r="AE5" s="178"/>
      <c r="AF5" s="178"/>
      <c r="AG5" s="178"/>
      <c r="AH5" s="178"/>
      <c r="AI5" s="178"/>
      <c r="AJ5" s="178"/>
      <c r="AK5" s="187"/>
      <c r="AL5" s="152"/>
      <c r="AM5" s="232">
        <f>AA5</f>
        <v>0</v>
      </c>
      <c r="AN5" s="201" t="s">
        <v>15</v>
      </c>
      <c r="AO5" s="236"/>
      <c r="AP5" s="201" t="s">
        <v>15</v>
      </c>
      <c r="AQ5" s="178"/>
      <c r="AR5" s="240">
        <f>AM5-AO5</f>
        <v>0</v>
      </c>
      <c r="AS5" s="201" t="s">
        <v>15</v>
      </c>
    </row>
    <row r="6" spans="1:45" s="141" customFormat="1" ht="22" customHeight="1">
      <c r="B6" s="145"/>
      <c r="C6" s="153"/>
      <c r="D6" s="165"/>
      <c r="E6" s="177" t="s">
        <v>267</v>
      </c>
      <c r="F6" s="179" t="s">
        <v>260</v>
      </c>
      <c r="G6" s="182" t="str">
        <f>'別紙１－１'!B41</f>
        <v>▼プルダウンで選択</v>
      </c>
      <c r="H6" s="182"/>
      <c r="I6" s="182"/>
      <c r="J6" s="179"/>
      <c r="K6" s="179"/>
      <c r="L6" s="179"/>
      <c r="M6" s="179"/>
      <c r="N6" s="188"/>
      <c r="O6" s="153"/>
      <c r="P6" s="179"/>
      <c r="Q6" s="188"/>
      <c r="R6" s="153"/>
      <c r="S6" s="188"/>
      <c r="T6" s="179"/>
      <c r="U6" s="179"/>
      <c r="V6" s="188"/>
      <c r="Y6" s="145"/>
      <c r="Z6" s="153"/>
      <c r="AA6" s="165"/>
      <c r="AB6" s="177" t="s">
        <v>267</v>
      </c>
      <c r="AC6" s="179" t="s">
        <v>260</v>
      </c>
      <c r="AD6" s="228" t="str">
        <f>'別紙１－１'!M41</f>
        <v>▼プルダウンで選択</v>
      </c>
      <c r="AE6" s="228"/>
      <c r="AF6" s="228"/>
      <c r="AG6" s="179"/>
      <c r="AH6" s="179"/>
      <c r="AI6" s="179"/>
      <c r="AJ6" s="179"/>
      <c r="AK6" s="188"/>
      <c r="AL6" s="153"/>
      <c r="AM6" s="179"/>
      <c r="AN6" s="188"/>
      <c r="AO6" s="153"/>
      <c r="AP6" s="188"/>
      <c r="AQ6" s="179"/>
      <c r="AR6" s="179"/>
      <c r="AS6" s="188"/>
    </row>
    <row r="7" spans="1:45" s="141" customFormat="1" ht="22" customHeight="1">
      <c r="B7" s="146" t="s">
        <v>215</v>
      </c>
      <c r="C7" s="154" t="s">
        <v>76</v>
      </c>
      <c r="D7" s="164"/>
      <c r="E7" s="164"/>
      <c r="F7" s="164"/>
      <c r="G7" s="183"/>
      <c r="H7" s="164"/>
      <c r="I7" s="164"/>
      <c r="J7" s="164"/>
      <c r="K7" s="164"/>
      <c r="L7" s="164"/>
      <c r="M7" s="164"/>
      <c r="N7" s="189"/>
      <c r="O7" s="154"/>
      <c r="P7" s="164"/>
      <c r="Q7" s="189"/>
      <c r="R7" s="154"/>
      <c r="S7" s="189"/>
      <c r="T7" s="164"/>
      <c r="U7" s="164"/>
      <c r="V7" s="189"/>
      <c r="Y7" s="146" t="s">
        <v>215</v>
      </c>
      <c r="Z7" s="154" t="s">
        <v>76</v>
      </c>
      <c r="AA7" s="164"/>
      <c r="AB7" s="164"/>
      <c r="AC7" s="164"/>
      <c r="AD7" s="164"/>
      <c r="AE7" s="164"/>
      <c r="AF7" s="164"/>
      <c r="AG7" s="164"/>
      <c r="AH7" s="164"/>
      <c r="AI7" s="164"/>
      <c r="AJ7" s="164"/>
      <c r="AK7" s="189"/>
      <c r="AL7" s="154"/>
      <c r="AM7" s="164"/>
      <c r="AN7" s="189"/>
      <c r="AO7" s="154"/>
      <c r="AP7" s="189"/>
      <c r="AQ7" s="164"/>
      <c r="AR7" s="164"/>
      <c r="AS7" s="189"/>
    </row>
    <row r="8" spans="1:45" s="141" customFormat="1" ht="22" customHeight="1">
      <c r="B8" s="147"/>
      <c r="C8" s="155" t="s">
        <v>268</v>
      </c>
      <c r="D8" s="163">
        <v>34020</v>
      </c>
      <c r="E8" s="168" t="s">
        <v>15</v>
      </c>
      <c r="F8" s="179" t="s">
        <v>249</v>
      </c>
      <c r="G8" s="163">
        <v>6</v>
      </c>
      <c r="H8" s="165" t="s">
        <v>189</v>
      </c>
      <c r="I8" s="179" t="s">
        <v>250</v>
      </c>
      <c r="J8" s="166">
        <f>D8*G8</f>
        <v>204120</v>
      </c>
      <c r="K8" s="168" t="s">
        <v>15</v>
      </c>
      <c r="L8" s="168"/>
      <c r="M8" s="168"/>
      <c r="N8" s="190"/>
      <c r="O8" s="194" t="s">
        <v>37</v>
      </c>
      <c r="P8" s="163">
        <f>J8+J10+J12</f>
        <v>204120</v>
      </c>
      <c r="Q8" s="190" t="s">
        <v>15</v>
      </c>
      <c r="R8" s="208">
        <v>18556</v>
      </c>
      <c r="S8" s="190" t="s">
        <v>15</v>
      </c>
      <c r="T8" s="168"/>
      <c r="U8" s="166">
        <f>P8-R8</f>
        <v>185564</v>
      </c>
      <c r="V8" s="190" t="s">
        <v>15</v>
      </c>
      <c r="Y8" s="147"/>
      <c r="Z8" s="155" t="s">
        <v>268</v>
      </c>
      <c r="AA8" s="223"/>
      <c r="AB8" s="168" t="s">
        <v>15</v>
      </c>
      <c r="AC8" s="179" t="s">
        <v>249</v>
      </c>
      <c r="AD8" s="223"/>
      <c r="AE8" s="165" t="s">
        <v>189</v>
      </c>
      <c r="AF8" s="179" t="s">
        <v>250</v>
      </c>
      <c r="AG8" s="230">
        <f>AA8*AD8</f>
        <v>0</v>
      </c>
      <c r="AH8" s="168" t="s">
        <v>15</v>
      </c>
      <c r="AI8" s="168"/>
      <c r="AJ8" s="168"/>
      <c r="AK8" s="190"/>
      <c r="AL8" s="194" t="s">
        <v>37</v>
      </c>
      <c r="AM8" s="233">
        <f>AG8+AG10+AG12</f>
        <v>0</v>
      </c>
      <c r="AN8" s="190" t="s">
        <v>15</v>
      </c>
      <c r="AO8" s="237"/>
      <c r="AP8" s="190" t="s">
        <v>15</v>
      </c>
      <c r="AQ8" s="168"/>
      <c r="AR8" s="230">
        <f>AM8-AO8</f>
        <v>0</v>
      </c>
      <c r="AS8" s="190" t="s">
        <v>15</v>
      </c>
    </row>
    <row r="9" spans="1:45" s="141" customFormat="1" ht="22" customHeight="1">
      <c r="B9" s="147"/>
      <c r="C9" s="155"/>
      <c r="D9" s="166" t="s">
        <v>322</v>
      </c>
      <c r="E9" s="168" t="s">
        <v>251</v>
      </c>
      <c r="F9" s="179" t="s">
        <v>51</v>
      </c>
      <c r="G9" s="166" t="s">
        <v>323</v>
      </c>
      <c r="H9" s="168" t="s">
        <v>251</v>
      </c>
      <c r="I9" s="179"/>
      <c r="J9" s="168"/>
      <c r="K9" s="168"/>
      <c r="L9" s="168"/>
      <c r="M9" s="168"/>
      <c r="N9" s="190"/>
      <c r="O9" s="155"/>
      <c r="P9" s="168"/>
      <c r="Q9" s="190"/>
      <c r="R9" s="155"/>
      <c r="S9" s="190"/>
      <c r="T9" s="168"/>
      <c r="U9" s="168"/>
      <c r="V9" s="190"/>
      <c r="Y9" s="147"/>
      <c r="Z9" s="155"/>
      <c r="AA9" s="224"/>
      <c r="AB9" s="168" t="s">
        <v>251</v>
      </c>
      <c r="AC9" s="179" t="s">
        <v>51</v>
      </c>
      <c r="AD9" s="224"/>
      <c r="AE9" s="168" t="s">
        <v>251</v>
      </c>
      <c r="AF9" s="179"/>
      <c r="AG9" s="168"/>
      <c r="AH9" s="168"/>
      <c r="AI9" s="168"/>
      <c r="AJ9" s="168"/>
      <c r="AK9" s="190"/>
      <c r="AL9" s="155"/>
      <c r="AM9" s="168"/>
      <c r="AN9" s="190"/>
      <c r="AO9" s="155"/>
      <c r="AP9" s="190"/>
      <c r="AQ9" s="168"/>
      <c r="AR9" s="168"/>
      <c r="AS9" s="190"/>
    </row>
    <row r="10" spans="1:45" s="141" customFormat="1" ht="22" customHeight="1">
      <c r="B10" s="147"/>
      <c r="C10" s="155" t="s">
        <v>268</v>
      </c>
      <c r="D10" s="167"/>
      <c r="E10" s="168" t="s">
        <v>15</v>
      </c>
      <c r="F10" s="179" t="s">
        <v>249</v>
      </c>
      <c r="G10" s="167"/>
      <c r="H10" s="165" t="s">
        <v>189</v>
      </c>
      <c r="I10" s="179" t="s">
        <v>250</v>
      </c>
      <c r="J10" s="168">
        <f>D10*G10</f>
        <v>0</v>
      </c>
      <c r="K10" s="168" t="s">
        <v>15</v>
      </c>
      <c r="L10" s="168"/>
      <c r="M10" s="168"/>
      <c r="N10" s="190"/>
      <c r="O10" s="155"/>
      <c r="P10" s="168"/>
      <c r="Q10" s="190"/>
      <c r="R10" s="155"/>
      <c r="S10" s="190"/>
      <c r="T10" s="168"/>
      <c r="U10" s="168"/>
      <c r="V10" s="190"/>
      <c r="Y10" s="147"/>
      <c r="Z10" s="155" t="s">
        <v>268</v>
      </c>
      <c r="AA10" s="223"/>
      <c r="AB10" s="168" t="s">
        <v>15</v>
      </c>
      <c r="AC10" s="179" t="s">
        <v>249</v>
      </c>
      <c r="AD10" s="223"/>
      <c r="AE10" s="165" t="s">
        <v>189</v>
      </c>
      <c r="AF10" s="179" t="s">
        <v>250</v>
      </c>
      <c r="AG10" s="230">
        <f>AA10*AD10</f>
        <v>0</v>
      </c>
      <c r="AH10" s="168" t="s">
        <v>15</v>
      </c>
      <c r="AI10" s="168"/>
      <c r="AJ10" s="168"/>
      <c r="AK10" s="190"/>
      <c r="AL10" s="155"/>
      <c r="AM10" s="168"/>
      <c r="AN10" s="190"/>
      <c r="AO10" s="155"/>
      <c r="AP10" s="190"/>
      <c r="AQ10" s="168"/>
      <c r="AR10" s="168"/>
      <c r="AS10" s="190"/>
    </row>
    <row r="11" spans="1:45" s="141" customFormat="1" ht="22" customHeight="1">
      <c r="B11" s="147"/>
      <c r="C11" s="155"/>
      <c r="D11" s="168"/>
      <c r="E11" s="168" t="s">
        <v>251</v>
      </c>
      <c r="F11" s="179" t="s">
        <v>51</v>
      </c>
      <c r="G11" s="168"/>
      <c r="H11" s="168" t="s">
        <v>251</v>
      </c>
      <c r="I11" s="179"/>
      <c r="J11" s="168"/>
      <c r="K11" s="168"/>
      <c r="L11" s="168"/>
      <c r="M11" s="168"/>
      <c r="N11" s="190"/>
      <c r="O11" s="155"/>
      <c r="P11" s="168"/>
      <c r="Q11" s="190"/>
      <c r="R11" s="155"/>
      <c r="S11" s="190"/>
      <c r="T11" s="168"/>
      <c r="U11" s="168"/>
      <c r="V11" s="190"/>
      <c r="Y11" s="147"/>
      <c r="Z11" s="155"/>
      <c r="AA11" s="224"/>
      <c r="AB11" s="168" t="s">
        <v>251</v>
      </c>
      <c r="AC11" s="179" t="s">
        <v>51</v>
      </c>
      <c r="AD11" s="224"/>
      <c r="AE11" s="168" t="s">
        <v>251</v>
      </c>
      <c r="AF11" s="179"/>
      <c r="AG11" s="168"/>
      <c r="AH11" s="168"/>
      <c r="AI11" s="168"/>
      <c r="AJ11" s="168"/>
      <c r="AK11" s="190"/>
      <c r="AL11" s="155"/>
      <c r="AM11" s="168"/>
      <c r="AN11" s="190"/>
      <c r="AO11" s="155"/>
      <c r="AP11" s="190"/>
      <c r="AQ11" s="168"/>
      <c r="AR11" s="168"/>
      <c r="AS11" s="190"/>
    </row>
    <row r="12" spans="1:45" s="141" customFormat="1" ht="22" customHeight="1">
      <c r="B12" s="147"/>
      <c r="C12" s="155" t="s">
        <v>268</v>
      </c>
      <c r="D12" s="167"/>
      <c r="E12" s="168" t="s">
        <v>15</v>
      </c>
      <c r="F12" s="179" t="s">
        <v>249</v>
      </c>
      <c r="G12" s="167"/>
      <c r="H12" s="165" t="s">
        <v>189</v>
      </c>
      <c r="I12" s="179" t="s">
        <v>250</v>
      </c>
      <c r="J12" s="168">
        <f>D12*G12</f>
        <v>0</v>
      </c>
      <c r="K12" s="168" t="s">
        <v>15</v>
      </c>
      <c r="L12" s="168"/>
      <c r="M12" s="168"/>
      <c r="N12" s="190"/>
      <c r="O12" s="155"/>
      <c r="P12" s="168"/>
      <c r="Q12" s="190"/>
      <c r="R12" s="155"/>
      <c r="S12" s="190"/>
      <c r="T12" s="168"/>
      <c r="U12" s="168"/>
      <c r="V12" s="190"/>
      <c r="Y12" s="147"/>
      <c r="Z12" s="155" t="s">
        <v>268</v>
      </c>
      <c r="AA12" s="223"/>
      <c r="AB12" s="168" t="s">
        <v>15</v>
      </c>
      <c r="AC12" s="179" t="s">
        <v>249</v>
      </c>
      <c r="AD12" s="223"/>
      <c r="AE12" s="165" t="s">
        <v>189</v>
      </c>
      <c r="AF12" s="179" t="s">
        <v>250</v>
      </c>
      <c r="AG12" s="230">
        <f>AA12*AD12</f>
        <v>0</v>
      </c>
      <c r="AH12" s="168" t="s">
        <v>15</v>
      </c>
      <c r="AI12" s="168"/>
      <c r="AJ12" s="168"/>
      <c r="AK12" s="190"/>
      <c r="AL12" s="155"/>
      <c r="AM12" s="168"/>
      <c r="AN12" s="190"/>
      <c r="AO12" s="155"/>
      <c r="AP12" s="190"/>
      <c r="AQ12" s="168"/>
      <c r="AR12" s="168"/>
      <c r="AS12" s="190"/>
    </row>
    <row r="13" spans="1:45" s="141" customFormat="1" ht="22" customHeight="1">
      <c r="B13" s="147"/>
      <c r="C13" s="155"/>
      <c r="D13" s="168"/>
      <c r="E13" s="168" t="s">
        <v>251</v>
      </c>
      <c r="F13" s="179" t="s">
        <v>51</v>
      </c>
      <c r="G13" s="168"/>
      <c r="H13" s="168" t="s">
        <v>251</v>
      </c>
      <c r="I13" s="179"/>
      <c r="J13" s="168"/>
      <c r="K13" s="168"/>
      <c r="L13" s="168"/>
      <c r="M13" s="168"/>
      <c r="N13" s="190"/>
      <c r="O13" s="155"/>
      <c r="P13" s="168"/>
      <c r="Q13" s="190"/>
      <c r="R13" s="155"/>
      <c r="S13" s="190"/>
      <c r="T13" s="168"/>
      <c r="U13" s="168"/>
      <c r="V13" s="190"/>
      <c r="Y13" s="147"/>
      <c r="Z13" s="155"/>
      <c r="AA13" s="224"/>
      <c r="AB13" s="168" t="s">
        <v>251</v>
      </c>
      <c r="AC13" s="179" t="s">
        <v>51</v>
      </c>
      <c r="AD13" s="224"/>
      <c r="AE13" s="168" t="s">
        <v>251</v>
      </c>
      <c r="AF13" s="179"/>
      <c r="AG13" s="168"/>
      <c r="AH13" s="168"/>
      <c r="AI13" s="168"/>
      <c r="AJ13" s="168"/>
      <c r="AK13" s="190"/>
      <c r="AL13" s="155"/>
      <c r="AM13" s="168"/>
      <c r="AN13" s="190"/>
      <c r="AO13" s="155"/>
      <c r="AP13" s="190"/>
      <c r="AQ13" s="168"/>
      <c r="AR13" s="168"/>
      <c r="AS13" s="190"/>
    </row>
    <row r="14" spans="1:45" s="141" customFormat="1" ht="22" customHeight="1">
      <c r="B14" s="147"/>
      <c r="C14" s="156" t="s">
        <v>252</v>
      </c>
      <c r="D14" s="169"/>
      <c r="E14" s="169"/>
      <c r="F14" s="169"/>
      <c r="G14" s="169"/>
      <c r="H14" s="169"/>
      <c r="I14" s="185"/>
      <c r="J14" s="169"/>
      <c r="K14" s="169"/>
      <c r="L14" s="169"/>
      <c r="M14" s="169"/>
      <c r="N14" s="169"/>
      <c r="O14" s="156"/>
      <c r="P14" s="169"/>
      <c r="Q14" s="202"/>
      <c r="R14" s="156"/>
      <c r="S14" s="202"/>
      <c r="T14" s="169"/>
      <c r="U14" s="169"/>
      <c r="V14" s="202"/>
      <c r="Y14" s="147"/>
      <c r="Z14" s="156" t="s">
        <v>252</v>
      </c>
      <c r="AA14" s="169"/>
      <c r="AB14" s="169"/>
      <c r="AC14" s="169"/>
      <c r="AD14" s="169"/>
      <c r="AE14" s="169"/>
      <c r="AF14" s="185"/>
      <c r="AG14" s="169"/>
      <c r="AH14" s="169"/>
      <c r="AI14" s="169"/>
      <c r="AJ14" s="169"/>
      <c r="AK14" s="169"/>
      <c r="AL14" s="156"/>
      <c r="AM14" s="169"/>
      <c r="AN14" s="202"/>
      <c r="AO14" s="156"/>
      <c r="AP14" s="202"/>
      <c r="AQ14" s="169"/>
      <c r="AR14" s="169"/>
      <c r="AS14" s="202"/>
    </row>
    <row r="15" spans="1:45" s="141" customFormat="1" ht="22" customHeight="1">
      <c r="B15" s="147"/>
      <c r="C15" s="155" t="s">
        <v>268</v>
      </c>
      <c r="D15" s="167"/>
      <c r="E15" s="168" t="s">
        <v>15</v>
      </c>
      <c r="F15" s="179" t="s">
        <v>249</v>
      </c>
      <c r="G15" s="167"/>
      <c r="H15" s="165" t="s">
        <v>189</v>
      </c>
      <c r="I15" s="179" t="s">
        <v>250</v>
      </c>
      <c r="J15" s="168">
        <f>D15*G15</f>
        <v>0</v>
      </c>
      <c r="K15" s="168" t="s">
        <v>15</v>
      </c>
      <c r="L15" s="168"/>
      <c r="M15" s="168"/>
      <c r="N15" s="168"/>
      <c r="O15" s="194" t="s">
        <v>37</v>
      </c>
      <c r="P15" s="167">
        <f>J15+J17+J19</f>
        <v>0</v>
      </c>
      <c r="Q15" s="190" t="s">
        <v>15</v>
      </c>
      <c r="R15" s="155"/>
      <c r="S15" s="190" t="s">
        <v>15</v>
      </c>
      <c r="T15" s="168"/>
      <c r="U15" s="168">
        <f>P15-R15</f>
        <v>0</v>
      </c>
      <c r="V15" s="190" t="s">
        <v>15</v>
      </c>
      <c r="Y15" s="147"/>
      <c r="Z15" s="155" t="s">
        <v>268</v>
      </c>
      <c r="AA15" s="223"/>
      <c r="AB15" s="168" t="s">
        <v>15</v>
      </c>
      <c r="AC15" s="179" t="s">
        <v>249</v>
      </c>
      <c r="AD15" s="223"/>
      <c r="AE15" s="165" t="s">
        <v>189</v>
      </c>
      <c r="AF15" s="179" t="s">
        <v>250</v>
      </c>
      <c r="AG15" s="230">
        <f>AA15*AD15</f>
        <v>0</v>
      </c>
      <c r="AH15" s="168" t="s">
        <v>15</v>
      </c>
      <c r="AI15" s="168"/>
      <c r="AJ15" s="168"/>
      <c r="AK15" s="168"/>
      <c r="AL15" s="194" t="s">
        <v>37</v>
      </c>
      <c r="AM15" s="233">
        <f>AG15+AG17+AG19</f>
        <v>0</v>
      </c>
      <c r="AN15" s="190" t="s">
        <v>15</v>
      </c>
      <c r="AO15" s="237"/>
      <c r="AP15" s="190" t="s">
        <v>15</v>
      </c>
      <c r="AQ15" s="168"/>
      <c r="AR15" s="230">
        <f>AM15-AO15</f>
        <v>0</v>
      </c>
      <c r="AS15" s="190" t="s">
        <v>15</v>
      </c>
    </row>
    <row r="16" spans="1:45" s="141" customFormat="1" ht="22" customHeight="1">
      <c r="B16" s="147"/>
      <c r="C16" s="155"/>
      <c r="D16" s="168"/>
      <c r="E16" s="168" t="s">
        <v>253</v>
      </c>
      <c r="F16" s="179" t="s">
        <v>51</v>
      </c>
      <c r="G16" s="168"/>
      <c r="H16" s="168" t="s">
        <v>253</v>
      </c>
      <c r="I16" s="179"/>
      <c r="J16" s="168"/>
      <c r="K16" s="168"/>
      <c r="L16" s="168"/>
      <c r="M16" s="168"/>
      <c r="N16" s="168"/>
      <c r="O16" s="155"/>
      <c r="P16" s="168"/>
      <c r="Q16" s="190"/>
      <c r="R16" s="155"/>
      <c r="S16" s="190"/>
      <c r="T16" s="168"/>
      <c r="U16" s="168"/>
      <c r="V16" s="190"/>
      <c r="Y16" s="147"/>
      <c r="Z16" s="155"/>
      <c r="AA16" s="224"/>
      <c r="AB16" s="168" t="s">
        <v>253</v>
      </c>
      <c r="AC16" s="179" t="s">
        <v>51</v>
      </c>
      <c r="AD16" s="224"/>
      <c r="AE16" s="168" t="s">
        <v>253</v>
      </c>
      <c r="AF16" s="179"/>
      <c r="AG16" s="168"/>
      <c r="AH16" s="168"/>
      <c r="AI16" s="168"/>
      <c r="AJ16" s="168"/>
      <c r="AK16" s="168"/>
      <c r="AL16" s="155"/>
      <c r="AM16" s="168"/>
      <c r="AN16" s="190"/>
      <c r="AO16" s="155"/>
      <c r="AP16" s="190"/>
      <c r="AQ16" s="168"/>
      <c r="AR16" s="168"/>
      <c r="AS16" s="190"/>
    </row>
    <row r="17" spans="2:45" s="141" customFormat="1" ht="22" customHeight="1">
      <c r="B17" s="147"/>
      <c r="C17" s="155" t="s">
        <v>268</v>
      </c>
      <c r="D17" s="167"/>
      <c r="E17" s="168" t="s">
        <v>15</v>
      </c>
      <c r="F17" s="179" t="s">
        <v>249</v>
      </c>
      <c r="G17" s="167"/>
      <c r="H17" s="165" t="s">
        <v>189</v>
      </c>
      <c r="I17" s="179" t="s">
        <v>250</v>
      </c>
      <c r="J17" s="168">
        <f>D17*G17</f>
        <v>0</v>
      </c>
      <c r="K17" s="168" t="s">
        <v>15</v>
      </c>
      <c r="L17" s="168"/>
      <c r="M17" s="168"/>
      <c r="N17" s="168"/>
      <c r="O17" s="155"/>
      <c r="P17" s="168"/>
      <c r="Q17" s="190"/>
      <c r="R17" s="155"/>
      <c r="S17" s="190"/>
      <c r="T17" s="168"/>
      <c r="U17" s="168"/>
      <c r="V17" s="190"/>
      <c r="Y17" s="147"/>
      <c r="Z17" s="155" t="s">
        <v>268</v>
      </c>
      <c r="AA17" s="223"/>
      <c r="AB17" s="168" t="s">
        <v>15</v>
      </c>
      <c r="AC17" s="179" t="s">
        <v>249</v>
      </c>
      <c r="AD17" s="223"/>
      <c r="AE17" s="165" t="s">
        <v>189</v>
      </c>
      <c r="AF17" s="179" t="s">
        <v>250</v>
      </c>
      <c r="AG17" s="230">
        <f>AA17*AD17</f>
        <v>0</v>
      </c>
      <c r="AH17" s="168" t="s">
        <v>15</v>
      </c>
      <c r="AI17" s="168"/>
      <c r="AJ17" s="168"/>
      <c r="AK17" s="168"/>
      <c r="AL17" s="155"/>
      <c r="AM17" s="168"/>
      <c r="AN17" s="190"/>
      <c r="AO17" s="155"/>
      <c r="AP17" s="190"/>
      <c r="AQ17" s="168"/>
      <c r="AR17" s="168"/>
      <c r="AS17" s="190"/>
    </row>
    <row r="18" spans="2:45" s="141" customFormat="1" ht="22" customHeight="1">
      <c r="B18" s="147"/>
      <c r="C18" s="155"/>
      <c r="D18" s="168"/>
      <c r="E18" s="168" t="s">
        <v>253</v>
      </c>
      <c r="F18" s="179" t="s">
        <v>51</v>
      </c>
      <c r="G18" s="168"/>
      <c r="H18" s="168" t="s">
        <v>253</v>
      </c>
      <c r="I18" s="179"/>
      <c r="J18" s="168"/>
      <c r="K18" s="168"/>
      <c r="L18" s="168"/>
      <c r="M18" s="168"/>
      <c r="N18" s="168"/>
      <c r="O18" s="155"/>
      <c r="P18" s="168"/>
      <c r="Q18" s="190"/>
      <c r="R18" s="155"/>
      <c r="S18" s="190"/>
      <c r="T18" s="168"/>
      <c r="U18" s="168"/>
      <c r="V18" s="190"/>
      <c r="Y18" s="147"/>
      <c r="Z18" s="155"/>
      <c r="AA18" s="224"/>
      <c r="AB18" s="168" t="s">
        <v>253</v>
      </c>
      <c r="AC18" s="179" t="s">
        <v>51</v>
      </c>
      <c r="AD18" s="224"/>
      <c r="AE18" s="168" t="s">
        <v>253</v>
      </c>
      <c r="AF18" s="179"/>
      <c r="AG18" s="168"/>
      <c r="AH18" s="168"/>
      <c r="AI18" s="168"/>
      <c r="AJ18" s="168"/>
      <c r="AK18" s="168"/>
      <c r="AL18" s="155"/>
      <c r="AM18" s="168"/>
      <c r="AN18" s="190"/>
      <c r="AO18" s="155"/>
      <c r="AP18" s="190"/>
      <c r="AQ18" s="168"/>
      <c r="AR18" s="168"/>
      <c r="AS18" s="190"/>
    </row>
    <row r="19" spans="2:45" s="141" customFormat="1" ht="22" customHeight="1">
      <c r="B19" s="147"/>
      <c r="C19" s="155" t="s">
        <v>268</v>
      </c>
      <c r="D19" s="167"/>
      <c r="E19" s="168" t="s">
        <v>15</v>
      </c>
      <c r="F19" s="179" t="s">
        <v>249</v>
      </c>
      <c r="G19" s="167"/>
      <c r="H19" s="165" t="s">
        <v>189</v>
      </c>
      <c r="I19" s="179" t="s">
        <v>250</v>
      </c>
      <c r="J19" s="168">
        <f>D19*G19</f>
        <v>0</v>
      </c>
      <c r="K19" s="168" t="s">
        <v>15</v>
      </c>
      <c r="L19" s="168"/>
      <c r="M19" s="168"/>
      <c r="N19" s="168"/>
      <c r="O19" s="155"/>
      <c r="P19" s="168"/>
      <c r="Q19" s="190"/>
      <c r="R19" s="155"/>
      <c r="S19" s="190"/>
      <c r="T19" s="168"/>
      <c r="U19" s="168"/>
      <c r="V19" s="190"/>
      <c r="Y19" s="147"/>
      <c r="Z19" s="155" t="s">
        <v>268</v>
      </c>
      <c r="AA19" s="223"/>
      <c r="AB19" s="168" t="s">
        <v>15</v>
      </c>
      <c r="AC19" s="179" t="s">
        <v>249</v>
      </c>
      <c r="AD19" s="223"/>
      <c r="AE19" s="165" t="s">
        <v>189</v>
      </c>
      <c r="AF19" s="179" t="s">
        <v>250</v>
      </c>
      <c r="AG19" s="230">
        <f>AA19*AD19</f>
        <v>0</v>
      </c>
      <c r="AH19" s="168" t="s">
        <v>15</v>
      </c>
      <c r="AI19" s="168"/>
      <c r="AJ19" s="168"/>
      <c r="AK19" s="168"/>
      <c r="AL19" s="155"/>
      <c r="AM19" s="168"/>
      <c r="AN19" s="190"/>
      <c r="AO19" s="155"/>
      <c r="AP19" s="190"/>
      <c r="AQ19" s="168"/>
      <c r="AR19" s="168"/>
      <c r="AS19" s="190"/>
    </row>
    <row r="20" spans="2:45" s="141" customFormat="1" ht="22" customHeight="1">
      <c r="B20" s="147"/>
      <c r="C20" s="157"/>
      <c r="D20" s="170"/>
      <c r="E20" s="170" t="s">
        <v>253</v>
      </c>
      <c r="F20" s="180" t="s">
        <v>51</v>
      </c>
      <c r="G20" s="170"/>
      <c r="H20" s="170" t="s">
        <v>253</v>
      </c>
      <c r="I20" s="180"/>
      <c r="J20" s="170"/>
      <c r="K20" s="170"/>
      <c r="L20" s="170"/>
      <c r="M20" s="170"/>
      <c r="N20" s="170"/>
      <c r="O20" s="157"/>
      <c r="P20" s="170"/>
      <c r="Q20" s="203"/>
      <c r="R20" s="157"/>
      <c r="S20" s="203"/>
      <c r="T20" s="170"/>
      <c r="U20" s="170"/>
      <c r="V20" s="203"/>
      <c r="Y20" s="147"/>
      <c r="Z20" s="157"/>
      <c r="AA20" s="225"/>
      <c r="AB20" s="170" t="s">
        <v>253</v>
      </c>
      <c r="AC20" s="180" t="s">
        <v>51</v>
      </c>
      <c r="AD20" s="225"/>
      <c r="AE20" s="170" t="s">
        <v>253</v>
      </c>
      <c r="AF20" s="180"/>
      <c r="AG20" s="170"/>
      <c r="AH20" s="170"/>
      <c r="AI20" s="170"/>
      <c r="AJ20" s="170"/>
      <c r="AK20" s="170"/>
      <c r="AL20" s="157"/>
      <c r="AM20" s="170"/>
      <c r="AN20" s="203"/>
      <c r="AO20" s="157"/>
      <c r="AP20" s="203"/>
      <c r="AQ20" s="170"/>
      <c r="AR20" s="170"/>
      <c r="AS20" s="203"/>
    </row>
    <row r="21" spans="2:45" s="141" customFormat="1" ht="22" customHeight="1">
      <c r="B21" s="147"/>
      <c r="C21" s="155" t="s">
        <v>218</v>
      </c>
      <c r="D21" s="168"/>
      <c r="E21" s="168"/>
      <c r="F21" s="168"/>
      <c r="G21" s="168"/>
      <c r="H21" s="168"/>
      <c r="I21" s="168"/>
      <c r="J21" s="168"/>
      <c r="K21" s="168"/>
      <c r="L21" s="168"/>
      <c r="M21" s="168"/>
      <c r="N21" s="168"/>
      <c r="O21" s="155"/>
      <c r="P21" s="168"/>
      <c r="Q21" s="190"/>
      <c r="R21" s="208"/>
      <c r="S21" s="190"/>
      <c r="T21" s="168"/>
      <c r="U21" s="168"/>
      <c r="V21" s="190"/>
      <c r="Y21" s="147"/>
      <c r="Z21" s="155" t="s">
        <v>218</v>
      </c>
      <c r="AA21" s="168"/>
      <c r="AB21" s="168"/>
      <c r="AC21" s="168"/>
      <c r="AD21" s="168"/>
      <c r="AE21" s="168"/>
      <c r="AF21" s="168"/>
      <c r="AG21" s="168"/>
      <c r="AH21" s="168"/>
      <c r="AI21" s="168"/>
      <c r="AJ21" s="168"/>
      <c r="AK21" s="168"/>
      <c r="AL21" s="155"/>
      <c r="AM21" s="168"/>
      <c r="AN21" s="190"/>
      <c r="AO21" s="155"/>
      <c r="AP21" s="190"/>
      <c r="AQ21" s="168"/>
      <c r="AR21" s="168"/>
      <c r="AS21" s="190"/>
    </row>
    <row r="22" spans="2:45" s="141" customFormat="1" ht="22" customHeight="1">
      <c r="B22" s="147"/>
      <c r="C22" s="155" t="s">
        <v>268</v>
      </c>
      <c r="D22" s="168">
        <v>37</v>
      </c>
      <c r="E22" s="168" t="s">
        <v>15</v>
      </c>
      <c r="F22" s="179" t="s">
        <v>249</v>
      </c>
      <c r="G22" s="168"/>
      <c r="H22" s="168" t="s">
        <v>61</v>
      </c>
      <c r="I22" s="179" t="s">
        <v>249</v>
      </c>
      <c r="J22" s="167"/>
      <c r="K22" s="165" t="s">
        <v>189</v>
      </c>
      <c r="L22" s="179" t="s">
        <v>250</v>
      </c>
      <c r="M22" s="168">
        <f>D22*G22*J22</f>
        <v>0</v>
      </c>
      <c r="N22" s="168" t="s">
        <v>15</v>
      </c>
      <c r="O22" s="194" t="s">
        <v>37</v>
      </c>
      <c r="P22" s="167">
        <f>SUM(M22:M24)</f>
        <v>0</v>
      </c>
      <c r="Q22" s="190" t="s">
        <v>15</v>
      </c>
      <c r="R22" s="155"/>
      <c r="S22" s="190" t="s">
        <v>15</v>
      </c>
      <c r="T22" s="168"/>
      <c r="U22" s="167">
        <f>P22-R22</f>
        <v>0</v>
      </c>
      <c r="V22" s="190" t="s">
        <v>15</v>
      </c>
      <c r="Y22" s="147"/>
      <c r="Z22" s="155" t="s">
        <v>268</v>
      </c>
      <c r="AA22" s="168">
        <v>37</v>
      </c>
      <c r="AB22" s="168" t="s">
        <v>15</v>
      </c>
      <c r="AC22" s="179" t="s">
        <v>249</v>
      </c>
      <c r="AD22" s="229"/>
      <c r="AE22" s="168" t="s">
        <v>61</v>
      </c>
      <c r="AF22" s="179" t="s">
        <v>249</v>
      </c>
      <c r="AG22" s="223"/>
      <c r="AH22" s="165" t="s">
        <v>189</v>
      </c>
      <c r="AI22" s="179" t="s">
        <v>250</v>
      </c>
      <c r="AJ22" s="230">
        <f>AA22*AD22*AG22</f>
        <v>0</v>
      </c>
      <c r="AK22" s="168" t="s">
        <v>15</v>
      </c>
      <c r="AL22" s="194" t="s">
        <v>37</v>
      </c>
      <c r="AM22" s="233">
        <f>SUM(AJ22:AJ24)</f>
        <v>0</v>
      </c>
      <c r="AN22" s="190" t="s">
        <v>15</v>
      </c>
      <c r="AO22" s="237"/>
      <c r="AP22" s="190" t="s">
        <v>15</v>
      </c>
      <c r="AQ22" s="168"/>
      <c r="AR22" s="233">
        <f>AM22-AO22</f>
        <v>0</v>
      </c>
      <c r="AS22" s="190" t="s">
        <v>15</v>
      </c>
    </row>
    <row r="23" spans="2:45" s="141" customFormat="1" ht="22" customHeight="1">
      <c r="B23" s="147"/>
      <c r="C23" s="155" t="s">
        <v>268</v>
      </c>
      <c r="D23" s="168">
        <v>37</v>
      </c>
      <c r="E23" s="168" t="s">
        <v>15</v>
      </c>
      <c r="F23" s="179" t="s">
        <v>249</v>
      </c>
      <c r="G23" s="168"/>
      <c r="H23" s="168" t="s">
        <v>61</v>
      </c>
      <c r="I23" s="179" t="s">
        <v>249</v>
      </c>
      <c r="J23" s="167"/>
      <c r="K23" s="165" t="s">
        <v>189</v>
      </c>
      <c r="L23" s="179" t="s">
        <v>250</v>
      </c>
      <c r="M23" s="168">
        <f>D23*G23*J23</f>
        <v>0</v>
      </c>
      <c r="N23" s="168" t="s">
        <v>15</v>
      </c>
      <c r="O23" s="155"/>
      <c r="P23" s="168"/>
      <c r="Q23" s="190"/>
      <c r="R23" s="155"/>
      <c r="S23" s="190"/>
      <c r="T23" s="168"/>
      <c r="U23" s="168"/>
      <c r="V23" s="190"/>
      <c r="Y23" s="147"/>
      <c r="Z23" s="155" t="s">
        <v>268</v>
      </c>
      <c r="AA23" s="168">
        <v>37</v>
      </c>
      <c r="AB23" s="168" t="s">
        <v>15</v>
      </c>
      <c r="AC23" s="179" t="s">
        <v>249</v>
      </c>
      <c r="AD23" s="229"/>
      <c r="AE23" s="168" t="s">
        <v>61</v>
      </c>
      <c r="AF23" s="179" t="s">
        <v>249</v>
      </c>
      <c r="AG23" s="223"/>
      <c r="AH23" s="165" t="s">
        <v>189</v>
      </c>
      <c r="AI23" s="179" t="s">
        <v>250</v>
      </c>
      <c r="AJ23" s="230">
        <f>AA23*AD23*AG23</f>
        <v>0</v>
      </c>
      <c r="AK23" s="168" t="s">
        <v>15</v>
      </c>
      <c r="AL23" s="155"/>
      <c r="AM23" s="168"/>
      <c r="AN23" s="190"/>
      <c r="AO23" s="155"/>
      <c r="AP23" s="190"/>
      <c r="AQ23" s="168"/>
      <c r="AR23" s="168"/>
      <c r="AS23" s="190"/>
    </row>
    <row r="24" spans="2:45" s="141" customFormat="1" ht="22" customHeight="1">
      <c r="B24" s="147"/>
      <c r="C24" s="155" t="s">
        <v>268</v>
      </c>
      <c r="D24" s="168">
        <v>37</v>
      </c>
      <c r="E24" s="168" t="s">
        <v>15</v>
      </c>
      <c r="F24" s="179" t="s">
        <v>249</v>
      </c>
      <c r="G24" s="168"/>
      <c r="H24" s="168" t="s">
        <v>61</v>
      </c>
      <c r="I24" s="179" t="s">
        <v>249</v>
      </c>
      <c r="J24" s="167"/>
      <c r="K24" s="165" t="s">
        <v>189</v>
      </c>
      <c r="L24" s="179" t="s">
        <v>250</v>
      </c>
      <c r="M24" s="168">
        <f>D24*G24*J24</f>
        <v>0</v>
      </c>
      <c r="N24" s="168" t="s">
        <v>15</v>
      </c>
      <c r="O24" s="155"/>
      <c r="P24" s="168"/>
      <c r="Q24" s="190"/>
      <c r="R24" s="155"/>
      <c r="S24" s="190"/>
      <c r="T24" s="168"/>
      <c r="U24" s="168"/>
      <c r="V24" s="190"/>
      <c r="Y24" s="147"/>
      <c r="Z24" s="155" t="s">
        <v>268</v>
      </c>
      <c r="AA24" s="168">
        <v>37</v>
      </c>
      <c r="AB24" s="168" t="s">
        <v>15</v>
      </c>
      <c r="AC24" s="179" t="s">
        <v>249</v>
      </c>
      <c r="AD24" s="229"/>
      <c r="AE24" s="168" t="s">
        <v>61</v>
      </c>
      <c r="AF24" s="179" t="s">
        <v>249</v>
      </c>
      <c r="AG24" s="223"/>
      <c r="AH24" s="165" t="s">
        <v>189</v>
      </c>
      <c r="AI24" s="179" t="s">
        <v>250</v>
      </c>
      <c r="AJ24" s="230">
        <f>AA24*AD24*AG24</f>
        <v>0</v>
      </c>
      <c r="AK24" s="168" t="s">
        <v>15</v>
      </c>
      <c r="AL24" s="155"/>
      <c r="AM24" s="168"/>
      <c r="AN24" s="190"/>
      <c r="AO24" s="155"/>
      <c r="AP24" s="190"/>
      <c r="AQ24" s="168"/>
      <c r="AR24" s="168"/>
      <c r="AS24" s="190"/>
    </row>
    <row r="25" spans="2:45" s="141" customFormat="1" ht="22" customHeight="1">
      <c r="B25" s="147"/>
      <c r="C25" s="156" t="s">
        <v>254</v>
      </c>
      <c r="D25" s="169"/>
      <c r="E25" s="169"/>
      <c r="F25" s="169"/>
      <c r="G25" s="169"/>
      <c r="H25" s="169"/>
      <c r="I25" s="169"/>
      <c r="J25" s="169"/>
      <c r="K25" s="169"/>
      <c r="L25" s="169"/>
      <c r="M25" s="169"/>
      <c r="N25" s="169"/>
      <c r="O25" s="156"/>
      <c r="P25" s="169"/>
      <c r="Q25" s="202"/>
      <c r="R25" s="156"/>
      <c r="S25" s="202"/>
      <c r="T25" s="169"/>
      <c r="U25" s="169"/>
      <c r="V25" s="202"/>
      <c r="Y25" s="147"/>
      <c r="Z25" s="156" t="s">
        <v>254</v>
      </c>
      <c r="AA25" s="169"/>
      <c r="AB25" s="169"/>
      <c r="AC25" s="169"/>
      <c r="AD25" s="169"/>
      <c r="AE25" s="169"/>
      <c r="AF25" s="169"/>
      <c r="AG25" s="169"/>
      <c r="AH25" s="169"/>
      <c r="AI25" s="169"/>
      <c r="AJ25" s="169"/>
      <c r="AK25" s="169"/>
      <c r="AL25" s="156"/>
      <c r="AM25" s="169"/>
      <c r="AN25" s="202"/>
      <c r="AO25" s="156"/>
      <c r="AP25" s="202"/>
      <c r="AQ25" s="169"/>
      <c r="AR25" s="169"/>
      <c r="AS25" s="202"/>
    </row>
    <row r="26" spans="2:45" s="141" customFormat="1" ht="22" customHeight="1">
      <c r="B26" s="147"/>
      <c r="C26" s="155" t="s">
        <v>268</v>
      </c>
      <c r="D26" s="167"/>
      <c r="E26" s="168" t="s">
        <v>15</v>
      </c>
      <c r="F26" s="179" t="s">
        <v>249</v>
      </c>
      <c r="G26" s="167"/>
      <c r="H26" s="165" t="s">
        <v>189</v>
      </c>
      <c r="I26" s="179" t="s">
        <v>250</v>
      </c>
      <c r="J26" s="168">
        <f>D26*G26</f>
        <v>0</v>
      </c>
      <c r="K26" s="168" t="s">
        <v>15</v>
      </c>
      <c r="L26" s="168"/>
      <c r="M26" s="168"/>
      <c r="N26" s="168"/>
      <c r="O26" s="194" t="s">
        <v>37</v>
      </c>
      <c r="P26" s="167">
        <f>J26+J28+J30</f>
        <v>0</v>
      </c>
      <c r="Q26" s="190" t="s">
        <v>15</v>
      </c>
      <c r="R26" s="155"/>
      <c r="S26" s="190" t="s">
        <v>15</v>
      </c>
      <c r="T26" s="168"/>
      <c r="U26" s="168">
        <f>P26-R26</f>
        <v>0</v>
      </c>
      <c r="V26" s="190" t="s">
        <v>15</v>
      </c>
      <c r="Y26" s="147"/>
      <c r="Z26" s="155" t="s">
        <v>268</v>
      </c>
      <c r="AA26" s="223"/>
      <c r="AB26" s="168" t="s">
        <v>15</v>
      </c>
      <c r="AC26" s="179" t="s">
        <v>249</v>
      </c>
      <c r="AD26" s="223"/>
      <c r="AE26" s="165" t="s">
        <v>189</v>
      </c>
      <c r="AF26" s="179" t="s">
        <v>250</v>
      </c>
      <c r="AG26" s="230">
        <f>AA26*AD26</f>
        <v>0</v>
      </c>
      <c r="AH26" s="168" t="s">
        <v>15</v>
      </c>
      <c r="AI26" s="168"/>
      <c r="AJ26" s="168"/>
      <c r="AK26" s="168"/>
      <c r="AL26" s="194" t="s">
        <v>37</v>
      </c>
      <c r="AM26" s="233">
        <f>AG26+AG28+AG30</f>
        <v>0</v>
      </c>
      <c r="AN26" s="190" t="s">
        <v>15</v>
      </c>
      <c r="AO26" s="237"/>
      <c r="AP26" s="190" t="s">
        <v>15</v>
      </c>
      <c r="AQ26" s="168"/>
      <c r="AR26" s="230">
        <f>AM26-AO26</f>
        <v>0</v>
      </c>
      <c r="AS26" s="190" t="s">
        <v>15</v>
      </c>
    </row>
    <row r="27" spans="2:45" s="141" customFormat="1" ht="22" customHeight="1">
      <c r="B27" s="147"/>
      <c r="C27" s="155"/>
      <c r="D27" s="168"/>
      <c r="E27" s="168" t="s">
        <v>257</v>
      </c>
      <c r="F27" s="179" t="s">
        <v>51</v>
      </c>
      <c r="G27" s="168"/>
      <c r="H27" s="168" t="s">
        <v>257</v>
      </c>
      <c r="I27" s="179"/>
      <c r="J27" s="168"/>
      <c r="K27" s="168"/>
      <c r="L27" s="168"/>
      <c r="M27" s="168"/>
      <c r="N27" s="168"/>
      <c r="O27" s="155"/>
      <c r="P27" s="168"/>
      <c r="Q27" s="190"/>
      <c r="R27" s="155"/>
      <c r="S27" s="190"/>
      <c r="T27" s="168"/>
      <c r="U27" s="168"/>
      <c r="V27" s="190"/>
      <c r="Y27" s="147"/>
      <c r="Z27" s="155"/>
      <c r="AA27" s="224"/>
      <c r="AB27" s="168" t="s">
        <v>257</v>
      </c>
      <c r="AC27" s="179" t="s">
        <v>51</v>
      </c>
      <c r="AD27" s="224"/>
      <c r="AE27" s="168" t="s">
        <v>257</v>
      </c>
      <c r="AF27" s="179"/>
      <c r="AG27" s="168"/>
      <c r="AH27" s="168"/>
      <c r="AI27" s="168"/>
      <c r="AJ27" s="168"/>
      <c r="AK27" s="168"/>
      <c r="AL27" s="155"/>
      <c r="AM27" s="168"/>
      <c r="AN27" s="190"/>
      <c r="AO27" s="155"/>
      <c r="AP27" s="190"/>
      <c r="AQ27" s="168"/>
      <c r="AR27" s="168"/>
      <c r="AS27" s="190"/>
    </row>
    <row r="28" spans="2:45" s="141" customFormat="1" ht="22" customHeight="1">
      <c r="B28" s="147"/>
      <c r="C28" s="155" t="s">
        <v>268</v>
      </c>
      <c r="D28" s="167"/>
      <c r="E28" s="168" t="s">
        <v>15</v>
      </c>
      <c r="F28" s="179" t="s">
        <v>249</v>
      </c>
      <c r="G28" s="167"/>
      <c r="H28" s="165" t="s">
        <v>189</v>
      </c>
      <c r="I28" s="179" t="s">
        <v>250</v>
      </c>
      <c r="J28" s="168">
        <f>D28*G28</f>
        <v>0</v>
      </c>
      <c r="K28" s="168" t="s">
        <v>15</v>
      </c>
      <c r="L28" s="168"/>
      <c r="M28" s="168"/>
      <c r="N28" s="168"/>
      <c r="O28" s="155"/>
      <c r="P28" s="168"/>
      <c r="Q28" s="190"/>
      <c r="R28" s="155"/>
      <c r="S28" s="190"/>
      <c r="T28" s="168"/>
      <c r="U28" s="168"/>
      <c r="V28" s="190"/>
      <c r="Y28" s="147"/>
      <c r="Z28" s="155" t="s">
        <v>268</v>
      </c>
      <c r="AA28" s="223"/>
      <c r="AB28" s="168" t="s">
        <v>15</v>
      </c>
      <c r="AC28" s="179" t="s">
        <v>249</v>
      </c>
      <c r="AD28" s="223"/>
      <c r="AE28" s="165" t="s">
        <v>189</v>
      </c>
      <c r="AF28" s="179" t="s">
        <v>250</v>
      </c>
      <c r="AG28" s="230">
        <f>AA28*AD28</f>
        <v>0</v>
      </c>
      <c r="AH28" s="168" t="s">
        <v>15</v>
      </c>
      <c r="AI28" s="168"/>
      <c r="AJ28" s="168"/>
      <c r="AK28" s="168"/>
      <c r="AL28" s="155"/>
      <c r="AM28" s="168"/>
      <c r="AN28" s="190"/>
      <c r="AO28" s="155"/>
      <c r="AP28" s="190"/>
      <c r="AQ28" s="168"/>
      <c r="AR28" s="168"/>
      <c r="AS28" s="190"/>
    </row>
    <row r="29" spans="2:45" s="141" customFormat="1" ht="22" customHeight="1">
      <c r="B29" s="147"/>
      <c r="C29" s="155"/>
      <c r="D29" s="168"/>
      <c r="E29" s="168" t="s">
        <v>257</v>
      </c>
      <c r="F29" s="179" t="s">
        <v>51</v>
      </c>
      <c r="G29" s="168"/>
      <c r="H29" s="168" t="s">
        <v>257</v>
      </c>
      <c r="I29" s="179"/>
      <c r="J29" s="168"/>
      <c r="K29" s="168"/>
      <c r="L29" s="168"/>
      <c r="M29" s="168"/>
      <c r="N29" s="168"/>
      <c r="O29" s="155"/>
      <c r="P29" s="168"/>
      <c r="Q29" s="190"/>
      <c r="R29" s="155"/>
      <c r="S29" s="190"/>
      <c r="T29" s="168"/>
      <c r="U29" s="168"/>
      <c r="V29" s="190"/>
      <c r="Y29" s="147"/>
      <c r="Z29" s="155"/>
      <c r="AA29" s="224"/>
      <c r="AB29" s="168" t="s">
        <v>257</v>
      </c>
      <c r="AC29" s="179" t="s">
        <v>51</v>
      </c>
      <c r="AD29" s="224"/>
      <c r="AE29" s="168" t="s">
        <v>257</v>
      </c>
      <c r="AF29" s="179"/>
      <c r="AG29" s="168"/>
      <c r="AH29" s="168"/>
      <c r="AI29" s="168"/>
      <c r="AJ29" s="168"/>
      <c r="AK29" s="168"/>
      <c r="AL29" s="155"/>
      <c r="AM29" s="168"/>
      <c r="AN29" s="190"/>
      <c r="AO29" s="155"/>
      <c r="AP29" s="190"/>
      <c r="AQ29" s="168"/>
      <c r="AR29" s="168"/>
      <c r="AS29" s="190"/>
    </row>
    <row r="30" spans="2:45" s="141" customFormat="1" ht="22" customHeight="1">
      <c r="B30" s="147"/>
      <c r="C30" s="155" t="s">
        <v>268</v>
      </c>
      <c r="D30" s="167"/>
      <c r="E30" s="168" t="s">
        <v>15</v>
      </c>
      <c r="F30" s="179" t="s">
        <v>249</v>
      </c>
      <c r="G30" s="167"/>
      <c r="H30" s="165" t="s">
        <v>189</v>
      </c>
      <c r="I30" s="179" t="s">
        <v>250</v>
      </c>
      <c r="J30" s="168">
        <f>D30*G30</f>
        <v>0</v>
      </c>
      <c r="K30" s="168" t="s">
        <v>15</v>
      </c>
      <c r="L30" s="168"/>
      <c r="M30" s="168"/>
      <c r="N30" s="168"/>
      <c r="O30" s="155"/>
      <c r="P30" s="168"/>
      <c r="Q30" s="190"/>
      <c r="R30" s="155"/>
      <c r="S30" s="190"/>
      <c r="T30" s="168"/>
      <c r="U30" s="168"/>
      <c r="V30" s="190"/>
      <c r="Y30" s="147"/>
      <c r="Z30" s="155" t="s">
        <v>268</v>
      </c>
      <c r="AA30" s="223"/>
      <c r="AB30" s="168" t="s">
        <v>15</v>
      </c>
      <c r="AC30" s="179" t="s">
        <v>249</v>
      </c>
      <c r="AD30" s="223"/>
      <c r="AE30" s="165" t="s">
        <v>189</v>
      </c>
      <c r="AF30" s="179" t="s">
        <v>250</v>
      </c>
      <c r="AG30" s="230">
        <f>AA30*AD30</f>
        <v>0</v>
      </c>
      <c r="AH30" s="168" t="s">
        <v>15</v>
      </c>
      <c r="AI30" s="168"/>
      <c r="AJ30" s="168"/>
      <c r="AK30" s="168"/>
      <c r="AL30" s="155"/>
      <c r="AM30" s="168"/>
      <c r="AN30" s="190"/>
      <c r="AO30" s="155"/>
      <c r="AP30" s="190"/>
      <c r="AQ30" s="168"/>
      <c r="AR30" s="168"/>
      <c r="AS30" s="190"/>
    </row>
    <row r="31" spans="2:45" s="141" customFormat="1" ht="22" customHeight="1">
      <c r="B31" s="147"/>
      <c r="C31" s="157"/>
      <c r="D31" s="170"/>
      <c r="E31" s="170" t="s">
        <v>257</v>
      </c>
      <c r="F31" s="180" t="s">
        <v>51</v>
      </c>
      <c r="G31" s="170"/>
      <c r="H31" s="170" t="s">
        <v>257</v>
      </c>
      <c r="I31" s="180"/>
      <c r="J31" s="170"/>
      <c r="K31" s="170"/>
      <c r="L31" s="170"/>
      <c r="M31" s="170"/>
      <c r="N31" s="170"/>
      <c r="O31" s="157"/>
      <c r="P31" s="170"/>
      <c r="Q31" s="203"/>
      <c r="R31" s="157"/>
      <c r="S31" s="203"/>
      <c r="T31" s="170"/>
      <c r="U31" s="170"/>
      <c r="V31" s="203"/>
      <c r="Y31" s="147"/>
      <c r="Z31" s="157"/>
      <c r="AA31" s="225"/>
      <c r="AB31" s="170" t="s">
        <v>257</v>
      </c>
      <c r="AC31" s="180" t="s">
        <v>51</v>
      </c>
      <c r="AD31" s="225"/>
      <c r="AE31" s="170" t="s">
        <v>257</v>
      </c>
      <c r="AF31" s="180"/>
      <c r="AG31" s="170"/>
      <c r="AH31" s="170"/>
      <c r="AI31" s="170"/>
      <c r="AJ31" s="170"/>
      <c r="AK31" s="170"/>
      <c r="AL31" s="157"/>
      <c r="AM31" s="170"/>
      <c r="AN31" s="203"/>
      <c r="AO31" s="157"/>
      <c r="AP31" s="203"/>
      <c r="AQ31" s="170"/>
      <c r="AR31" s="170"/>
      <c r="AS31" s="203"/>
    </row>
    <row r="32" spans="2:45" s="141" customFormat="1" ht="22" customHeight="1">
      <c r="B32" s="147"/>
      <c r="C32" s="155" t="s">
        <v>258</v>
      </c>
      <c r="D32" s="168"/>
      <c r="E32" s="168"/>
      <c r="F32" s="168"/>
      <c r="G32" s="168"/>
      <c r="H32" s="168"/>
      <c r="I32" s="168"/>
      <c r="J32" s="168"/>
      <c r="K32" s="168"/>
      <c r="L32" s="168"/>
      <c r="M32" s="168"/>
      <c r="N32" s="168"/>
      <c r="O32" s="155"/>
      <c r="P32" s="168"/>
      <c r="Q32" s="190"/>
      <c r="R32" s="155"/>
      <c r="S32" s="190"/>
      <c r="T32" s="168"/>
      <c r="U32" s="168"/>
      <c r="V32" s="190"/>
      <c r="Y32" s="147"/>
      <c r="Z32" s="155" t="s">
        <v>258</v>
      </c>
      <c r="AA32" s="168"/>
      <c r="AB32" s="168"/>
      <c r="AC32" s="168"/>
      <c r="AD32" s="168"/>
      <c r="AE32" s="168"/>
      <c r="AF32" s="168"/>
      <c r="AG32" s="168"/>
      <c r="AH32" s="168"/>
      <c r="AI32" s="168"/>
      <c r="AJ32" s="168"/>
      <c r="AK32" s="168"/>
      <c r="AL32" s="155"/>
      <c r="AM32" s="168"/>
      <c r="AN32" s="190"/>
      <c r="AO32" s="155"/>
      <c r="AP32" s="190"/>
      <c r="AQ32" s="168"/>
      <c r="AR32" s="168"/>
      <c r="AS32" s="190"/>
    </row>
    <row r="33" spans="2:45" s="141" customFormat="1" ht="22" customHeight="1">
      <c r="B33" s="147"/>
      <c r="C33" s="155" t="s">
        <v>268</v>
      </c>
      <c r="D33" s="167"/>
      <c r="E33" s="168" t="s">
        <v>15</v>
      </c>
      <c r="F33" s="179" t="s">
        <v>249</v>
      </c>
      <c r="G33" s="167"/>
      <c r="H33" s="165" t="s">
        <v>189</v>
      </c>
      <c r="I33" s="179" t="s">
        <v>250</v>
      </c>
      <c r="J33" s="168">
        <f>D33*G33</f>
        <v>0</v>
      </c>
      <c r="K33" s="168" t="s">
        <v>15</v>
      </c>
      <c r="L33" s="168"/>
      <c r="M33" s="168"/>
      <c r="N33" s="168"/>
      <c r="O33" s="194" t="s">
        <v>37</v>
      </c>
      <c r="P33" s="167">
        <f>J33+J35+J37</f>
        <v>0</v>
      </c>
      <c r="Q33" s="190" t="s">
        <v>15</v>
      </c>
      <c r="R33" s="155"/>
      <c r="S33" s="190" t="s">
        <v>15</v>
      </c>
      <c r="T33" s="168"/>
      <c r="U33" s="168">
        <f>P33-R33</f>
        <v>0</v>
      </c>
      <c r="V33" s="190" t="s">
        <v>15</v>
      </c>
      <c r="Y33" s="147"/>
      <c r="Z33" s="155" t="s">
        <v>268</v>
      </c>
      <c r="AA33" s="223"/>
      <c r="AB33" s="168" t="s">
        <v>15</v>
      </c>
      <c r="AC33" s="179" t="s">
        <v>249</v>
      </c>
      <c r="AD33" s="223"/>
      <c r="AE33" s="165" t="s">
        <v>189</v>
      </c>
      <c r="AF33" s="179" t="s">
        <v>250</v>
      </c>
      <c r="AG33" s="230">
        <f>AA33*AD33</f>
        <v>0</v>
      </c>
      <c r="AH33" s="168" t="s">
        <v>15</v>
      </c>
      <c r="AI33" s="168"/>
      <c r="AJ33" s="168"/>
      <c r="AK33" s="168"/>
      <c r="AL33" s="194" t="s">
        <v>37</v>
      </c>
      <c r="AM33" s="233">
        <f>AG33+AG35+AG37</f>
        <v>0</v>
      </c>
      <c r="AN33" s="190" t="s">
        <v>15</v>
      </c>
      <c r="AO33" s="237"/>
      <c r="AP33" s="190" t="s">
        <v>15</v>
      </c>
      <c r="AQ33" s="168"/>
      <c r="AR33" s="230">
        <f>AM33-AO33</f>
        <v>0</v>
      </c>
      <c r="AS33" s="190" t="s">
        <v>15</v>
      </c>
    </row>
    <row r="34" spans="2:45" s="141" customFormat="1" ht="22" customHeight="1">
      <c r="B34" s="147"/>
      <c r="C34" s="155"/>
      <c r="D34" s="168"/>
      <c r="E34" s="168"/>
      <c r="F34" s="179" t="s">
        <v>51</v>
      </c>
      <c r="G34" s="168"/>
      <c r="H34" s="168"/>
      <c r="I34" s="179"/>
      <c r="J34" s="177" t="s">
        <v>136</v>
      </c>
      <c r="K34" s="168" t="s">
        <v>260</v>
      </c>
      <c r="L34" s="168"/>
      <c r="M34" s="168"/>
      <c r="N34" s="168" t="s">
        <v>261</v>
      </c>
      <c r="O34" s="155"/>
      <c r="P34" s="168"/>
      <c r="Q34" s="190"/>
      <c r="R34" s="155"/>
      <c r="S34" s="190"/>
      <c r="T34" s="168"/>
      <c r="U34" s="168"/>
      <c r="V34" s="190"/>
      <c r="Y34" s="147"/>
      <c r="Z34" s="155"/>
      <c r="AA34" s="224"/>
      <c r="AB34" s="224"/>
      <c r="AC34" s="179" t="s">
        <v>51</v>
      </c>
      <c r="AD34" s="224"/>
      <c r="AE34" s="224"/>
      <c r="AF34" s="179"/>
      <c r="AG34" s="177" t="s">
        <v>136</v>
      </c>
      <c r="AH34" s="168" t="s">
        <v>260</v>
      </c>
      <c r="AI34" s="224"/>
      <c r="AJ34" s="224"/>
      <c r="AK34" s="168" t="s">
        <v>261</v>
      </c>
      <c r="AL34" s="155"/>
      <c r="AM34" s="168"/>
      <c r="AN34" s="190"/>
      <c r="AO34" s="155"/>
      <c r="AP34" s="190"/>
      <c r="AQ34" s="168"/>
      <c r="AR34" s="168"/>
      <c r="AS34" s="190"/>
    </row>
    <row r="35" spans="2:45" s="141" customFormat="1" ht="22" customHeight="1">
      <c r="B35" s="147"/>
      <c r="C35" s="155" t="s">
        <v>268</v>
      </c>
      <c r="D35" s="167"/>
      <c r="E35" s="168" t="s">
        <v>15</v>
      </c>
      <c r="F35" s="179" t="s">
        <v>249</v>
      </c>
      <c r="G35" s="167"/>
      <c r="H35" s="165" t="s">
        <v>189</v>
      </c>
      <c r="I35" s="179" t="s">
        <v>250</v>
      </c>
      <c r="J35" s="168">
        <f>D35*G35</f>
        <v>0</v>
      </c>
      <c r="K35" s="168" t="s">
        <v>15</v>
      </c>
      <c r="L35" s="168"/>
      <c r="M35" s="168"/>
      <c r="N35" s="168"/>
      <c r="O35" s="155"/>
      <c r="P35" s="168"/>
      <c r="Q35" s="190"/>
      <c r="R35" s="155"/>
      <c r="S35" s="190"/>
      <c r="T35" s="168"/>
      <c r="U35" s="168"/>
      <c r="V35" s="190"/>
      <c r="Y35" s="147"/>
      <c r="Z35" s="155" t="s">
        <v>268</v>
      </c>
      <c r="AA35" s="223"/>
      <c r="AB35" s="168" t="s">
        <v>15</v>
      </c>
      <c r="AC35" s="179" t="s">
        <v>249</v>
      </c>
      <c r="AD35" s="223"/>
      <c r="AE35" s="165" t="s">
        <v>189</v>
      </c>
      <c r="AF35" s="179" t="s">
        <v>250</v>
      </c>
      <c r="AG35" s="230">
        <f>AA35*AD35</f>
        <v>0</v>
      </c>
      <c r="AH35" s="168" t="s">
        <v>15</v>
      </c>
      <c r="AI35" s="168"/>
      <c r="AJ35" s="168"/>
      <c r="AK35" s="168"/>
      <c r="AL35" s="155"/>
      <c r="AM35" s="168"/>
      <c r="AN35" s="190"/>
      <c r="AO35" s="155"/>
      <c r="AP35" s="190"/>
      <c r="AQ35" s="168"/>
      <c r="AR35" s="168"/>
      <c r="AS35" s="190"/>
    </row>
    <row r="36" spans="2:45" s="141" customFormat="1" ht="22" customHeight="1">
      <c r="B36" s="147"/>
      <c r="C36" s="155"/>
      <c r="D36" s="168"/>
      <c r="E36" s="168"/>
      <c r="F36" s="179" t="s">
        <v>51</v>
      </c>
      <c r="G36" s="168"/>
      <c r="H36" s="168"/>
      <c r="I36" s="179"/>
      <c r="J36" s="177" t="s">
        <v>136</v>
      </c>
      <c r="K36" s="168" t="s">
        <v>260</v>
      </c>
      <c r="L36" s="168"/>
      <c r="M36" s="168"/>
      <c r="N36" s="168" t="s">
        <v>261</v>
      </c>
      <c r="O36" s="155"/>
      <c r="P36" s="168"/>
      <c r="Q36" s="190"/>
      <c r="R36" s="155"/>
      <c r="S36" s="190"/>
      <c r="T36" s="168"/>
      <c r="U36" s="168"/>
      <c r="V36" s="190"/>
      <c r="Y36" s="147"/>
      <c r="Z36" s="155"/>
      <c r="AA36" s="224"/>
      <c r="AB36" s="224"/>
      <c r="AC36" s="179" t="s">
        <v>51</v>
      </c>
      <c r="AD36" s="224"/>
      <c r="AE36" s="224"/>
      <c r="AF36" s="179"/>
      <c r="AG36" s="177" t="s">
        <v>136</v>
      </c>
      <c r="AH36" s="168" t="s">
        <v>260</v>
      </c>
      <c r="AI36" s="224"/>
      <c r="AJ36" s="224"/>
      <c r="AK36" s="168" t="s">
        <v>261</v>
      </c>
      <c r="AL36" s="155"/>
      <c r="AM36" s="168"/>
      <c r="AN36" s="190"/>
      <c r="AO36" s="155"/>
      <c r="AP36" s="190"/>
      <c r="AQ36" s="168"/>
      <c r="AR36" s="168"/>
      <c r="AS36" s="190"/>
    </row>
    <row r="37" spans="2:45" s="141" customFormat="1" ht="22" customHeight="1">
      <c r="B37" s="147"/>
      <c r="C37" s="155" t="s">
        <v>268</v>
      </c>
      <c r="D37" s="167"/>
      <c r="E37" s="168" t="s">
        <v>15</v>
      </c>
      <c r="F37" s="179" t="s">
        <v>249</v>
      </c>
      <c r="G37" s="167"/>
      <c r="H37" s="165" t="s">
        <v>189</v>
      </c>
      <c r="I37" s="179" t="s">
        <v>250</v>
      </c>
      <c r="J37" s="168">
        <f>D37*G37</f>
        <v>0</v>
      </c>
      <c r="K37" s="168" t="s">
        <v>15</v>
      </c>
      <c r="L37" s="168"/>
      <c r="M37" s="168"/>
      <c r="N37" s="168"/>
      <c r="O37" s="155"/>
      <c r="P37" s="168"/>
      <c r="Q37" s="190"/>
      <c r="R37" s="155"/>
      <c r="S37" s="190"/>
      <c r="T37" s="168"/>
      <c r="U37" s="168"/>
      <c r="V37" s="190"/>
      <c r="Y37" s="147"/>
      <c r="Z37" s="155" t="s">
        <v>268</v>
      </c>
      <c r="AA37" s="223"/>
      <c r="AB37" s="168" t="s">
        <v>15</v>
      </c>
      <c r="AC37" s="179" t="s">
        <v>249</v>
      </c>
      <c r="AD37" s="223"/>
      <c r="AE37" s="165" t="s">
        <v>189</v>
      </c>
      <c r="AF37" s="179" t="s">
        <v>250</v>
      </c>
      <c r="AG37" s="230">
        <f>AA37*AD37</f>
        <v>0</v>
      </c>
      <c r="AH37" s="168" t="s">
        <v>15</v>
      </c>
      <c r="AI37" s="168"/>
      <c r="AJ37" s="168"/>
      <c r="AK37" s="168"/>
      <c r="AL37" s="155"/>
      <c r="AM37" s="168"/>
      <c r="AN37" s="190"/>
      <c r="AO37" s="155"/>
      <c r="AP37" s="190"/>
      <c r="AQ37" s="168"/>
      <c r="AR37" s="168"/>
      <c r="AS37" s="190"/>
    </row>
    <row r="38" spans="2:45" s="141" customFormat="1" ht="22" customHeight="1">
      <c r="B38" s="147"/>
      <c r="C38" s="158"/>
      <c r="D38" s="171"/>
      <c r="E38" s="171"/>
      <c r="F38" s="181" t="s">
        <v>51</v>
      </c>
      <c r="G38" s="171"/>
      <c r="H38" s="171"/>
      <c r="I38" s="181"/>
      <c r="J38" s="186" t="s">
        <v>136</v>
      </c>
      <c r="K38" s="171" t="s">
        <v>260</v>
      </c>
      <c r="L38" s="171"/>
      <c r="M38" s="171"/>
      <c r="N38" s="171" t="s">
        <v>261</v>
      </c>
      <c r="O38" s="158"/>
      <c r="P38" s="171"/>
      <c r="Q38" s="204"/>
      <c r="R38" s="158"/>
      <c r="S38" s="204"/>
      <c r="T38" s="171"/>
      <c r="U38" s="171"/>
      <c r="V38" s="204"/>
      <c r="Y38" s="147"/>
      <c r="Z38" s="158"/>
      <c r="AA38" s="226"/>
      <c r="AB38" s="226"/>
      <c r="AC38" s="181" t="s">
        <v>51</v>
      </c>
      <c r="AD38" s="226"/>
      <c r="AE38" s="226"/>
      <c r="AF38" s="181"/>
      <c r="AG38" s="186" t="s">
        <v>136</v>
      </c>
      <c r="AH38" s="171" t="s">
        <v>260</v>
      </c>
      <c r="AI38" s="226"/>
      <c r="AJ38" s="226"/>
      <c r="AK38" s="171" t="s">
        <v>261</v>
      </c>
      <c r="AL38" s="158"/>
      <c r="AM38" s="171"/>
      <c r="AN38" s="204"/>
      <c r="AO38" s="158"/>
      <c r="AP38" s="204"/>
      <c r="AQ38" s="171"/>
      <c r="AR38" s="171"/>
      <c r="AS38" s="204"/>
    </row>
    <row r="39" spans="2:45" s="141" customFormat="1" ht="22" customHeight="1">
      <c r="B39" s="147"/>
      <c r="C39" s="159"/>
      <c r="D39" s="172"/>
      <c r="E39" s="172"/>
      <c r="F39" s="172"/>
      <c r="G39" s="172"/>
      <c r="H39" s="172"/>
      <c r="I39" s="172"/>
      <c r="J39" s="172"/>
      <c r="K39" s="172"/>
      <c r="L39" s="172"/>
      <c r="M39" s="172"/>
      <c r="N39" s="191"/>
      <c r="O39" s="195" t="s">
        <v>215</v>
      </c>
      <c r="P39" s="165"/>
      <c r="Q39" s="190"/>
      <c r="R39" s="155"/>
      <c r="S39" s="190"/>
      <c r="T39" s="165"/>
      <c r="U39" s="165"/>
      <c r="V39" s="190"/>
      <c r="Y39" s="147"/>
      <c r="Z39" s="159"/>
      <c r="AA39" s="172"/>
      <c r="AB39" s="172"/>
      <c r="AC39" s="172"/>
      <c r="AD39" s="172"/>
      <c r="AE39" s="172"/>
      <c r="AF39" s="172"/>
      <c r="AG39" s="172"/>
      <c r="AH39" s="172"/>
      <c r="AI39" s="172"/>
      <c r="AJ39" s="172"/>
      <c r="AK39" s="191"/>
      <c r="AL39" s="195" t="s">
        <v>215</v>
      </c>
      <c r="AM39" s="165"/>
      <c r="AN39" s="190"/>
      <c r="AO39" s="155"/>
      <c r="AP39" s="190"/>
      <c r="AQ39" s="165"/>
      <c r="AR39" s="165"/>
      <c r="AS39" s="190"/>
    </row>
    <row r="40" spans="2:45" s="141" customFormat="1" ht="22" customHeight="1">
      <c r="B40" s="147"/>
      <c r="C40" s="160"/>
      <c r="D40" s="173"/>
      <c r="E40" s="173"/>
      <c r="F40" s="173"/>
      <c r="G40" s="173"/>
      <c r="H40" s="173"/>
      <c r="I40" s="173"/>
      <c r="J40" s="173"/>
      <c r="K40" s="173"/>
      <c r="L40" s="173"/>
      <c r="M40" s="173"/>
      <c r="N40" s="192"/>
      <c r="O40" s="194" t="s">
        <v>37</v>
      </c>
      <c r="P40" s="199">
        <f>P8+P15+P22+P26+P33</f>
        <v>204120</v>
      </c>
      <c r="Q40" s="190" t="s">
        <v>15</v>
      </c>
      <c r="R40" s="199">
        <f>R8+R15+R22+R26+R33</f>
        <v>18556</v>
      </c>
      <c r="S40" s="190" t="s">
        <v>15</v>
      </c>
      <c r="T40" s="165"/>
      <c r="U40" s="199">
        <f>U8+U15+U22+U26+U33</f>
        <v>185564</v>
      </c>
      <c r="V40" s="190" t="s">
        <v>15</v>
      </c>
      <c r="Y40" s="147"/>
      <c r="Z40" s="160"/>
      <c r="AA40" s="173"/>
      <c r="AB40" s="173"/>
      <c r="AC40" s="173"/>
      <c r="AD40" s="173"/>
      <c r="AE40" s="173"/>
      <c r="AF40" s="173"/>
      <c r="AG40" s="173"/>
      <c r="AH40" s="173"/>
      <c r="AI40" s="173"/>
      <c r="AJ40" s="173"/>
      <c r="AK40" s="192"/>
      <c r="AL40" s="194" t="s">
        <v>37</v>
      </c>
      <c r="AM40" s="234">
        <f>AM8+AM15+AM22+AM26+AM33</f>
        <v>0</v>
      </c>
      <c r="AN40" s="190" t="s">
        <v>15</v>
      </c>
      <c r="AO40" s="234">
        <f>AO8+AO15+AO22+AO26+AO33</f>
        <v>0</v>
      </c>
      <c r="AP40" s="190" t="s">
        <v>15</v>
      </c>
      <c r="AQ40" s="165"/>
      <c r="AR40" s="234">
        <f>AR8+AR15+AR22+AR26+AR33</f>
        <v>0</v>
      </c>
      <c r="AS40" s="190" t="s">
        <v>15</v>
      </c>
    </row>
    <row r="41" spans="2:45" s="141" customFormat="1" ht="20" customHeight="1">
      <c r="B41" s="148"/>
      <c r="C41" s="161"/>
      <c r="D41" s="174"/>
      <c r="E41" s="174"/>
      <c r="F41" s="174"/>
      <c r="G41" s="174"/>
      <c r="H41" s="174"/>
      <c r="I41" s="174"/>
      <c r="J41" s="174"/>
      <c r="K41" s="174"/>
      <c r="L41" s="174"/>
      <c r="M41" s="174"/>
      <c r="N41" s="193"/>
      <c r="O41" s="155"/>
      <c r="P41" s="165"/>
      <c r="Q41" s="190"/>
      <c r="R41" s="155"/>
      <c r="S41" s="190"/>
      <c r="T41" s="165"/>
      <c r="U41" s="165"/>
      <c r="V41" s="190"/>
      <c r="Y41" s="148"/>
      <c r="Z41" s="161"/>
      <c r="AA41" s="174"/>
      <c r="AB41" s="174"/>
      <c r="AC41" s="174"/>
      <c r="AD41" s="174"/>
      <c r="AE41" s="174"/>
      <c r="AF41" s="174"/>
      <c r="AG41" s="174"/>
      <c r="AH41" s="174"/>
      <c r="AI41" s="174"/>
      <c r="AJ41" s="174"/>
      <c r="AK41" s="193"/>
      <c r="AL41" s="155"/>
      <c r="AM41" s="165"/>
      <c r="AN41" s="190"/>
      <c r="AO41" s="155"/>
      <c r="AP41" s="190"/>
      <c r="AQ41" s="165"/>
      <c r="AR41" s="165"/>
      <c r="AS41" s="190"/>
    </row>
    <row r="42" spans="2:45" s="141" customFormat="1" ht="22" customHeight="1">
      <c r="B42" s="144" t="s">
        <v>265</v>
      </c>
      <c r="C42" s="154"/>
      <c r="D42" s="175">
        <v>9200</v>
      </c>
      <c r="E42" s="164" t="s">
        <v>15</v>
      </c>
      <c r="F42" s="178" t="s">
        <v>249</v>
      </c>
      <c r="G42" s="175">
        <v>6</v>
      </c>
      <c r="H42" s="184" t="s">
        <v>199</v>
      </c>
      <c r="I42" s="178" t="s">
        <v>250</v>
      </c>
      <c r="J42" s="183">
        <f>D42*G42</f>
        <v>55200</v>
      </c>
      <c r="K42" s="164" t="s">
        <v>15</v>
      </c>
      <c r="L42" s="164"/>
      <c r="M42" s="164"/>
      <c r="N42" s="164"/>
      <c r="O42" s="196" t="s">
        <v>37</v>
      </c>
      <c r="P42" s="183">
        <f>J42</f>
        <v>55200</v>
      </c>
      <c r="Q42" s="189" t="s">
        <v>15</v>
      </c>
      <c r="R42" s="209">
        <v>5018</v>
      </c>
      <c r="S42" s="189" t="s">
        <v>15</v>
      </c>
      <c r="T42" s="164"/>
      <c r="U42" s="183">
        <f>P42-R42</f>
        <v>50182</v>
      </c>
      <c r="V42" s="189" t="s">
        <v>15</v>
      </c>
      <c r="Y42" s="144" t="s">
        <v>265</v>
      </c>
      <c r="Z42" s="154"/>
      <c r="AA42" s="227"/>
      <c r="AB42" s="164" t="s">
        <v>15</v>
      </c>
      <c r="AC42" s="178" t="s">
        <v>249</v>
      </c>
      <c r="AD42" s="227"/>
      <c r="AE42" s="184" t="s">
        <v>199</v>
      </c>
      <c r="AF42" s="178" t="s">
        <v>250</v>
      </c>
      <c r="AG42" s="231">
        <f>AA42*AD42</f>
        <v>0</v>
      </c>
      <c r="AH42" s="164" t="s">
        <v>15</v>
      </c>
      <c r="AI42" s="164"/>
      <c r="AJ42" s="164"/>
      <c r="AK42" s="164"/>
      <c r="AL42" s="196" t="s">
        <v>37</v>
      </c>
      <c r="AM42" s="231">
        <f>AG42</f>
        <v>0</v>
      </c>
      <c r="AN42" s="189" t="s">
        <v>15</v>
      </c>
      <c r="AO42" s="238"/>
      <c r="AP42" s="189" t="s">
        <v>15</v>
      </c>
      <c r="AQ42" s="164"/>
      <c r="AR42" s="231">
        <f>AM42-AO42</f>
        <v>0</v>
      </c>
      <c r="AS42" s="189" t="s">
        <v>15</v>
      </c>
    </row>
    <row r="43" spans="2:45" s="141" customFormat="1" ht="22" customHeight="1">
      <c r="B43" s="145"/>
      <c r="C43" s="155"/>
      <c r="D43" s="168" t="s">
        <v>243</v>
      </c>
      <c r="E43" s="166" t="s">
        <v>324</v>
      </c>
      <c r="F43" s="166"/>
      <c r="G43" s="166"/>
      <c r="H43" s="168" t="s">
        <v>221</v>
      </c>
      <c r="I43" s="168"/>
      <c r="J43" s="168"/>
      <c r="K43" s="168"/>
      <c r="L43" s="168"/>
      <c r="M43" s="168"/>
      <c r="N43" s="168"/>
      <c r="O43" s="155"/>
      <c r="P43" s="168"/>
      <c r="Q43" s="190"/>
      <c r="R43" s="155"/>
      <c r="S43" s="190"/>
      <c r="T43" s="168"/>
      <c r="U43" s="168"/>
      <c r="V43" s="190"/>
      <c r="Y43" s="145"/>
      <c r="Z43" s="155"/>
      <c r="AA43" s="168" t="s">
        <v>243</v>
      </c>
      <c r="AB43" s="224"/>
      <c r="AC43" s="224"/>
      <c r="AD43" s="224"/>
      <c r="AE43" s="168" t="s">
        <v>221</v>
      </c>
      <c r="AF43" s="168"/>
      <c r="AG43" s="168"/>
      <c r="AH43" s="168"/>
      <c r="AI43" s="168"/>
      <c r="AJ43" s="168"/>
      <c r="AK43" s="168"/>
      <c r="AL43" s="155"/>
      <c r="AM43" s="168"/>
      <c r="AN43" s="190"/>
      <c r="AO43" s="155"/>
      <c r="AP43" s="190"/>
      <c r="AQ43" s="168"/>
      <c r="AR43" s="168"/>
      <c r="AS43" s="190"/>
    </row>
    <row r="44" spans="2:45" s="141" customFormat="1" ht="20" customHeight="1">
      <c r="B44" s="149"/>
      <c r="C44" s="158"/>
      <c r="D44" s="176"/>
      <c r="E44" s="171"/>
      <c r="F44" s="171"/>
      <c r="G44" s="171"/>
      <c r="H44" s="171"/>
      <c r="I44" s="171"/>
      <c r="J44" s="171"/>
      <c r="K44" s="171"/>
      <c r="L44" s="171"/>
      <c r="M44" s="171"/>
      <c r="N44" s="171"/>
      <c r="O44" s="155"/>
      <c r="P44" s="168"/>
      <c r="Q44" s="190"/>
      <c r="R44" s="158"/>
      <c r="S44" s="204"/>
      <c r="T44" s="168"/>
      <c r="U44" s="168"/>
      <c r="V44" s="190"/>
      <c r="Y44" s="149"/>
      <c r="Z44" s="158"/>
      <c r="AA44" s="176"/>
      <c r="AB44" s="171"/>
      <c r="AC44" s="171"/>
      <c r="AD44" s="171"/>
      <c r="AE44" s="171"/>
      <c r="AF44" s="171"/>
      <c r="AG44" s="171"/>
      <c r="AH44" s="171"/>
      <c r="AI44" s="171"/>
      <c r="AJ44" s="171"/>
      <c r="AK44" s="171"/>
      <c r="AL44" s="155"/>
      <c r="AM44" s="168"/>
      <c r="AN44" s="190"/>
      <c r="AO44" s="158"/>
      <c r="AP44" s="204"/>
      <c r="AQ44" s="168"/>
      <c r="AR44" s="168"/>
      <c r="AS44" s="190"/>
    </row>
    <row r="45" spans="2:45" s="141" customFormat="1" ht="33.75" customHeight="1">
      <c r="B45" s="150" t="s">
        <v>263</v>
      </c>
      <c r="C45" s="162"/>
      <c r="D45" s="162"/>
      <c r="E45" s="162"/>
      <c r="F45" s="162"/>
      <c r="G45" s="162"/>
      <c r="H45" s="162"/>
      <c r="I45" s="162"/>
      <c r="J45" s="162"/>
      <c r="K45" s="162"/>
      <c r="L45" s="162"/>
      <c r="M45" s="162"/>
      <c r="N45" s="162"/>
      <c r="O45" s="197"/>
      <c r="P45" s="200">
        <f>P8+P15+P22+P26+P33+P42</f>
        <v>259320</v>
      </c>
      <c r="Q45" s="205" t="s">
        <v>15</v>
      </c>
      <c r="R45" s="210">
        <f>R8+R15+R22+R26+R33+R42</f>
        <v>23574</v>
      </c>
      <c r="S45" s="212" t="s">
        <v>15</v>
      </c>
      <c r="T45" s="197"/>
      <c r="U45" s="200">
        <f>U8+U15+U22+U26+U33+U42</f>
        <v>235746</v>
      </c>
      <c r="V45" s="205" t="s">
        <v>15</v>
      </c>
      <c r="Y45" s="150" t="s">
        <v>263</v>
      </c>
      <c r="Z45" s="162"/>
      <c r="AA45" s="162"/>
      <c r="AB45" s="162"/>
      <c r="AC45" s="162"/>
      <c r="AD45" s="162"/>
      <c r="AE45" s="162"/>
      <c r="AF45" s="162"/>
      <c r="AG45" s="162"/>
      <c r="AH45" s="162"/>
      <c r="AI45" s="162"/>
      <c r="AJ45" s="162"/>
      <c r="AK45" s="162"/>
      <c r="AL45" s="197"/>
      <c r="AM45" s="235">
        <f>AM8+AM15+AM22+AM26+AM33+AM42</f>
        <v>0</v>
      </c>
      <c r="AN45" s="205" t="s">
        <v>15</v>
      </c>
      <c r="AO45" s="239">
        <f>AO8+AO15+AO22+AO26+AO33+AO42</f>
        <v>0</v>
      </c>
      <c r="AP45" s="212" t="s">
        <v>15</v>
      </c>
      <c r="AQ45" s="197"/>
      <c r="AR45" s="235">
        <f>AR8+AR15+AR22+AR26+AR33+AR42</f>
        <v>0</v>
      </c>
      <c r="AS45" s="205" t="s">
        <v>15</v>
      </c>
    </row>
    <row r="46" spans="2:45" s="141" customFormat="1" ht="20" customHeight="1">
      <c r="B46" s="151"/>
      <c r="C46" s="151"/>
      <c r="D46" s="151"/>
      <c r="E46" s="151"/>
      <c r="F46" s="151"/>
      <c r="G46" s="151"/>
      <c r="H46" s="151"/>
      <c r="I46" s="151"/>
      <c r="J46" s="151"/>
      <c r="K46" s="151"/>
      <c r="L46" s="151"/>
      <c r="M46" s="151"/>
      <c r="N46" s="151"/>
      <c r="O46" s="168"/>
      <c r="P46" s="168"/>
      <c r="Q46" s="168"/>
      <c r="R46" s="168"/>
      <c r="S46" s="168"/>
      <c r="T46" s="168"/>
      <c r="U46" s="168"/>
      <c r="V46" s="168"/>
      <c r="Y46" s="151"/>
      <c r="Z46" s="151"/>
      <c r="AA46" s="151"/>
      <c r="AB46" s="151"/>
      <c r="AC46" s="151"/>
      <c r="AD46" s="151"/>
      <c r="AE46" s="151"/>
      <c r="AF46" s="151"/>
      <c r="AG46" s="151"/>
      <c r="AH46" s="151"/>
      <c r="AI46" s="151"/>
      <c r="AJ46" s="151"/>
      <c r="AK46" s="151"/>
      <c r="AL46" s="168"/>
      <c r="AM46" s="168"/>
      <c r="AN46" s="168"/>
      <c r="AO46" s="168"/>
      <c r="AP46" s="168"/>
      <c r="AQ46" s="168"/>
      <c r="AR46" s="168"/>
      <c r="AS46" s="168"/>
    </row>
  </sheetData>
  <sheetProtection password="D213" sheet="1" objects="1" scenarios="1"/>
  <mergeCells count="41">
    <mergeCell ref="C4:N4"/>
    <mergeCell ref="O4:Q4"/>
    <mergeCell ref="R4:S4"/>
    <mergeCell ref="T4:V4"/>
    <mergeCell ref="Z4:AK4"/>
    <mergeCell ref="AL4:AN4"/>
    <mergeCell ref="AO4:AP4"/>
    <mergeCell ref="AQ4:AS4"/>
    <mergeCell ref="G6:I6"/>
    <mergeCell ref="AD6:AF6"/>
    <mergeCell ref="D34:E34"/>
    <mergeCell ref="G34:H34"/>
    <mergeCell ref="L34:M34"/>
    <mergeCell ref="AA34:AB34"/>
    <mergeCell ref="AD34:AE34"/>
    <mergeCell ref="AI34:AJ34"/>
    <mergeCell ref="D36:E36"/>
    <mergeCell ref="G36:H36"/>
    <mergeCell ref="L36:M36"/>
    <mergeCell ref="AA36:AB36"/>
    <mergeCell ref="AD36:AE36"/>
    <mergeCell ref="AI36:AJ36"/>
    <mergeCell ref="D38:E38"/>
    <mergeCell ref="G38:H38"/>
    <mergeCell ref="L38:M38"/>
    <mergeCell ref="AA38:AB38"/>
    <mergeCell ref="AD38:AE38"/>
    <mergeCell ref="AI38:AJ38"/>
    <mergeCell ref="E43:G43"/>
    <mergeCell ref="AB43:AD43"/>
    <mergeCell ref="B45:N45"/>
    <mergeCell ref="Y45:AK45"/>
    <mergeCell ref="T1:V2"/>
    <mergeCell ref="B5:B6"/>
    <mergeCell ref="Y5:Y6"/>
    <mergeCell ref="C39:N41"/>
    <mergeCell ref="Z39:AK41"/>
    <mergeCell ref="B42:B44"/>
    <mergeCell ref="Y42:Y44"/>
    <mergeCell ref="B7:B41"/>
    <mergeCell ref="Y7:Y41"/>
  </mergeCells>
  <phoneticPr fontId="9" type="Hiragana"/>
  <pageMargins left="0.70866141732283461" right="0.70866141732283461" top="0.74803149606299213" bottom="0.74803149606299213" header="0.31496062992125984" footer="0.31496062992125984"/>
  <pageSetup paperSize="9" scale="53" fitToWidth="0" fitToHeight="1" orientation="landscape" usePrinterDefaults="1" r:id="rId1"/>
  <colBreaks count="1" manualBreakCount="1">
    <brk id="23" max="44"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00"/>
  </sheetPr>
  <dimension ref="A1:R52"/>
  <sheetViews>
    <sheetView view="pageBreakPreview" zoomScale="80" zoomScaleSheetLayoutView="80" workbookViewId="0">
      <selection activeCell="A3" sqref="A3"/>
    </sheetView>
  </sheetViews>
  <sheetFormatPr defaultRowHeight="14.25"/>
  <cols>
    <col min="1" max="2" width="2.25" customWidth="1"/>
    <col min="3" max="3" width="29.5" customWidth="1"/>
    <col min="4" max="4" width="20" customWidth="1"/>
    <col min="5" max="5" width="3.625" bestFit="1" customWidth="1"/>
    <col min="6" max="6" width="17.375" bestFit="1" customWidth="1"/>
    <col min="7" max="7" width="30.625" customWidth="1"/>
    <col min="8" max="8" width="1" customWidth="1"/>
    <col min="9" max="10" width="2.25" customWidth="1"/>
    <col min="11" max="11" width="27.125" customWidth="1"/>
    <col min="12" max="12" width="20" customWidth="1"/>
    <col min="13" max="13" width="3.625" bestFit="1" customWidth="1"/>
    <col min="14" max="14" width="17.375" bestFit="1" customWidth="1"/>
    <col min="15" max="15" width="30.625" customWidth="1"/>
    <col min="16" max="16" width="1" customWidth="1"/>
  </cols>
  <sheetData>
    <row r="1" spans="1:16">
      <c r="F1" s="244"/>
      <c r="G1" s="248" t="s">
        <v>156</v>
      </c>
      <c r="N1" s="244"/>
      <c r="O1" s="244"/>
    </row>
    <row r="2" spans="1:16">
      <c r="A2" t="s">
        <v>339</v>
      </c>
      <c r="F2" s="244"/>
      <c r="G2" s="249"/>
      <c r="I2" t="s">
        <v>339</v>
      </c>
      <c r="N2" s="244"/>
      <c r="O2" s="244"/>
    </row>
    <row r="3" spans="1:16">
      <c r="B3" s="15"/>
      <c r="C3" s="35"/>
      <c r="D3" s="35"/>
      <c r="E3" s="35"/>
      <c r="F3" s="35"/>
      <c r="G3" s="57"/>
      <c r="J3" s="15"/>
      <c r="K3" s="35"/>
      <c r="L3" s="35"/>
      <c r="M3" s="35"/>
      <c r="N3" s="35"/>
      <c r="O3" s="57"/>
    </row>
    <row r="4" spans="1:16">
      <c r="B4" s="25"/>
      <c r="G4" s="58"/>
      <c r="J4" s="25"/>
      <c r="O4" s="58"/>
    </row>
    <row r="5" spans="1:16" ht="21">
      <c r="B5" s="153" t="s">
        <v>2</v>
      </c>
      <c r="C5" s="179"/>
      <c r="D5" s="179"/>
      <c r="E5" s="179"/>
      <c r="F5" s="179"/>
      <c r="G5" s="188"/>
      <c r="H5" s="179"/>
      <c r="J5" s="153" t="s">
        <v>2</v>
      </c>
      <c r="K5" s="179"/>
      <c r="L5" s="179"/>
      <c r="M5" s="179"/>
      <c r="N5" s="179"/>
      <c r="O5" s="188"/>
      <c r="P5" s="179"/>
    </row>
    <row r="6" spans="1:16">
      <c r="B6" s="25"/>
      <c r="G6" s="58"/>
      <c r="J6" s="25"/>
      <c r="O6" s="58"/>
    </row>
    <row r="7" spans="1:16">
      <c r="B7" s="25"/>
      <c r="G7" s="58"/>
      <c r="J7" s="25"/>
      <c r="O7" s="58"/>
    </row>
    <row r="8" spans="1:16">
      <c r="B8" s="25"/>
      <c r="F8" s="245"/>
      <c r="G8" s="250" t="s">
        <v>90</v>
      </c>
      <c r="J8" s="25"/>
      <c r="N8" s="245"/>
      <c r="O8" s="257" t="s">
        <v>62</v>
      </c>
    </row>
    <row r="9" spans="1:16">
      <c r="B9" s="25"/>
      <c r="G9" s="58"/>
      <c r="J9" s="25"/>
      <c r="O9" s="58"/>
    </row>
    <row r="10" spans="1:16">
      <c r="B10" s="25"/>
      <c r="G10" s="58"/>
      <c r="J10" s="25"/>
      <c r="O10" s="58"/>
    </row>
    <row r="11" spans="1:16">
      <c r="B11" s="25" t="s">
        <v>4</v>
      </c>
      <c r="G11" s="58"/>
      <c r="J11" s="25" t="s">
        <v>4</v>
      </c>
      <c r="O11" s="58"/>
    </row>
    <row r="12" spans="1:16">
      <c r="B12" s="25"/>
      <c r="G12" s="58"/>
      <c r="J12" s="25"/>
      <c r="O12" s="58"/>
    </row>
    <row r="13" spans="1:16">
      <c r="B13" s="25"/>
      <c r="G13" s="58"/>
      <c r="J13" s="25"/>
      <c r="O13" s="58"/>
    </row>
    <row r="14" spans="1:16">
      <c r="B14" s="25"/>
      <c r="D14" s="241" t="s">
        <v>7</v>
      </c>
      <c r="E14" s="241"/>
      <c r="F14" s="246" t="str">
        <f>'別紙１－１'!D7</f>
        <v>秋田県秋田市山王３－１－１</v>
      </c>
      <c r="G14" s="251"/>
      <c r="J14" s="25"/>
      <c r="L14" s="241" t="s">
        <v>7</v>
      </c>
      <c r="M14" s="241"/>
      <c r="N14" s="255">
        <f>'別紙１－１'!O7</f>
        <v>0</v>
      </c>
      <c r="O14" s="258"/>
    </row>
    <row r="15" spans="1:16">
      <c r="B15" s="25"/>
      <c r="D15" s="241"/>
      <c r="E15" s="241"/>
      <c r="G15" s="58"/>
      <c r="J15" s="25"/>
      <c r="L15" s="241"/>
      <c r="M15" s="241"/>
      <c r="O15" s="58"/>
    </row>
    <row r="16" spans="1:16">
      <c r="B16" s="25"/>
      <c r="D16" s="241" t="s">
        <v>64</v>
      </c>
      <c r="E16" s="241"/>
      <c r="F16" s="246" t="str">
        <f>'別紙１－１'!D5</f>
        <v>株式会社○○○</v>
      </c>
      <c r="G16" s="251"/>
      <c r="J16" s="25"/>
      <c r="L16" s="241" t="s">
        <v>64</v>
      </c>
      <c r="M16" s="241"/>
      <c r="N16" s="255">
        <f>'別紙１－１'!O5</f>
        <v>0</v>
      </c>
      <c r="O16" s="258"/>
    </row>
    <row r="17" spans="2:18">
      <c r="B17" s="25"/>
      <c r="D17" s="241" t="s">
        <v>11</v>
      </c>
      <c r="E17" s="241"/>
      <c r="F17" s="49" t="str">
        <f>'別紙１－１'!D6</f>
        <v>代表取締役</v>
      </c>
      <c r="G17" s="251" t="str">
        <f>'別紙１－１'!E6</f>
        <v>秋田　太郎</v>
      </c>
      <c r="J17" s="25"/>
      <c r="L17" s="241" t="s">
        <v>11</v>
      </c>
      <c r="M17" s="241"/>
      <c r="N17" s="255">
        <f>'別紙１－１'!O6</f>
        <v>0</v>
      </c>
      <c r="O17" s="258">
        <f>'別紙１－１'!P6</f>
        <v>0</v>
      </c>
    </row>
    <row r="18" spans="2:18">
      <c r="B18" s="25"/>
      <c r="G18" s="58"/>
      <c r="J18" s="25"/>
      <c r="O18" s="58"/>
    </row>
    <row r="19" spans="2:18">
      <c r="B19" s="25"/>
      <c r="G19" s="58"/>
      <c r="J19" s="25"/>
      <c r="O19" s="58"/>
      <c r="R19" s="259"/>
    </row>
    <row r="20" spans="2:18">
      <c r="B20" s="25"/>
      <c r="G20" s="58"/>
      <c r="J20" s="25"/>
      <c r="O20" s="58"/>
    </row>
    <row r="21" spans="2:18">
      <c r="B21" s="25"/>
      <c r="G21" s="58"/>
      <c r="J21" s="25"/>
      <c r="O21" s="58"/>
    </row>
    <row r="22" spans="2:18" ht="19.5" customHeight="1">
      <c r="B22" s="25"/>
      <c r="C22" s="33" t="s">
        <v>220</v>
      </c>
      <c r="G22" s="58"/>
      <c r="J22" s="25" t="s">
        <v>220</v>
      </c>
      <c r="O22" s="58"/>
    </row>
    <row r="23" spans="2:18">
      <c r="B23" s="25"/>
      <c r="G23" s="58"/>
      <c r="J23" s="25"/>
      <c r="O23" s="58"/>
    </row>
    <row r="24" spans="2:18">
      <c r="B24" s="25"/>
      <c r="G24" s="58"/>
      <c r="J24" s="25"/>
      <c r="O24" s="58"/>
    </row>
    <row r="25" spans="2:18">
      <c r="B25" s="13" t="s">
        <v>1</v>
      </c>
      <c r="D25" s="33" t="s">
        <v>66</v>
      </c>
      <c r="G25" s="58"/>
      <c r="J25" s="25" t="s">
        <v>1</v>
      </c>
      <c r="L25" s="33" t="s">
        <v>66</v>
      </c>
      <c r="O25" s="58"/>
    </row>
    <row r="26" spans="2:18">
      <c r="B26" s="25"/>
      <c r="D26" s="49" t="s">
        <v>73</v>
      </c>
      <c r="G26" s="58"/>
      <c r="J26" s="25"/>
      <c r="L26" s="253" t="s">
        <v>71</v>
      </c>
      <c r="O26" s="58"/>
    </row>
    <row r="27" spans="2:18">
      <c r="B27" s="25"/>
      <c r="G27" s="58"/>
      <c r="J27" s="25"/>
      <c r="O27" s="58"/>
    </row>
    <row r="28" spans="2:18">
      <c r="B28" s="13" t="s">
        <v>12</v>
      </c>
      <c r="D28" s="242">
        <f>様式2!G19</f>
        <v>142000</v>
      </c>
      <c r="F28" s="33" t="s">
        <v>15</v>
      </c>
      <c r="G28" s="58"/>
      <c r="J28" s="25" t="s">
        <v>12</v>
      </c>
      <c r="L28" s="254">
        <f>様式2!Q19</f>
        <v>0</v>
      </c>
      <c r="N28" s="33" t="s">
        <v>15</v>
      </c>
      <c r="O28" s="58"/>
    </row>
    <row r="29" spans="2:18">
      <c r="B29" s="25"/>
      <c r="G29" s="58"/>
      <c r="J29" s="25"/>
      <c r="O29" s="58"/>
    </row>
    <row r="30" spans="2:18">
      <c r="B30" s="25"/>
      <c r="G30" s="58"/>
      <c r="J30" s="25"/>
      <c r="O30" s="58"/>
    </row>
    <row r="31" spans="2:18">
      <c r="B31" s="13" t="s">
        <v>16</v>
      </c>
      <c r="D31" s="45" t="str">
        <f>'別紙１－１'!E30</f>
        <v>令和○年○月○日</v>
      </c>
      <c r="E31" s="243" t="s">
        <v>154</v>
      </c>
      <c r="F31" s="247" t="str">
        <f>'別紙１－１'!G30</f>
        <v>令和○年○月○日</v>
      </c>
      <c r="G31" s="58"/>
      <c r="H31" s="252"/>
      <c r="J31" s="25" t="s">
        <v>16</v>
      </c>
      <c r="L31" s="115" t="s">
        <v>98</v>
      </c>
      <c r="M31" s="33" t="s">
        <v>154</v>
      </c>
      <c r="N31" s="256" t="s">
        <v>98</v>
      </c>
      <c r="O31" s="58"/>
      <c r="P31" s="252"/>
    </row>
    <row r="32" spans="2:18">
      <c r="B32" s="25"/>
      <c r="G32" s="58"/>
      <c r="J32" s="25"/>
      <c r="O32" s="58"/>
    </row>
    <row r="33" spans="2:15">
      <c r="B33" s="25"/>
      <c r="G33" s="58"/>
      <c r="J33" s="25"/>
      <c r="O33" s="58"/>
    </row>
    <row r="34" spans="2:15">
      <c r="B34" s="25"/>
      <c r="G34" s="58"/>
      <c r="J34" s="25"/>
      <c r="O34" s="58"/>
    </row>
    <row r="35" spans="2:15">
      <c r="B35" s="25"/>
      <c r="G35" s="58"/>
      <c r="J35" s="25"/>
      <c r="O35" s="58"/>
    </row>
    <row r="36" spans="2:15">
      <c r="B36" s="25"/>
      <c r="G36" s="58"/>
      <c r="J36" s="25"/>
      <c r="O36" s="58"/>
    </row>
    <row r="37" spans="2:15">
      <c r="B37" s="25"/>
      <c r="G37" s="58"/>
      <c r="J37" s="25"/>
      <c r="O37" s="58"/>
    </row>
    <row r="38" spans="2:15">
      <c r="B38" s="25"/>
      <c r="G38" s="58"/>
      <c r="J38" s="25"/>
      <c r="O38" s="58"/>
    </row>
    <row r="39" spans="2:15">
      <c r="B39" s="25"/>
      <c r="G39" s="58"/>
      <c r="J39" s="25"/>
      <c r="O39" s="58"/>
    </row>
    <row r="40" spans="2:15">
      <c r="B40" s="25"/>
      <c r="G40" s="58"/>
      <c r="J40" s="25"/>
      <c r="O40" s="58"/>
    </row>
    <row r="41" spans="2:15">
      <c r="B41" s="25"/>
      <c r="G41" s="58"/>
      <c r="J41" s="25"/>
      <c r="O41" s="58"/>
    </row>
    <row r="42" spans="2:15">
      <c r="B42" s="25"/>
      <c r="G42" s="58"/>
      <c r="J42" s="25"/>
      <c r="O42" s="58"/>
    </row>
    <row r="43" spans="2:15">
      <c r="B43" s="25"/>
      <c r="G43" s="58"/>
      <c r="J43" s="25"/>
      <c r="O43" s="58"/>
    </row>
    <row r="44" spans="2:15">
      <c r="B44" s="25"/>
      <c r="G44" s="58"/>
      <c r="J44" s="25"/>
      <c r="O44" s="58"/>
    </row>
    <row r="45" spans="2:15">
      <c r="B45" s="25"/>
      <c r="G45" s="58"/>
      <c r="J45" s="25"/>
      <c r="O45" s="58"/>
    </row>
    <row r="46" spans="2:15">
      <c r="B46" s="25"/>
      <c r="G46" s="58"/>
      <c r="J46" s="25"/>
      <c r="O46" s="58"/>
    </row>
    <row r="47" spans="2:15">
      <c r="B47" s="25"/>
      <c r="G47" s="58"/>
      <c r="J47" s="25"/>
      <c r="O47" s="58"/>
    </row>
    <row r="48" spans="2:15">
      <c r="B48" s="25"/>
      <c r="G48" s="58"/>
      <c r="J48" s="25"/>
      <c r="O48" s="58"/>
    </row>
    <row r="49" spans="1:15">
      <c r="B49" s="25"/>
      <c r="G49" s="58"/>
      <c r="J49" s="25"/>
      <c r="O49" s="58"/>
    </row>
    <row r="50" spans="1:15">
      <c r="B50" s="25"/>
      <c r="G50" s="58"/>
      <c r="J50" s="25"/>
      <c r="O50" s="58"/>
    </row>
    <row r="51" spans="1:15">
      <c r="B51" s="29"/>
      <c r="C51" s="34"/>
      <c r="D51" s="34"/>
      <c r="E51" s="34"/>
      <c r="F51" s="34"/>
      <c r="G51" s="59"/>
      <c r="J51" s="29"/>
      <c r="K51" s="34"/>
      <c r="L51" s="34"/>
      <c r="M51" s="34"/>
      <c r="N51" s="34"/>
      <c r="O51" s="59"/>
    </row>
    <row r="52" spans="1:15">
      <c r="A52" t="s">
        <v>20</v>
      </c>
      <c r="I52" t="s">
        <v>20</v>
      </c>
    </row>
  </sheetData>
  <sheetProtection password="D213" sheet="1" objects="1" scenarios="1"/>
  <mergeCells count="10">
    <mergeCell ref="B5:G5"/>
    <mergeCell ref="J5:O5"/>
    <mergeCell ref="F14:G14"/>
    <mergeCell ref="N14:O14"/>
    <mergeCell ref="F16:G16"/>
    <mergeCell ref="N16:O16"/>
    <mergeCell ref="F1:F2"/>
    <mergeCell ref="G1:G2"/>
    <mergeCell ref="N1:N2"/>
    <mergeCell ref="O1:O2"/>
  </mergeCells>
  <phoneticPr fontId="9" type="Hiragana"/>
  <dataValidations count="1">
    <dataValidation type="list" allowBlank="1" showDropDown="0" showInputMessage="1" showErrorMessage="1" sqref="L26 D26">
      <formula1>"（通常枠）,（ＤＸ人材枠）"</formula1>
    </dataValidation>
  </dataValidations>
  <pageMargins left="0.7" right="0.7" top="0.75" bottom="0.75" header="0.3" footer="0.3"/>
  <pageSetup paperSize="9" scale="76" fitToWidth="2" fitToHeight="2" orientation="portrait" usePrinterDefaults="1" r:id="rId1"/>
  <colBreaks count="1" manualBreakCount="1">
    <brk id="8" max="51" man="1"/>
  </col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FF00"/>
  </sheetPr>
  <dimension ref="A1:AD20"/>
  <sheetViews>
    <sheetView view="pageBreakPreview" zoomScale="85" zoomScaleSheetLayoutView="85" workbookViewId="0">
      <selection activeCell="O10" sqref="O10:R12"/>
    </sheetView>
  </sheetViews>
  <sheetFormatPr defaultRowHeight="14.25"/>
  <cols>
    <col min="1" max="2" width="2.25" customWidth="1"/>
    <col min="3" max="3" width="10.875" customWidth="1"/>
    <col min="4" max="4" width="10.625" customWidth="1"/>
    <col min="5" max="7" width="14.75" customWidth="1"/>
    <col min="8" max="8" width="14.25" customWidth="1"/>
    <col min="9" max="10" width="2.125" customWidth="1"/>
    <col min="11" max="12" width="2.25" customWidth="1"/>
    <col min="13" max="13" width="10.875" customWidth="1"/>
    <col min="14" max="14" width="10.625" customWidth="1"/>
    <col min="15" max="17" width="14.75" customWidth="1"/>
    <col min="18" max="18" width="14.25" customWidth="1"/>
    <col min="19" max="20" width="2.125" customWidth="1"/>
    <col min="21" max="21" width="3.125" customWidth="1"/>
    <col min="22" max="22" width="5.625" bestFit="1" customWidth="1"/>
    <col min="23" max="23" width="14.875" customWidth="1"/>
    <col min="24" max="24" width="12.625" customWidth="1"/>
    <col min="25" max="25" width="3" customWidth="1"/>
    <col min="26" max="26" width="12.625" customWidth="1"/>
    <col min="27" max="27" width="15.875" bestFit="1" customWidth="1"/>
    <col min="28" max="28" width="16.25" bestFit="1" customWidth="1"/>
    <col min="29" max="29" width="3.375" customWidth="1"/>
    <col min="30" max="30" width="3.25" customWidth="1"/>
  </cols>
  <sheetData>
    <row r="1" spans="1:30" ht="25.5">
      <c r="G1" s="84" t="s">
        <v>156</v>
      </c>
      <c r="H1" s="93"/>
      <c r="I1" s="289"/>
    </row>
    <row r="2" spans="1:30" ht="25.5">
      <c r="A2" t="s">
        <v>152</v>
      </c>
      <c r="G2" s="85"/>
      <c r="H2" s="94"/>
      <c r="I2" s="289"/>
      <c r="K2" t="s">
        <v>152</v>
      </c>
    </row>
    <row r="3" spans="1:30">
      <c r="B3" s="15"/>
      <c r="C3" s="35"/>
      <c r="D3" s="35"/>
      <c r="E3" s="35"/>
      <c r="F3" s="35"/>
      <c r="I3" s="57"/>
      <c r="L3" s="15"/>
      <c r="M3" s="35"/>
      <c r="N3" s="35"/>
      <c r="O3" s="35"/>
      <c r="P3" s="35"/>
      <c r="Q3" s="35"/>
      <c r="R3" s="35"/>
      <c r="S3" s="57"/>
    </row>
    <row r="4" spans="1:30">
      <c r="B4" s="25"/>
      <c r="I4" s="58"/>
      <c r="L4" s="25"/>
      <c r="S4" s="58"/>
    </row>
    <row r="5" spans="1:30" ht="21">
      <c r="B5" s="153" t="s">
        <v>5</v>
      </c>
      <c r="C5" s="179"/>
      <c r="D5" s="179"/>
      <c r="E5" s="179"/>
      <c r="F5" s="179"/>
      <c r="G5" s="179"/>
      <c r="H5" s="179"/>
      <c r="I5" s="188"/>
      <c r="L5" s="153" t="s">
        <v>5</v>
      </c>
      <c r="M5" s="179"/>
      <c r="N5" s="179"/>
      <c r="O5" s="179"/>
      <c r="P5" s="179"/>
      <c r="Q5" s="179"/>
      <c r="R5" s="179"/>
      <c r="S5" s="58"/>
    </row>
    <row r="6" spans="1:30">
      <c r="B6" s="25"/>
      <c r="I6" s="58"/>
      <c r="L6" s="25"/>
      <c r="S6" s="58"/>
    </row>
    <row r="7" spans="1:30">
      <c r="B7" s="25"/>
      <c r="I7" s="58"/>
      <c r="L7" s="25"/>
      <c r="S7" s="58"/>
    </row>
    <row r="8" spans="1:30">
      <c r="B8" s="25" t="s">
        <v>18</v>
      </c>
      <c r="I8" s="58"/>
      <c r="L8" s="25" t="s">
        <v>18</v>
      </c>
      <c r="S8" s="58"/>
    </row>
    <row r="9" spans="1:30">
      <c r="B9" s="25"/>
      <c r="C9" s="260" t="s">
        <v>25</v>
      </c>
      <c r="D9" s="260" t="s">
        <v>29</v>
      </c>
      <c r="E9" s="260" t="s">
        <v>30</v>
      </c>
      <c r="F9" s="260"/>
      <c r="G9" s="260"/>
      <c r="H9" s="260"/>
      <c r="I9" s="290"/>
      <c r="L9" s="25"/>
      <c r="M9" s="260" t="s">
        <v>25</v>
      </c>
      <c r="N9" s="260" t="s">
        <v>29</v>
      </c>
      <c r="O9" s="260" t="s">
        <v>30</v>
      </c>
      <c r="P9" s="260"/>
      <c r="Q9" s="260"/>
      <c r="R9" s="260"/>
      <c r="S9" s="58"/>
    </row>
    <row r="10" spans="1:30" ht="56.25" customHeight="1">
      <c r="B10" s="25"/>
      <c r="C10" s="261" t="s">
        <v>28</v>
      </c>
      <c r="D10" s="268" t="str">
        <f>TEXT(様式1!D31,"ggge年m月dd日")&amp;"～"&amp;TEXT(様式1!F31,"ggge年m月dd日")</f>
        <v>令和○年○月○日～令和○年○月○日</v>
      </c>
      <c r="E10" s="273" t="s">
        <v>325</v>
      </c>
      <c r="F10" s="279"/>
      <c r="G10" s="279"/>
      <c r="H10" s="284"/>
      <c r="I10" s="285"/>
      <c r="L10" s="25"/>
      <c r="M10" s="261" t="s">
        <v>28</v>
      </c>
      <c r="N10" s="294" t="str">
        <f>TEXT(様式1!L31,"ggge年m月dd日")&amp;"～"&amp;TEXT(様式1!N31,"ggge年m月dd日")</f>
        <v>令和　年　月　日～令和　年　月　日</v>
      </c>
      <c r="O10" s="297"/>
      <c r="P10" s="303"/>
      <c r="Q10" s="303"/>
      <c r="R10" s="306"/>
      <c r="S10" s="58"/>
    </row>
    <row r="11" spans="1:30" ht="56.25" customHeight="1">
      <c r="B11" s="25"/>
      <c r="C11" s="262"/>
      <c r="D11" s="269"/>
      <c r="E11" s="274"/>
      <c r="F11" s="280"/>
      <c r="G11" s="280"/>
      <c r="H11" s="285"/>
      <c r="I11" s="285"/>
      <c r="L11" s="25"/>
      <c r="M11" s="262"/>
      <c r="N11" s="295"/>
      <c r="O11" s="298"/>
      <c r="P11" s="304"/>
      <c r="Q11" s="304"/>
      <c r="R11" s="307"/>
      <c r="S11" s="58"/>
    </row>
    <row r="12" spans="1:30" ht="56.25" customHeight="1">
      <c r="B12" s="25"/>
      <c r="C12" s="263"/>
      <c r="D12" s="270"/>
      <c r="E12" s="275"/>
      <c r="F12" s="281"/>
      <c r="G12" s="281"/>
      <c r="H12" s="286"/>
      <c r="I12" s="285"/>
      <c r="L12" s="25"/>
      <c r="M12" s="263"/>
      <c r="N12" s="296"/>
      <c r="O12" s="299"/>
      <c r="P12" s="305"/>
      <c r="Q12" s="305"/>
      <c r="R12" s="308"/>
      <c r="S12" s="58"/>
    </row>
    <row r="13" spans="1:30">
      <c r="B13" s="25"/>
      <c r="I13" s="58"/>
      <c r="L13" s="25"/>
      <c r="S13" s="58"/>
      <c r="V13" s="309" t="s">
        <v>289</v>
      </c>
      <c r="W13" s="309"/>
      <c r="X13" s="309"/>
      <c r="Y13" s="309"/>
      <c r="Z13" s="309"/>
      <c r="AA13" s="309"/>
    </row>
    <row r="14" spans="1:30">
      <c r="B14" s="25" t="s">
        <v>35</v>
      </c>
      <c r="H14" s="241" t="s">
        <v>31</v>
      </c>
      <c r="I14" s="291"/>
      <c r="L14" s="25" t="s">
        <v>35</v>
      </c>
      <c r="R14" s="241" t="s">
        <v>31</v>
      </c>
      <c r="S14" s="58"/>
      <c r="V14" s="309"/>
      <c r="W14" s="311" t="s">
        <v>332</v>
      </c>
      <c r="X14" s="311" t="s">
        <v>332</v>
      </c>
      <c r="Y14" s="309"/>
      <c r="Z14" s="311" t="s">
        <v>332</v>
      </c>
      <c r="AA14" s="311" t="s">
        <v>332</v>
      </c>
    </row>
    <row r="15" spans="1:30" ht="45.75" customHeight="1">
      <c r="B15" s="25"/>
      <c r="C15" s="264" t="s">
        <v>25</v>
      </c>
      <c r="D15" s="260" t="s">
        <v>36</v>
      </c>
      <c r="E15" s="260" t="s">
        <v>27</v>
      </c>
      <c r="F15" s="264" t="s">
        <v>58</v>
      </c>
      <c r="G15" s="264" t="s">
        <v>32</v>
      </c>
      <c r="H15" s="264" t="s">
        <v>9</v>
      </c>
      <c r="I15" s="292"/>
      <c r="L15" s="25"/>
      <c r="M15" s="264" t="s">
        <v>25</v>
      </c>
      <c r="N15" s="260" t="s">
        <v>36</v>
      </c>
      <c r="O15" s="260" t="s">
        <v>27</v>
      </c>
      <c r="P15" s="264" t="s">
        <v>58</v>
      </c>
      <c r="Q15" s="264" t="s">
        <v>32</v>
      </c>
      <c r="R15" s="264" t="s">
        <v>9</v>
      </c>
      <c r="S15" s="58"/>
      <c r="V15" s="310" t="s">
        <v>328</v>
      </c>
      <c r="W15" s="312" t="s">
        <v>330</v>
      </c>
      <c r="X15" s="312" t="s">
        <v>70</v>
      </c>
      <c r="Y15" s="316"/>
      <c r="Z15" s="316"/>
      <c r="AA15" s="312" t="s">
        <v>232</v>
      </c>
      <c r="AB15" s="310" t="s">
        <v>326</v>
      </c>
      <c r="AD15" s="322" t="s">
        <v>333</v>
      </c>
    </row>
    <row r="16" spans="1:30" ht="47.25" customHeight="1">
      <c r="B16" s="25"/>
      <c r="C16" s="265" t="s">
        <v>66</v>
      </c>
      <c r="D16" s="271" t="s">
        <v>34</v>
      </c>
      <c r="E16" s="276">
        <f>'別紙１－２'!P5</f>
        <v>55000</v>
      </c>
      <c r="F16" s="276">
        <f>'別紙１－２'!U5</f>
        <v>50000</v>
      </c>
      <c r="G16" s="282"/>
      <c r="H16" s="261" t="s">
        <v>47</v>
      </c>
      <c r="I16" s="293"/>
      <c r="L16" s="25"/>
      <c r="M16" s="265" t="s">
        <v>66</v>
      </c>
      <c r="N16" s="271" t="s">
        <v>34</v>
      </c>
      <c r="O16" s="300">
        <f>'別紙１－２'!AM5</f>
        <v>0</v>
      </c>
      <c r="P16" s="300">
        <f>'別紙１－２'!AR5</f>
        <v>0</v>
      </c>
      <c r="Q16" s="282"/>
      <c r="R16" s="261" t="s">
        <v>47</v>
      </c>
      <c r="S16" s="58"/>
      <c r="V16" s="11" t="s">
        <v>57</v>
      </c>
      <c r="W16" s="313" t="s">
        <v>230</v>
      </c>
      <c r="X16" s="315" t="s">
        <v>230</v>
      </c>
      <c r="Y16" s="31" t="s">
        <v>154</v>
      </c>
      <c r="Z16" s="315" t="s">
        <v>230</v>
      </c>
      <c r="AA16" s="317"/>
      <c r="AB16" s="320"/>
      <c r="AC16" s="309" t="s">
        <v>143</v>
      </c>
      <c r="AD16" s="322"/>
    </row>
    <row r="17" spans="2:30" ht="47.25" customHeight="1">
      <c r="B17" s="25"/>
      <c r="C17" s="265"/>
      <c r="D17" s="271" t="s">
        <v>24</v>
      </c>
      <c r="E17" s="276">
        <f>'別紙１－２'!P40</f>
        <v>204120</v>
      </c>
      <c r="F17" s="276">
        <f>'別紙１－２'!U40</f>
        <v>185564</v>
      </c>
      <c r="G17" s="282"/>
      <c r="H17" s="262"/>
      <c r="I17" s="293"/>
      <c r="L17" s="25"/>
      <c r="M17" s="265"/>
      <c r="N17" s="271" t="s">
        <v>24</v>
      </c>
      <c r="O17" s="300">
        <f>'別紙１－２'!AM40</f>
        <v>0</v>
      </c>
      <c r="P17" s="300">
        <f>'別紙１－２'!AR40</f>
        <v>0</v>
      </c>
      <c r="Q17" s="282"/>
      <c r="R17" s="262"/>
      <c r="S17" s="58"/>
      <c r="V17" s="11" t="s">
        <v>329</v>
      </c>
      <c r="W17" s="314" t="s">
        <v>230</v>
      </c>
      <c r="X17" s="314" t="s">
        <v>230</v>
      </c>
      <c r="Y17" s="31" t="s">
        <v>154</v>
      </c>
      <c r="Z17" s="314" t="s">
        <v>230</v>
      </c>
      <c r="AA17" s="318"/>
      <c r="AB17" s="321"/>
      <c r="AC17" s="309" t="s">
        <v>143</v>
      </c>
      <c r="AD17" s="322"/>
    </row>
    <row r="18" spans="2:30" ht="47.25" customHeight="1">
      <c r="B18" s="25"/>
      <c r="C18" s="266"/>
      <c r="D18" s="272" t="s">
        <v>68</v>
      </c>
      <c r="E18" s="277">
        <f>'別紙１－２'!P42</f>
        <v>55200</v>
      </c>
      <c r="F18" s="277">
        <f>'別紙１－２'!U42</f>
        <v>50182</v>
      </c>
      <c r="G18" s="283"/>
      <c r="H18" s="287"/>
      <c r="I18" s="293"/>
      <c r="L18" s="25"/>
      <c r="M18" s="266"/>
      <c r="N18" s="272" t="s">
        <v>68</v>
      </c>
      <c r="O18" s="301">
        <f>'別紙１－２'!AM42</f>
        <v>0</v>
      </c>
      <c r="P18" s="301">
        <f>'別紙１－２'!AR42</f>
        <v>0</v>
      </c>
      <c r="Q18" s="283"/>
      <c r="R18" s="287"/>
      <c r="S18" s="58"/>
      <c r="Y18" s="58"/>
      <c r="Z18" s="288" t="s">
        <v>37</v>
      </c>
      <c r="AA18" s="319">
        <f>SUM(AA16:AA17)</f>
        <v>0</v>
      </c>
      <c r="AB18" s="288" t="str">
        <f>IF(OR(AB16="（ＤＸ人材枠）",AB17="（ＤＸ人材枠）"),"（ＤＸ人材枠）","（通常枠）")</f>
        <v>（通常枠）</v>
      </c>
      <c r="AD18" s="322"/>
    </row>
    <row r="19" spans="2:30" ht="22.5" customHeight="1">
      <c r="B19" s="25"/>
      <c r="C19" s="267" t="s">
        <v>37</v>
      </c>
      <c r="D19" s="59"/>
      <c r="E19" s="278">
        <f>SUM(E16:E18)</f>
        <v>314320</v>
      </c>
      <c r="F19" s="278">
        <f>SUM(F16:F18)</f>
        <v>285746</v>
      </c>
      <c r="G19" s="278">
        <f>MIN(ROUNDDOWN(F19/2,-3),IF(様式1!D26="（通常枠）",150000,300000))</f>
        <v>142000</v>
      </c>
      <c r="H19" s="288"/>
      <c r="I19" s="58"/>
      <c r="L19" s="25"/>
      <c r="M19" s="267" t="s">
        <v>37</v>
      </c>
      <c r="N19" s="59"/>
      <c r="O19" s="302">
        <f>SUM(O16:O18)</f>
        <v>0</v>
      </c>
      <c r="P19" s="302">
        <f>SUM(P16:P18)</f>
        <v>0</v>
      </c>
      <c r="Q19" s="302">
        <f>_xlfn.IFS(AND(AA18&gt;0,AB18="（通常枠）"),150000-AA18,AND(AA18&gt;0,AB18="（ＤＸ人材枠）"),300000-AA18,AA18=0,(MIN(ROUNDDOWN(P19/2,-3),IF(様式1!N26="（通常枠）",150000,300000))))</f>
        <v>0</v>
      </c>
      <c r="R19" s="288"/>
      <c r="S19" s="58"/>
      <c r="AA19" s="311" t="s">
        <v>331</v>
      </c>
      <c r="AB19" s="311" t="s">
        <v>331</v>
      </c>
    </row>
    <row r="20" spans="2:30">
      <c r="B20" s="29"/>
      <c r="C20" s="34"/>
      <c r="D20" s="34"/>
      <c r="E20" s="34"/>
      <c r="F20" s="34"/>
      <c r="G20" s="34"/>
      <c r="H20" s="34"/>
      <c r="I20" s="59"/>
      <c r="L20" s="29"/>
      <c r="M20" s="34"/>
      <c r="N20" s="34"/>
      <c r="O20" s="34"/>
      <c r="P20" s="34"/>
      <c r="Q20" s="34"/>
      <c r="R20" s="34"/>
      <c r="S20" s="59"/>
      <c r="AA20" s="309" t="s">
        <v>334</v>
      </c>
      <c r="AB20" s="309"/>
    </row>
  </sheetData>
  <sheetProtection password="D213" sheet="1" objects="1" scenarios="1"/>
  <mergeCells count="17">
    <mergeCell ref="B5:I5"/>
    <mergeCell ref="L5:R5"/>
    <mergeCell ref="E9:H9"/>
    <mergeCell ref="O9:R9"/>
    <mergeCell ref="X15:Z15"/>
    <mergeCell ref="G1:H2"/>
    <mergeCell ref="C10:C12"/>
    <mergeCell ref="D10:D12"/>
    <mergeCell ref="E10:H12"/>
    <mergeCell ref="M10:M12"/>
    <mergeCell ref="N10:N12"/>
    <mergeCell ref="O10:R12"/>
    <mergeCell ref="AD15:AD18"/>
    <mergeCell ref="C16:C18"/>
    <mergeCell ref="H16:H18"/>
    <mergeCell ref="M16:M18"/>
    <mergeCell ref="R16:R18"/>
  </mergeCells>
  <phoneticPr fontId="9" type="Hiragana"/>
  <dataValidations count="1">
    <dataValidation type="list" allowBlank="1" showDropDown="0" showInputMessage="1" showErrorMessage="1" sqref="AB16:AB17">
      <formula1>"　,（通常枠）,（ＤＸ人材枠）"</formula1>
    </dataValidation>
  </dataValidations>
  <pageMargins left="0.7" right="0.7" top="0.75" bottom="0.75" header="0.3" footer="0.3"/>
  <pageSetup paperSize="9" scale="90" fitToWidth="1" fitToHeight="1" orientation="portrait" usePrinterDefaults="1" r:id="rId1"/>
  <colBreaks count="1" manualBreakCount="1">
    <brk id="10" max="20"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FF00"/>
  </sheetPr>
  <dimension ref="A2:I21"/>
  <sheetViews>
    <sheetView view="pageBreakPreview" zoomScale="85" zoomScaleSheetLayoutView="85" workbookViewId="0">
      <selection activeCell="M10" sqref="M10"/>
    </sheetView>
  </sheetViews>
  <sheetFormatPr defaultRowHeight="14.25"/>
  <cols>
    <col min="1" max="2" width="2.25" customWidth="1"/>
    <col min="3" max="3" width="22.875" bestFit="1" customWidth="1"/>
    <col min="4" max="7" width="10.25" customWidth="1"/>
    <col min="8" max="8" width="11.625" customWidth="1"/>
    <col min="9" max="10" width="2.125" customWidth="1"/>
  </cols>
  <sheetData>
    <row r="2" spans="1:9">
      <c r="A2" t="s">
        <v>13</v>
      </c>
    </row>
    <row r="3" spans="1:9">
      <c r="B3" s="15"/>
      <c r="C3" s="35"/>
      <c r="D3" s="35"/>
      <c r="E3" s="35"/>
      <c r="F3" s="35"/>
      <c r="G3" s="35"/>
      <c r="H3" s="35"/>
      <c r="I3" s="57"/>
    </row>
    <row r="4" spans="1:9">
      <c r="B4" s="25"/>
      <c r="I4" s="58"/>
    </row>
    <row r="5" spans="1:9" ht="21">
      <c r="B5" s="153" t="s">
        <v>45</v>
      </c>
      <c r="C5" s="179"/>
      <c r="D5" s="179"/>
      <c r="E5" s="179"/>
      <c r="F5" s="179"/>
      <c r="G5" s="179"/>
      <c r="H5" s="179"/>
      <c r="I5" s="188"/>
    </row>
    <row r="6" spans="1:9">
      <c r="B6" s="25"/>
      <c r="I6" s="58"/>
    </row>
    <row r="7" spans="1:9">
      <c r="B7" s="25" t="s">
        <v>49</v>
      </c>
      <c r="H7" s="241" t="s">
        <v>31</v>
      </c>
      <c r="I7" s="58"/>
    </row>
    <row r="8" spans="1:9">
      <c r="B8" s="25"/>
      <c r="C8" s="260" t="s">
        <v>50</v>
      </c>
      <c r="D8" s="264" t="s">
        <v>59</v>
      </c>
      <c r="E8" s="264" t="s">
        <v>63</v>
      </c>
      <c r="F8" s="260" t="s">
        <v>52</v>
      </c>
      <c r="G8" s="260"/>
      <c r="H8" s="260" t="s">
        <v>55</v>
      </c>
      <c r="I8" s="58"/>
    </row>
    <row r="9" spans="1:9">
      <c r="B9" s="25"/>
      <c r="C9" s="260"/>
      <c r="D9" s="264"/>
      <c r="E9" s="264"/>
      <c r="F9" s="260" t="s">
        <v>53</v>
      </c>
      <c r="G9" s="260" t="s">
        <v>38</v>
      </c>
      <c r="H9" s="260"/>
      <c r="I9" s="58"/>
    </row>
    <row r="10" spans="1:9" ht="59.25" customHeight="1">
      <c r="B10" s="25"/>
      <c r="C10" s="323" t="s">
        <v>42</v>
      </c>
      <c r="D10" s="326">
        <f>D12-D11</f>
        <v>0</v>
      </c>
      <c r="E10" s="282"/>
      <c r="F10" s="326">
        <f>IF(D10&gt;E10,D10-E10,0)</f>
        <v>0</v>
      </c>
      <c r="G10" s="326">
        <f>IF(D10&lt;E10,E10-D10,0)</f>
        <v>0</v>
      </c>
      <c r="H10" s="323"/>
      <c r="I10" s="58"/>
    </row>
    <row r="11" spans="1:9" ht="59.25" customHeight="1">
      <c r="B11" s="25"/>
      <c r="C11" s="323" t="s">
        <v>60</v>
      </c>
      <c r="D11" s="326">
        <f>様式2!Q19</f>
        <v>0</v>
      </c>
      <c r="E11" s="282"/>
      <c r="F11" s="326">
        <f>IF(D11&gt;E11,D11-E11,0)</f>
        <v>0</v>
      </c>
      <c r="G11" s="326">
        <f>IF(D11&lt;E11,E11-D11,0)</f>
        <v>0</v>
      </c>
      <c r="H11" s="323"/>
      <c r="I11" s="58"/>
    </row>
    <row r="12" spans="1:9" ht="59.25" customHeight="1">
      <c r="B12" s="25"/>
      <c r="C12" s="324" t="s">
        <v>37</v>
      </c>
      <c r="D12" s="327">
        <f>様式2!O19</f>
        <v>0</v>
      </c>
      <c r="E12" s="282"/>
      <c r="F12" s="327">
        <f>SUM(F10:F11)</f>
        <v>0</v>
      </c>
      <c r="G12" s="327">
        <f>SUM(G10:G11)</f>
        <v>0</v>
      </c>
      <c r="H12" s="288"/>
      <c r="I12" s="58"/>
    </row>
    <row r="13" spans="1:9">
      <c r="B13" s="25"/>
      <c r="C13" s="325" t="str">
        <f>IF(D12=D20,"","※収入合計と支出合計が一致していません。修正してください。")</f>
        <v/>
      </c>
      <c r="I13" s="58"/>
    </row>
    <row r="14" spans="1:9">
      <c r="B14" s="25" t="s">
        <v>56</v>
      </c>
      <c r="H14" s="241" t="s">
        <v>31</v>
      </c>
      <c r="I14" s="58"/>
    </row>
    <row r="15" spans="1:9">
      <c r="B15" s="25"/>
      <c r="C15" s="260" t="s">
        <v>50</v>
      </c>
      <c r="D15" s="264" t="s">
        <v>59</v>
      </c>
      <c r="E15" s="264" t="s">
        <v>63</v>
      </c>
      <c r="F15" s="260" t="s">
        <v>52</v>
      </c>
      <c r="G15" s="260"/>
      <c r="H15" s="260" t="s">
        <v>55</v>
      </c>
      <c r="I15" s="58"/>
    </row>
    <row r="16" spans="1:9">
      <c r="B16" s="25"/>
      <c r="C16" s="260"/>
      <c r="D16" s="264"/>
      <c r="E16" s="264"/>
      <c r="F16" s="260" t="s">
        <v>53</v>
      </c>
      <c r="G16" s="260" t="s">
        <v>38</v>
      </c>
      <c r="H16" s="260"/>
      <c r="I16" s="58"/>
    </row>
    <row r="17" spans="2:9" ht="54" customHeight="1">
      <c r="B17" s="25"/>
      <c r="C17" s="323" t="s">
        <v>34</v>
      </c>
      <c r="D17" s="328">
        <f>様式2!O16</f>
        <v>0</v>
      </c>
      <c r="E17" s="282"/>
      <c r="F17" s="326">
        <f>IF(D17&gt;E17,D17-E17,0)</f>
        <v>0</v>
      </c>
      <c r="G17" s="326">
        <f>IF(D17&lt;E17,E17-D17,0)</f>
        <v>0</v>
      </c>
      <c r="H17" s="260"/>
      <c r="I17" s="58"/>
    </row>
    <row r="18" spans="2:9" ht="54" customHeight="1">
      <c r="B18" s="25"/>
      <c r="C18" s="323" t="s">
        <v>24</v>
      </c>
      <c r="D18" s="328">
        <f>様式2!O17</f>
        <v>0</v>
      </c>
      <c r="E18" s="282"/>
      <c r="F18" s="326">
        <f>IF(D18&gt;E18,D18-E18,0)</f>
        <v>0</v>
      </c>
      <c r="G18" s="326">
        <f>IF(D18&lt;E18,E18-D18,0)</f>
        <v>0</v>
      </c>
      <c r="H18" s="260"/>
      <c r="I18" s="58"/>
    </row>
    <row r="19" spans="2:9" ht="54" customHeight="1">
      <c r="B19" s="25"/>
      <c r="C19" s="323" t="s">
        <v>68</v>
      </c>
      <c r="D19" s="328">
        <f>様式2!O18</f>
        <v>0</v>
      </c>
      <c r="E19" s="282"/>
      <c r="F19" s="326">
        <f>IF(D19&gt;E19,D19-E19,0)</f>
        <v>0</v>
      </c>
      <c r="G19" s="326">
        <f>IF(D19&lt;E19,E19-D19,0)</f>
        <v>0</v>
      </c>
      <c r="H19" s="260"/>
      <c r="I19" s="58"/>
    </row>
    <row r="20" spans="2:9" ht="54" customHeight="1">
      <c r="B20" s="25"/>
      <c r="C20" s="324" t="s">
        <v>37</v>
      </c>
      <c r="D20" s="327">
        <f>SUM(D17:D19)</f>
        <v>0</v>
      </c>
      <c r="E20" s="282"/>
      <c r="F20" s="327">
        <f>SUM(F17:F19)</f>
        <v>0</v>
      </c>
      <c r="G20" s="327">
        <f>SUM(G17:G19)</f>
        <v>0</v>
      </c>
      <c r="H20" s="288"/>
      <c r="I20" s="58"/>
    </row>
    <row r="21" spans="2:9">
      <c r="B21" s="29"/>
      <c r="C21" s="34"/>
      <c r="D21" s="34"/>
      <c r="E21" s="34"/>
      <c r="F21" s="34"/>
      <c r="G21" s="34"/>
      <c r="H21" s="34"/>
      <c r="I21" s="59"/>
    </row>
  </sheetData>
  <sheetProtection password="D213" sheet="1" objects="1" scenarios="1"/>
  <mergeCells count="11">
    <mergeCell ref="B5:I5"/>
    <mergeCell ref="F8:G8"/>
    <mergeCell ref="F15:G15"/>
    <mergeCell ref="C8:C9"/>
    <mergeCell ref="D8:D9"/>
    <mergeCell ref="E8:E9"/>
    <mergeCell ref="H8:H9"/>
    <mergeCell ref="C15:C16"/>
    <mergeCell ref="D15:D16"/>
    <mergeCell ref="E15:E16"/>
    <mergeCell ref="H15:H16"/>
  </mergeCells>
  <phoneticPr fontId="9" type="Hiragana"/>
  <pageMargins left="0.7" right="0.7" top="0.75" bottom="0.75" header="0.3" footer="0.3"/>
  <pageSetup paperSize="9" scale="90" fitToWidth="1" fitToHeight="1" orientation="portrait" usePrinterDefaults="1"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FF00"/>
  </sheetPr>
  <dimension ref="A1:S48"/>
  <sheetViews>
    <sheetView view="pageBreakPreview" zoomScale="85" zoomScaleNormal="85" zoomScaleSheetLayoutView="85" workbookViewId="0">
      <selection activeCell="M33" sqref="M33"/>
    </sheetView>
  </sheetViews>
  <sheetFormatPr defaultRowHeight="14.25"/>
  <cols>
    <col min="1" max="1" width="1.625" style="329" customWidth="1"/>
    <col min="2" max="5" width="12.25" style="329" customWidth="1"/>
    <col min="6" max="6" width="4.75" style="329" customWidth="1"/>
    <col min="7" max="9" width="12.75" style="329" customWidth="1"/>
    <col min="10" max="10" width="1.5" style="329" customWidth="1"/>
    <col min="11" max="11" width="1.625" style="329" customWidth="1"/>
    <col min="12" max="15" width="12.25" style="329" customWidth="1"/>
    <col min="16" max="16" width="4.75" style="329" customWidth="1"/>
    <col min="17" max="19" width="12.75" style="329" customWidth="1"/>
    <col min="20" max="20" width="1.5" style="329" customWidth="1"/>
    <col min="21" max="16384" width="9" style="329" customWidth="1"/>
  </cols>
  <sheetData>
    <row r="1" spans="1:12">
      <c r="A1" s="329" t="s">
        <v>88</v>
      </c>
    </row>
    <row r="2" spans="1:12">
      <c r="L2" s="329" t="s">
        <v>153</v>
      </c>
    </row>
    <row r="3" spans="1:12">
      <c r="I3" s="334" t="str">
        <f>様式1!O8</f>
        <v>令和　年　月　日</v>
      </c>
    </row>
    <row r="4" spans="1:12">
      <c r="L4" s="329" t="s">
        <v>275</v>
      </c>
    </row>
    <row r="5" spans="1:12">
      <c r="B5" s="329" t="s">
        <v>283</v>
      </c>
      <c r="L5" s="329" t="s">
        <v>294</v>
      </c>
    </row>
    <row r="7" spans="1:12">
      <c r="L7" s="329" t="s">
        <v>295</v>
      </c>
    </row>
    <row r="8" spans="1:12">
      <c r="E8" s="329" t="s">
        <v>7</v>
      </c>
      <c r="G8" s="333">
        <f>'別紙１－１'!O7</f>
        <v>0</v>
      </c>
      <c r="L8" s="329" t="s">
        <v>150</v>
      </c>
    </row>
    <row r="9" spans="1:12">
      <c r="L9" s="329" t="s">
        <v>296</v>
      </c>
    </row>
    <row r="10" spans="1:12">
      <c r="E10" s="329" t="s">
        <v>282</v>
      </c>
      <c r="G10" s="333">
        <f>'別紙１－１'!O5</f>
        <v>0</v>
      </c>
    </row>
    <row r="11" spans="1:12">
      <c r="E11" s="329" t="s">
        <v>284</v>
      </c>
      <c r="G11" s="333">
        <f>'別紙１－１'!O6</f>
        <v>0</v>
      </c>
      <c r="H11" s="333">
        <f>'別紙１－１'!P6</f>
        <v>0</v>
      </c>
      <c r="L11" s="329" t="s">
        <v>297</v>
      </c>
    </row>
    <row r="12" spans="1:12">
      <c r="L12" s="329" t="s">
        <v>298</v>
      </c>
    </row>
    <row r="14" spans="1:12" ht="18.75">
      <c r="B14" s="331" t="s">
        <v>335</v>
      </c>
      <c r="C14" s="331"/>
      <c r="D14" s="331"/>
      <c r="E14" s="331"/>
      <c r="F14" s="331"/>
      <c r="G14" s="331"/>
      <c r="H14" s="331"/>
      <c r="I14" s="331"/>
      <c r="L14" s="329" t="s">
        <v>299</v>
      </c>
    </row>
    <row r="16" spans="1:12">
      <c r="L16" s="329" t="s">
        <v>259</v>
      </c>
    </row>
    <row r="17" spans="1:19">
      <c r="A17" s="330" t="s">
        <v>179</v>
      </c>
      <c r="K17" s="330"/>
    </row>
    <row r="18" spans="1:19">
      <c r="A18" s="329" t="s">
        <v>285</v>
      </c>
      <c r="L18" s="329" t="s">
        <v>247</v>
      </c>
    </row>
    <row r="19" spans="1:19">
      <c r="L19" s="329" t="s">
        <v>6</v>
      </c>
    </row>
    <row r="21" spans="1:19">
      <c r="E21" s="332" t="s">
        <v>140</v>
      </c>
      <c r="L21" s="329" t="s">
        <v>300</v>
      </c>
    </row>
    <row r="22" spans="1:19">
      <c r="L22" s="329" t="s">
        <v>301</v>
      </c>
    </row>
    <row r="24" spans="1:19">
      <c r="B24" s="329" t="s">
        <v>95</v>
      </c>
      <c r="L24" s="329" t="s">
        <v>302</v>
      </c>
    </row>
    <row r="26" spans="1:19">
      <c r="B26" s="329" t="s">
        <v>22</v>
      </c>
      <c r="L26" s="329" t="s">
        <v>303</v>
      </c>
    </row>
    <row r="27" spans="1:19">
      <c r="B27" s="329" t="s">
        <v>180</v>
      </c>
      <c r="L27" s="329" t="s">
        <v>216</v>
      </c>
    </row>
    <row r="29" spans="1:19">
      <c r="B29" s="329" t="s">
        <v>234</v>
      </c>
    </row>
    <row r="30" spans="1:19">
      <c r="B30" s="329" t="s">
        <v>286</v>
      </c>
    </row>
    <row r="32" spans="1:19">
      <c r="B32" s="329" t="s">
        <v>287</v>
      </c>
      <c r="L32" s="335" t="s">
        <v>256</v>
      </c>
      <c r="M32" s="339"/>
      <c r="N32" s="339"/>
      <c r="O32" s="339"/>
      <c r="P32" s="339"/>
      <c r="Q32" s="339"/>
      <c r="R32" s="339"/>
      <c r="S32" s="344"/>
    </row>
    <row r="33" spans="2:19">
      <c r="L33" s="336" t="s">
        <v>155</v>
      </c>
      <c r="M33" s="340"/>
      <c r="S33" s="345"/>
    </row>
    <row r="34" spans="2:19">
      <c r="B34" s="329" t="s">
        <v>288</v>
      </c>
      <c r="L34" s="336"/>
      <c r="M34" s="341"/>
      <c r="S34" s="345"/>
    </row>
    <row r="35" spans="2:19">
      <c r="L35" s="336" t="s">
        <v>304</v>
      </c>
      <c r="M35" s="340"/>
      <c r="S35" s="345"/>
    </row>
    <row r="36" spans="2:19">
      <c r="B36" s="329" t="s">
        <v>206</v>
      </c>
      <c r="L36" s="336" t="s">
        <v>182</v>
      </c>
      <c r="M36" s="340"/>
      <c r="S36" s="345"/>
    </row>
    <row r="37" spans="2:19">
      <c r="L37" s="336" t="s">
        <v>279</v>
      </c>
      <c r="M37" s="340"/>
      <c r="S37" s="345"/>
    </row>
    <row r="38" spans="2:19">
      <c r="B38" s="329" t="s">
        <v>192</v>
      </c>
      <c r="L38" s="336" t="s">
        <v>305</v>
      </c>
      <c r="M38" s="340"/>
      <c r="S38" s="345"/>
    </row>
    <row r="39" spans="2:19">
      <c r="B39" s="329" t="s">
        <v>290</v>
      </c>
      <c r="L39" s="337"/>
      <c r="S39" s="345"/>
    </row>
    <row r="40" spans="2:19">
      <c r="L40" s="337" t="s">
        <v>306</v>
      </c>
      <c r="S40" s="345"/>
    </row>
    <row r="41" spans="2:19">
      <c r="B41" s="329" t="s">
        <v>291</v>
      </c>
      <c r="L41" s="336" t="s">
        <v>155</v>
      </c>
      <c r="M41" s="340"/>
      <c r="S41" s="345"/>
    </row>
    <row r="42" spans="2:19">
      <c r="L42" s="336"/>
      <c r="M42" s="341"/>
      <c r="S42" s="345"/>
    </row>
    <row r="43" spans="2:19">
      <c r="B43" s="329" t="s">
        <v>33</v>
      </c>
      <c r="L43" s="336" t="s">
        <v>304</v>
      </c>
      <c r="M43" s="340"/>
      <c r="S43" s="345"/>
    </row>
    <row r="44" spans="2:19">
      <c r="B44" s="329" t="s">
        <v>292</v>
      </c>
      <c r="L44" s="336" t="s">
        <v>182</v>
      </c>
      <c r="M44" s="340"/>
      <c r="S44" s="345"/>
    </row>
    <row r="45" spans="2:19">
      <c r="L45" s="336" t="s">
        <v>279</v>
      </c>
      <c r="M45" s="340"/>
      <c r="S45" s="345"/>
    </row>
    <row r="46" spans="2:19">
      <c r="B46" s="329" t="s">
        <v>141</v>
      </c>
      <c r="L46" s="338" t="s">
        <v>305</v>
      </c>
      <c r="M46" s="342"/>
      <c r="N46" s="343"/>
      <c r="O46" s="343"/>
      <c r="P46" s="343"/>
      <c r="Q46" s="343"/>
      <c r="R46" s="343"/>
      <c r="S46" s="346"/>
    </row>
    <row r="48" spans="2:19">
      <c r="B48" s="329" t="s">
        <v>293</v>
      </c>
    </row>
  </sheetData>
  <sheetProtection password="D213" sheet="1" objects="1" scenarios="1"/>
  <mergeCells count="1">
    <mergeCell ref="B14:I14"/>
  </mergeCells>
  <phoneticPr fontId="9" type="Hiragana"/>
  <pageMargins left="0.7" right="0.7" top="0.75" bottom="0.75" header="0.3" footer="0.3"/>
  <pageSetup paperSize="9" scale="86" fitToWidth="1" fitToHeight="1" orientation="portrait" usePrinterDefaults="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B2:J50"/>
  <sheetViews>
    <sheetView view="pageBreakPreview" zoomScale="85" zoomScaleSheetLayoutView="85" workbookViewId="0">
      <selection activeCell="M12" sqref="M12"/>
    </sheetView>
  </sheetViews>
  <sheetFormatPr defaultRowHeight="14.25"/>
  <cols>
    <col min="1" max="1" width="0.75" customWidth="1"/>
    <col min="2" max="2" width="20.625" customWidth="1"/>
    <col min="3" max="3" width="3.625" customWidth="1"/>
    <col min="4" max="4" width="20.625" customWidth="1"/>
    <col min="5" max="5" width="25.625" customWidth="1"/>
    <col min="6" max="6" width="3.625" bestFit="1" customWidth="1"/>
    <col min="7" max="7" width="25.625" customWidth="1"/>
    <col min="8" max="8" width="16.25" bestFit="1" customWidth="1"/>
    <col min="9" max="9" width="7.5" customWidth="1"/>
    <col min="10" max="10" width="1.375" customWidth="1"/>
    <col min="11" max="11" width="1.125" customWidth="1"/>
  </cols>
  <sheetData>
    <row r="2" spans="2:10">
      <c r="B2" t="s">
        <v>111</v>
      </c>
    </row>
    <row r="3" spans="2:10" ht="21">
      <c r="B3" s="9" t="s">
        <v>210</v>
      </c>
      <c r="C3" s="9"/>
      <c r="D3" s="9"/>
      <c r="E3" s="9"/>
      <c r="F3" s="9"/>
      <c r="G3" s="9"/>
      <c r="H3" s="9"/>
      <c r="I3" s="9"/>
    </row>
    <row r="4" spans="2:10" ht="20" customHeight="1">
      <c r="B4" s="10" t="s">
        <v>161</v>
      </c>
      <c r="C4" s="30"/>
      <c r="D4" s="30"/>
      <c r="E4" s="30"/>
      <c r="F4" s="30"/>
      <c r="G4" s="30"/>
      <c r="H4" s="30"/>
      <c r="I4" s="30"/>
      <c r="J4" s="95"/>
    </row>
    <row r="5" spans="2:10" ht="23.25" customHeight="1">
      <c r="B5" s="11" t="s">
        <v>163</v>
      </c>
      <c r="C5" s="31" t="s">
        <v>41</v>
      </c>
      <c r="D5" s="31"/>
      <c r="E5" s="31"/>
      <c r="F5" s="31"/>
      <c r="G5" s="31"/>
      <c r="H5" s="31"/>
      <c r="I5" s="31"/>
      <c r="J5" s="60"/>
    </row>
    <row r="6" spans="2:10" ht="23.25" customHeight="1">
      <c r="B6" s="11" t="s">
        <v>114</v>
      </c>
      <c r="C6" s="31" t="s">
        <v>41</v>
      </c>
      <c r="D6" s="31"/>
      <c r="E6" s="31"/>
      <c r="F6" s="31"/>
      <c r="G6" s="31"/>
      <c r="H6" s="31"/>
      <c r="I6" s="31"/>
      <c r="J6" s="60"/>
    </row>
    <row r="7" spans="2:10" ht="23.25" customHeight="1">
      <c r="B7" s="11" t="s">
        <v>165</v>
      </c>
      <c r="C7" s="31" t="s">
        <v>41</v>
      </c>
      <c r="D7" s="31"/>
      <c r="E7" s="31"/>
      <c r="F7" s="31"/>
      <c r="G7" s="31"/>
      <c r="H7" s="31"/>
      <c r="I7" s="31"/>
      <c r="J7" s="60"/>
    </row>
    <row r="8" spans="2:10" ht="23.25" customHeight="1">
      <c r="B8" s="12" t="s">
        <v>166</v>
      </c>
      <c r="C8" s="32"/>
      <c r="D8" s="32"/>
      <c r="E8" s="35"/>
      <c r="F8" s="35"/>
      <c r="G8" s="35"/>
      <c r="H8" s="35"/>
      <c r="I8" s="35"/>
      <c r="J8" s="57"/>
    </row>
    <row r="9" spans="2:10" ht="23.25" customHeight="1">
      <c r="B9" s="13" t="s">
        <v>19</v>
      </c>
      <c r="C9" s="33" t="s">
        <v>41</v>
      </c>
      <c r="D9" s="243"/>
      <c r="J9" s="58"/>
    </row>
    <row r="10" spans="2:10" ht="23.25" customHeight="1">
      <c r="B10" s="13" t="s">
        <v>177</v>
      </c>
      <c r="C10" s="33" t="s">
        <v>41</v>
      </c>
      <c r="D10" s="241"/>
      <c r="E10" s="33" t="s">
        <v>15</v>
      </c>
      <c r="J10" s="58"/>
    </row>
    <row r="11" spans="2:10" ht="23.25" customHeight="1">
      <c r="B11" s="13" t="s">
        <v>200</v>
      </c>
      <c r="C11" s="33" t="s">
        <v>41</v>
      </c>
      <c r="D11" s="241"/>
      <c r="E11" s="33" t="s">
        <v>78</v>
      </c>
      <c r="J11" s="58"/>
    </row>
    <row r="12" spans="2:10" ht="23.25" customHeight="1">
      <c r="B12" s="14" t="s">
        <v>193</v>
      </c>
      <c r="C12" s="34" t="s">
        <v>41</v>
      </c>
      <c r="D12" s="354"/>
      <c r="E12" s="34"/>
      <c r="F12" s="34"/>
      <c r="G12" s="34"/>
      <c r="H12" s="34"/>
      <c r="I12" s="34"/>
      <c r="J12" s="59"/>
    </row>
    <row r="13" spans="2:10" ht="23.25" customHeight="1">
      <c r="B13" s="15" t="s">
        <v>151</v>
      </c>
      <c r="C13" s="35"/>
      <c r="D13" s="35"/>
      <c r="E13" s="35"/>
      <c r="F13" s="35"/>
      <c r="G13" s="35"/>
      <c r="H13" s="35"/>
      <c r="I13" s="35"/>
      <c r="J13" s="57"/>
    </row>
    <row r="14" spans="2:10" ht="23.25" customHeight="1">
      <c r="B14" s="16" t="s">
        <v>67</v>
      </c>
      <c r="C14" s="33" t="s">
        <v>41</v>
      </c>
      <c r="J14" s="58"/>
    </row>
    <row r="15" spans="2:10" ht="23.25" customHeight="1">
      <c r="B15" s="17" t="s">
        <v>195</v>
      </c>
      <c r="C15" s="34" t="s">
        <v>41</v>
      </c>
      <c r="D15" s="34"/>
      <c r="E15" s="34"/>
      <c r="F15" s="34"/>
      <c r="G15" s="34"/>
      <c r="H15" s="34"/>
      <c r="I15" s="34"/>
      <c r="J15" s="59"/>
    </row>
    <row r="16" spans="2:10" ht="20" customHeight="1">
      <c r="B16" s="10" t="s">
        <v>48</v>
      </c>
      <c r="C16" s="36"/>
      <c r="D16" s="36"/>
      <c r="E16" s="36"/>
      <c r="F16" s="36"/>
      <c r="G16" s="36"/>
      <c r="H16" s="36"/>
      <c r="I16" s="36"/>
      <c r="J16" s="96"/>
    </row>
    <row r="17" spans="2:10" ht="23.25" customHeight="1">
      <c r="B17" s="11" t="s">
        <v>168</v>
      </c>
      <c r="C17" s="31" t="s">
        <v>41</v>
      </c>
      <c r="D17" s="31"/>
      <c r="E17" s="61" t="s">
        <v>197</v>
      </c>
      <c r="F17" s="31" t="s">
        <v>41</v>
      </c>
      <c r="G17" s="364"/>
      <c r="H17" s="31"/>
      <c r="I17" s="31" t="s">
        <v>148</v>
      </c>
      <c r="J17" s="60"/>
    </row>
    <row r="18" spans="2:10" ht="23.25" customHeight="1">
      <c r="B18" s="11" t="s">
        <v>169</v>
      </c>
      <c r="C18" s="31" t="s">
        <v>41</v>
      </c>
      <c r="D18" s="31"/>
      <c r="E18" s="31"/>
      <c r="F18" s="31"/>
      <c r="G18" s="31"/>
      <c r="H18" s="31"/>
      <c r="I18" s="31"/>
      <c r="J18" s="60"/>
    </row>
    <row r="19" spans="2:10" ht="23.25" customHeight="1">
      <c r="B19" s="12" t="s">
        <v>54</v>
      </c>
      <c r="C19" s="32"/>
      <c r="D19" s="32"/>
      <c r="E19" s="35"/>
      <c r="F19" s="35"/>
      <c r="G19" s="35"/>
      <c r="H19" s="35"/>
      <c r="I19" s="35"/>
      <c r="J19" s="57"/>
    </row>
    <row r="20" spans="2:10" ht="23.25" customHeight="1">
      <c r="B20" s="13" t="s">
        <v>201</v>
      </c>
      <c r="C20" t="s">
        <v>41</v>
      </c>
      <c r="J20" s="58"/>
    </row>
    <row r="21" spans="2:10" ht="23.25" customHeight="1">
      <c r="B21" s="13" t="s">
        <v>17</v>
      </c>
      <c r="C21" t="s">
        <v>41</v>
      </c>
      <c r="J21" s="58"/>
    </row>
    <row r="22" spans="2:10" ht="23.25" customHeight="1">
      <c r="B22" s="14" t="s">
        <v>202</v>
      </c>
      <c r="C22" s="34" t="s">
        <v>41</v>
      </c>
      <c r="D22" s="34"/>
      <c r="E22" s="34"/>
      <c r="F22" s="34"/>
      <c r="G22" s="34"/>
      <c r="H22" s="34"/>
      <c r="I22" s="34"/>
      <c r="J22" s="59"/>
    </row>
    <row r="23" spans="2:10" ht="23.25" customHeight="1">
      <c r="B23" s="11" t="s">
        <v>170</v>
      </c>
      <c r="C23" s="31"/>
      <c r="D23" s="31"/>
      <c r="E23" s="31"/>
      <c r="F23" s="31"/>
      <c r="G23" s="31"/>
      <c r="H23" s="31"/>
      <c r="I23" s="31"/>
      <c r="J23" s="60"/>
    </row>
    <row r="24" spans="2:10" ht="35" customHeight="1">
      <c r="B24" s="18" t="s">
        <v>172</v>
      </c>
      <c r="C24" s="37"/>
      <c r="D24" s="51"/>
      <c r="E24" s="62" t="s">
        <v>204</v>
      </c>
      <c r="F24" s="73"/>
      <c r="G24" s="18" t="s">
        <v>183</v>
      </c>
      <c r="H24" s="37"/>
      <c r="I24" s="37"/>
      <c r="J24" s="51"/>
    </row>
    <row r="25" spans="2:10" ht="40" customHeight="1">
      <c r="B25" s="347"/>
      <c r="C25" t="s">
        <v>154</v>
      </c>
      <c r="D25" s="356"/>
      <c r="E25" s="26"/>
      <c r="F25" s="99"/>
      <c r="G25" s="26"/>
      <c r="H25" s="42"/>
      <c r="I25" s="42"/>
      <c r="J25" s="99"/>
    </row>
    <row r="26" spans="2:10" ht="40" customHeight="1">
      <c r="B26" s="348"/>
      <c r="C26" s="38" t="s">
        <v>154</v>
      </c>
      <c r="D26" s="355"/>
      <c r="E26" s="358"/>
      <c r="F26" s="362"/>
      <c r="G26" s="358"/>
      <c r="H26" s="366"/>
      <c r="I26" s="366"/>
      <c r="J26" s="362"/>
    </row>
    <row r="27" spans="2:10" ht="40" customHeight="1">
      <c r="B27" s="349"/>
      <c r="C27" s="34" t="s">
        <v>154</v>
      </c>
      <c r="D27" s="357"/>
      <c r="E27" s="359"/>
      <c r="F27" s="363"/>
      <c r="G27" s="365"/>
      <c r="H27" s="367"/>
      <c r="I27" s="367"/>
      <c r="J27" s="368"/>
    </row>
    <row r="28" spans="2:10" ht="20" customHeight="1">
      <c r="B28" s="10" t="s">
        <v>174</v>
      </c>
      <c r="C28" s="36"/>
      <c r="D28" s="36"/>
      <c r="E28" s="36"/>
      <c r="F28" s="36"/>
      <c r="G28" s="36"/>
      <c r="H28" s="36"/>
      <c r="I28" s="36"/>
      <c r="J28" s="96"/>
    </row>
    <row r="29" spans="2:10" ht="36.75" customHeight="1">
      <c r="B29" s="22" t="s">
        <v>159</v>
      </c>
      <c r="C29" s="39"/>
      <c r="D29" s="55"/>
      <c r="E29" s="360"/>
      <c r="F29" s="31" t="s">
        <v>154</v>
      </c>
      <c r="G29" s="364"/>
      <c r="H29" s="31"/>
      <c r="I29" s="31"/>
      <c r="J29" s="60"/>
    </row>
    <row r="30" spans="2:10" ht="36.75" customHeight="1">
      <c r="B30" s="22" t="s">
        <v>185</v>
      </c>
      <c r="C30" s="39"/>
      <c r="D30" s="55"/>
      <c r="E30" s="360"/>
      <c r="F30" s="31" t="s">
        <v>154</v>
      </c>
      <c r="G30" s="364"/>
      <c r="H30" s="31"/>
      <c r="I30" s="31"/>
      <c r="J30" s="60"/>
    </row>
    <row r="31" spans="2:10" ht="36.75" customHeight="1">
      <c r="B31" s="23" t="s">
        <v>171</v>
      </c>
      <c r="C31" s="40"/>
      <c r="D31" s="56"/>
      <c r="E31" s="361"/>
      <c r="F31" s="31"/>
      <c r="G31" s="31"/>
      <c r="H31" s="31"/>
      <c r="I31" s="31"/>
      <c r="J31" s="60"/>
    </row>
    <row r="32" spans="2:10" ht="20" customHeight="1">
      <c r="B32" s="15" t="s">
        <v>269</v>
      </c>
      <c r="C32" s="35"/>
      <c r="D32" s="35"/>
      <c r="E32" s="35"/>
      <c r="F32" s="35"/>
      <c r="G32" s="35"/>
      <c r="H32" s="35"/>
      <c r="I32" s="35"/>
      <c r="J32" s="57"/>
    </row>
    <row r="33" spans="2:10" ht="20" customHeight="1">
      <c r="B33" s="25" t="s">
        <v>207</v>
      </c>
      <c r="J33" s="58"/>
    </row>
    <row r="34" spans="2:10" ht="60" customHeight="1">
      <c r="B34" s="350"/>
      <c r="C34" s="352"/>
      <c r="D34" s="352"/>
      <c r="E34" s="352"/>
      <c r="F34" s="352"/>
      <c r="G34" s="352"/>
      <c r="H34" s="352"/>
      <c r="I34" s="352"/>
      <c r="J34" s="98"/>
    </row>
    <row r="35" spans="2:10" ht="20" customHeight="1">
      <c r="B35" s="25" t="s">
        <v>208</v>
      </c>
      <c r="J35" s="58"/>
    </row>
    <row r="36" spans="2:10" ht="60" customHeight="1">
      <c r="B36" s="350"/>
      <c r="C36" s="352"/>
      <c r="D36" s="352"/>
      <c r="E36" s="352"/>
      <c r="F36" s="352"/>
      <c r="G36" s="352"/>
      <c r="H36" s="352"/>
      <c r="I36" s="352"/>
      <c r="J36" s="98"/>
    </row>
    <row r="37" spans="2:10" ht="10" customHeight="1">
      <c r="B37" s="26"/>
      <c r="C37" s="42"/>
      <c r="D37" s="42"/>
      <c r="E37" s="42"/>
      <c r="F37" s="42"/>
      <c r="G37" s="42"/>
      <c r="H37" s="42"/>
      <c r="I37" s="42"/>
      <c r="J37" s="99"/>
    </row>
    <row r="38" spans="2:10" ht="20" customHeight="1">
      <c r="B38" s="25" t="s">
        <v>270</v>
      </c>
      <c r="J38" s="58"/>
    </row>
    <row r="39" spans="2:10" ht="100" customHeight="1">
      <c r="B39" s="351"/>
      <c r="C39" s="353"/>
      <c r="D39" s="353"/>
      <c r="E39" s="353"/>
      <c r="F39" s="353"/>
      <c r="G39" s="353"/>
      <c r="H39" s="353"/>
      <c r="I39" s="353"/>
      <c r="J39" s="100"/>
    </row>
    <row r="40" spans="2:10" ht="20" customHeight="1">
      <c r="B40" s="10" t="s">
        <v>176</v>
      </c>
      <c r="C40" s="36"/>
      <c r="D40" s="36"/>
      <c r="E40" s="36"/>
      <c r="F40" s="36"/>
      <c r="G40" s="36"/>
      <c r="H40" s="36"/>
      <c r="I40" s="36"/>
      <c r="J40" s="96"/>
    </row>
    <row r="41" spans="2:10" ht="29.25" customHeight="1">
      <c r="B41" s="11"/>
      <c r="C41" s="31"/>
      <c r="D41" s="31"/>
      <c r="E41" s="31"/>
      <c r="F41" s="31"/>
      <c r="G41" s="31"/>
      <c r="H41" s="31"/>
      <c r="I41" s="31"/>
      <c r="J41" s="60"/>
    </row>
    <row r="42" spans="2:10" ht="5.25" customHeight="1"/>
    <row r="43" spans="2:10" ht="20" customHeight="1">
      <c r="B43" s="10" t="s">
        <v>184</v>
      </c>
      <c r="C43" s="36"/>
      <c r="D43" s="36"/>
      <c r="E43" s="36"/>
      <c r="F43" s="36"/>
      <c r="G43" s="36"/>
      <c r="H43" s="36"/>
      <c r="I43" s="36"/>
      <c r="J43" s="96"/>
    </row>
    <row r="44" spans="2:10" ht="30" customHeight="1">
      <c r="B44" s="15" t="s">
        <v>164</v>
      </c>
      <c r="C44" s="35"/>
      <c r="D44" s="57"/>
      <c r="E44" s="68" t="s">
        <v>186</v>
      </c>
      <c r="F44" s="77"/>
      <c r="G44" s="77"/>
      <c r="H44" s="77" t="e">
        <f>#REF!</f>
        <v>#REF!</v>
      </c>
      <c r="I44" s="77" t="s">
        <v>187</v>
      </c>
      <c r="J44" s="101"/>
    </row>
    <row r="45" spans="2:10" ht="20" customHeight="1">
      <c r="B45" s="25"/>
      <c r="D45" s="58"/>
      <c r="E45" s="69" t="s">
        <v>188</v>
      </c>
      <c r="F45" s="78"/>
      <c r="G45" s="78"/>
      <c r="H45" s="89">
        <f>'別紙１－２'!P40</f>
        <v>204120</v>
      </c>
      <c r="I45" s="78" t="s">
        <v>15</v>
      </c>
      <c r="J45" s="102"/>
    </row>
    <row r="46" spans="2:10" ht="20" customHeight="1">
      <c r="B46" s="25"/>
      <c r="D46" s="58"/>
      <c r="E46" s="70"/>
      <c r="F46" s="79"/>
      <c r="G46" s="79"/>
      <c r="H46" s="79"/>
      <c r="I46" s="79"/>
      <c r="J46" s="103"/>
    </row>
    <row r="47" spans="2:10" ht="30" customHeight="1">
      <c r="B47" s="25"/>
      <c r="D47" s="58"/>
      <c r="E47" s="71" t="s">
        <v>131</v>
      </c>
      <c r="F47" s="80"/>
      <c r="G47" s="80"/>
      <c r="H47" s="90">
        <f>'別紙１－２'!P42</f>
        <v>55200</v>
      </c>
      <c r="I47" s="80" t="s">
        <v>15</v>
      </c>
      <c r="J47" s="104"/>
    </row>
    <row r="48" spans="2:10" ht="30" customHeight="1">
      <c r="B48" s="25"/>
      <c r="D48" s="58"/>
      <c r="E48" s="71" t="s">
        <v>205</v>
      </c>
      <c r="F48" s="80"/>
      <c r="G48" s="80"/>
      <c r="H48" s="91">
        <f>H45+H47</f>
        <v>259320</v>
      </c>
      <c r="I48" s="80" t="s">
        <v>15</v>
      </c>
      <c r="J48" s="104"/>
    </row>
    <row r="49" spans="2:10" ht="30" customHeight="1">
      <c r="B49" s="29"/>
      <c r="C49" s="34"/>
      <c r="D49" s="59"/>
      <c r="E49" s="72" t="s">
        <v>190</v>
      </c>
      <c r="F49" s="81"/>
      <c r="G49" s="81"/>
      <c r="H49" s="92">
        <f>'別紙１－２'!P5</f>
        <v>55000</v>
      </c>
      <c r="I49" s="81" t="s">
        <v>15</v>
      </c>
      <c r="J49" s="105"/>
    </row>
    <row r="50" spans="2:10" ht="30" customHeight="1">
      <c r="B50" s="11" t="s">
        <v>191</v>
      </c>
      <c r="C50" s="31"/>
      <c r="D50" s="60"/>
      <c r="E50" s="31"/>
      <c r="F50" s="31"/>
      <c r="G50" s="31"/>
      <c r="H50" s="31" t="e">
        <f>H44*H48+H49</f>
        <v>#REF!</v>
      </c>
      <c r="I50" s="31" t="s">
        <v>15</v>
      </c>
      <c r="J50" s="60"/>
    </row>
  </sheetData>
  <mergeCells count="19">
    <mergeCell ref="B3:I3"/>
    <mergeCell ref="B4:J4"/>
    <mergeCell ref="B8:D8"/>
    <mergeCell ref="B19:D19"/>
    <mergeCell ref="B24:D24"/>
    <mergeCell ref="E24:F24"/>
    <mergeCell ref="G24:J24"/>
    <mergeCell ref="E25:F25"/>
    <mergeCell ref="G25:J25"/>
    <mergeCell ref="E26:F26"/>
    <mergeCell ref="G26:J26"/>
    <mergeCell ref="E27:F27"/>
    <mergeCell ref="G27:J27"/>
    <mergeCell ref="B29:D29"/>
    <mergeCell ref="B30:D30"/>
    <mergeCell ref="B31:D31"/>
    <mergeCell ref="B34:I34"/>
    <mergeCell ref="B36:I36"/>
    <mergeCell ref="B39:I39"/>
  </mergeCells>
  <phoneticPr fontId="9" type="Hiragana"/>
  <pageMargins left="0.70866141732283461" right="0.70866141732283461" top="0.74803149606299213" bottom="0.74803149606299213" header="0.31496062992125984" footer="0.31496062992125984"/>
  <pageSetup paperSize="9" scale="64" fitToWidth="1" fitToHeight="0" orientation="portrait" usePrinterDefaults="1" r:id="rId1"/>
  <rowBreaks count="1" manualBreakCount="1">
    <brk id="42" max="9"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18</vt:i4>
      </vt:variant>
    </vt:vector>
  </HeadingPairs>
  <TitlesOfParts>
    <vt:vector size="18" baseType="lpstr">
      <vt:lpstr>拠点登録業者</vt:lpstr>
      <vt:lpstr>→【交付申請】順番に記入してください。</vt:lpstr>
      <vt:lpstr>別紙１－１</vt:lpstr>
      <vt:lpstr>別紙１－２</vt:lpstr>
      <vt:lpstr>様式1</vt:lpstr>
      <vt:lpstr>様式2</vt:lpstr>
      <vt:lpstr>様式3</vt:lpstr>
      <vt:lpstr>別紙2</vt:lpstr>
      <vt:lpstr>【要領用】別紙１－１</vt:lpstr>
      <vt:lpstr>【要領用】別紙１－２</vt:lpstr>
      <vt:lpstr xml:space="preserve">→【実績報告】順番に記入してください。 </vt:lpstr>
      <vt:lpstr>様式12(実績)</vt:lpstr>
      <vt:lpstr>様式13(実績)</vt:lpstr>
      <vt:lpstr>別紙５－１</vt:lpstr>
      <vt:lpstr>別紙５－２_費用明細書</vt:lpstr>
      <vt:lpstr>様式14(実績)</vt:lpstr>
      <vt:lpstr>【要領用】別紙５－１</vt:lpstr>
      <vt:lpstr>別紙4_請求書</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中西　真菜美</dc:creator>
  <cp:lastModifiedBy>高橋　結希</cp:lastModifiedBy>
  <dcterms:created xsi:type="dcterms:W3CDTF">2023-06-09T02:27:52Z</dcterms:created>
  <dcterms:modified xsi:type="dcterms:W3CDTF">2024-03-29T09:36:39Z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2024-03-29T09:36:39Z</vt:filetime>
  </property>
</Properties>
</file>