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8_共通報告\【R5.1.19〆切】公営企業に係る経営比較分析表（令和３年度決算）の分析等について\水道事業【経営比較分析表】2021_054631_46_010\"/>
    </mc:Choice>
  </mc:AlternateContent>
  <xr:revisionPtr revIDLastSave="0" documentId="13_ncr:1_{863EC4C0-BF24-45F7-9049-B55365D487EB}" xr6:coauthVersionLast="36" xr6:coauthVersionMax="36" xr10:uidLastSave="{00000000-0000-0000-0000-000000000000}"/>
  <workbookProtection workbookAlgorithmName="SHA-512" workbookHashValue="oxwOqlRZZe5lDVVNNT3AEAxUhbV7mzIWGvu1Sj7OupPvDQRW3P6xyu5dypE4sSKdTBz9Zsh6i3QxpDiN30hg/A==" workbookSaltValue="cJOsiTMa2CHjnaPpzgyf3A=="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W10" i="4" s="1"/>
  <c r="P6" i="5"/>
  <c r="P10" i="4" s="1"/>
  <c r="O6" i="5"/>
  <c r="I10" i="4" s="1"/>
  <c r="N6" i="5"/>
  <c r="M6" i="5"/>
  <c r="L6" i="5"/>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AT10" i="4"/>
  <c r="AL10" i="4"/>
  <c r="B10" i="4"/>
  <c r="BB8" i="4"/>
  <c r="AL8" i="4"/>
  <c r="AD8" i="4"/>
  <c r="W8" i="4"/>
  <c r="I8" i="4"/>
  <c r="B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<sst xmlns="http://schemas.openxmlformats.org/spreadsheetml/2006/main" count="228" uniqueCount="114">
  <si>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</si>
  <si>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</si>
  <si>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</si>
  <si>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</si>
  <si>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</si>
  <si>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</si>
  <si>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</si>
  <si>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</si>
  <si>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</si>
  <si>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</si>
  <si>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</si>
  <si>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</si>
  <si>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</si>
  <si>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</si>
  <si>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</si>
  <si>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</si>
  <si>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</si>
  <si>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</si>
  <si>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</si>
  <si>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</si>
  <si>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</si>
  <si>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</si>
  <si>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</si>
  <si>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</si>
  <si>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</si>
  <si>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</si>
  <si>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</si>
  <si>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</si>
  <si>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</si>
  <si>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</si>
  <si>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</si>
  <si>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</si>
  <si>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</si>
  <si>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</si>
  <si>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</si>
  <si>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</si>
  <si>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</si>
  <si>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</si>
  <si>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</si>
  <si>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</si>
  <si>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</si>
  <si>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</si>
  <si>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</si>
  <si>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</si>
  <si>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</si>
  <si>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</si>
  <si>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</si>
  <si>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</si>
  <si>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</si>
  <si>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</si>
  <si>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</si>
  <si>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</si>
  <si>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</si>
  <si>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</si>
  <si>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</si>
  <si>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</si>
  <si>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</si>
  <si>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</si>
  <si>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</si>
  <si>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</si>
  <si>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</si>
  <si>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</si>
  <si>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</si>
  <si>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</si>
  <si>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</si>
  <si>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</si>
  <si>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</si>
  <si>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</si>
  <si>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</si>
  <si>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</si>
  <si>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</si>
  <si>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</si>
  <si>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</si>
  <si>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</si>
  <si>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</si>
  <si>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</si>
  <si>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</si>
  <si>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</si>
  <si>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</si>
  <si>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</si>
  <si>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</si>
  <si>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</si>
  <si>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</si>
  <si>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</si>
  <si>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</si>
  <si>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</si>
  <si>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</si>
  <si>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</si>
  <si>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</si>
  <si>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</si>
  <si>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</si>
  <si>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</si>
  <si>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</si>
  <si>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</si>
  <si>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</si>
  <si>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</si>
  <si>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</si>
  <si>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</si>
  <si>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</si>
  <si>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</si>
  <si>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</si>
  <si>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</si>
  <si>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</si>
  <si>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</si>
  <si>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</si>
  <si>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</si>
  <si>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</si>
  <si>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</si>
  <si>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</si>
  <si>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</si>
  <si>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</si>
  <si>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耐用年数を超えた管路の長さの割合を示す「管路経年化率」は、前年度より0.17％減少し類似団体と比べても引き続き施設の老朽化度が高い結果となっています。
　また、管路の更新ペースについては、類似団体に比べて遅い状態が続いています。
　今後給水収益の長期的な低減が見込まれるため効率的な経営努力を重ね、今年度策定した「水道事業アセットマネジメント」により施設整備計画を推進する必要があります。</t>
    <rPh sb="30" eb="33">
      <t>ゼンネンド</t>
    </rPh>
    <rPh sb="40" eb="42">
      <t>ゲンショウ</t>
    </rPh>
    <phoneticPr fontId="4"/>
  </si>
  <si>
    <t>　水道事業の主たる収入である水道料金収入は、人口減少等の影響もあり、令和３年度において1,600千円の増収となったが、今後は厳しい事業環境が続くことが想定されます。
　このため、事前の数年間は支出の抑制を行い、「水道ビジョン」に沿って毎年20,000千円程度の純利益を維持しつつ、積立等の剰余金を蓄え「持続可能な経営」を推進していきます。</t>
    <rPh sb="1" eb="3">
      <t>スイドウ</t>
    </rPh>
    <rPh sb="3" eb="5">
      <t>ジギョウ</t>
    </rPh>
    <rPh sb="6" eb="7">
      <t>シュ</t>
    </rPh>
    <rPh sb="9" eb="11">
      <t>シュウニュウ</t>
    </rPh>
    <rPh sb="14" eb="16">
      <t>スイドウ</t>
    </rPh>
    <rPh sb="16" eb="18">
      <t>リョウキン</t>
    </rPh>
    <rPh sb="18" eb="20">
      <t>シュウニュウ</t>
    </rPh>
    <rPh sb="28" eb="30">
      <t>エイキョウ</t>
    </rPh>
    <rPh sb="34" eb="36">
      <t>レイワ</t>
    </rPh>
    <rPh sb="37" eb="39">
      <t>ネンド</t>
    </rPh>
    <rPh sb="48" eb="50">
      <t>センエン</t>
    </rPh>
    <rPh sb="51" eb="53">
      <t>ゾウシュウ</t>
    </rPh>
    <rPh sb="59" eb="61">
      <t>コンゴ</t>
    </rPh>
    <rPh sb="62" eb="63">
      <t>キビ</t>
    </rPh>
    <rPh sb="65" eb="67">
      <t>ジギョウ</t>
    </rPh>
    <rPh sb="67" eb="69">
      <t>カンキョウ</t>
    </rPh>
    <rPh sb="70" eb="71">
      <t>ツヅ</t>
    </rPh>
    <rPh sb="75" eb="77">
      <t>ソウテイ</t>
    </rPh>
    <rPh sb="114" eb="115">
      <t>ソ</t>
    </rPh>
    <rPh sb="134" eb="136">
      <t>イジ</t>
    </rPh>
    <phoneticPr fontId="4"/>
  </si>
  <si>
    <r>
      <t>　</t>
    </r>
    <r>
      <rPr>
        <sz val="11"/>
        <rFont val="ＭＳ ゴシック"/>
        <family val="3"/>
      </rPr>
      <t>経営については①～④のグラフより経営収支が黒字で、債務残高も平均より低いことなどからも現在は健全であるといえる。
　今後の経営状況については、人口減少等に伴う水需要の減少により給水収益が悪化することが確実であり、長期的な資金確保に向けた対策を検討していきます。
　また、料金徴収の対象となった水量の割合を指し示す「有収率」は、昨年よりも0.9％減少したが、引き続き類似団体平均を上回っており、漏水箇所の調査・修繕が収益につながっていると分析します。
　今後も人口減少などによる使用水量の減少に伴う水道料金収入の減に加え、今年度策定した「水道事業アセットマネジメント」により施設の老朽化に伴う費用の増が見込まれるため、引き続き健全経営の確保とともに経営基盤の強化に努める必要があります。</t>
    </r>
    <rPh sb="153" eb="156">
      <t>サシシメ</t>
    </rPh>
    <rPh sb="173" eb="175">
      <t>ゲンショウ</t>
    </rPh>
    <rPh sb="261" eb="264">
      <t>コンネンド</t>
    </rPh>
    <rPh sb="264" eb="266">
      <t>サクテイ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</si>
</sst>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0.03</c:v>
                </c:pt>
                <c:pt idx="1">
                  <c:v>0.06</c:v>
                </c:pt>
                <c:pt idx="2">
                  <c:v>0.15</c:v>
                </c:pt>
                <c:pt idx="3">
                  <c:v>0.23</c:v>
                </c:pt>
                <c:pt idx="4">
                  <c:v>0.06</c:v>
                </c:pt>
              </c:numCache>
            </c:numRef>
          </c:val>
          <c:extLst>
            <c:ext xmlns:c16="http://schemas.microsoft.com/office/drawing/2014/chart" uri="{C3380CC4-5D6E-409C-BE32-E72D297353CC}">
              <c16:uniqueId val="{00000000-5D15-4AAB-AA26-52975B63C71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0.39</c:v>
                </c:pt>
                <c:pt idx="1">
                  <c:v>0.52</c:v>
                </c:pt>
                <c:pt idx="2">
                  <c:v>0.47</c:v>
                </c:pt>
                <c:pt idx="3">
                  <c:v>0.4</c:v>
                </c:pt>
                <c:pt idx="4">
                  <c:v>0.36</c:v>
                </c:pt>
              </c:numCache>
            </c:numRef>
          </c:val>
          <c:smooth val="0"/>
          <c:extLst>
            <c:ext xmlns:c16="http://schemas.microsoft.com/office/drawing/2014/chart" uri="{C3380CC4-5D6E-409C-BE32-E72D297353CC}">
              <c16:uniqueId val="{00000001-5D15-4AAB-AA26-52975B63C71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61.8</c:v>
                </c:pt>
                <c:pt idx="1">
                  <c:v>57.32</c:v>
                </c:pt>
                <c:pt idx="2">
                  <c:v>51.72</c:v>
                </c:pt>
                <c:pt idx="3">
                  <c:v>48.11</c:v>
                </c:pt>
                <c:pt idx="4">
                  <c:v>49.2</c:v>
                </c:pt>
              </c:numCache>
            </c:numRef>
          </c:val>
          <c:extLst>
            <c:ext xmlns:c16="http://schemas.microsoft.com/office/drawing/2014/chart" uri="{C3380CC4-5D6E-409C-BE32-E72D297353CC}">
              <c16:uniqueId val="{00000000-19DD-43CF-A764-4888CDA4A68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55.88</c:v>
                </c:pt>
                <c:pt idx="1">
                  <c:v>50.29</c:v>
                </c:pt>
                <c:pt idx="2">
                  <c:v>49.64</c:v>
                </c:pt>
                <c:pt idx="3">
                  <c:v>49.38</c:v>
                </c:pt>
                <c:pt idx="4">
                  <c:v>50.09</c:v>
                </c:pt>
              </c:numCache>
            </c:numRef>
          </c:val>
          <c:smooth val="0"/>
          <c:extLst>
            <c:ext xmlns:c16="http://schemas.microsoft.com/office/drawing/2014/chart" uri="{C3380CC4-5D6E-409C-BE32-E72D297353CC}">
              <c16:uniqueId val="{00000001-19DD-43CF-A764-4888CDA4A68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71.72</c:v>
                </c:pt>
                <c:pt idx="1">
                  <c:v>77.47</c:v>
                </c:pt>
                <c:pt idx="2">
                  <c:v>81.67</c:v>
                </c:pt>
                <c:pt idx="3">
                  <c:v>86.33</c:v>
                </c:pt>
                <c:pt idx="4">
                  <c:v>85.34</c:v>
                </c:pt>
              </c:numCache>
            </c:numRef>
          </c:val>
          <c:extLst>
            <c:ext xmlns:c16="http://schemas.microsoft.com/office/drawing/2014/chart" uri="{C3380CC4-5D6E-409C-BE32-E72D297353CC}">
              <c16:uniqueId val="{00000000-5F99-4023-819C-119F94E73F2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80.989999999999995</c:v>
                </c:pt>
                <c:pt idx="1">
                  <c:v>77.73</c:v>
                </c:pt>
                <c:pt idx="2">
                  <c:v>78.09</c:v>
                </c:pt>
                <c:pt idx="3">
                  <c:v>78.010000000000005</c:v>
                </c:pt>
                <c:pt idx="4">
                  <c:v>77.599999999999994</c:v>
                </c:pt>
              </c:numCache>
            </c:numRef>
          </c:val>
          <c:smooth val="0"/>
          <c:extLst>
            <c:ext xmlns:c16="http://schemas.microsoft.com/office/drawing/2014/chart" uri="{C3380CC4-5D6E-409C-BE32-E72D297353CC}">
              <c16:uniqueId val="{00000001-5F99-4023-819C-119F94E73F2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124.7</c:v>
                </c:pt>
                <c:pt idx="1">
                  <c:v>123.77</c:v>
                </c:pt>
                <c:pt idx="2">
                  <c:v>122.29</c:v>
                </c:pt>
                <c:pt idx="3">
                  <c:v>127.79</c:v>
                </c:pt>
                <c:pt idx="4">
                  <c:v>116.14</c:v>
                </c:pt>
              </c:numCache>
            </c:numRef>
          </c:val>
          <c:extLst>
            <c:ext xmlns:c16="http://schemas.microsoft.com/office/drawing/2014/chart" uri="{C3380CC4-5D6E-409C-BE32-E72D297353CC}">
              <c16:uniqueId val="{00000000-CE3A-4F9B-B1A1-20E98337642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110.02</c:v>
                </c:pt>
                <c:pt idx="1">
                  <c:v>103.81</c:v>
                </c:pt>
                <c:pt idx="2">
                  <c:v>104.35</c:v>
                </c:pt>
                <c:pt idx="3">
                  <c:v>105.34</c:v>
                </c:pt>
                <c:pt idx="4">
                  <c:v>105.77</c:v>
                </c:pt>
              </c:numCache>
            </c:numRef>
          </c:val>
          <c:smooth val="0"/>
          <c:extLst>
            <c:ext xmlns:c16="http://schemas.microsoft.com/office/drawing/2014/chart" uri="{C3380CC4-5D6E-409C-BE32-E72D297353CC}">
              <c16:uniqueId val="{00000001-CE3A-4F9B-B1A1-20E98337642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52.54</c:v>
                </c:pt>
                <c:pt idx="1">
                  <c:v>53.03</c:v>
                </c:pt>
                <c:pt idx="2">
                  <c:v>53.59</c:v>
                </c:pt>
                <c:pt idx="3">
                  <c:v>55.12</c:v>
                </c:pt>
                <c:pt idx="4">
                  <c:v>56.15</c:v>
                </c:pt>
              </c:numCache>
            </c:numRef>
          </c:val>
          <c:extLst>
            <c:ext xmlns:c16="http://schemas.microsoft.com/office/drawing/2014/chart" uri="{C3380CC4-5D6E-409C-BE32-E72D297353CC}">
              <c16:uniqueId val="{00000000-7FC5-427D-9C9B-4E8FBD4D867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46.61</c:v>
                </c:pt>
                <c:pt idx="1">
                  <c:v>45.85</c:v>
                </c:pt>
                <c:pt idx="2">
                  <c:v>47.31</c:v>
                </c:pt>
                <c:pt idx="3">
                  <c:v>47.5</c:v>
                </c:pt>
                <c:pt idx="4">
                  <c:v>48.41</c:v>
                </c:pt>
              </c:numCache>
            </c:numRef>
          </c:val>
          <c:smooth val="0"/>
          <c:extLst>
            <c:ext xmlns:c16="http://schemas.microsoft.com/office/drawing/2014/chart" uri="{C3380CC4-5D6E-409C-BE32-E72D297353CC}">
              <c16:uniqueId val="{00000001-7FC5-427D-9C9B-4E8FBD4D867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53.17</c:v>
                </c:pt>
                <c:pt idx="1">
                  <c:v>52.74</c:v>
                </c:pt>
                <c:pt idx="2">
                  <c:v>52.05</c:v>
                </c:pt>
                <c:pt idx="3">
                  <c:v>51.4</c:v>
                </c:pt>
                <c:pt idx="4">
                  <c:v>51.37</c:v>
                </c:pt>
              </c:numCache>
            </c:numRef>
          </c:val>
          <c:extLst>
            <c:ext xmlns:c16="http://schemas.microsoft.com/office/drawing/2014/chart" uri="{C3380CC4-5D6E-409C-BE32-E72D297353CC}">
              <c16:uniqueId val="{00000000-817B-49A6-A7FB-DE06665ECBC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10.84</c:v>
                </c:pt>
                <c:pt idx="1">
                  <c:v>14.13</c:v>
                </c:pt>
                <c:pt idx="2">
                  <c:v>16.77</c:v>
                </c:pt>
                <c:pt idx="3">
                  <c:v>17.399999999999999</c:v>
                </c:pt>
                <c:pt idx="4">
                  <c:v>18.64</c:v>
                </c:pt>
              </c:numCache>
            </c:numRef>
          </c:val>
          <c:smooth val="0"/>
          <c:extLst>
            <c:ext xmlns:c16="http://schemas.microsoft.com/office/drawing/2014/chart" uri="{C3380CC4-5D6E-409C-BE32-E72D297353CC}">
              <c16:uniqueId val="{00000001-817B-49A6-A7FB-DE06665ECBC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CAC-4379-8F0A-ADE3E5C0680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7.31</c:v>
                </c:pt>
                <c:pt idx="1">
                  <c:v>25.66</c:v>
                </c:pt>
                <c:pt idx="2">
                  <c:v>21.69</c:v>
                </c:pt>
                <c:pt idx="3">
                  <c:v>24.04</c:v>
                </c:pt>
                <c:pt idx="4">
                  <c:v>28.03</c:v>
                </c:pt>
              </c:numCache>
            </c:numRef>
          </c:val>
          <c:smooth val="0"/>
          <c:extLst>
            <c:ext xmlns:c16="http://schemas.microsoft.com/office/drawing/2014/chart" uri="{C3380CC4-5D6E-409C-BE32-E72D297353CC}">
              <c16:uniqueId val="{00000001-1CAC-4379-8F0A-ADE3E5C0680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1127.5899999999999</c:v>
                </c:pt>
                <c:pt idx="1">
                  <c:v>1111.0999999999999</c:v>
                </c:pt>
                <c:pt idx="2">
                  <c:v>1233.56</c:v>
                </c:pt>
                <c:pt idx="3">
                  <c:v>1183.48</c:v>
                </c:pt>
                <c:pt idx="4">
                  <c:v>1871.53</c:v>
                </c:pt>
              </c:numCache>
            </c:numRef>
          </c:val>
          <c:extLst>
            <c:ext xmlns:c16="http://schemas.microsoft.com/office/drawing/2014/chart" uri="{C3380CC4-5D6E-409C-BE32-E72D297353CC}">
              <c16:uniqueId val="{00000000-B214-41F0-B322-31A000C5D70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355.27</c:v>
                </c:pt>
                <c:pt idx="1">
                  <c:v>300.14</c:v>
                </c:pt>
                <c:pt idx="2">
                  <c:v>301.04000000000002</c:v>
                </c:pt>
                <c:pt idx="3">
                  <c:v>305.08</c:v>
                </c:pt>
                <c:pt idx="4">
                  <c:v>305.33999999999997</c:v>
                </c:pt>
              </c:numCache>
            </c:numRef>
          </c:val>
          <c:smooth val="0"/>
          <c:extLst>
            <c:ext xmlns:c16="http://schemas.microsoft.com/office/drawing/2014/chart" uri="{C3380CC4-5D6E-409C-BE32-E72D297353CC}">
              <c16:uniqueId val="{00000001-B214-41F0-B322-31A000C5D70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155.43</c:v>
                </c:pt>
                <c:pt idx="1">
                  <c:v>147.13999999999999</c:v>
                </c:pt>
                <c:pt idx="2">
                  <c:v>143.86000000000001</c:v>
                </c:pt>
                <c:pt idx="3">
                  <c:v>136.36000000000001</c:v>
                </c:pt>
                <c:pt idx="4">
                  <c:v>125.27</c:v>
                </c:pt>
              </c:numCache>
            </c:numRef>
          </c:val>
          <c:extLst>
            <c:ext xmlns:c16="http://schemas.microsoft.com/office/drawing/2014/chart" uri="{C3380CC4-5D6E-409C-BE32-E72D297353CC}">
              <c16:uniqueId val="{00000000-C472-4201-BB59-30C44C55477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458.27</c:v>
                </c:pt>
                <c:pt idx="1">
                  <c:v>566.65</c:v>
                </c:pt>
                <c:pt idx="2">
                  <c:v>551.62</c:v>
                </c:pt>
                <c:pt idx="3">
                  <c:v>585.59</c:v>
                </c:pt>
                <c:pt idx="4">
                  <c:v>561.34</c:v>
                </c:pt>
              </c:numCache>
            </c:numRef>
          </c:val>
          <c:smooth val="0"/>
          <c:extLst>
            <c:ext xmlns:c16="http://schemas.microsoft.com/office/drawing/2014/chart" uri="{C3380CC4-5D6E-409C-BE32-E72D297353CC}">
              <c16:uniqueId val="{00000001-C472-4201-BB59-30C44C55477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124.18</c:v>
                </c:pt>
                <c:pt idx="1">
                  <c:v>123.1</c:v>
                </c:pt>
                <c:pt idx="2">
                  <c:v>121.52</c:v>
                </c:pt>
                <c:pt idx="3">
                  <c:v>127.81</c:v>
                </c:pt>
                <c:pt idx="4">
                  <c:v>115.5</c:v>
                </c:pt>
              </c:numCache>
            </c:numRef>
          </c:val>
          <c:extLst>
            <c:ext xmlns:c16="http://schemas.microsoft.com/office/drawing/2014/chart" uri="{C3380CC4-5D6E-409C-BE32-E72D297353CC}">
              <c16:uniqueId val="{00000000-CFFE-476A-851C-3DC56038484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96.77</c:v>
                </c:pt>
                <c:pt idx="1">
                  <c:v>84.77</c:v>
                </c:pt>
                <c:pt idx="2">
                  <c:v>87.11</c:v>
                </c:pt>
                <c:pt idx="3">
                  <c:v>82.78</c:v>
                </c:pt>
                <c:pt idx="4">
                  <c:v>84.82</c:v>
                </c:pt>
              </c:numCache>
            </c:numRef>
          </c:val>
          <c:smooth val="0"/>
          <c:extLst>
            <c:ext xmlns:c16="http://schemas.microsoft.com/office/drawing/2014/chart" uri="{C3380CC4-5D6E-409C-BE32-E72D297353CC}">
              <c16:uniqueId val="{00000001-CFFE-476A-851C-3DC56038484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175.39</c:v>
                </c:pt>
                <c:pt idx="1">
                  <c:v>175.51</c:v>
                </c:pt>
                <c:pt idx="2">
                  <c:v>178.69</c:v>
                </c:pt>
                <c:pt idx="3">
                  <c:v>170.5</c:v>
                </c:pt>
                <c:pt idx="4">
                  <c:v>188.16</c:v>
                </c:pt>
              </c:numCache>
            </c:numRef>
          </c:val>
          <c:extLst>
            <c:ext xmlns:c16="http://schemas.microsoft.com/office/drawing/2014/chart" uri="{C3380CC4-5D6E-409C-BE32-E72D297353CC}">
              <c16:uniqueId val="{00000000-A6F4-4D08-979D-1A01225891D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187.18</c:v>
                </c:pt>
                <c:pt idx="1">
                  <c:v>227.27</c:v>
                </c:pt>
                <c:pt idx="2">
                  <c:v>223.98</c:v>
                </c:pt>
                <c:pt idx="3">
                  <c:v>225.09</c:v>
                </c:pt>
                <c:pt idx="4">
                  <c:v>224.82</c:v>
                </c:pt>
              </c:numCache>
            </c:numRef>
          </c:val>
          <c:smooth val="0"/>
          <c:extLst>
            <c:ext xmlns:c16="http://schemas.microsoft.com/office/drawing/2014/chart" uri="{C3380CC4-5D6E-409C-BE32-E72D297353CC}">
              <c16:uniqueId val="{00000001-A6F4-4D08-979D-1A01225891D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37" zoomScaleNormal="100" workbookViewId="0">
      <selection activeCell="AE57" sqref="AE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羽後町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A8</v>
      </c>
      <c r="X8" s="44"/>
      <c r="Y8" s="44"/>
      <c r="Z8" s="44"/>
      <c r="AA8" s="44"/>
      <c r="AB8" s="44"/>
      <c r="AC8" s="44"/>
      <c r="AD8" s="44" t="str">
        <f>データ!$M$6</f>
        <v>非設置</v>
      </c>
      <c r="AE8" s="44"/>
      <c r="AF8" s="44"/>
      <c r="AG8" s="44"/>
      <c r="AH8" s="44"/>
      <c r="AI8" s="44"/>
      <c r="AJ8" s="44"/>
      <c r="AK8" s="2"/>
      <c r="AL8" s="45">
        <f>データ!$R$6</f>
        <v>13963</v>
      </c>
      <c r="AM8" s="45"/>
      <c r="AN8" s="45"/>
      <c r="AO8" s="45"/>
      <c r="AP8" s="45"/>
      <c r="AQ8" s="45"/>
      <c r="AR8" s="45"/>
      <c r="AS8" s="45"/>
      <c r="AT8" s="46">
        <f>データ!$S$6</f>
        <v>230.78</v>
      </c>
      <c r="AU8" s="47"/>
      <c r="AV8" s="47"/>
      <c r="AW8" s="47"/>
      <c r="AX8" s="47"/>
      <c r="AY8" s="47"/>
      <c r="AZ8" s="47"/>
      <c r="BA8" s="47"/>
      <c r="BB8" s="48">
        <f>データ!$T$6</f>
        <v>60.5</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86.81</v>
      </c>
      <c r="J10" s="47"/>
      <c r="K10" s="47"/>
      <c r="L10" s="47"/>
      <c r="M10" s="47"/>
      <c r="N10" s="47"/>
      <c r="O10" s="75"/>
      <c r="P10" s="48">
        <f>データ!$P$6</f>
        <v>67.63</v>
      </c>
      <c r="Q10" s="48"/>
      <c r="R10" s="48"/>
      <c r="S10" s="48"/>
      <c r="T10" s="48"/>
      <c r="U10" s="48"/>
      <c r="V10" s="48"/>
      <c r="W10" s="45">
        <f>データ!$Q$6</f>
        <v>4411</v>
      </c>
      <c r="X10" s="45"/>
      <c r="Y10" s="45"/>
      <c r="Z10" s="45"/>
      <c r="AA10" s="45"/>
      <c r="AB10" s="45"/>
      <c r="AC10" s="45"/>
      <c r="AD10" s="2"/>
      <c r="AE10" s="2"/>
      <c r="AF10" s="2"/>
      <c r="AG10" s="2"/>
      <c r="AH10" s="2"/>
      <c r="AI10" s="2"/>
      <c r="AJ10" s="2"/>
      <c r="AK10" s="2"/>
      <c r="AL10" s="45">
        <f>データ!$U$6</f>
        <v>9380</v>
      </c>
      <c r="AM10" s="45"/>
      <c r="AN10" s="45"/>
      <c r="AO10" s="45"/>
      <c r="AP10" s="45"/>
      <c r="AQ10" s="45"/>
      <c r="AR10" s="45"/>
      <c r="AS10" s="45"/>
      <c r="AT10" s="46">
        <f>データ!$V$6</f>
        <v>58.74</v>
      </c>
      <c r="AU10" s="47"/>
      <c r="AV10" s="47"/>
      <c r="AW10" s="47"/>
      <c r="AX10" s="47"/>
      <c r="AY10" s="47"/>
      <c r="AZ10" s="47"/>
      <c r="BA10" s="47"/>
      <c r="BB10" s="48">
        <f>データ!$W$6</f>
        <v>159.69</v>
      </c>
      <c r="BC10" s="48"/>
      <c r="BD10" s="48"/>
      <c r="BE10" s="48"/>
      <c r="BF10" s="48"/>
      <c r="BG10" s="48"/>
      <c r="BH10" s="48"/>
      <c r="BI10" s="48"/>
      <c r="BJ10" s="2"/>
      <c r="BK10" s="2"/>
      <c r="BL10" s="57" t="s">
        <v>21</v>
      </c>
      <c r="BM10" s="58"/>
      <c r="BN10" s="59" t="s">
        <v>22</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23</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24</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69" t="s">
        <v>25</v>
      </c>
      <c r="BM14" s="70"/>
      <c r="BN14" s="70"/>
      <c r="BO14" s="70"/>
      <c r="BP14" s="70"/>
      <c r="BQ14" s="70"/>
      <c r="BR14" s="70"/>
      <c r="BS14" s="70"/>
      <c r="BT14" s="70"/>
      <c r="BU14" s="70"/>
      <c r="BV14" s="70"/>
      <c r="BW14" s="70"/>
      <c r="BX14" s="70"/>
      <c r="BY14" s="70"/>
      <c r="BZ14" s="71"/>
    </row>
    <row r="15" spans="1:78" ht="13.5" customHeight="1" x14ac:dyDescent="0.15">
      <c r="A15" s="2"/>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8"/>
      <c r="BK15" s="2"/>
      <c r="BL15" s="72"/>
      <c r="BM15" s="73"/>
      <c r="BN15" s="73"/>
      <c r="BO15" s="73"/>
      <c r="BP15" s="73"/>
      <c r="BQ15" s="73"/>
      <c r="BR15" s="73"/>
      <c r="BS15" s="73"/>
      <c r="BT15" s="73"/>
      <c r="BU15" s="73"/>
      <c r="BV15" s="73"/>
      <c r="BW15" s="73"/>
      <c r="BX15" s="73"/>
      <c r="BY15" s="73"/>
      <c r="BZ15" s="7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113</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9" t="s">
        <v>26</v>
      </c>
      <c r="BM45" s="70"/>
      <c r="BN45" s="70"/>
      <c r="BO45" s="70"/>
      <c r="BP45" s="70"/>
      <c r="BQ45" s="70"/>
      <c r="BR45" s="70"/>
      <c r="BS45" s="70"/>
      <c r="BT45" s="70"/>
      <c r="BU45" s="70"/>
      <c r="BV45" s="70"/>
      <c r="BW45" s="70"/>
      <c r="BX45" s="70"/>
      <c r="BY45" s="70"/>
      <c r="BZ45" s="7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2"/>
      <c r="BM46" s="73"/>
      <c r="BN46" s="73"/>
      <c r="BO46" s="73"/>
      <c r="BP46" s="73"/>
      <c r="BQ46" s="73"/>
      <c r="BR46" s="73"/>
      <c r="BS46" s="73"/>
      <c r="BT46" s="73"/>
      <c r="BU46" s="73"/>
      <c r="BV46" s="73"/>
      <c r="BW46" s="73"/>
      <c r="BX46" s="73"/>
      <c r="BY46" s="73"/>
      <c r="BZ46" s="7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111</v>
      </c>
      <c r="BM47" s="87"/>
      <c r="BN47" s="87"/>
      <c r="BO47" s="87"/>
      <c r="BP47" s="87"/>
      <c r="BQ47" s="87"/>
      <c r="BR47" s="87"/>
      <c r="BS47" s="87"/>
      <c r="BT47" s="87"/>
      <c r="BU47" s="87"/>
      <c r="BV47" s="87"/>
      <c r="BW47" s="87"/>
      <c r="BX47" s="87"/>
      <c r="BY47" s="87"/>
      <c r="BZ47" s="8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7"/>
      <c r="BN48" s="87"/>
      <c r="BO48" s="87"/>
      <c r="BP48" s="87"/>
      <c r="BQ48" s="87"/>
      <c r="BR48" s="87"/>
      <c r="BS48" s="87"/>
      <c r="BT48" s="87"/>
      <c r="BU48" s="87"/>
      <c r="BV48" s="87"/>
      <c r="BW48" s="87"/>
      <c r="BX48" s="87"/>
      <c r="BY48" s="87"/>
      <c r="BZ48" s="8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7"/>
      <c r="BN49" s="87"/>
      <c r="BO49" s="87"/>
      <c r="BP49" s="87"/>
      <c r="BQ49" s="87"/>
      <c r="BR49" s="87"/>
      <c r="BS49" s="87"/>
      <c r="BT49" s="87"/>
      <c r="BU49" s="87"/>
      <c r="BV49" s="87"/>
      <c r="BW49" s="87"/>
      <c r="BX49" s="87"/>
      <c r="BY49" s="87"/>
      <c r="BZ49" s="8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7"/>
      <c r="BN50" s="87"/>
      <c r="BO50" s="87"/>
      <c r="BP50" s="87"/>
      <c r="BQ50" s="87"/>
      <c r="BR50" s="87"/>
      <c r="BS50" s="87"/>
      <c r="BT50" s="87"/>
      <c r="BU50" s="87"/>
      <c r="BV50" s="87"/>
      <c r="BW50" s="87"/>
      <c r="BX50" s="87"/>
      <c r="BY50" s="87"/>
      <c r="BZ50" s="8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7"/>
      <c r="BN51" s="87"/>
      <c r="BO51" s="87"/>
      <c r="BP51" s="87"/>
      <c r="BQ51" s="87"/>
      <c r="BR51" s="87"/>
      <c r="BS51" s="87"/>
      <c r="BT51" s="87"/>
      <c r="BU51" s="87"/>
      <c r="BV51" s="87"/>
      <c r="BW51" s="87"/>
      <c r="BX51" s="87"/>
      <c r="BY51" s="87"/>
      <c r="BZ51" s="8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7"/>
      <c r="BN52" s="87"/>
      <c r="BO52" s="87"/>
      <c r="BP52" s="87"/>
      <c r="BQ52" s="87"/>
      <c r="BR52" s="87"/>
      <c r="BS52" s="87"/>
      <c r="BT52" s="87"/>
      <c r="BU52" s="87"/>
      <c r="BV52" s="87"/>
      <c r="BW52" s="87"/>
      <c r="BX52" s="87"/>
      <c r="BY52" s="87"/>
      <c r="BZ52" s="8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7"/>
      <c r="BN53" s="87"/>
      <c r="BO53" s="87"/>
      <c r="BP53" s="87"/>
      <c r="BQ53" s="87"/>
      <c r="BR53" s="87"/>
      <c r="BS53" s="87"/>
      <c r="BT53" s="87"/>
      <c r="BU53" s="87"/>
      <c r="BV53" s="87"/>
      <c r="BW53" s="87"/>
      <c r="BX53" s="87"/>
      <c r="BY53" s="87"/>
      <c r="BZ53" s="8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7"/>
      <c r="BN54" s="87"/>
      <c r="BO54" s="87"/>
      <c r="BP54" s="87"/>
      <c r="BQ54" s="87"/>
      <c r="BR54" s="87"/>
      <c r="BS54" s="87"/>
      <c r="BT54" s="87"/>
      <c r="BU54" s="87"/>
      <c r="BV54" s="87"/>
      <c r="BW54" s="87"/>
      <c r="BX54" s="87"/>
      <c r="BY54" s="87"/>
      <c r="BZ54" s="8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7"/>
      <c r="BN55" s="87"/>
      <c r="BO55" s="87"/>
      <c r="BP55" s="87"/>
      <c r="BQ55" s="87"/>
      <c r="BR55" s="87"/>
      <c r="BS55" s="87"/>
      <c r="BT55" s="87"/>
      <c r="BU55" s="87"/>
      <c r="BV55" s="87"/>
      <c r="BW55" s="87"/>
      <c r="BX55" s="87"/>
      <c r="BY55" s="87"/>
      <c r="BZ55" s="8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7"/>
      <c r="BN56" s="87"/>
      <c r="BO56" s="87"/>
      <c r="BP56" s="87"/>
      <c r="BQ56" s="87"/>
      <c r="BR56" s="87"/>
      <c r="BS56" s="87"/>
      <c r="BT56" s="87"/>
      <c r="BU56" s="87"/>
      <c r="BV56" s="87"/>
      <c r="BW56" s="87"/>
      <c r="BX56" s="87"/>
      <c r="BY56" s="87"/>
      <c r="BZ56" s="8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7"/>
      <c r="BN57" s="87"/>
      <c r="BO57" s="87"/>
      <c r="BP57" s="87"/>
      <c r="BQ57" s="87"/>
      <c r="BR57" s="87"/>
      <c r="BS57" s="87"/>
      <c r="BT57" s="87"/>
      <c r="BU57" s="87"/>
      <c r="BV57" s="87"/>
      <c r="BW57" s="87"/>
      <c r="BX57" s="87"/>
      <c r="BY57" s="87"/>
      <c r="BZ57" s="8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7"/>
      <c r="BN58" s="87"/>
      <c r="BO58" s="87"/>
      <c r="BP58" s="87"/>
      <c r="BQ58" s="87"/>
      <c r="BR58" s="87"/>
      <c r="BS58" s="87"/>
      <c r="BT58" s="87"/>
      <c r="BU58" s="87"/>
      <c r="BV58" s="87"/>
      <c r="BW58" s="87"/>
      <c r="BX58" s="87"/>
      <c r="BY58" s="87"/>
      <c r="BZ58" s="8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7"/>
      <c r="BN59" s="87"/>
      <c r="BO59" s="87"/>
      <c r="BP59" s="87"/>
      <c r="BQ59" s="87"/>
      <c r="BR59" s="87"/>
      <c r="BS59" s="87"/>
      <c r="BT59" s="87"/>
      <c r="BU59" s="87"/>
      <c r="BV59" s="87"/>
      <c r="BW59" s="87"/>
      <c r="BX59" s="87"/>
      <c r="BY59" s="87"/>
      <c r="BZ59" s="86"/>
    </row>
    <row r="60" spans="1:78" ht="13.5" customHeight="1" x14ac:dyDescent="0.15">
      <c r="A60" s="2"/>
      <c r="B60" s="66" t="s">
        <v>27</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8"/>
      <c r="BK60" s="2"/>
      <c r="BL60" s="84"/>
      <c r="BM60" s="87"/>
      <c r="BN60" s="87"/>
      <c r="BO60" s="87"/>
      <c r="BP60" s="87"/>
      <c r="BQ60" s="87"/>
      <c r="BR60" s="87"/>
      <c r="BS60" s="87"/>
      <c r="BT60" s="87"/>
      <c r="BU60" s="87"/>
      <c r="BV60" s="87"/>
      <c r="BW60" s="87"/>
      <c r="BX60" s="87"/>
      <c r="BY60" s="87"/>
      <c r="BZ60" s="86"/>
    </row>
    <row r="61" spans="1:78" ht="13.5" customHeight="1" x14ac:dyDescent="0.15">
      <c r="A61" s="2"/>
      <c r="B61" s="66"/>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8"/>
      <c r="BK61" s="2"/>
      <c r="BL61" s="84"/>
      <c r="BM61" s="87"/>
      <c r="BN61" s="87"/>
      <c r="BO61" s="87"/>
      <c r="BP61" s="87"/>
      <c r="BQ61" s="87"/>
      <c r="BR61" s="87"/>
      <c r="BS61" s="87"/>
      <c r="BT61" s="87"/>
      <c r="BU61" s="87"/>
      <c r="BV61" s="87"/>
      <c r="BW61" s="87"/>
      <c r="BX61" s="87"/>
      <c r="BY61" s="87"/>
      <c r="BZ61" s="8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7"/>
      <c r="BN62" s="87"/>
      <c r="BO62" s="87"/>
      <c r="BP62" s="87"/>
      <c r="BQ62" s="87"/>
      <c r="BR62" s="87"/>
      <c r="BS62" s="87"/>
      <c r="BT62" s="87"/>
      <c r="BU62" s="87"/>
      <c r="BV62" s="87"/>
      <c r="BW62" s="87"/>
      <c r="BX62" s="87"/>
      <c r="BY62" s="87"/>
      <c r="BZ62" s="8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7"/>
      <c r="BN63" s="87"/>
      <c r="BO63" s="87"/>
      <c r="BP63" s="87"/>
      <c r="BQ63" s="87"/>
      <c r="BR63" s="87"/>
      <c r="BS63" s="87"/>
      <c r="BT63" s="87"/>
      <c r="BU63" s="87"/>
      <c r="BV63" s="87"/>
      <c r="BW63" s="87"/>
      <c r="BX63" s="87"/>
      <c r="BY63" s="87"/>
      <c r="BZ63" s="8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9" t="s">
        <v>28</v>
      </c>
      <c r="BM64" s="70"/>
      <c r="BN64" s="70"/>
      <c r="BO64" s="70"/>
      <c r="BP64" s="70"/>
      <c r="BQ64" s="70"/>
      <c r="BR64" s="70"/>
      <c r="BS64" s="70"/>
      <c r="BT64" s="70"/>
      <c r="BU64" s="70"/>
      <c r="BV64" s="70"/>
      <c r="BW64" s="70"/>
      <c r="BX64" s="70"/>
      <c r="BY64" s="70"/>
      <c r="BZ64" s="7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2"/>
      <c r="BM65" s="73"/>
      <c r="BN65" s="73"/>
      <c r="BO65" s="73"/>
      <c r="BP65" s="73"/>
      <c r="BQ65" s="73"/>
      <c r="BR65" s="73"/>
      <c r="BS65" s="73"/>
      <c r="BT65" s="73"/>
      <c r="BU65" s="73"/>
      <c r="BV65" s="73"/>
      <c r="BW65" s="73"/>
      <c r="BX65" s="73"/>
      <c r="BY65" s="73"/>
      <c r="BZ65" s="7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112</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Uf6UsM2ouXcqaUO2mXkLsrk4TxtAT9OpoCVLgPPTO1sgEwnf/03QQjgWyrVx/me210o0r6Vopz5ODI6p6JZYVg==" saltValue="AolJTVKK/5Sn3HTo7PAL+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54631</v>
      </c>
      <c r="D6" s="20">
        <f t="shared" si="3"/>
        <v>46</v>
      </c>
      <c r="E6" s="20">
        <f t="shared" si="3"/>
        <v>1</v>
      </c>
      <c r="F6" s="20">
        <f t="shared" si="3"/>
        <v>0</v>
      </c>
      <c r="G6" s="20">
        <f t="shared" si="3"/>
        <v>1</v>
      </c>
      <c r="H6" s="20" t="str">
        <f t="shared" si="3"/>
        <v>秋田県　羽後町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86.81</v>
      </c>
      <c r="P6" s="21">
        <f t="shared" si="3"/>
        <v>67.63</v>
      </c>
      <c r="Q6" s="21">
        <f t="shared" si="3"/>
        <v>4411</v>
      </c>
      <c r="R6" s="21">
        <f t="shared" si="3"/>
        <v>13963</v>
      </c>
      <c r="S6" s="21">
        <f t="shared" si="3"/>
        <v>230.78</v>
      </c>
      <c r="T6" s="21">
        <f t="shared" si="3"/>
        <v>60.5</v>
      </c>
      <c r="U6" s="21">
        <f t="shared" si="3"/>
        <v>9380</v>
      </c>
      <c r="V6" s="21">
        <f t="shared" si="3"/>
        <v>58.74</v>
      </c>
      <c r="W6" s="21">
        <f t="shared" si="3"/>
        <v>159.69</v>
      </c>
      <c r="X6" s="22">
        <f>IF(X7="",NA(),X7)</f>
        <v>124.7</v>
      </c>
      <c r="Y6" s="22">
        <f t="shared" ref="Y6:AG6" si="4">IF(Y7="",NA(),Y7)</f>
        <v>123.77</v>
      </c>
      <c r="Z6" s="22">
        <f t="shared" si="4"/>
        <v>122.29</v>
      </c>
      <c r="AA6" s="22">
        <f t="shared" si="4"/>
        <v>127.79</v>
      </c>
      <c r="AB6" s="22">
        <f t="shared" si="4"/>
        <v>116.14</v>
      </c>
      <c r="AC6" s="22">
        <f t="shared" si="4"/>
        <v>110.02</v>
      </c>
      <c r="AD6" s="22">
        <f t="shared" si="4"/>
        <v>103.81</v>
      </c>
      <c r="AE6" s="22">
        <f t="shared" si="4"/>
        <v>104.35</v>
      </c>
      <c r="AF6" s="22">
        <f t="shared" si="4"/>
        <v>105.34</v>
      </c>
      <c r="AG6" s="22">
        <f t="shared" si="4"/>
        <v>105.77</v>
      </c>
      <c r="AH6" s="21" t="str">
        <f>IF(AH7="","",IF(AH7="-","【-】","【"&amp;SUBSTITUTE(TEXT(AH7,"#,##0.00"),"-","△")&amp;"】"))</f>
        <v>【111.39】</v>
      </c>
      <c r="AI6" s="21">
        <f>IF(AI7="",NA(),AI7)</f>
        <v>0</v>
      </c>
      <c r="AJ6" s="21">
        <f t="shared" ref="AJ6:AR6" si="5">IF(AJ7="",NA(),AJ7)</f>
        <v>0</v>
      </c>
      <c r="AK6" s="21">
        <f t="shared" si="5"/>
        <v>0</v>
      </c>
      <c r="AL6" s="21">
        <f t="shared" si="5"/>
        <v>0</v>
      </c>
      <c r="AM6" s="21">
        <f t="shared" si="5"/>
        <v>0</v>
      </c>
      <c r="AN6" s="22">
        <f t="shared" si="5"/>
        <v>7.31</v>
      </c>
      <c r="AO6" s="22">
        <f t="shared" si="5"/>
        <v>25.66</v>
      </c>
      <c r="AP6" s="22">
        <f t="shared" si="5"/>
        <v>21.69</v>
      </c>
      <c r="AQ6" s="22">
        <f t="shared" si="5"/>
        <v>24.04</v>
      </c>
      <c r="AR6" s="22">
        <f t="shared" si="5"/>
        <v>28.03</v>
      </c>
      <c r="AS6" s="21" t="str">
        <f>IF(AS7="","",IF(AS7="-","【-】","【"&amp;SUBSTITUTE(TEXT(AS7,"#,##0.00"),"-","△")&amp;"】"))</f>
        <v>【1.30】</v>
      </c>
      <c r="AT6" s="22">
        <f>IF(AT7="",NA(),AT7)</f>
        <v>1127.5899999999999</v>
      </c>
      <c r="AU6" s="22">
        <f t="shared" ref="AU6:BC6" si="6">IF(AU7="",NA(),AU7)</f>
        <v>1111.0999999999999</v>
      </c>
      <c r="AV6" s="22">
        <f t="shared" si="6"/>
        <v>1233.56</v>
      </c>
      <c r="AW6" s="22">
        <f t="shared" si="6"/>
        <v>1183.48</v>
      </c>
      <c r="AX6" s="22">
        <f t="shared" si="6"/>
        <v>1871.53</v>
      </c>
      <c r="AY6" s="22">
        <f t="shared" si="6"/>
        <v>355.27</v>
      </c>
      <c r="AZ6" s="22">
        <f t="shared" si="6"/>
        <v>300.14</v>
      </c>
      <c r="BA6" s="22">
        <f t="shared" si="6"/>
        <v>301.04000000000002</v>
      </c>
      <c r="BB6" s="22">
        <f t="shared" si="6"/>
        <v>305.08</v>
      </c>
      <c r="BC6" s="22">
        <f t="shared" si="6"/>
        <v>305.33999999999997</v>
      </c>
      <c r="BD6" s="21" t="str">
        <f>IF(BD7="","",IF(BD7="-","【-】","【"&amp;SUBSTITUTE(TEXT(BD7,"#,##0.00"),"-","△")&amp;"】"))</f>
        <v>【261.51】</v>
      </c>
      <c r="BE6" s="22">
        <f>IF(BE7="",NA(),BE7)</f>
        <v>155.43</v>
      </c>
      <c r="BF6" s="22">
        <f t="shared" ref="BF6:BN6" si="7">IF(BF7="",NA(),BF7)</f>
        <v>147.13999999999999</v>
      </c>
      <c r="BG6" s="22">
        <f t="shared" si="7"/>
        <v>143.86000000000001</v>
      </c>
      <c r="BH6" s="22">
        <f t="shared" si="7"/>
        <v>136.36000000000001</v>
      </c>
      <c r="BI6" s="22">
        <f t="shared" si="7"/>
        <v>125.27</v>
      </c>
      <c r="BJ6" s="22">
        <f t="shared" si="7"/>
        <v>458.27</v>
      </c>
      <c r="BK6" s="22">
        <f t="shared" si="7"/>
        <v>566.65</v>
      </c>
      <c r="BL6" s="22">
        <f t="shared" si="7"/>
        <v>551.62</v>
      </c>
      <c r="BM6" s="22">
        <f t="shared" si="7"/>
        <v>585.59</v>
      </c>
      <c r="BN6" s="22">
        <f t="shared" si="7"/>
        <v>561.34</v>
      </c>
      <c r="BO6" s="21" t="str">
        <f>IF(BO7="","",IF(BO7="-","【-】","【"&amp;SUBSTITUTE(TEXT(BO7,"#,##0.00"),"-","△")&amp;"】"))</f>
        <v>【265.16】</v>
      </c>
      <c r="BP6" s="22">
        <f>IF(BP7="",NA(),BP7)</f>
        <v>124.18</v>
      </c>
      <c r="BQ6" s="22">
        <f t="shared" ref="BQ6:BY6" si="8">IF(BQ7="",NA(),BQ7)</f>
        <v>123.1</v>
      </c>
      <c r="BR6" s="22">
        <f t="shared" si="8"/>
        <v>121.52</v>
      </c>
      <c r="BS6" s="22">
        <f t="shared" si="8"/>
        <v>127.81</v>
      </c>
      <c r="BT6" s="22">
        <f t="shared" si="8"/>
        <v>115.5</v>
      </c>
      <c r="BU6" s="22">
        <f t="shared" si="8"/>
        <v>96.77</v>
      </c>
      <c r="BV6" s="22">
        <f t="shared" si="8"/>
        <v>84.77</v>
      </c>
      <c r="BW6" s="22">
        <f t="shared" si="8"/>
        <v>87.11</v>
      </c>
      <c r="BX6" s="22">
        <f t="shared" si="8"/>
        <v>82.78</v>
      </c>
      <c r="BY6" s="22">
        <f t="shared" si="8"/>
        <v>84.82</v>
      </c>
      <c r="BZ6" s="21" t="str">
        <f>IF(BZ7="","",IF(BZ7="-","【-】","【"&amp;SUBSTITUTE(TEXT(BZ7,"#,##0.00"),"-","△")&amp;"】"))</f>
        <v>【102.35】</v>
      </c>
      <c r="CA6" s="22">
        <f>IF(CA7="",NA(),CA7)</f>
        <v>175.39</v>
      </c>
      <c r="CB6" s="22">
        <f t="shared" ref="CB6:CJ6" si="9">IF(CB7="",NA(),CB7)</f>
        <v>175.51</v>
      </c>
      <c r="CC6" s="22">
        <f t="shared" si="9"/>
        <v>178.69</v>
      </c>
      <c r="CD6" s="22">
        <f t="shared" si="9"/>
        <v>170.5</v>
      </c>
      <c r="CE6" s="22">
        <f t="shared" si="9"/>
        <v>188.16</v>
      </c>
      <c r="CF6" s="22">
        <f t="shared" si="9"/>
        <v>187.18</v>
      </c>
      <c r="CG6" s="22">
        <f t="shared" si="9"/>
        <v>227.27</v>
      </c>
      <c r="CH6" s="22">
        <f t="shared" si="9"/>
        <v>223.98</v>
      </c>
      <c r="CI6" s="22">
        <f t="shared" si="9"/>
        <v>225.09</v>
      </c>
      <c r="CJ6" s="22">
        <f t="shared" si="9"/>
        <v>224.82</v>
      </c>
      <c r="CK6" s="21" t="str">
        <f>IF(CK7="","",IF(CK7="-","【-】","【"&amp;SUBSTITUTE(TEXT(CK7,"#,##0.00"),"-","△")&amp;"】"))</f>
        <v>【167.74】</v>
      </c>
      <c r="CL6" s="22">
        <f>IF(CL7="",NA(),CL7)</f>
        <v>61.8</v>
      </c>
      <c r="CM6" s="22">
        <f t="shared" ref="CM6:CU6" si="10">IF(CM7="",NA(),CM7)</f>
        <v>57.32</v>
      </c>
      <c r="CN6" s="22">
        <f t="shared" si="10"/>
        <v>51.72</v>
      </c>
      <c r="CO6" s="22">
        <f t="shared" si="10"/>
        <v>48.11</v>
      </c>
      <c r="CP6" s="22">
        <f t="shared" si="10"/>
        <v>49.2</v>
      </c>
      <c r="CQ6" s="22">
        <f t="shared" si="10"/>
        <v>55.88</v>
      </c>
      <c r="CR6" s="22">
        <f t="shared" si="10"/>
        <v>50.29</v>
      </c>
      <c r="CS6" s="22">
        <f t="shared" si="10"/>
        <v>49.64</v>
      </c>
      <c r="CT6" s="22">
        <f t="shared" si="10"/>
        <v>49.38</v>
      </c>
      <c r="CU6" s="22">
        <f t="shared" si="10"/>
        <v>50.09</v>
      </c>
      <c r="CV6" s="21" t="str">
        <f>IF(CV7="","",IF(CV7="-","【-】","【"&amp;SUBSTITUTE(TEXT(CV7,"#,##0.00"),"-","△")&amp;"】"))</f>
        <v>【60.29】</v>
      </c>
      <c r="CW6" s="22">
        <f>IF(CW7="",NA(),CW7)</f>
        <v>71.72</v>
      </c>
      <c r="CX6" s="22">
        <f t="shared" ref="CX6:DF6" si="11">IF(CX7="",NA(),CX7)</f>
        <v>77.47</v>
      </c>
      <c r="CY6" s="22">
        <f t="shared" si="11"/>
        <v>81.67</v>
      </c>
      <c r="CZ6" s="22">
        <f t="shared" si="11"/>
        <v>86.33</v>
      </c>
      <c r="DA6" s="22">
        <f t="shared" si="11"/>
        <v>85.34</v>
      </c>
      <c r="DB6" s="22">
        <f t="shared" si="11"/>
        <v>80.989999999999995</v>
      </c>
      <c r="DC6" s="22">
        <f t="shared" si="11"/>
        <v>77.73</v>
      </c>
      <c r="DD6" s="22">
        <f t="shared" si="11"/>
        <v>78.09</v>
      </c>
      <c r="DE6" s="22">
        <f t="shared" si="11"/>
        <v>78.010000000000005</v>
      </c>
      <c r="DF6" s="22">
        <f t="shared" si="11"/>
        <v>77.599999999999994</v>
      </c>
      <c r="DG6" s="21" t="str">
        <f>IF(DG7="","",IF(DG7="-","【-】","【"&amp;SUBSTITUTE(TEXT(DG7,"#,##0.00"),"-","△")&amp;"】"))</f>
        <v>【90.12】</v>
      </c>
      <c r="DH6" s="22">
        <f>IF(DH7="",NA(),DH7)</f>
        <v>52.54</v>
      </c>
      <c r="DI6" s="22">
        <f t="shared" ref="DI6:DQ6" si="12">IF(DI7="",NA(),DI7)</f>
        <v>53.03</v>
      </c>
      <c r="DJ6" s="22">
        <f t="shared" si="12"/>
        <v>53.59</v>
      </c>
      <c r="DK6" s="22">
        <f t="shared" si="12"/>
        <v>55.12</v>
      </c>
      <c r="DL6" s="22">
        <f t="shared" si="12"/>
        <v>56.15</v>
      </c>
      <c r="DM6" s="22">
        <f t="shared" si="12"/>
        <v>46.61</v>
      </c>
      <c r="DN6" s="22">
        <f t="shared" si="12"/>
        <v>45.85</v>
      </c>
      <c r="DO6" s="22">
        <f t="shared" si="12"/>
        <v>47.31</v>
      </c>
      <c r="DP6" s="22">
        <f t="shared" si="12"/>
        <v>47.5</v>
      </c>
      <c r="DQ6" s="22">
        <f t="shared" si="12"/>
        <v>48.41</v>
      </c>
      <c r="DR6" s="21" t="str">
        <f>IF(DR7="","",IF(DR7="-","【-】","【"&amp;SUBSTITUTE(TEXT(DR7,"#,##0.00"),"-","△")&amp;"】"))</f>
        <v>【50.88】</v>
      </c>
      <c r="DS6" s="22">
        <f>IF(DS7="",NA(),DS7)</f>
        <v>53.17</v>
      </c>
      <c r="DT6" s="22">
        <f t="shared" ref="DT6:EB6" si="13">IF(DT7="",NA(),DT7)</f>
        <v>52.74</v>
      </c>
      <c r="DU6" s="22">
        <f t="shared" si="13"/>
        <v>52.05</v>
      </c>
      <c r="DV6" s="22">
        <f t="shared" si="13"/>
        <v>51.4</v>
      </c>
      <c r="DW6" s="22">
        <f t="shared" si="13"/>
        <v>51.37</v>
      </c>
      <c r="DX6" s="22">
        <f t="shared" si="13"/>
        <v>10.84</v>
      </c>
      <c r="DY6" s="22">
        <f t="shared" si="13"/>
        <v>14.13</v>
      </c>
      <c r="DZ6" s="22">
        <f t="shared" si="13"/>
        <v>16.77</v>
      </c>
      <c r="EA6" s="22">
        <f t="shared" si="13"/>
        <v>17.399999999999999</v>
      </c>
      <c r="EB6" s="22">
        <f t="shared" si="13"/>
        <v>18.64</v>
      </c>
      <c r="EC6" s="21" t="str">
        <f>IF(EC7="","",IF(EC7="-","【-】","【"&amp;SUBSTITUTE(TEXT(EC7,"#,##0.00"),"-","△")&amp;"】"))</f>
        <v>【22.30】</v>
      </c>
      <c r="ED6" s="22">
        <f>IF(ED7="",NA(),ED7)</f>
        <v>0.03</v>
      </c>
      <c r="EE6" s="22">
        <f t="shared" ref="EE6:EM6" si="14">IF(EE7="",NA(),EE7)</f>
        <v>0.06</v>
      </c>
      <c r="EF6" s="22">
        <f t="shared" si="14"/>
        <v>0.15</v>
      </c>
      <c r="EG6" s="22">
        <f t="shared" si="14"/>
        <v>0.23</v>
      </c>
      <c r="EH6" s="22">
        <f t="shared" si="14"/>
        <v>0.06</v>
      </c>
      <c r="EI6" s="22">
        <f t="shared" si="14"/>
        <v>0.39</v>
      </c>
      <c r="EJ6" s="22">
        <f t="shared" si="14"/>
        <v>0.52</v>
      </c>
      <c r="EK6" s="22">
        <f t="shared" si="14"/>
        <v>0.47</v>
      </c>
      <c r="EL6" s="22">
        <f t="shared" si="14"/>
        <v>0.4</v>
      </c>
      <c r="EM6" s="22">
        <f t="shared" si="14"/>
        <v>0.36</v>
      </c>
      <c r="EN6" s="21" t="str">
        <f>IF(EN7="","",IF(EN7="-","【-】","【"&amp;SUBSTITUTE(TEXT(EN7,"#,##0.00"),"-","△")&amp;"】"))</f>
        <v>【0.66】</v>
      </c>
    </row>
    <row r="7" spans="1:144" s="23" customFormat="1" x14ac:dyDescent="0.15">
      <c r="A7" s="15"/>
      <c r="B7" s="24">
        <v>2021</v>
      </c>
      <c r="C7" s="24">
        <v>54631</v>
      </c>
      <c r="D7" s="24">
        <v>46</v>
      </c>
      <c r="E7" s="24">
        <v>1</v>
      </c>
      <c r="F7" s="24">
        <v>0</v>
      </c>
      <c r="G7" s="24">
        <v>1</v>
      </c>
      <c r="H7" s="24" t="s">
        <v>93</v>
      </c>
      <c r="I7" s="24" t="s">
        <v>94</v>
      </c>
      <c r="J7" s="24" t="s">
        <v>95</v>
      </c>
      <c r="K7" s="24" t="s">
        <v>96</v>
      </c>
      <c r="L7" s="24" t="s">
        <v>97</v>
      </c>
      <c r="M7" s="24" t="s">
        <v>98</v>
      </c>
      <c r="N7" s="25" t="s">
        <v>99</v>
      </c>
      <c r="O7" s="25">
        <v>86.81</v>
      </c>
      <c r="P7" s="25">
        <v>67.63</v>
      </c>
      <c r="Q7" s="25">
        <v>4411</v>
      </c>
      <c r="R7" s="25">
        <v>13963</v>
      </c>
      <c r="S7" s="25">
        <v>230.78</v>
      </c>
      <c r="T7" s="25">
        <v>60.5</v>
      </c>
      <c r="U7" s="25">
        <v>9380</v>
      </c>
      <c r="V7" s="25">
        <v>58.74</v>
      </c>
      <c r="W7" s="25">
        <v>159.69</v>
      </c>
      <c r="X7" s="25">
        <v>124.7</v>
      </c>
      <c r="Y7" s="25">
        <v>123.77</v>
      </c>
      <c r="Z7" s="25">
        <v>122.29</v>
      </c>
      <c r="AA7" s="25">
        <v>127.79</v>
      </c>
      <c r="AB7" s="25">
        <v>116.14</v>
      </c>
      <c r="AC7" s="25">
        <v>110.02</v>
      </c>
      <c r="AD7" s="25">
        <v>103.81</v>
      </c>
      <c r="AE7" s="25">
        <v>104.35</v>
      </c>
      <c r="AF7" s="25">
        <v>105.34</v>
      </c>
      <c r="AG7" s="25">
        <v>105.77</v>
      </c>
      <c r="AH7" s="25">
        <v>111.39</v>
      </c>
      <c r="AI7" s="25">
        <v>0</v>
      </c>
      <c r="AJ7" s="25">
        <v>0</v>
      </c>
      <c r="AK7" s="25">
        <v>0</v>
      </c>
      <c r="AL7" s="25">
        <v>0</v>
      </c>
      <c r="AM7" s="25">
        <v>0</v>
      </c>
      <c r="AN7" s="25">
        <v>7.31</v>
      </c>
      <c r="AO7" s="25">
        <v>25.66</v>
      </c>
      <c r="AP7" s="25">
        <v>21.69</v>
      </c>
      <c r="AQ7" s="25">
        <v>24.04</v>
      </c>
      <c r="AR7" s="25">
        <v>28.03</v>
      </c>
      <c r="AS7" s="25">
        <v>1.3</v>
      </c>
      <c r="AT7" s="25">
        <v>1127.5899999999999</v>
      </c>
      <c r="AU7" s="25">
        <v>1111.0999999999999</v>
      </c>
      <c r="AV7" s="25">
        <v>1233.56</v>
      </c>
      <c r="AW7" s="25">
        <v>1183.48</v>
      </c>
      <c r="AX7" s="25">
        <v>1871.53</v>
      </c>
      <c r="AY7" s="25">
        <v>355.27</v>
      </c>
      <c r="AZ7" s="25">
        <v>300.14</v>
      </c>
      <c r="BA7" s="25">
        <v>301.04000000000002</v>
      </c>
      <c r="BB7" s="25">
        <v>305.08</v>
      </c>
      <c r="BC7" s="25">
        <v>305.33999999999997</v>
      </c>
      <c r="BD7" s="25">
        <v>261.51</v>
      </c>
      <c r="BE7" s="25">
        <v>155.43</v>
      </c>
      <c r="BF7" s="25">
        <v>147.13999999999999</v>
      </c>
      <c r="BG7" s="25">
        <v>143.86000000000001</v>
      </c>
      <c r="BH7" s="25">
        <v>136.36000000000001</v>
      </c>
      <c r="BI7" s="25">
        <v>125.27</v>
      </c>
      <c r="BJ7" s="25">
        <v>458.27</v>
      </c>
      <c r="BK7" s="25">
        <v>566.65</v>
      </c>
      <c r="BL7" s="25">
        <v>551.62</v>
      </c>
      <c r="BM7" s="25">
        <v>585.59</v>
      </c>
      <c r="BN7" s="25">
        <v>561.34</v>
      </c>
      <c r="BO7" s="25">
        <v>265.16000000000003</v>
      </c>
      <c r="BP7" s="25">
        <v>124.18</v>
      </c>
      <c r="BQ7" s="25">
        <v>123.1</v>
      </c>
      <c r="BR7" s="25">
        <v>121.52</v>
      </c>
      <c r="BS7" s="25">
        <v>127.81</v>
      </c>
      <c r="BT7" s="25">
        <v>115.5</v>
      </c>
      <c r="BU7" s="25">
        <v>96.77</v>
      </c>
      <c r="BV7" s="25">
        <v>84.77</v>
      </c>
      <c r="BW7" s="25">
        <v>87.11</v>
      </c>
      <c r="BX7" s="25">
        <v>82.78</v>
      </c>
      <c r="BY7" s="25">
        <v>84.82</v>
      </c>
      <c r="BZ7" s="25">
        <v>102.35</v>
      </c>
      <c r="CA7" s="25">
        <v>175.39</v>
      </c>
      <c r="CB7" s="25">
        <v>175.51</v>
      </c>
      <c r="CC7" s="25">
        <v>178.69</v>
      </c>
      <c r="CD7" s="25">
        <v>170.5</v>
      </c>
      <c r="CE7" s="25">
        <v>188.16</v>
      </c>
      <c r="CF7" s="25">
        <v>187.18</v>
      </c>
      <c r="CG7" s="25">
        <v>227.27</v>
      </c>
      <c r="CH7" s="25">
        <v>223.98</v>
      </c>
      <c r="CI7" s="25">
        <v>225.09</v>
      </c>
      <c r="CJ7" s="25">
        <v>224.82</v>
      </c>
      <c r="CK7" s="25">
        <v>167.74</v>
      </c>
      <c r="CL7" s="25">
        <v>61.8</v>
      </c>
      <c r="CM7" s="25">
        <v>57.32</v>
      </c>
      <c r="CN7" s="25">
        <v>51.72</v>
      </c>
      <c r="CO7" s="25">
        <v>48.11</v>
      </c>
      <c r="CP7" s="25">
        <v>49.2</v>
      </c>
      <c r="CQ7" s="25">
        <v>55.88</v>
      </c>
      <c r="CR7" s="25">
        <v>50.29</v>
      </c>
      <c r="CS7" s="25">
        <v>49.64</v>
      </c>
      <c r="CT7" s="25">
        <v>49.38</v>
      </c>
      <c r="CU7" s="25">
        <v>50.09</v>
      </c>
      <c r="CV7" s="25">
        <v>60.29</v>
      </c>
      <c r="CW7" s="25">
        <v>71.72</v>
      </c>
      <c r="CX7" s="25">
        <v>77.47</v>
      </c>
      <c r="CY7" s="25">
        <v>81.67</v>
      </c>
      <c r="CZ7" s="25">
        <v>86.33</v>
      </c>
      <c r="DA7" s="25">
        <v>85.34</v>
      </c>
      <c r="DB7" s="25">
        <v>80.989999999999995</v>
      </c>
      <c r="DC7" s="25">
        <v>77.73</v>
      </c>
      <c r="DD7" s="25">
        <v>78.09</v>
      </c>
      <c r="DE7" s="25">
        <v>78.010000000000005</v>
      </c>
      <c r="DF7" s="25">
        <v>77.599999999999994</v>
      </c>
      <c r="DG7" s="25">
        <v>90.12</v>
      </c>
      <c r="DH7" s="25">
        <v>52.54</v>
      </c>
      <c r="DI7" s="25">
        <v>53.03</v>
      </c>
      <c r="DJ7" s="25">
        <v>53.59</v>
      </c>
      <c r="DK7" s="25">
        <v>55.12</v>
      </c>
      <c r="DL7" s="25">
        <v>56.15</v>
      </c>
      <c r="DM7" s="25">
        <v>46.61</v>
      </c>
      <c r="DN7" s="25">
        <v>45.85</v>
      </c>
      <c r="DO7" s="25">
        <v>47.31</v>
      </c>
      <c r="DP7" s="25">
        <v>47.5</v>
      </c>
      <c r="DQ7" s="25">
        <v>48.41</v>
      </c>
      <c r="DR7" s="25">
        <v>50.88</v>
      </c>
      <c r="DS7" s="25">
        <v>53.17</v>
      </c>
      <c r="DT7" s="25">
        <v>52.74</v>
      </c>
      <c r="DU7" s="25">
        <v>52.05</v>
      </c>
      <c r="DV7" s="25">
        <v>51.4</v>
      </c>
      <c r="DW7" s="25">
        <v>51.37</v>
      </c>
      <c r="DX7" s="25">
        <v>10.84</v>
      </c>
      <c r="DY7" s="25">
        <v>14.13</v>
      </c>
      <c r="DZ7" s="25">
        <v>16.77</v>
      </c>
      <c r="EA7" s="25">
        <v>17.399999999999999</v>
      </c>
      <c r="EB7" s="25">
        <v>18.64</v>
      </c>
      <c r="EC7" s="25">
        <v>22.3</v>
      </c>
      <c r="ED7" s="25">
        <v>0.03</v>
      </c>
      <c r="EE7" s="25">
        <v>0.06</v>
      </c>
      <c r="EF7" s="25">
        <v>0.15</v>
      </c>
      <c r="EG7" s="25">
        <v>0.23</v>
      </c>
      <c r="EH7" s="25">
        <v>0.06</v>
      </c>
      <c r="EI7" s="25">
        <v>0.39</v>
      </c>
      <c r="EJ7" s="25">
        <v>0.52</v>
      </c>
      <c r="EK7" s="25">
        <v>0.47</v>
      </c>
      <c r="EL7" s="25">
        <v>0.4</v>
      </c>
      <c r="EM7" s="25">
        <v>0.36</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cp:lastPrinted>2023-01-11T00:01:38Z</cp:lastPrinted>
  <dcterms:created xsi:type="dcterms:W3CDTF">2022-12-01T00:53:34Z</dcterms:created>
  <dcterms:modified xsi:type="dcterms:W3CDTF">2023-01-11T00:01:41Z</dcterms:modified>
  <cp:category/>
</cp:coreProperties>
</file>