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23 美郷町○\"/>
    </mc:Choice>
  </mc:AlternateContent>
  <xr:revisionPtr revIDLastSave="0" documentId="8_{9C4F3348-3E0B-46F1-87F9-CD97222B8A04}" xr6:coauthVersionLast="47" xr6:coauthVersionMax="47" xr10:uidLastSave="{00000000-0000-0000-0000-000000000000}"/>
  <workbookProtection workbookAlgorithmName="SHA-512" workbookHashValue="wgOItfEv0syjcDHBHcoVtfhcSzhW/wIs1dqbJlpEdCI/FXArWkOw0oFMxHFtSaM02aa3jUrF1NLFsxasBRraig==" workbookSaltValue="anK4XG4Kfoc+ZaCc9+RV7g==" workbookSpinCount="100000" lockStructure="1"/>
  <bookViews>
    <workbookView xWindow="2868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L10" i="4"/>
  <c r="AD10" i="4"/>
  <c r="W10" i="4"/>
  <c r="B10" i="4"/>
  <c r="BB8" i="4"/>
  <c r="AD8" i="4"/>
  <c r="I8" i="4"/>
  <c r="B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<sst xmlns="http://schemas.openxmlformats.org/spreadsheetml/2006/main" count="236" uniqueCount="120">
  <si>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</si>
  <si>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</si>
  <si>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</si>
  <si>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</si>
  <si>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</si>
  <si>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</si>
  <si>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</si>
  <si>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</si>
  <si>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</si>
  <si>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</si>
  <si>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</si>
  <si>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</si>
  <si>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</si>
  <si>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</si>
  <si>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</si>
  <si>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</si>
  <si>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</si>
  <si>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</si>
  <si>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</si>
  <si>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</si>
  <si>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</si>
  <si>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</si>
  <si>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</si>
  <si>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</si>
  <si>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</si>
  <si>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</si>
  <si>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</si>
  <si>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</si>
  <si>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</si>
  <si>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</si>
  <si>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</si>
  <si>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</si>
  <si>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</si>
  <si>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</si>
  <si>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</si>
  <si>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</si>
  <si>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</si>
  <si>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</si>
  <si>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</si>
  <si>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</si>
  <si>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</si>
  <si>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</si>
  <si>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</si>
  <si>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</si>
  <si>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</si>
  <si>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</si>
  <si>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</si>
  <si>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</si>
  <si>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</si>
  <si>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</si>
  <si>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</si>
  <si>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</si>
  <si>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</si>
  <si>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</si>
  <si>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</si>
  <si>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</si>
  <si>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</si>
  <si>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</si>
  <si>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</si>
  <si>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</si>
  <si>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</si>
  <si>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</si>
  <si>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</si>
  <si>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</si>
  <si>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</si>
  <si>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</si>
  <si>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</si>
  <si>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</si>
  <si>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</si>
  <si>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</si>
  <si>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</si>
  <si>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</si>
  <si>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</si>
  <si>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</si>
  <si>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</si>
  <si>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</si>
  <si>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</si>
  <si>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</si>
  <si>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</si>
  <si>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</si>
  <si>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</si>
  <si>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</si>
  <si>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</si>
  <si>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</si>
  <si>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</si>
  <si>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</si>
  <si>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</si>
  <si>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</si>
  <si>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</si>
  <si>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</si>
  <si>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</si>
  <si>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</si>
  <si>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</si>
  <si>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</si>
  <si>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</si>
  <si>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</si>
  <si>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</si>
  <si>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</si>
  <si>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</si>
  <si>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</si>
  <si>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</si>
  <si>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</si>
  <si>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</si>
  <si>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</si>
  <si>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</si>
  <si>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</si>
  <si>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</si>
  <si>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</si>
  <si>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</si>
  <si>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</si>
  <si>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</si>
  <si>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</si>
  <si>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</si>
  <si>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</si>
  <si>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</si>
  <si>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</si>
  <si>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</si>
  <si>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【③管渠改善率】
　施工から30年以上経過している管路の経年劣化の状況や更新等に備え、必要なの財源確保に努めるとともに、経営に与える影響を踏まえた分析を行い、平成27年度に策定した生活排水処理施設整備構想を基に必要に応じて投資計画等の検討が必要である。</t>
    <phoneticPr fontId="4"/>
  </si>
  <si>
    <t>　経常利益が赤字で収益的収支比率も100%を割り込んでいる。経営規模に比べて起債の規模が大きいことによる元金及び利息の支払いが損益計算書上の収益圧迫要因となっている。そのため、今後も必要経費の見直しが必要である。
　また、施設利用率を上げるために、平成27年度に策定した生活排水処理施設整備構想を基に施設の耐用年数等を踏まえ、施設の更新・統合を行っていく必要がある。
　</t>
    <phoneticPr fontId="4"/>
  </si>
  <si>
    <t>【①収益的収支比率】
　総収益の内訳としては約53,205千円の料金収入と約84,902千円の一般会計からの繰入金が柱となっており、一般会計繰入金に大きく依存している収益構造となっている。なお、比率が例年66.06～71.23%で推移しているが、これは起債の償還金の返済が大きいためであり、100%に満たない分を資本費平準化債で賄っている。
【④企業債残高対事業規模比率】
　当該値は平均値と比較して、起債償還のピークが過ぎたことにより年々減少している。
　状況を把握・予測することにより、現世代と将来世代の負担割合の適切性を検証し、将来世代への負担が高まっている可能性がある場合は、今後の起債割合や使用料の見直しを要する。
【⑤経費回収率】
　平均値近くで推移しているが、100%を割り込んでいる。使用料以外の収入で経費が賄われているため、引き続き経営改善を図っていく。
【⑥汚水処理原価】
　当該値は平均値と比較して低い状態で推移しているが、引き続き汚水処理原価を抑えていく。
【⑦施設利用率】
　平均値付近で推移しているが、平成27年度に策定した生活排水処理施設整備構想を基に施設の耐用年数等を踏まえ、施設の更新・統合を今後行っていく。
【⑧水洗化率】
　区域内の住民の水洗化に対する意識が高く、施設の設置当初からの加入者が多かったことと、区域内に新築される住居が増えていることにより、当該値は平均値に比べ高い。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</si>
</sst>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BC7-4323-890E-E08E5F321DF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0.44</c:v>
                </c:pt>
                <c:pt idx="1">
                  <c:v>0.04</c:v>
                </c:pt>
                <c:pt idx="2">
                  <c:v>0.02</c:v>
                </c:pt>
                <c:pt idx="3">
                  <c:v>0.02</c:v>
                </c:pt>
                <c:pt idx="4">
                  <c:v>0.01</c:v>
                </c:pt>
              </c:numCache>
            </c:numRef>
          </c:val>
          <c:smooth val="0"/>
          <c:extLst>
            <c:ext xmlns:c16="http://schemas.microsoft.com/office/drawing/2014/chart" uri="{C3380CC4-5D6E-409C-BE32-E72D297353CC}">
              <c16:uniqueId val="{00000001-CBC7-4323-890E-E08E5F321DF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53.51</c:v>
                </c:pt>
                <c:pt idx="1">
                  <c:v>54.14</c:v>
                </c:pt>
                <c:pt idx="2">
                  <c:v>50.58</c:v>
                </c:pt>
                <c:pt idx="3">
                  <c:v>57.83</c:v>
                </c:pt>
                <c:pt idx="4">
                  <c:v>54.72</c:v>
                </c:pt>
              </c:numCache>
            </c:numRef>
          </c:val>
          <c:extLst>
            <c:ext xmlns:c16="http://schemas.microsoft.com/office/drawing/2014/chart" uri="{C3380CC4-5D6E-409C-BE32-E72D297353CC}">
              <c16:uniqueId val="{00000000-EA20-4FAA-9C46-1909E7423E7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56.01</c:v>
                </c:pt>
                <c:pt idx="1">
                  <c:v>56.72</c:v>
                </c:pt>
                <c:pt idx="2">
                  <c:v>54.06</c:v>
                </c:pt>
                <c:pt idx="3">
                  <c:v>55.26</c:v>
                </c:pt>
                <c:pt idx="4">
                  <c:v>54.54</c:v>
                </c:pt>
              </c:numCache>
            </c:numRef>
          </c:val>
          <c:smooth val="0"/>
          <c:extLst>
            <c:ext xmlns:c16="http://schemas.microsoft.com/office/drawing/2014/chart" uri="{C3380CC4-5D6E-409C-BE32-E72D297353CC}">
              <c16:uniqueId val="{00000001-EA20-4FAA-9C46-1909E7423E7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93.62</c:v>
                </c:pt>
                <c:pt idx="1">
                  <c:v>93.68</c:v>
                </c:pt>
                <c:pt idx="2">
                  <c:v>94.58</c:v>
                </c:pt>
                <c:pt idx="3">
                  <c:v>95.31</c:v>
                </c:pt>
                <c:pt idx="4">
                  <c:v>95.8</c:v>
                </c:pt>
              </c:numCache>
            </c:numRef>
          </c:val>
          <c:extLst>
            <c:ext xmlns:c16="http://schemas.microsoft.com/office/drawing/2014/chart" uri="{C3380CC4-5D6E-409C-BE32-E72D297353CC}">
              <c16:uniqueId val="{00000000-ECFE-4FB0-8AAF-599AB83B255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89.77</c:v>
                </c:pt>
                <c:pt idx="1">
                  <c:v>90.04</c:v>
                </c:pt>
                <c:pt idx="2">
                  <c:v>90.11</c:v>
                </c:pt>
                <c:pt idx="3">
                  <c:v>90.52</c:v>
                </c:pt>
                <c:pt idx="4">
                  <c:v>90.3</c:v>
                </c:pt>
              </c:numCache>
            </c:numRef>
          </c:val>
          <c:smooth val="0"/>
          <c:extLst>
            <c:ext xmlns:c16="http://schemas.microsoft.com/office/drawing/2014/chart" uri="{C3380CC4-5D6E-409C-BE32-E72D297353CC}">
              <c16:uniqueId val="{00000001-ECFE-4FB0-8AAF-599AB83B255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70.73</c:v>
                </c:pt>
                <c:pt idx="1">
                  <c:v>71.23</c:v>
                </c:pt>
                <c:pt idx="2">
                  <c:v>70.569999999999993</c:v>
                </c:pt>
                <c:pt idx="3">
                  <c:v>66.06</c:v>
                </c:pt>
                <c:pt idx="4">
                  <c:v>68.42</c:v>
                </c:pt>
              </c:numCache>
            </c:numRef>
          </c:val>
          <c:extLst>
            <c:ext xmlns:c16="http://schemas.microsoft.com/office/drawing/2014/chart" uri="{C3380CC4-5D6E-409C-BE32-E72D297353CC}">
              <c16:uniqueId val="{00000000-4330-477B-8B0C-A29B771C52B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30-477B-8B0C-A29B771C52B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6A8-4396-9457-2383CB031C5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A8-4396-9457-2383CB031C5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AC-4933-B7ED-49E7953470A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AC-4933-B7ED-49E7953470A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AB-4B56-AF5F-3ACC63BC7AF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AB-4B56-AF5F-3ACC63BC7AF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BFF-464F-BAED-87AEB9916D3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BFF-464F-BAED-87AEB9916D3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1195.67</c:v>
                </c:pt>
                <c:pt idx="1">
                  <c:v>1112.3800000000001</c:v>
                </c:pt>
                <c:pt idx="2">
                  <c:v>1056.43</c:v>
                </c:pt>
                <c:pt idx="3">
                  <c:v>946.06</c:v>
                </c:pt>
                <c:pt idx="4">
                  <c:v>849.29</c:v>
                </c:pt>
              </c:numCache>
            </c:numRef>
          </c:val>
          <c:extLst>
            <c:ext xmlns:c16="http://schemas.microsoft.com/office/drawing/2014/chart" uri="{C3380CC4-5D6E-409C-BE32-E72D297353CC}">
              <c16:uniqueId val="{00000000-2B1B-4085-9D00-9D5C4EEEB7F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684.74</c:v>
                </c:pt>
                <c:pt idx="1">
                  <c:v>654.91999999999996</c:v>
                </c:pt>
                <c:pt idx="2">
                  <c:v>654.71</c:v>
                </c:pt>
                <c:pt idx="3">
                  <c:v>783.8</c:v>
                </c:pt>
                <c:pt idx="4">
                  <c:v>778.81</c:v>
                </c:pt>
              </c:numCache>
            </c:numRef>
          </c:val>
          <c:smooth val="0"/>
          <c:extLst>
            <c:ext xmlns:c16="http://schemas.microsoft.com/office/drawing/2014/chart" uri="{C3380CC4-5D6E-409C-BE32-E72D297353CC}">
              <c16:uniqueId val="{00000001-2B1B-4085-9D00-9D5C4EEEB7F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85.8</c:v>
                </c:pt>
                <c:pt idx="1">
                  <c:v>67.81</c:v>
                </c:pt>
                <c:pt idx="2">
                  <c:v>85.16</c:v>
                </c:pt>
                <c:pt idx="3">
                  <c:v>86.85</c:v>
                </c:pt>
                <c:pt idx="4">
                  <c:v>89.98</c:v>
                </c:pt>
              </c:numCache>
            </c:numRef>
          </c:val>
          <c:extLst>
            <c:ext xmlns:c16="http://schemas.microsoft.com/office/drawing/2014/chart" uri="{C3380CC4-5D6E-409C-BE32-E72D297353CC}">
              <c16:uniqueId val="{00000000-D01E-448E-8CCB-4BEC8D2F17D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65.33</c:v>
                </c:pt>
                <c:pt idx="1">
                  <c:v>65.39</c:v>
                </c:pt>
                <c:pt idx="2">
                  <c:v>65.37</c:v>
                </c:pt>
                <c:pt idx="3">
                  <c:v>68.11</c:v>
                </c:pt>
                <c:pt idx="4">
                  <c:v>67.23</c:v>
                </c:pt>
              </c:numCache>
            </c:numRef>
          </c:val>
          <c:smooth val="0"/>
          <c:extLst>
            <c:ext xmlns:c16="http://schemas.microsoft.com/office/drawing/2014/chart" uri="{C3380CC4-5D6E-409C-BE32-E72D297353CC}">
              <c16:uniqueId val="{00000001-D01E-448E-8CCB-4BEC8D2F17D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159.03</c:v>
                </c:pt>
                <c:pt idx="1">
                  <c:v>201.2</c:v>
                </c:pt>
                <c:pt idx="2">
                  <c:v>151.99</c:v>
                </c:pt>
                <c:pt idx="3">
                  <c:v>162.54</c:v>
                </c:pt>
                <c:pt idx="4">
                  <c:v>151.79</c:v>
                </c:pt>
              </c:numCache>
            </c:numRef>
          </c:val>
          <c:extLst>
            <c:ext xmlns:c16="http://schemas.microsoft.com/office/drawing/2014/chart" uri="{C3380CC4-5D6E-409C-BE32-E72D297353CC}">
              <c16:uniqueId val="{00000000-FE88-4312-A3BA-5C45178A1AE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227.43</c:v>
                </c:pt>
                <c:pt idx="1">
                  <c:v>230.88</c:v>
                </c:pt>
                <c:pt idx="2">
                  <c:v>228.99</c:v>
                </c:pt>
                <c:pt idx="3">
                  <c:v>222.41</c:v>
                </c:pt>
                <c:pt idx="4">
                  <c:v>228.21</c:v>
                </c:pt>
              </c:numCache>
            </c:numRef>
          </c:val>
          <c:smooth val="0"/>
          <c:extLst>
            <c:ext xmlns:c16="http://schemas.microsoft.com/office/drawing/2014/chart" uri="{C3380CC4-5D6E-409C-BE32-E72D297353CC}">
              <c16:uniqueId val="{00000001-FE88-4312-A3BA-5C45178A1AE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美郷町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非設置</v>
      </c>
      <c r="AE8" s="36"/>
      <c r="AF8" s="36"/>
      <c r="AG8" s="36"/>
      <c r="AH8" s="36"/>
      <c r="AI8" s="36"/>
      <c r="AJ8" s="36"/>
      <c r="AK8" s="3"/>
      <c r="AL8" s="37">
        <f>データ!S6</f>
        <v>18549</v>
      </c>
      <c r="AM8" s="37"/>
      <c r="AN8" s="37"/>
      <c r="AO8" s="37"/>
      <c r="AP8" s="37"/>
      <c r="AQ8" s="37"/>
      <c r="AR8" s="37"/>
      <c r="AS8" s="37"/>
      <c r="AT8" s="38">
        <f>データ!T6</f>
        <v>168.32</v>
      </c>
      <c r="AU8" s="38"/>
      <c r="AV8" s="38"/>
      <c r="AW8" s="38"/>
      <c r="AX8" s="38"/>
      <c r="AY8" s="38"/>
      <c r="AZ8" s="38"/>
      <c r="BA8" s="38"/>
      <c r="BB8" s="38">
        <f>データ!U6</f>
        <v>110.2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21.3</v>
      </c>
      <c r="Q10" s="38"/>
      <c r="R10" s="38"/>
      <c r="S10" s="38"/>
      <c r="T10" s="38"/>
      <c r="U10" s="38"/>
      <c r="V10" s="38"/>
      <c r="W10" s="38">
        <f>データ!Q6</f>
        <v>101.1</v>
      </c>
      <c r="X10" s="38"/>
      <c r="Y10" s="38"/>
      <c r="Z10" s="38"/>
      <c r="AA10" s="38"/>
      <c r="AB10" s="38"/>
      <c r="AC10" s="38"/>
      <c r="AD10" s="37">
        <f>データ!R6</f>
        <v>2695</v>
      </c>
      <c r="AE10" s="37"/>
      <c r="AF10" s="37"/>
      <c r="AG10" s="37"/>
      <c r="AH10" s="37"/>
      <c r="AI10" s="37"/>
      <c r="AJ10" s="37"/>
      <c r="AK10" s="2"/>
      <c r="AL10" s="37">
        <f>データ!V6</f>
        <v>3926</v>
      </c>
      <c r="AM10" s="37"/>
      <c r="AN10" s="37"/>
      <c r="AO10" s="37"/>
      <c r="AP10" s="37"/>
      <c r="AQ10" s="37"/>
      <c r="AR10" s="37"/>
      <c r="AS10" s="37"/>
      <c r="AT10" s="38">
        <f>データ!W6</f>
        <v>3.02</v>
      </c>
      <c r="AU10" s="38"/>
      <c r="AV10" s="38"/>
      <c r="AW10" s="38"/>
      <c r="AX10" s="38"/>
      <c r="AY10" s="38"/>
      <c r="AZ10" s="38"/>
      <c r="BA10" s="38"/>
      <c r="BB10" s="38">
        <f>データ!X6</f>
        <v>1300</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118</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45</v>
      </c>
      <c r="O86" s="12" t="str">
        <f>データ!EO6</f>
        <v>【0.03】</v>
      </c>
    </row>
  </sheetData>
  <sheetProtection algorithmName="SHA-512" hashValue="qwGxpaEg9v52mQ5wh1oYysoFsUf+Xs92KpL1tRSazqitNyGLYWMeuf5q15PhAfTKfAdsDvIbdXfoW8z/VUxwaA==" saltValue="Hp271oaDb/UR5LiZDNDy6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9" t="s">
        <v>55</v>
      </c>
      <c r="I3" s="80"/>
      <c r="J3" s="80"/>
      <c r="K3" s="80"/>
      <c r="L3" s="80"/>
      <c r="M3" s="80"/>
      <c r="N3" s="80"/>
      <c r="O3" s="80"/>
      <c r="P3" s="80"/>
      <c r="Q3" s="80"/>
      <c r="R3" s="80"/>
      <c r="S3" s="80"/>
      <c r="T3" s="80"/>
      <c r="U3" s="80"/>
      <c r="V3" s="80"/>
      <c r="W3" s="80"/>
      <c r="X3" s="81"/>
      <c r="Y3" s="85" t="s">
        <v>56</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28</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57</v>
      </c>
      <c r="B4" s="16"/>
      <c r="C4" s="16"/>
      <c r="D4" s="16"/>
      <c r="E4" s="16"/>
      <c r="F4" s="16"/>
      <c r="G4" s="16"/>
      <c r="H4" s="82"/>
      <c r="I4" s="83"/>
      <c r="J4" s="83"/>
      <c r="K4" s="83"/>
      <c r="L4" s="83"/>
      <c r="M4" s="83"/>
      <c r="N4" s="83"/>
      <c r="O4" s="83"/>
      <c r="P4" s="83"/>
      <c r="Q4" s="83"/>
      <c r="R4" s="83"/>
      <c r="S4" s="83"/>
      <c r="T4" s="83"/>
      <c r="U4" s="83"/>
      <c r="V4" s="83"/>
      <c r="W4" s="83"/>
      <c r="X4" s="84"/>
      <c r="Y4" s="78" t="s">
        <v>58</v>
      </c>
      <c r="Z4" s="78"/>
      <c r="AA4" s="78"/>
      <c r="AB4" s="78"/>
      <c r="AC4" s="78"/>
      <c r="AD4" s="78"/>
      <c r="AE4" s="78"/>
      <c r="AF4" s="78"/>
      <c r="AG4" s="78"/>
      <c r="AH4" s="78"/>
      <c r="AI4" s="78"/>
      <c r="AJ4" s="78" t="s">
        <v>59</v>
      </c>
      <c r="AK4" s="78"/>
      <c r="AL4" s="78"/>
      <c r="AM4" s="78"/>
      <c r="AN4" s="78"/>
      <c r="AO4" s="78"/>
      <c r="AP4" s="78"/>
      <c r="AQ4" s="78"/>
      <c r="AR4" s="78"/>
      <c r="AS4" s="78"/>
      <c r="AT4" s="78"/>
      <c r="AU4" s="78" t="s">
        <v>60</v>
      </c>
      <c r="AV4" s="78"/>
      <c r="AW4" s="78"/>
      <c r="AX4" s="78"/>
      <c r="AY4" s="78"/>
      <c r="AZ4" s="78"/>
      <c r="BA4" s="78"/>
      <c r="BB4" s="78"/>
      <c r="BC4" s="78"/>
      <c r="BD4" s="78"/>
      <c r="BE4" s="78"/>
      <c r="BF4" s="78" t="s">
        <v>61</v>
      </c>
      <c r="BG4" s="78"/>
      <c r="BH4" s="78"/>
      <c r="BI4" s="78"/>
      <c r="BJ4" s="78"/>
      <c r="BK4" s="78"/>
      <c r="BL4" s="78"/>
      <c r="BM4" s="78"/>
      <c r="BN4" s="78"/>
      <c r="BO4" s="78"/>
      <c r="BP4" s="78"/>
      <c r="BQ4" s="78" t="s">
        <v>62</v>
      </c>
      <c r="BR4" s="78"/>
      <c r="BS4" s="78"/>
      <c r="BT4" s="78"/>
      <c r="BU4" s="78"/>
      <c r="BV4" s="78"/>
      <c r="BW4" s="78"/>
      <c r="BX4" s="78"/>
      <c r="BY4" s="78"/>
      <c r="BZ4" s="78"/>
      <c r="CA4" s="78"/>
      <c r="CB4" s="78" t="s">
        <v>63</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67</v>
      </c>
      <c r="DU4" s="78"/>
      <c r="DV4" s="78"/>
      <c r="DW4" s="78"/>
      <c r="DX4" s="78"/>
      <c r="DY4" s="78"/>
      <c r="DZ4" s="78"/>
      <c r="EA4" s="78"/>
      <c r="EB4" s="78"/>
      <c r="EC4" s="78"/>
      <c r="ED4" s="78"/>
      <c r="EE4" s="78" t="s">
        <v>68</v>
      </c>
      <c r="EF4" s="78"/>
      <c r="EG4" s="78"/>
      <c r="EH4" s="78"/>
      <c r="EI4" s="78"/>
      <c r="EJ4" s="78"/>
      <c r="EK4" s="78"/>
      <c r="EL4" s="78"/>
      <c r="EM4" s="78"/>
      <c r="EN4" s="78"/>
      <c r="EO4" s="78"/>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54348</v>
      </c>
      <c r="D6" s="19">
        <f t="shared" si="3"/>
        <v>47</v>
      </c>
      <c r="E6" s="19">
        <f t="shared" si="3"/>
        <v>17</v>
      </c>
      <c r="F6" s="19">
        <f t="shared" si="3"/>
        <v>5</v>
      </c>
      <c r="G6" s="19">
        <f t="shared" si="3"/>
        <v>0</v>
      </c>
      <c r="H6" s="19" t="str">
        <f t="shared" si="3"/>
        <v>秋田県　美郷町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21.3</v>
      </c>
      <c r="Q6" s="20">
        <f t="shared" si="3"/>
        <v>101.1</v>
      </c>
      <c r="R6" s="20">
        <f t="shared" si="3"/>
        <v>2695</v>
      </c>
      <c r="S6" s="20">
        <f t="shared" si="3"/>
        <v>18549</v>
      </c>
      <c r="T6" s="20">
        <f t="shared" si="3"/>
        <v>168.32</v>
      </c>
      <c r="U6" s="20">
        <f t="shared" si="3"/>
        <v>110.2</v>
      </c>
      <c r="V6" s="20">
        <f t="shared" si="3"/>
        <v>3926</v>
      </c>
      <c r="W6" s="20">
        <f t="shared" si="3"/>
        <v>3.02</v>
      </c>
      <c r="X6" s="20">
        <f t="shared" si="3"/>
        <v>1300</v>
      </c>
      <c r="Y6" s="21">
        <f>IF(Y7="",NA(),Y7)</f>
        <v>70.73</v>
      </c>
      <c r="Z6" s="21">
        <f t="shared" ref="Z6:AH6" si="4">IF(Z7="",NA(),Z7)</f>
        <v>71.23</v>
      </c>
      <c r="AA6" s="21">
        <f t="shared" si="4"/>
        <v>70.569999999999993</v>
      </c>
      <c r="AB6" s="21">
        <f t="shared" si="4"/>
        <v>66.06</v>
      </c>
      <c r="AC6" s="21">
        <f t="shared" si="4"/>
        <v>68.42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1195.67</v>
      </c>
      <c r="BG6" s="21">
        <f t="shared" ref="BG6:BO6" si="7">IF(BG7="",NA(),BG7)</f>
        <v>1112.3800000000001</v>
      </c>
      <c r="BH6" s="21">
        <f t="shared" si="7"/>
        <v>1056.43</v>
      </c>
      <c r="BI6" s="21">
        <f t="shared" si="7"/>
        <v>946.06</v>
      </c>
      <c r="BJ6" s="21">
        <f t="shared" si="7"/>
        <v>849.29</v>
      </c>
      <c r="BK6" s="21">
        <f t="shared" si="7"/>
        <v>684.74</v>
      </c>
      <c r="BL6" s="21">
        <f t="shared" si="7"/>
        <v>654.91999999999996</v>
      </c>
      <c r="BM6" s="21">
        <f t="shared" si="7"/>
        <v>654.71</v>
      </c>
      <c r="BN6" s="21">
        <f t="shared" si="7"/>
        <v>783.8</v>
      </c>
      <c r="BO6" s="21">
        <f t="shared" si="7"/>
        <v>778.81</v>
      </c>
      <c r="BP6" s="20" t="str">
        <f>IF(BP7="","",IF(BP7="-","【-】","【"&amp;SUBSTITUTE(TEXT(BP7,"#,##0.00"),"-","△")&amp;"】"))</f>
        <v>【786.37】</v>
      </c>
      <c r="BQ6" s="21">
        <f>IF(BQ7="",NA(),BQ7)</f>
        <v>85.8</v>
      </c>
      <c r="BR6" s="21">
        <f t="shared" ref="BR6:BZ6" si="8">IF(BR7="",NA(),BR7)</f>
        <v>67.81</v>
      </c>
      <c r="BS6" s="21">
        <f t="shared" si="8"/>
        <v>85.16</v>
      </c>
      <c r="BT6" s="21">
        <f t="shared" si="8"/>
        <v>86.85</v>
      </c>
      <c r="BU6" s="21">
        <f t="shared" si="8"/>
        <v>89.98</v>
      </c>
      <c r="BV6" s="21">
        <f t="shared" si="8"/>
        <v>65.33</v>
      </c>
      <c r="BW6" s="21">
        <f t="shared" si="8"/>
        <v>65.39</v>
      </c>
      <c r="BX6" s="21">
        <f t="shared" si="8"/>
        <v>65.37</v>
      </c>
      <c r="BY6" s="21">
        <f t="shared" si="8"/>
        <v>68.11</v>
      </c>
      <c r="BZ6" s="21">
        <f t="shared" si="8"/>
        <v>67.23</v>
      </c>
      <c r="CA6" s="20" t="str">
        <f>IF(CA7="","",IF(CA7="-","【-】","【"&amp;SUBSTITUTE(TEXT(CA7,"#,##0.00"),"-","△")&amp;"】"))</f>
        <v>【60.65】</v>
      </c>
      <c r="CB6" s="21">
        <f>IF(CB7="",NA(),CB7)</f>
        <v>159.03</v>
      </c>
      <c r="CC6" s="21">
        <f t="shared" ref="CC6:CK6" si="9">IF(CC7="",NA(),CC7)</f>
        <v>201.2</v>
      </c>
      <c r="CD6" s="21">
        <f t="shared" si="9"/>
        <v>151.99</v>
      </c>
      <c r="CE6" s="21">
        <f t="shared" si="9"/>
        <v>162.54</v>
      </c>
      <c r="CF6" s="21">
        <f t="shared" si="9"/>
        <v>151.79</v>
      </c>
      <c r="CG6" s="21">
        <f t="shared" si="9"/>
        <v>227.43</v>
      </c>
      <c r="CH6" s="21">
        <f t="shared" si="9"/>
        <v>230.88</v>
      </c>
      <c r="CI6" s="21">
        <f t="shared" si="9"/>
        <v>228.99</v>
      </c>
      <c r="CJ6" s="21">
        <f t="shared" si="9"/>
        <v>222.41</v>
      </c>
      <c r="CK6" s="21">
        <f t="shared" si="9"/>
        <v>228.21</v>
      </c>
      <c r="CL6" s="20" t="str">
        <f>IF(CL7="","",IF(CL7="-","【-】","【"&amp;SUBSTITUTE(TEXT(CL7,"#,##0.00"),"-","△")&amp;"】"))</f>
        <v>【256.97】</v>
      </c>
      <c r="CM6" s="21">
        <f>IF(CM7="",NA(),CM7)</f>
        <v>53.51</v>
      </c>
      <c r="CN6" s="21">
        <f t="shared" ref="CN6:CV6" si="10">IF(CN7="",NA(),CN7)</f>
        <v>54.14</v>
      </c>
      <c r="CO6" s="21">
        <f t="shared" si="10"/>
        <v>50.58</v>
      </c>
      <c r="CP6" s="21">
        <f t="shared" si="10"/>
        <v>57.83</v>
      </c>
      <c r="CQ6" s="21">
        <f t="shared" si="10"/>
        <v>54.72</v>
      </c>
      <c r="CR6" s="21">
        <f t="shared" si="10"/>
        <v>56.01</v>
      </c>
      <c r="CS6" s="21">
        <f t="shared" si="10"/>
        <v>56.72</v>
      </c>
      <c r="CT6" s="21">
        <f t="shared" si="10"/>
        <v>54.06</v>
      </c>
      <c r="CU6" s="21">
        <f t="shared" si="10"/>
        <v>55.26</v>
      </c>
      <c r="CV6" s="21">
        <f t="shared" si="10"/>
        <v>54.54</v>
      </c>
      <c r="CW6" s="20" t="str">
        <f>IF(CW7="","",IF(CW7="-","【-】","【"&amp;SUBSTITUTE(TEXT(CW7,"#,##0.00"),"-","△")&amp;"】"))</f>
        <v>【61.14】</v>
      </c>
      <c r="CX6" s="21">
        <f>IF(CX7="",NA(),CX7)</f>
        <v>93.62</v>
      </c>
      <c r="CY6" s="21">
        <f t="shared" ref="CY6:DG6" si="11">IF(CY7="",NA(),CY7)</f>
        <v>93.68</v>
      </c>
      <c r="CZ6" s="21">
        <f t="shared" si="11"/>
        <v>94.58</v>
      </c>
      <c r="DA6" s="21">
        <f t="shared" si="11"/>
        <v>95.31</v>
      </c>
      <c r="DB6" s="21">
        <f t="shared" si="11"/>
        <v>95.8</v>
      </c>
      <c r="DC6" s="21">
        <f t="shared" si="11"/>
        <v>89.77</v>
      </c>
      <c r="DD6" s="21">
        <f t="shared" si="11"/>
        <v>90.04</v>
      </c>
      <c r="DE6" s="21">
        <f t="shared" si="11"/>
        <v>90.11</v>
      </c>
      <c r="DF6" s="21">
        <f t="shared" si="11"/>
        <v>90.52</v>
      </c>
      <c r="DG6" s="21">
        <f t="shared" si="11"/>
        <v>90.3</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0.44</v>
      </c>
      <c r="EK6" s="21">
        <f t="shared" si="14"/>
        <v>0.04</v>
      </c>
      <c r="EL6" s="21">
        <f t="shared" si="14"/>
        <v>0.02</v>
      </c>
      <c r="EM6" s="21">
        <f t="shared" si="14"/>
        <v>0.02</v>
      </c>
      <c r="EN6" s="21">
        <f t="shared" si="14"/>
        <v>0.01</v>
      </c>
      <c r="EO6" s="20" t="str">
        <f>IF(EO7="","",IF(EO7="-","【-】","【"&amp;SUBSTITUTE(TEXT(EO7,"#,##0.00"),"-","△")&amp;"】"))</f>
        <v>【0.03】</v>
      </c>
    </row>
    <row r="7" spans="1:145" s="22" customFormat="1" x14ac:dyDescent="0.15">
      <c r="A7" s="14"/>
      <c r="B7" s="23">
        <v>2021</v>
      </c>
      <c r="C7" s="23">
        <v>54348</v>
      </c>
      <c r="D7" s="23">
        <v>47</v>
      </c>
      <c r="E7" s="23">
        <v>17</v>
      </c>
      <c r="F7" s="23">
        <v>5</v>
      </c>
      <c r="G7" s="23">
        <v>0</v>
      </c>
      <c r="H7" s="23" t="s">
        <v>98</v>
      </c>
      <c r="I7" s="23" t="s">
        <v>99</v>
      </c>
      <c r="J7" s="23" t="s">
        <v>100</v>
      </c>
      <c r="K7" s="23" t="s">
        <v>101</v>
      </c>
      <c r="L7" s="23" t="s">
        <v>102</v>
      </c>
      <c r="M7" s="23" t="s">
        <v>103</v>
      </c>
      <c r="N7" s="24" t="s">
        <v>104</v>
      </c>
      <c r="O7" s="24" t="s">
        <v>105</v>
      </c>
      <c r="P7" s="24">
        <v>21.3</v>
      </c>
      <c r="Q7" s="24">
        <v>101.1</v>
      </c>
      <c r="R7" s="24">
        <v>2695</v>
      </c>
      <c r="S7" s="24">
        <v>18549</v>
      </c>
      <c r="T7" s="24">
        <v>168.32</v>
      </c>
      <c r="U7" s="24">
        <v>110.2</v>
      </c>
      <c r="V7" s="24">
        <v>3926</v>
      </c>
      <c r="W7" s="24">
        <v>3.02</v>
      </c>
      <c r="X7" s="24">
        <v>1300</v>
      </c>
      <c r="Y7" s="24">
        <v>70.73</v>
      </c>
      <c r="Z7" s="24">
        <v>71.23</v>
      </c>
      <c r="AA7" s="24">
        <v>70.569999999999993</v>
      </c>
      <c r="AB7" s="24">
        <v>66.06</v>
      </c>
      <c r="AC7" s="24">
        <v>68.42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1195.67</v>
      </c>
      <c r="BG7" s="24">
        <v>1112.3800000000001</v>
      </c>
      <c r="BH7" s="24">
        <v>1056.43</v>
      </c>
      <c r="BI7" s="24">
        <v>946.06</v>
      </c>
      <c r="BJ7" s="24">
        <v>849.29</v>
      </c>
      <c r="BK7" s="24">
        <v>684.74</v>
      </c>
      <c r="BL7" s="24">
        <v>654.91999999999996</v>
      </c>
      <c r="BM7" s="24">
        <v>654.71</v>
      </c>
      <c r="BN7" s="24">
        <v>783.8</v>
      </c>
      <c r="BO7" s="24">
        <v>778.81</v>
      </c>
      <c r="BP7" s="24">
        <v>786.37</v>
      </c>
      <c r="BQ7" s="24">
        <v>85.8</v>
      </c>
      <c r="BR7" s="24">
        <v>67.81</v>
      </c>
      <c r="BS7" s="24">
        <v>85.16</v>
      </c>
      <c r="BT7" s="24">
        <v>86.85</v>
      </c>
      <c r="BU7" s="24">
        <v>89.98</v>
      </c>
      <c r="BV7" s="24">
        <v>65.33</v>
      </c>
      <c r="BW7" s="24">
        <v>65.39</v>
      </c>
      <c r="BX7" s="24">
        <v>65.37</v>
      </c>
      <c r="BY7" s="24">
        <v>68.11</v>
      </c>
      <c r="BZ7" s="24">
        <v>67.23</v>
      </c>
      <c r="CA7" s="24">
        <v>60.65</v>
      </c>
      <c r="CB7" s="24">
        <v>159.03</v>
      </c>
      <c r="CC7" s="24">
        <v>201.2</v>
      </c>
      <c r="CD7" s="24">
        <v>151.99</v>
      </c>
      <c r="CE7" s="24">
        <v>162.54</v>
      </c>
      <c r="CF7" s="24">
        <v>151.79</v>
      </c>
      <c r="CG7" s="24">
        <v>227.43</v>
      </c>
      <c r="CH7" s="24">
        <v>230.88</v>
      </c>
      <c r="CI7" s="24">
        <v>228.99</v>
      </c>
      <c r="CJ7" s="24">
        <v>222.41</v>
      </c>
      <c r="CK7" s="24">
        <v>228.21</v>
      </c>
      <c r="CL7" s="24">
        <v>256.97000000000003</v>
      </c>
      <c r="CM7" s="24">
        <v>53.51</v>
      </c>
      <c r="CN7" s="24">
        <v>54.14</v>
      </c>
      <c r="CO7" s="24">
        <v>50.58</v>
      </c>
      <c r="CP7" s="24">
        <v>57.83</v>
      </c>
      <c r="CQ7" s="24">
        <v>54.72</v>
      </c>
      <c r="CR7" s="24">
        <v>56.01</v>
      </c>
      <c r="CS7" s="24">
        <v>56.72</v>
      </c>
      <c r="CT7" s="24">
        <v>54.06</v>
      </c>
      <c r="CU7" s="24">
        <v>55.26</v>
      </c>
      <c r="CV7" s="24">
        <v>54.54</v>
      </c>
      <c r="CW7" s="24">
        <v>61.14</v>
      </c>
      <c r="CX7" s="24">
        <v>93.62</v>
      </c>
      <c r="CY7" s="24">
        <v>93.68</v>
      </c>
      <c r="CZ7" s="24">
        <v>94.58</v>
      </c>
      <c r="DA7" s="24">
        <v>95.31</v>
      </c>
      <c r="DB7" s="24">
        <v>95.8</v>
      </c>
      <c r="DC7" s="24">
        <v>89.77</v>
      </c>
      <c r="DD7" s="24">
        <v>90.04</v>
      </c>
      <c r="DE7" s="24">
        <v>90.11</v>
      </c>
      <c r="DF7" s="24">
        <v>90.52</v>
      </c>
      <c r="DG7" s="24">
        <v>90.3</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0.44</v>
      </c>
      <c r="EK7" s="24">
        <v>0.04</v>
      </c>
      <c r="EL7" s="24">
        <v>0.02</v>
      </c>
      <c r="EM7" s="24">
        <v>0.02</v>
      </c>
      <c r="EN7" s="24">
        <v>0.01</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2022-12-01T01:54:36Z</dcterms:created>
  <dcterms:modified xsi:type="dcterms:W3CDTF">2023-01-19T04:06:29Z</dcterms:modified>
  <cp:category/>
</cp:coreProperties>
</file>