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21 総務課財政係\(R05.1.10)公営企業に係る経営比較分析表(令和3年度決算)の分析等について\回答(01分析表)\"/>
    </mc:Choice>
  </mc:AlternateContent>
  <xr:revisionPtr revIDLastSave="0" documentId="13_ncr:1_{3B43810F-584D-40E6-B1F9-19AC3111D753}" xr6:coauthVersionLast="43" xr6:coauthVersionMax="43" xr10:uidLastSave="{00000000-0000-0000-0000-000000000000}"/>
  <workbookProtection workbookAlgorithmName="SHA-512" workbookHashValue="eKAS0Y1Y46PZM1bLaaYwQRQ4uyFJFArEhEbrWI4jRi8+1HQ45xuRn163zZK5PdqOnhJQj3KvgN9FUDVCBRshdA==" workbookSaltValue="ZOK9OxlYI4oHHKocV4Cjuw=="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F85" i="4"/>
  <c r="BB10" i="4"/>
  <c r="AL10" i="4"/>
  <c r="AD10" i="4"/>
  <c r="P10" i="4"/>
  <c r="B10" i="4"/>
  <c r="AT8" i="4"/>
  <c r="AD8" i="4"/>
  <c r="W8" i="4"/>
  <c r="I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<sst xmlns="http://schemas.openxmlformats.org/spreadsheetml/2006/main" count="297" uniqueCount="116">
  <si>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</si>
  <si>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</si>
  <si>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</si>
  <si>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</si>
  <si>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</si>
  <si>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</si>
  <si>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</si>
  <si>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</si>
  <si>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</si>
  <si>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</si>
  <si>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</si>
  <si>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</si>
  <si>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</si>
  <si>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</si>
  <si>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</si>
  <si>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</si>
  <si>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</si>
  <si>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</si>
  <si>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</si>
  <si>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</si>
  <si>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</si>
  <si>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</si>
  <si>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</si>
  <si>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</si>
  <si>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</si>
  <si>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</si>
  <si>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</si>
  <si>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</si>
  <si>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</si>
  <si>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</si>
  <si>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</si>
  <si>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</si>
  <si>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</si>
  <si>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</si>
  <si>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</si>
  <si>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</si>
  <si>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</si>
  <si>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</si>
  <si>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</si>
  <si>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</si>
  <si>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</si>
  <si>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</si>
  <si>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</si>
  <si>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</si>
  <si>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</si>
  <si>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</si>
  <si>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</si>
  <si>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</si>
  <si>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</si>
  <si>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</si>
  <si>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</si>
  <si>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</si>
  <si>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</si>
  <si>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</si>
  <si>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</si>
  <si>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</si>
  <si>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</si>
  <si>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</si>
  <si>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</si>
  <si>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</si>
  <si>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</si>
  <si>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</si>
  <si>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</si>
  <si>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</si>
  <si>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</si>
  <si>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</si>
  <si>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</si>
  <si>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</si>
  <si>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</si>
  <si>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</si>
  <si>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</si>
  <si>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</si>
  <si>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</si>
  <si>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</si>
  <si>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</si>
  <si>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</si>
  <si>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</si>
  <si>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</si>
  <si>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</si>
  <si>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</si>
  <si>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</si>
  <si>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</si>
  <si>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</si>
  <si>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</si>
  <si>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</si>
  <si>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</si>
  <si>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</si>
  <si>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</si>
  <si>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</si>
  <si>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</si>
  <si>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</si>
  <si>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</si>
  <si>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</si>
  <si>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</si>
  <si>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</si>
  <si>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</si>
  <si>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</si>
  <si>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</si>
  <si>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</si>
  <si>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</si>
  <si>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</si>
  <si>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</si>
  <si>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</si>
  <si>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</si>
  <si>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</si>
  <si>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</si>
  <si>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</si>
  <si>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</si>
  <si>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</si>
  <si>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</si>
  <si>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</si>
  <si>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</si>
  <si>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</si>
  <si>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独立採算を求められる公営企業としては赤字補填的な基準外繰入金の解消を目指すべきであり、その手段として経費削減と共に受益者負担の観点から使用料の改定が考えられる。しかし、汚水処理原価と使用料単価の差が大きく、同種のサービスである特定環境保全公共下水道の使用料設定と差をつけることは住民感情を考慮すると不公平感が生じてしまうため、独立採算に必要な水準までの増額改定を行うことは現実的には難しい。
収入面では伸び悩んでいる水洗化率を少しでも向上させるような取組を強化しつつ、支出面においては最適整備構想等に基づいて、長期的な視点での維持管理費や建設改良費が少しでも削減できるような施設の在り方を定め、能力が過大な施設についてはダウンサイジングも念頭に置きながら、今後の事業運営を進める必要がある。</t>
    <rPh sb="0" eb="2">
      <t>ドクリツ</t>
    </rPh>
    <rPh sb="2" eb="4">
      <t>サイサン</t>
    </rPh>
    <rPh sb="5" eb="6">
      <t>モト</t>
    </rPh>
    <rPh sb="10" eb="12">
      <t>コウエイ</t>
    </rPh>
    <rPh sb="12" eb="14">
      <t>キギョウ</t>
    </rPh>
    <rPh sb="18" eb="20">
      <t>アカジ</t>
    </rPh>
    <rPh sb="20" eb="22">
      <t>ホテン</t>
    </rPh>
    <rPh sb="22" eb="23">
      <t>テキ</t>
    </rPh>
    <rPh sb="24" eb="26">
      <t>キジュン</t>
    </rPh>
    <rPh sb="26" eb="27">
      <t>ガイ</t>
    </rPh>
    <rPh sb="27" eb="29">
      <t>クリイレ</t>
    </rPh>
    <rPh sb="29" eb="30">
      <t>キン</t>
    </rPh>
    <rPh sb="31" eb="33">
      <t>カイショウ</t>
    </rPh>
    <rPh sb="34" eb="36">
      <t>メザ</t>
    </rPh>
    <rPh sb="45" eb="47">
      <t>シュダン</t>
    </rPh>
    <rPh sb="50" eb="52">
      <t>ケイヒ</t>
    </rPh>
    <rPh sb="52" eb="54">
      <t>サクゲン</t>
    </rPh>
    <rPh sb="55" eb="56">
      <t>トモ</t>
    </rPh>
    <rPh sb="57" eb="60">
      <t>ジュエキシャ</t>
    </rPh>
    <rPh sb="60" eb="62">
      <t>フタン</t>
    </rPh>
    <rPh sb="63" eb="65">
      <t>カンテン</t>
    </rPh>
    <rPh sb="67" eb="70">
      <t>シヨウリョウ</t>
    </rPh>
    <rPh sb="71" eb="73">
      <t>カイテイ</t>
    </rPh>
    <rPh sb="74" eb="75">
      <t>カンガ</t>
    </rPh>
    <rPh sb="84" eb="86">
      <t>オスイ</t>
    </rPh>
    <rPh sb="86" eb="88">
      <t>ショリ</t>
    </rPh>
    <rPh sb="88" eb="90">
      <t>ゲンカ</t>
    </rPh>
    <rPh sb="91" eb="93">
      <t>シヨウ</t>
    </rPh>
    <rPh sb="93" eb="94">
      <t>リョウ</t>
    </rPh>
    <rPh sb="94" eb="96">
      <t>タンカ</t>
    </rPh>
    <rPh sb="97" eb="98">
      <t>サ</t>
    </rPh>
    <rPh sb="99" eb="100">
      <t>オオ</t>
    </rPh>
    <rPh sb="103" eb="105">
      <t>ドウシュ</t>
    </rPh>
    <rPh sb="113" eb="115">
      <t>トクテイ</t>
    </rPh>
    <rPh sb="115" eb="117">
      <t>カンキョウ</t>
    </rPh>
    <rPh sb="117" eb="119">
      <t>ホゼン</t>
    </rPh>
    <rPh sb="119" eb="121">
      <t>コウキョウ</t>
    </rPh>
    <rPh sb="121" eb="124">
      <t>ゲスイドウ</t>
    </rPh>
    <rPh sb="125" eb="128">
      <t>シヨウリョウ</t>
    </rPh>
    <rPh sb="128" eb="130">
      <t>セッテイ</t>
    </rPh>
    <rPh sb="131" eb="132">
      <t>サ</t>
    </rPh>
    <rPh sb="139" eb="141">
      <t>ジュウミン</t>
    </rPh>
    <rPh sb="141" eb="143">
      <t>カンジョウ</t>
    </rPh>
    <rPh sb="144" eb="146">
      <t>コウリョ</t>
    </rPh>
    <rPh sb="149" eb="152">
      <t>フコウヘイ</t>
    </rPh>
    <rPh sb="152" eb="153">
      <t>カン</t>
    </rPh>
    <rPh sb="154" eb="155">
      <t>ショウ</t>
    </rPh>
    <rPh sb="163" eb="165">
      <t>ドクリツ</t>
    </rPh>
    <rPh sb="165" eb="167">
      <t>サイサン</t>
    </rPh>
    <rPh sb="168" eb="170">
      <t>ヒツヨウ</t>
    </rPh>
    <rPh sb="171" eb="173">
      <t>スイジュン</t>
    </rPh>
    <rPh sb="176" eb="178">
      <t>ゾウガク</t>
    </rPh>
    <rPh sb="178" eb="180">
      <t>カイテイ</t>
    </rPh>
    <rPh sb="181" eb="182">
      <t>オコナ</t>
    </rPh>
    <rPh sb="186" eb="189">
      <t>ゲンジツテキ</t>
    </rPh>
    <rPh sb="191" eb="192">
      <t>ムズカ</t>
    </rPh>
    <rPh sb="197" eb="199">
      <t>シュウニュウ</t>
    </rPh>
    <rPh sb="199" eb="200">
      <t>メン</t>
    </rPh>
    <rPh sb="202" eb="203">
      <t>ノ</t>
    </rPh>
    <rPh sb="204" eb="205">
      <t>ナヤ</t>
    </rPh>
    <rPh sb="209" eb="212">
      <t>スイセンカ</t>
    </rPh>
    <rPh sb="212" eb="213">
      <t>リツ</t>
    </rPh>
    <rPh sb="214" eb="215">
      <t>スコ</t>
    </rPh>
    <rPh sb="218" eb="220">
      <t>コウジョウ</t>
    </rPh>
    <rPh sb="226" eb="228">
      <t>トリクミ</t>
    </rPh>
    <rPh sb="229" eb="231">
      <t>キョウカ</t>
    </rPh>
    <rPh sb="235" eb="237">
      <t>シシュツ</t>
    </rPh>
    <rPh sb="237" eb="238">
      <t>メン</t>
    </rPh>
    <rPh sb="243" eb="245">
      <t>サイテキ</t>
    </rPh>
    <rPh sb="245" eb="247">
      <t>セイビ</t>
    </rPh>
    <rPh sb="247" eb="249">
      <t>コウソウ</t>
    </rPh>
    <rPh sb="249" eb="250">
      <t>トウ</t>
    </rPh>
    <rPh sb="251" eb="252">
      <t>モト</t>
    </rPh>
    <rPh sb="256" eb="259">
      <t>チョウキテキ</t>
    </rPh>
    <rPh sb="260" eb="262">
      <t>シテン</t>
    </rPh>
    <rPh sb="264" eb="266">
      <t>イジ</t>
    </rPh>
    <rPh sb="266" eb="269">
      <t>カンリヒ</t>
    </rPh>
    <rPh sb="270" eb="272">
      <t>ケンセツ</t>
    </rPh>
    <rPh sb="272" eb="274">
      <t>カイリョウ</t>
    </rPh>
    <rPh sb="274" eb="275">
      <t>ヒ</t>
    </rPh>
    <rPh sb="276" eb="277">
      <t>スコ</t>
    </rPh>
    <rPh sb="280" eb="282">
      <t>サクゲン</t>
    </rPh>
    <rPh sb="288" eb="290">
      <t>シセツ</t>
    </rPh>
    <rPh sb="291" eb="292">
      <t>ア</t>
    </rPh>
    <rPh sb="293" eb="294">
      <t>カタ</t>
    </rPh>
    <rPh sb="295" eb="296">
      <t>サダ</t>
    </rPh>
    <rPh sb="298" eb="300">
      <t>ノウリョク</t>
    </rPh>
    <rPh sb="301" eb="303">
      <t>カダイ</t>
    </rPh>
    <rPh sb="304" eb="306">
      <t>シセツ</t>
    </rPh>
    <rPh sb="320" eb="322">
      <t>ネントウ</t>
    </rPh>
    <rPh sb="323" eb="324">
      <t>オ</t>
    </rPh>
    <rPh sb="329" eb="331">
      <t>コンゴ</t>
    </rPh>
    <rPh sb="332" eb="334">
      <t>ジギョウ</t>
    </rPh>
    <rPh sb="334" eb="336">
      <t>ウンエイ</t>
    </rPh>
    <rPh sb="337" eb="338">
      <t>スス</t>
    </rPh>
    <rPh sb="340" eb="342">
      <t>ヒツヨウ</t>
    </rPh>
    <phoneticPr fontId="4"/>
  </si>
  <si>
    <r>
      <t>各種指標が好転しているが、これは前年度の分析で記述した収益的収支と資本的収支の予算科目の設定方法を見直して変動したものであり、実態としては経営状況に大きな変化はないものと捉えている。経常収支比率が１００％にわずかに届かず累積欠損金が増加しているものの、会計上で統合されている特定環境保全公共下水道事業の利益分で補填できる金額に収まっている。
企業債残高の水準については、八郎湖が指定湖沼になったことに伴い平成２３年度に機能強化事業が必要となり、当初整備時の企業債を完済する前に新たな借入が発生したため、償還規模が大きくなり経営を圧迫している。
汚水処理原価３３９円/</t>
    </r>
    <r>
      <rPr>
        <sz val="11"/>
        <color theme="1"/>
        <rFont val="ＭＳ 明朝"/>
        <family val="1"/>
        <charset val="128"/>
      </rPr>
      <t>㎥</t>
    </r>
    <r>
      <rPr>
        <sz val="11"/>
        <color theme="1"/>
        <rFont val="ＭＳ ゴシック"/>
        <family val="3"/>
        <charset val="128"/>
      </rPr>
      <t>に対して現在の使用料単価は１４０円/㎥(税抜)となっており、大きな乖離が見られる。
水洗化率が低い水準で推移しており、十分な使用料収入が確保できていない状態にあるが、仮に水洗化率が１００％となったと仮定しても、単純計算で経費回収率７５％、施設利用率６０％程度に留まる試算となり、人口減少等の要因により既存の施設の能力が過大なものとなっているのが明らかである。
これらの課題に対して、現状では一般会計からの基準外繰入金に依存して経営を継続しているのが現状である。</t>
    </r>
    <rPh sb="46" eb="48">
      <t>ホウホウ</t>
    </rPh>
    <rPh sb="91" eb="93">
      <t>ケイジョウ</t>
    </rPh>
    <rPh sb="93" eb="95">
      <t>シュウシ</t>
    </rPh>
    <rPh sb="95" eb="97">
      <t>ヒリツ</t>
    </rPh>
    <rPh sb="107" eb="108">
      <t>トド</t>
    </rPh>
    <rPh sb="110" eb="112">
      <t>ルイセキ</t>
    </rPh>
    <rPh sb="112" eb="114">
      <t>ケッソン</t>
    </rPh>
    <rPh sb="114" eb="115">
      <t>キン</t>
    </rPh>
    <rPh sb="116" eb="118">
      <t>ゾウカ</t>
    </rPh>
    <rPh sb="126" eb="128">
      <t>カイケイ</t>
    </rPh>
    <rPh sb="128" eb="129">
      <t>ジョウ</t>
    </rPh>
    <rPh sb="130" eb="132">
      <t>トウゴウ</t>
    </rPh>
    <rPh sb="137" eb="139">
      <t>トクテイ</t>
    </rPh>
    <rPh sb="139" eb="141">
      <t>カンキョウ</t>
    </rPh>
    <rPh sb="141" eb="143">
      <t>ホゼン</t>
    </rPh>
    <rPh sb="143" eb="145">
      <t>コウキョウ</t>
    </rPh>
    <rPh sb="145" eb="148">
      <t>ゲスイドウ</t>
    </rPh>
    <rPh sb="148" eb="150">
      <t>ジギョウ</t>
    </rPh>
    <rPh sb="151" eb="153">
      <t>リエキ</t>
    </rPh>
    <rPh sb="153" eb="154">
      <t>ブン</t>
    </rPh>
    <rPh sb="155" eb="157">
      <t>ホテン</t>
    </rPh>
    <rPh sb="160" eb="162">
      <t>キンガク</t>
    </rPh>
    <rPh sb="163" eb="164">
      <t>オサ</t>
    </rPh>
    <rPh sb="172" eb="174">
      <t>キギョウ</t>
    </rPh>
    <rPh sb="174" eb="175">
      <t>サイ</t>
    </rPh>
    <rPh sb="175" eb="177">
      <t>ザンダカ</t>
    </rPh>
    <rPh sb="178" eb="180">
      <t>スイジュン</t>
    </rPh>
    <rPh sb="186" eb="188">
      <t>ハチロウ</t>
    </rPh>
    <rPh sb="188" eb="189">
      <t>コ</t>
    </rPh>
    <rPh sb="190" eb="192">
      <t>シテイ</t>
    </rPh>
    <rPh sb="192" eb="194">
      <t>コショウ</t>
    </rPh>
    <rPh sb="201" eb="202">
      <t>トモナ</t>
    </rPh>
    <rPh sb="203" eb="205">
      <t>ヘイセイ</t>
    </rPh>
    <rPh sb="207" eb="209">
      <t>ネンド</t>
    </rPh>
    <rPh sb="210" eb="212">
      <t>キノウ</t>
    </rPh>
    <rPh sb="212" eb="214">
      <t>キョウカ</t>
    </rPh>
    <rPh sb="214" eb="216">
      <t>ジギョウ</t>
    </rPh>
    <rPh sb="217" eb="219">
      <t>ヒツヨウ</t>
    </rPh>
    <rPh sb="223" eb="225">
      <t>トウショ</t>
    </rPh>
    <rPh sb="225" eb="227">
      <t>セイビ</t>
    </rPh>
    <rPh sb="227" eb="228">
      <t>ジ</t>
    </rPh>
    <rPh sb="229" eb="231">
      <t>キギョウ</t>
    </rPh>
    <rPh sb="231" eb="232">
      <t>サイ</t>
    </rPh>
    <rPh sb="233" eb="235">
      <t>カンサイ</t>
    </rPh>
    <rPh sb="237" eb="238">
      <t>マエ</t>
    </rPh>
    <rPh sb="239" eb="240">
      <t>アラ</t>
    </rPh>
    <rPh sb="242" eb="244">
      <t>カリイレ</t>
    </rPh>
    <rPh sb="245" eb="247">
      <t>ハッセイ</t>
    </rPh>
    <rPh sb="252" eb="254">
      <t>ショウカン</t>
    </rPh>
    <rPh sb="254" eb="256">
      <t>キボ</t>
    </rPh>
    <rPh sb="257" eb="258">
      <t>オオ</t>
    </rPh>
    <rPh sb="262" eb="264">
      <t>ケイエイ</t>
    </rPh>
    <rPh sb="265" eb="267">
      <t>アッパク</t>
    </rPh>
    <rPh sb="274" eb="276">
      <t>オスイ</t>
    </rPh>
    <rPh sb="276" eb="278">
      <t>ショリ</t>
    </rPh>
    <rPh sb="278" eb="280">
      <t>ゲンカ</t>
    </rPh>
    <rPh sb="283" eb="284">
      <t>エン</t>
    </rPh>
    <rPh sb="287" eb="288">
      <t>タイ</t>
    </rPh>
    <rPh sb="290" eb="292">
      <t>ゲンザイ</t>
    </rPh>
    <rPh sb="293" eb="296">
      <t>シヨウリョウ</t>
    </rPh>
    <rPh sb="296" eb="298">
      <t>タンカ</t>
    </rPh>
    <rPh sb="302" eb="303">
      <t>エン</t>
    </rPh>
    <rPh sb="306" eb="307">
      <t>ゼイ</t>
    </rPh>
    <rPh sb="307" eb="308">
      <t>ヌ</t>
    </rPh>
    <rPh sb="316" eb="317">
      <t>オオ</t>
    </rPh>
    <rPh sb="319" eb="321">
      <t>カイリ</t>
    </rPh>
    <rPh sb="322" eb="323">
      <t>ミ</t>
    </rPh>
    <rPh sb="329" eb="332">
      <t>スイセンカ</t>
    </rPh>
    <rPh sb="332" eb="333">
      <t>リツ</t>
    </rPh>
    <rPh sb="334" eb="335">
      <t>ヒク</t>
    </rPh>
    <rPh sb="336" eb="338">
      <t>スイジュン</t>
    </rPh>
    <rPh sb="339" eb="341">
      <t>スイイ</t>
    </rPh>
    <rPh sb="346" eb="348">
      <t>ジュウブン</t>
    </rPh>
    <rPh sb="349" eb="352">
      <t>シヨウリョウ</t>
    </rPh>
    <rPh sb="352" eb="354">
      <t>シュウニュウ</t>
    </rPh>
    <rPh sb="355" eb="357">
      <t>カクホ</t>
    </rPh>
    <rPh sb="363" eb="365">
      <t>ジョウタイ</t>
    </rPh>
    <rPh sb="370" eb="371">
      <t>カリ</t>
    </rPh>
    <rPh sb="372" eb="375">
      <t>スイセンカ</t>
    </rPh>
    <rPh sb="375" eb="376">
      <t>リツ</t>
    </rPh>
    <rPh sb="386" eb="388">
      <t>カテイ</t>
    </rPh>
    <rPh sb="392" eb="394">
      <t>タンジュン</t>
    </rPh>
    <rPh sb="394" eb="396">
      <t>ケイサン</t>
    </rPh>
    <rPh sb="397" eb="399">
      <t>ケイヒ</t>
    </rPh>
    <rPh sb="399" eb="401">
      <t>カイシュウ</t>
    </rPh>
    <rPh sb="401" eb="402">
      <t>リツ</t>
    </rPh>
    <rPh sb="406" eb="408">
      <t>シセツ</t>
    </rPh>
    <rPh sb="408" eb="410">
      <t>リヨウ</t>
    </rPh>
    <rPh sb="410" eb="411">
      <t>リツ</t>
    </rPh>
    <rPh sb="414" eb="416">
      <t>テイド</t>
    </rPh>
    <rPh sb="417" eb="418">
      <t>トド</t>
    </rPh>
    <rPh sb="420" eb="422">
      <t>シサン</t>
    </rPh>
    <rPh sb="426" eb="428">
      <t>ジンコウ</t>
    </rPh>
    <rPh sb="428" eb="430">
      <t>ゲンショウ</t>
    </rPh>
    <rPh sb="430" eb="431">
      <t>トウ</t>
    </rPh>
    <rPh sb="432" eb="434">
      <t>ヨウイン</t>
    </rPh>
    <rPh sb="437" eb="439">
      <t>キゾン</t>
    </rPh>
    <rPh sb="440" eb="442">
      <t>シセツ</t>
    </rPh>
    <rPh sb="443" eb="445">
      <t>ノウリョク</t>
    </rPh>
    <rPh sb="446" eb="448">
      <t>カダイ</t>
    </rPh>
    <rPh sb="459" eb="460">
      <t>アキ</t>
    </rPh>
    <rPh sb="472" eb="474">
      <t>カダイ</t>
    </rPh>
    <rPh sb="475" eb="476">
      <t>タイ</t>
    </rPh>
    <rPh sb="479" eb="481">
      <t>ゲンジョウ</t>
    </rPh>
    <rPh sb="483" eb="485">
      <t>イッパン</t>
    </rPh>
    <rPh sb="485" eb="487">
      <t>カイケイ</t>
    </rPh>
    <rPh sb="490" eb="492">
      <t>キジュン</t>
    </rPh>
    <rPh sb="492" eb="493">
      <t>ガイ</t>
    </rPh>
    <rPh sb="493" eb="495">
      <t>クリイレ</t>
    </rPh>
    <rPh sb="495" eb="496">
      <t>キン</t>
    </rPh>
    <rPh sb="497" eb="499">
      <t>イゾン</t>
    </rPh>
    <rPh sb="501" eb="503">
      <t>ケイエイ</t>
    </rPh>
    <rPh sb="504" eb="506">
      <t>ケイゾク</t>
    </rPh>
    <rPh sb="512" eb="514">
      <t>ゲンジョウ</t>
    </rPh>
    <phoneticPr fontId="4"/>
  </si>
  <si>
    <t>平成９年に旧八竜町で供用開始した芦崎処理区の管渠が最も古く、約２５年が経過している。下水道管渠の標準耐用年数は５０年であり、現状ではただちに管渠の更新が必要となるような大きな不具合は発生していない。
令和４年度に最適整備構想の策定が完了する予定のため、単純更新、処理区域の統廃合、下水道事業(流域接続)への統合など多角的な視点で施設の在り方を検討し、長寿命化だけでなく最も効率的な運営ができる将来の施設の在り方を探っていく。</t>
    <rPh sb="0" eb="2">
      <t>ヘイセイ</t>
    </rPh>
    <rPh sb="3" eb="4">
      <t>ネン</t>
    </rPh>
    <rPh sb="5" eb="6">
      <t>キュウ</t>
    </rPh>
    <rPh sb="6" eb="9">
      <t>ハチリュウマチ</t>
    </rPh>
    <rPh sb="10" eb="12">
      <t>キョウヨウ</t>
    </rPh>
    <rPh sb="12" eb="14">
      <t>カイシ</t>
    </rPh>
    <rPh sb="16" eb="18">
      <t>アシザキ</t>
    </rPh>
    <rPh sb="18" eb="20">
      <t>ショリ</t>
    </rPh>
    <rPh sb="20" eb="21">
      <t>ク</t>
    </rPh>
    <rPh sb="22" eb="24">
      <t>カンキョ</t>
    </rPh>
    <rPh sb="25" eb="26">
      <t>モット</t>
    </rPh>
    <rPh sb="27" eb="28">
      <t>フル</t>
    </rPh>
    <rPh sb="30" eb="31">
      <t>ヤク</t>
    </rPh>
    <rPh sb="33" eb="34">
      <t>ネン</t>
    </rPh>
    <rPh sb="35" eb="37">
      <t>ケイカ</t>
    </rPh>
    <rPh sb="42" eb="45">
      <t>ゲスイドウ</t>
    </rPh>
    <rPh sb="45" eb="47">
      <t>カンキョ</t>
    </rPh>
    <rPh sb="48" eb="50">
      <t>ヒョウジュン</t>
    </rPh>
    <rPh sb="50" eb="52">
      <t>タイヨウ</t>
    </rPh>
    <rPh sb="52" eb="54">
      <t>ネンスウ</t>
    </rPh>
    <rPh sb="57" eb="58">
      <t>ネン</t>
    </rPh>
    <rPh sb="62" eb="64">
      <t>ゲンジョウ</t>
    </rPh>
    <rPh sb="70" eb="72">
      <t>カンキョ</t>
    </rPh>
    <rPh sb="73" eb="75">
      <t>コウシン</t>
    </rPh>
    <rPh sb="76" eb="78">
      <t>ヒツヨウ</t>
    </rPh>
    <rPh sb="84" eb="85">
      <t>オオ</t>
    </rPh>
    <rPh sb="87" eb="90">
      <t>フグアイ</t>
    </rPh>
    <rPh sb="91" eb="93">
      <t>ハッセイ</t>
    </rPh>
    <rPh sb="101" eb="103">
      <t>レイワ</t>
    </rPh>
    <rPh sb="104" eb="106">
      <t>ネンド</t>
    </rPh>
    <rPh sb="107" eb="109">
      <t>サイテキ</t>
    </rPh>
    <rPh sb="109" eb="111">
      <t>セイビ</t>
    </rPh>
    <rPh sb="111" eb="113">
      <t>コウソウ</t>
    </rPh>
    <rPh sb="114" eb="116">
      <t>サクテイ</t>
    </rPh>
    <rPh sb="117" eb="119">
      <t>カンリョウ</t>
    </rPh>
    <rPh sb="121" eb="123">
      <t>ヨテイ</t>
    </rPh>
    <rPh sb="127" eb="129">
      <t>タンジュン</t>
    </rPh>
    <rPh sb="129" eb="131">
      <t>コウシン</t>
    </rPh>
    <rPh sb="132" eb="134">
      <t>ショリ</t>
    </rPh>
    <rPh sb="134" eb="136">
      <t>クイキ</t>
    </rPh>
    <rPh sb="137" eb="140">
      <t>トウハイゴウ</t>
    </rPh>
    <rPh sb="141" eb="144">
      <t>ゲスイドウ</t>
    </rPh>
    <rPh sb="144" eb="146">
      <t>ジギョウ</t>
    </rPh>
    <rPh sb="147" eb="149">
      <t>リュウイキ</t>
    </rPh>
    <rPh sb="149" eb="151">
      <t>セツゾク</t>
    </rPh>
    <rPh sb="154" eb="156">
      <t>トウゴウ</t>
    </rPh>
    <rPh sb="158" eb="161">
      <t>タカクテキ</t>
    </rPh>
    <rPh sb="162" eb="164">
      <t>シテン</t>
    </rPh>
    <rPh sb="165" eb="167">
      <t>シセツ</t>
    </rPh>
    <rPh sb="168" eb="169">
      <t>ア</t>
    </rPh>
    <rPh sb="170" eb="171">
      <t>カタ</t>
    </rPh>
    <rPh sb="172" eb="174">
      <t>ケントウ</t>
    </rPh>
    <rPh sb="176" eb="180">
      <t>チョウジュミョウカ</t>
    </rPh>
    <rPh sb="185" eb="186">
      <t>モット</t>
    </rPh>
    <rPh sb="187" eb="190">
      <t>コウリツテキ</t>
    </rPh>
    <rPh sb="191" eb="193">
      <t>ウンエイ</t>
    </rPh>
    <rPh sb="197" eb="199">
      <t>ショウライ</t>
    </rPh>
    <rPh sb="200" eb="202">
      <t>シセツ</t>
    </rPh>
    <rPh sb="203" eb="204">
      <t>ア</t>
    </rPh>
    <rPh sb="205" eb="206">
      <t>カタ</t>
    </rPh>
    <rPh sb="207" eb="208">
      <t>サグ</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</si>
</sst>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8B6-4724-9ABD-AD2F6E16F98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0.25</c:v>
                </c:pt>
                <c:pt idx="4">
                  <c:v>0.05</c:v>
                </c:pt>
              </c:numCache>
            </c:numRef>
          </c:val>
          <c:smooth val="0"/>
          <c:extLst>
            <c:ext xmlns:c16="http://schemas.microsoft.com/office/drawing/2014/chart" uri="{C3380CC4-5D6E-409C-BE32-E72D297353CC}">
              <c16:uniqueId val="{00000001-88B6-4724-9ABD-AD2F6E16F98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35.06</c:v>
                </c:pt>
                <c:pt idx="4">
                  <c:v>35.5</c:v>
                </c:pt>
              </c:numCache>
            </c:numRef>
          </c:val>
          <c:extLst>
            <c:ext xmlns:c16="http://schemas.microsoft.com/office/drawing/2014/chart" uri="{C3380CC4-5D6E-409C-BE32-E72D297353CC}">
              <c16:uniqueId val="{00000000-949D-4248-867F-BF454178B96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54.83</c:v>
                </c:pt>
                <c:pt idx="4">
                  <c:v>66.53</c:v>
                </c:pt>
              </c:numCache>
            </c:numRef>
          </c:val>
          <c:smooth val="0"/>
          <c:extLst>
            <c:ext xmlns:c16="http://schemas.microsoft.com/office/drawing/2014/chart" uri="{C3380CC4-5D6E-409C-BE32-E72D297353CC}">
              <c16:uniqueId val="{00000001-949D-4248-867F-BF454178B96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58.91</c:v>
                </c:pt>
                <c:pt idx="4">
                  <c:v>60.42</c:v>
                </c:pt>
              </c:numCache>
            </c:numRef>
          </c:val>
          <c:extLst>
            <c:ext xmlns:c16="http://schemas.microsoft.com/office/drawing/2014/chart" uri="{C3380CC4-5D6E-409C-BE32-E72D297353CC}">
              <c16:uniqueId val="{00000000-1D29-4D8F-BAD8-12EE7A941EF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84.7</c:v>
                </c:pt>
                <c:pt idx="4">
                  <c:v>84.67</c:v>
                </c:pt>
              </c:numCache>
            </c:numRef>
          </c:val>
          <c:smooth val="0"/>
          <c:extLst>
            <c:ext xmlns:c16="http://schemas.microsoft.com/office/drawing/2014/chart" uri="{C3380CC4-5D6E-409C-BE32-E72D297353CC}">
              <c16:uniqueId val="{00000001-1D29-4D8F-BAD8-12EE7A941EF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68.52</c:v>
                </c:pt>
                <c:pt idx="4">
                  <c:v>97.47</c:v>
                </c:pt>
              </c:numCache>
            </c:numRef>
          </c:val>
          <c:extLst>
            <c:ext xmlns:c16="http://schemas.microsoft.com/office/drawing/2014/chart" uri="{C3380CC4-5D6E-409C-BE32-E72D297353CC}">
              <c16:uniqueId val="{00000000-8F67-4F54-92A0-88827C68050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106.37</c:v>
                </c:pt>
                <c:pt idx="4">
                  <c:v>106.07</c:v>
                </c:pt>
              </c:numCache>
            </c:numRef>
          </c:val>
          <c:smooth val="0"/>
          <c:extLst>
            <c:ext xmlns:c16="http://schemas.microsoft.com/office/drawing/2014/chart" uri="{C3380CC4-5D6E-409C-BE32-E72D297353CC}">
              <c16:uniqueId val="{00000001-8F67-4F54-92A0-88827C68050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4.0599999999999996</c:v>
                </c:pt>
                <c:pt idx="4">
                  <c:v>8.11</c:v>
                </c:pt>
              </c:numCache>
            </c:numRef>
          </c:val>
          <c:extLst>
            <c:ext xmlns:c16="http://schemas.microsoft.com/office/drawing/2014/chart" uri="{C3380CC4-5D6E-409C-BE32-E72D297353CC}">
              <c16:uniqueId val="{00000000-22BA-462A-A2F3-02B2F6D46E5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20.34</c:v>
                </c:pt>
                <c:pt idx="4">
                  <c:v>21.85</c:v>
                </c:pt>
              </c:numCache>
            </c:numRef>
          </c:val>
          <c:smooth val="0"/>
          <c:extLst>
            <c:ext xmlns:c16="http://schemas.microsoft.com/office/drawing/2014/chart" uri="{C3380CC4-5D6E-409C-BE32-E72D297353CC}">
              <c16:uniqueId val="{00000001-22BA-462A-A2F3-02B2F6D46E5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E1B-4372-9B37-D356A7E2281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6E1B-4372-9B37-D356A7E2281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362.84</c:v>
                </c:pt>
                <c:pt idx="4">
                  <c:v>381.9</c:v>
                </c:pt>
              </c:numCache>
            </c:numRef>
          </c:val>
          <c:extLst>
            <c:ext xmlns:c16="http://schemas.microsoft.com/office/drawing/2014/chart" uri="{C3380CC4-5D6E-409C-BE32-E72D297353CC}">
              <c16:uniqueId val="{00000000-D7B9-4DD9-A447-6C2EEC2988A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139.02000000000001</c:v>
                </c:pt>
                <c:pt idx="4">
                  <c:v>132.04</c:v>
                </c:pt>
              </c:numCache>
            </c:numRef>
          </c:val>
          <c:smooth val="0"/>
          <c:extLst>
            <c:ext xmlns:c16="http://schemas.microsoft.com/office/drawing/2014/chart" uri="{C3380CC4-5D6E-409C-BE32-E72D297353CC}">
              <c16:uniqueId val="{00000001-D7B9-4DD9-A447-6C2EEC2988A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15.99</c:v>
                </c:pt>
                <c:pt idx="4">
                  <c:v>28.56</c:v>
                </c:pt>
              </c:numCache>
            </c:numRef>
          </c:val>
          <c:extLst>
            <c:ext xmlns:c16="http://schemas.microsoft.com/office/drawing/2014/chart" uri="{C3380CC4-5D6E-409C-BE32-E72D297353CC}">
              <c16:uniqueId val="{00000000-2972-4287-BD18-730970C6C38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29.13</c:v>
                </c:pt>
                <c:pt idx="4">
                  <c:v>35.69</c:v>
                </c:pt>
              </c:numCache>
            </c:numRef>
          </c:val>
          <c:smooth val="0"/>
          <c:extLst>
            <c:ext xmlns:c16="http://schemas.microsoft.com/office/drawing/2014/chart" uri="{C3380CC4-5D6E-409C-BE32-E72D297353CC}">
              <c16:uniqueId val="{00000001-2972-4287-BD18-730970C6C38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2262.1999999999998</c:v>
                </c:pt>
                <c:pt idx="4">
                  <c:v>2162.52</c:v>
                </c:pt>
              </c:numCache>
            </c:numRef>
          </c:val>
          <c:extLst>
            <c:ext xmlns:c16="http://schemas.microsoft.com/office/drawing/2014/chart" uri="{C3380CC4-5D6E-409C-BE32-E72D297353CC}">
              <c16:uniqueId val="{00000000-7972-49FB-A539-494D6362B3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867.83</c:v>
                </c:pt>
                <c:pt idx="4">
                  <c:v>791.76</c:v>
                </c:pt>
              </c:numCache>
            </c:numRef>
          </c:val>
          <c:smooth val="0"/>
          <c:extLst>
            <c:ext xmlns:c16="http://schemas.microsoft.com/office/drawing/2014/chart" uri="{C3380CC4-5D6E-409C-BE32-E72D297353CC}">
              <c16:uniqueId val="{00000001-7972-49FB-A539-494D6362B3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36.67</c:v>
                </c:pt>
                <c:pt idx="4">
                  <c:v>45.45</c:v>
                </c:pt>
              </c:numCache>
            </c:numRef>
          </c:val>
          <c:extLst>
            <c:ext xmlns:c16="http://schemas.microsoft.com/office/drawing/2014/chart" uri="{C3380CC4-5D6E-409C-BE32-E72D297353CC}">
              <c16:uniqueId val="{00000000-DA98-4F47-8F5E-A2D56ABC8AF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57.08</c:v>
                </c:pt>
                <c:pt idx="4">
                  <c:v>56.26</c:v>
                </c:pt>
              </c:numCache>
            </c:numRef>
          </c:val>
          <c:smooth val="0"/>
          <c:extLst>
            <c:ext xmlns:c16="http://schemas.microsoft.com/office/drawing/2014/chart" uri="{C3380CC4-5D6E-409C-BE32-E72D297353CC}">
              <c16:uniqueId val="{00000001-DA98-4F47-8F5E-A2D56ABC8AF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426.14</c:v>
                </c:pt>
                <c:pt idx="4">
                  <c:v>339.05</c:v>
                </c:pt>
              </c:numCache>
            </c:numRef>
          </c:val>
          <c:extLst>
            <c:ext xmlns:c16="http://schemas.microsoft.com/office/drawing/2014/chart" uri="{C3380CC4-5D6E-409C-BE32-E72D297353CC}">
              <c16:uniqueId val="{00000000-7C47-4C1B-AA63-4934F1F4567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274.99</c:v>
                </c:pt>
                <c:pt idx="4">
                  <c:v>282.08999999999997</c:v>
                </c:pt>
              </c:numCache>
            </c:numRef>
          </c:val>
          <c:smooth val="0"/>
          <c:extLst>
            <c:ext xmlns:c16="http://schemas.microsoft.com/office/drawing/2014/chart" uri="{C3380CC4-5D6E-409C-BE32-E72D297353CC}">
              <c16:uniqueId val="{00000001-7C47-4C1B-AA63-4934F1F4567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1"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三種町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15353</v>
      </c>
      <c r="AM8" s="42"/>
      <c r="AN8" s="42"/>
      <c r="AO8" s="42"/>
      <c r="AP8" s="42"/>
      <c r="AQ8" s="42"/>
      <c r="AR8" s="42"/>
      <c r="AS8" s="42"/>
      <c r="AT8" s="35">
        <f>データ!T6</f>
        <v>247.98</v>
      </c>
      <c r="AU8" s="35"/>
      <c r="AV8" s="35"/>
      <c r="AW8" s="35"/>
      <c r="AX8" s="35"/>
      <c r="AY8" s="35"/>
      <c r="AZ8" s="35"/>
      <c r="BA8" s="35"/>
      <c r="BB8" s="35">
        <f>データ!U6</f>
        <v>61.91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58.9</v>
      </c>
      <c r="J10" s="35"/>
      <c r="K10" s="35"/>
      <c r="L10" s="35"/>
      <c r="M10" s="35"/>
      <c r="N10" s="35"/>
      <c r="O10" s="35"/>
      <c r="P10" s="35">
        <f>データ!P6</f>
        <v>11.27</v>
      </c>
      <c r="Q10" s="35"/>
      <c r="R10" s="35"/>
      <c r="S10" s="35"/>
      <c r="T10" s="35"/>
      <c r="U10" s="35"/>
      <c r="V10" s="35"/>
      <c r="W10" s="35">
        <f>データ!Q6</f>
        <v>98.71</v>
      </c>
      <c r="X10" s="35"/>
      <c r="Y10" s="35"/>
      <c r="Z10" s="35"/>
      <c r="AA10" s="35"/>
      <c r="AB10" s="35"/>
      <c r="AC10" s="35"/>
      <c r="AD10" s="42">
        <f>データ!R6</f>
        <v>3080</v>
      </c>
      <c r="AE10" s="42"/>
      <c r="AF10" s="42"/>
      <c r="AG10" s="42"/>
      <c r="AH10" s="42"/>
      <c r="AI10" s="42"/>
      <c r="AJ10" s="42"/>
      <c r="AK10" s="2"/>
      <c r="AL10" s="42">
        <f>データ!V6</f>
        <v>1718</v>
      </c>
      <c r="AM10" s="42"/>
      <c r="AN10" s="42"/>
      <c r="AO10" s="42"/>
      <c r="AP10" s="42"/>
      <c r="AQ10" s="42"/>
      <c r="AR10" s="42"/>
      <c r="AS10" s="42"/>
      <c r="AT10" s="35">
        <f>データ!W6</f>
        <v>1.23</v>
      </c>
      <c r="AU10" s="35"/>
      <c r="AV10" s="35"/>
      <c r="AW10" s="35"/>
      <c r="AX10" s="35"/>
      <c r="AY10" s="35"/>
      <c r="AZ10" s="35"/>
      <c r="BA10" s="35"/>
      <c r="BB10" s="35">
        <f>データ!X6</f>
        <v>1396.75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O2GyjFfndv6I+LUVxKz0h+uu1LXzaWgqUzIW+GlYwnzOSP/lpJN7qiIG2J9pLoYnCEOoUCd1uO3UOo8O3P+NOA==" saltValue="V909y02iolwnw022nj5h1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53481</v>
      </c>
      <c r="D6" s="19">
        <f t="shared" si="3"/>
        <v>46</v>
      </c>
      <c r="E6" s="19">
        <f t="shared" si="3"/>
        <v>17</v>
      </c>
      <c r="F6" s="19">
        <f t="shared" si="3"/>
        <v>5</v>
      </c>
      <c r="G6" s="19">
        <f t="shared" si="3"/>
        <v>0</v>
      </c>
      <c r="H6" s="19" t="str">
        <f t="shared" si="3"/>
        <v>秋田県　三種町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58.9</v>
      </c>
      <c r="P6" s="20">
        <f t="shared" si="3"/>
        <v>11.27</v>
      </c>
      <c r="Q6" s="20">
        <f t="shared" si="3"/>
        <v>98.71</v>
      </c>
      <c r="R6" s="20">
        <f t="shared" si="3"/>
        <v>3080</v>
      </c>
      <c r="S6" s="20">
        <f t="shared" si="3"/>
        <v>15353</v>
      </c>
      <c r="T6" s="20">
        <f t="shared" si="3"/>
        <v>247.98</v>
      </c>
      <c r="U6" s="20">
        <f t="shared" si="3"/>
        <v>61.91</v>
      </c>
      <c r="V6" s="20">
        <f t="shared" si="3"/>
        <v>1718</v>
      </c>
      <c r="W6" s="20">
        <f t="shared" si="3"/>
        <v>1.23</v>
      </c>
      <c r="X6" s="20">
        <f t="shared" si="3"/>
        <v>1396.75</v>
      </c>
      <c r="Y6" s="21" t="str">
        <f>IF(Y7="",NA(),Y7)</f>
        <v>-</v>
      </c>
      <c r="Z6" s="21" t="str">
        <f t="shared" ref="Z6:AH6" si="4">IF(Z7="",NA(),Z7)</f>
        <v>-</v>
      </c>
      <c r="AA6" s="21" t="str">
        <f t="shared" si="4"/>
        <v>-</v>
      </c>
      <c r="AB6" s="21">
        <f t="shared" si="4"/>
        <v>68.52</v>
      </c>
      <c r="AC6" s="21">
        <f t="shared" si="4"/>
        <v>97.47</v>
      </c>
      <c r="AD6" s="21" t="str">
        <f t="shared" si="4"/>
        <v>-</v>
      </c>
      <c r="AE6" s="21" t="str">
        <f t="shared" si="4"/>
        <v>-</v>
      </c>
      <c r="AF6" s="21" t="str">
        <f t="shared" si="4"/>
        <v>-</v>
      </c>
      <c r="AG6" s="21">
        <f t="shared" si="4"/>
        <v>106.37</v>
      </c>
      <c r="AH6" s="21">
        <f t="shared" si="4"/>
        <v>106.07</v>
      </c>
      <c r="AI6" s="20" t="str">
        <f>IF(AI7="","",IF(AI7="-","【-】","【"&amp;SUBSTITUTE(TEXT(AI7,"#,##0.00"),"-","△")&amp;"】"))</f>
        <v>【104.16】</v>
      </c>
      <c r="AJ6" s="21" t="str">
        <f>IF(AJ7="",NA(),AJ7)</f>
        <v>-</v>
      </c>
      <c r="AK6" s="21" t="str">
        <f t="shared" ref="AK6:AS6" si="5">IF(AK7="",NA(),AK7)</f>
        <v>-</v>
      </c>
      <c r="AL6" s="21" t="str">
        <f t="shared" si="5"/>
        <v>-</v>
      </c>
      <c r="AM6" s="21">
        <f t="shared" si="5"/>
        <v>362.84</v>
      </c>
      <c r="AN6" s="21">
        <f t="shared" si="5"/>
        <v>381.9</v>
      </c>
      <c r="AO6" s="21" t="str">
        <f t="shared" si="5"/>
        <v>-</v>
      </c>
      <c r="AP6" s="21" t="str">
        <f t="shared" si="5"/>
        <v>-</v>
      </c>
      <c r="AQ6" s="21" t="str">
        <f t="shared" si="5"/>
        <v>-</v>
      </c>
      <c r="AR6" s="21">
        <f t="shared" si="5"/>
        <v>139.02000000000001</v>
      </c>
      <c r="AS6" s="21">
        <f t="shared" si="5"/>
        <v>132.04</v>
      </c>
      <c r="AT6" s="20" t="str">
        <f>IF(AT7="","",IF(AT7="-","【-】","【"&amp;SUBSTITUTE(TEXT(AT7,"#,##0.00"),"-","△")&amp;"】"))</f>
        <v>【128.23】</v>
      </c>
      <c r="AU6" s="21" t="str">
        <f>IF(AU7="",NA(),AU7)</f>
        <v>-</v>
      </c>
      <c r="AV6" s="21" t="str">
        <f t="shared" ref="AV6:BD6" si="6">IF(AV7="",NA(),AV7)</f>
        <v>-</v>
      </c>
      <c r="AW6" s="21" t="str">
        <f t="shared" si="6"/>
        <v>-</v>
      </c>
      <c r="AX6" s="21">
        <f t="shared" si="6"/>
        <v>15.99</v>
      </c>
      <c r="AY6" s="21">
        <f t="shared" si="6"/>
        <v>28.56</v>
      </c>
      <c r="AZ6" s="21" t="str">
        <f t="shared" si="6"/>
        <v>-</v>
      </c>
      <c r="BA6" s="21" t="str">
        <f t="shared" si="6"/>
        <v>-</v>
      </c>
      <c r="BB6" s="21" t="str">
        <f t="shared" si="6"/>
        <v>-</v>
      </c>
      <c r="BC6" s="21">
        <f t="shared" si="6"/>
        <v>29.13</v>
      </c>
      <c r="BD6" s="21">
        <f t="shared" si="6"/>
        <v>35.69</v>
      </c>
      <c r="BE6" s="20" t="str">
        <f>IF(BE7="","",IF(BE7="-","【-】","【"&amp;SUBSTITUTE(TEXT(BE7,"#,##0.00"),"-","△")&amp;"】"))</f>
        <v>【34.77】</v>
      </c>
      <c r="BF6" s="21" t="str">
        <f>IF(BF7="",NA(),BF7)</f>
        <v>-</v>
      </c>
      <c r="BG6" s="21" t="str">
        <f t="shared" ref="BG6:BO6" si="7">IF(BG7="",NA(),BG7)</f>
        <v>-</v>
      </c>
      <c r="BH6" s="21" t="str">
        <f t="shared" si="7"/>
        <v>-</v>
      </c>
      <c r="BI6" s="21">
        <f t="shared" si="7"/>
        <v>2262.1999999999998</v>
      </c>
      <c r="BJ6" s="21">
        <f t="shared" si="7"/>
        <v>2162.52</v>
      </c>
      <c r="BK6" s="21" t="str">
        <f t="shared" si="7"/>
        <v>-</v>
      </c>
      <c r="BL6" s="21" t="str">
        <f t="shared" si="7"/>
        <v>-</v>
      </c>
      <c r="BM6" s="21" t="str">
        <f t="shared" si="7"/>
        <v>-</v>
      </c>
      <c r="BN6" s="21">
        <f t="shared" si="7"/>
        <v>867.83</v>
      </c>
      <c r="BO6" s="21">
        <f t="shared" si="7"/>
        <v>791.76</v>
      </c>
      <c r="BP6" s="20" t="str">
        <f>IF(BP7="","",IF(BP7="-","【-】","【"&amp;SUBSTITUTE(TEXT(BP7,"#,##0.00"),"-","△")&amp;"】"))</f>
        <v>【786.37】</v>
      </c>
      <c r="BQ6" s="21" t="str">
        <f>IF(BQ7="",NA(),BQ7)</f>
        <v>-</v>
      </c>
      <c r="BR6" s="21" t="str">
        <f t="shared" ref="BR6:BZ6" si="8">IF(BR7="",NA(),BR7)</f>
        <v>-</v>
      </c>
      <c r="BS6" s="21" t="str">
        <f t="shared" si="8"/>
        <v>-</v>
      </c>
      <c r="BT6" s="21">
        <f t="shared" si="8"/>
        <v>36.67</v>
      </c>
      <c r="BU6" s="21">
        <f t="shared" si="8"/>
        <v>45.45</v>
      </c>
      <c r="BV6" s="21" t="str">
        <f t="shared" si="8"/>
        <v>-</v>
      </c>
      <c r="BW6" s="21" t="str">
        <f t="shared" si="8"/>
        <v>-</v>
      </c>
      <c r="BX6" s="21" t="str">
        <f t="shared" si="8"/>
        <v>-</v>
      </c>
      <c r="BY6" s="21">
        <f t="shared" si="8"/>
        <v>57.08</v>
      </c>
      <c r="BZ6" s="21">
        <f t="shared" si="8"/>
        <v>56.26</v>
      </c>
      <c r="CA6" s="20" t="str">
        <f>IF(CA7="","",IF(CA7="-","【-】","【"&amp;SUBSTITUTE(TEXT(CA7,"#,##0.00"),"-","△")&amp;"】"))</f>
        <v>【60.65】</v>
      </c>
      <c r="CB6" s="21" t="str">
        <f>IF(CB7="",NA(),CB7)</f>
        <v>-</v>
      </c>
      <c r="CC6" s="21" t="str">
        <f t="shared" ref="CC6:CK6" si="9">IF(CC7="",NA(),CC7)</f>
        <v>-</v>
      </c>
      <c r="CD6" s="21" t="str">
        <f t="shared" si="9"/>
        <v>-</v>
      </c>
      <c r="CE6" s="21">
        <f t="shared" si="9"/>
        <v>426.14</v>
      </c>
      <c r="CF6" s="21">
        <f t="shared" si="9"/>
        <v>339.05</v>
      </c>
      <c r="CG6" s="21" t="str">
        <f t="shared" si="9"/>
        <v>-</v>
      </c>
      <c r="CH6" s="21" t="str">
        <f t="shared" si="9"/>
        <v>-</v>
      </c>
      <c r="CI6" s="21" t="str">
        <f t="shared" si="9"/>
        <v>-</v>
      </c>
      <c r="CJ6" s="21">
        <f t="shared" si="9"/>
        <v>274.99</v>
      </c>
      <c r="CK6" s="21">
        <f t="shared" si="9"/>
        <v>282.08999999999997</v>
      </c>
      <c r="CL6" s="20" t="str">
        <f>IF(CL7="","",IF(CL7="-","【-】","【"&amp;SUBSTITUTE(TEXT(CL7,"#,##0.00"),"-","△")&amp;"】"))</f>
        <v>【256.97】</v>
      </c>
      <c r="CM6" s="21" t="str">
        <f>IF(CM7="",NA(),CM7)</f>
        <v>-</v>
      </c>
      <c r="CN6" s="21" t="str">
        <f t="shared" ref="CN6:CV6" si="10">IF(CN7="",NA(),CN7)</f>
        <v>-</v>
      </c>
      <c r="CO6" s="21" t="str">
        <f t="shared" si="10"/>
        <v>-</v>
      </c>
      <c r="CP6" s="21">
        <f t="shared" si="10"/>
        <v>35.06</v>
      </c>
      <c r="CQ6" s="21">
        <f t="shared" si="10"/>
        <v>35.5</v>
      </c>
      <c r="CR6" s="21" t="str">
        <f t="shared" si="10"/>
        <v>-</v>
      </c>
      <c r="CS6" s="21" t="str">
        <f t="shared" si="10"/>
        <v>-</v>
      </c>
      <c r="CT6" s="21" t="str">
        <f t="shared" si="10"/>
        <v>-</v>
      </c>
      <c r="CU6" s="21">
        <f t="shared" si="10"/>
        <v>54.83</v>
      </c>
      <c r="CV6" s="21">
        <f t="shared" si="10"/>
        <v>66.53</v>
      </c>
      <c r="CW6" s="20" t="str">
        <f>IF(CW7="","",IF(CW7="-","【-】","【"&amp;SUBSTITUTE(TEXT(CW7,"#,##0.00"),"-","△")&amp;"】"))</f>
        <v>【61.14】</v>
      </c>
      <c r="CX6" s="21" t="str">
        <f>IF(CX7="",NA(),CX7)</f>
        <v>-</v>
      </c>
      <c r="CY6" s="21" t="str">
        <f t="shared" ref="CY6:DG6" si="11">IF(CY7="",NA(),CY7)</f>
        <v>-</v>
      </c>
      <c r="CZ6" s="21" t="str">
        <f t="shared" si="11"/>
        <v>-</v>
      </c>
      <c r="DA6" s="21">
        <f t="shared" si="11"/>
        <v>58.91</v>
      </c>
      <c r="DB6" s="21">
        <f t="shared" si="11"/>
        <v>60.42</v>
      </c>
      <c r="DC6" s="21" t="str">
        <f t="shared" si="11"/>
        <v>-</v>
      </c>
      <c r="DD6" s="21" t="str">
        <f t="shared" si="11"/>
        <v>-</v>
      </c>
      <c r="DE6" s="21" t="str">
        <f t="shared" si="11"/>
        <v>-</v>
      </c>
      <c r="DF6" s="21">
        <f t="shared" si="11"/>
        <v>84.7</v>
      </c>
      <c r="DG6" s="21">
        <f t="shared" si="11"/>
        <v>84.67</v>
      </c>
      <c r="DH6" s="20" t="str">
        <f>IF(DH7="","",IF(DH7="-","【-】","【"&amp;SUBSTITUTE(TEXT(DH7,"#,##0.00"),"-","△")&amp;"】"))</f>
        <v>【86.91】</v>
      </c>
      <c r="DI6" s="21" t="str">
        <f>IF(DI7="",NA(),DI7)</f>
        <v>-</v>
      </c>
      <c r="DJ6" s="21" t="str">
        <f t="shared" ref="DJ6:DR6" si="12">IF(DJ7="",NA(),DJ7)</f>
        <v>-</v>
      </c>
      <c r="DK6" s="21" t="str">
        <f t="shared" si="12"/>
        <v>-</v>
      </c>
      <c r="DL6" s="21">
        <f t="shared" si="12"/>
        <v>4.0599999999999996</v>
      </c>
      <c r="DM6" s="21">
        <f t="shared" si="12"/>
        <v>8.11</v>
      </c>
      <c r="DN6" s="21" t="str">
        <f t="shared" si="12"/>
        <v>-</v>
      </c>
      <c r="DO6" s="21" t="str">
        <f t="shared" si="12"/>
        <v>-</v>
      </c>
      <c r="DP6" s="21" t="str">
        <f t="shared" si="12"/>
        <v>-</v>
      </c>
      <c r="DQ6" s="21">
        <f t="shared" si="12"/>
        <v>20.34</v>
      </c>
      <c r="DR6" s="21">
        <f t="shared" si="12"/>
        <v>21.85</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0.25</v>
      </c>
      <c r="EN6" s="21">
        <f t="shared" si="14"/>
        <v>0.05</v>
      </c>
      <c r="EO6" s="20" t="str">
        <f>IF(EO7="","",IF(EO7="-","【-】","【"&amp;SUBSTITUTE(TEXT(EO7,"#,##0.00"),"-","△")&amp;"】"))</f>
        <v>【0.03】</v>
      </c>
    </row>
    <row r="7" spans="1:148" s="22" customFormat="1" x14ac:dyDescent="0.15">
      <c r="A7" s="14"/>
      <c r="B7" s="23">
        <v>2021</v>
      </c>
      <c r="C7" s="23">
        <v>53481</v>
      </c>
      <c r="D7" s="23">
        <v>46</v>
      </c>
      <c r="E7" s="23">
        <v>17</v>
      </c>
      <c r="F7" s="23">
        <v>5</v>
      </c>
      <c r="G7" s="23">
        <v>0</v>
      </c>
      <c r="H7" s="23" t="s">
        <v>96</v>
      </c>
      <c r="I7" s="23" t="s">
        <v>97</v>
      </c>
      <c r="J7" s="23" t="s">
        <v>98</v>
      </c>
      <c r="K7" s="23" t="s">
        <v>99</v>
      </c>
      <c r="L7" s="23" t="s">
        <v>100</v>
      </c>
      <c r="M7" s="23" t="s">
        <v>101</v>
      </c>
      <c r="N7" s="24" t="s">
        <v>102</v>
      </c>
      <c r="O7" s="24">
        <v>58.9</v>
      </c>
      <c r="P7" s="24">
        <v>11.27</v>
      </c>
      <c r="Q7" s="24">
        <v>98.71</v>
      </c>
      <c r="R7" s="24">
        <v>3080</v>
      </c>
      <c r="S7" s="24">
        <v>15353</v>
      </c>
      <c r="T7" s="24">
        <v>247.98</v>
      </c>
      <c r="U7" s="24">
        <v>61.91</v>
      </c>
      <c r="V7" s="24">
        <v>1718</v>
      </c>
      <c r="W7" s="24">
        <v>1.23</v>
      </c>
      <c r="X7" s="24">
        <v>1396.75</v>
      </c>
      <c r="Y7" s="24" t="s">
        <v>102</v>
      </c>
      <c r="Z7" s="24" t="s">
        <v>102</v>
      </c>
      <c r="AA7" s="24" t="s">
        <v>102</v>
      </c>
      <c r="AB7" s="24">
        <v>68.52</v>
      </c>
      <c r="AC7" s="24">
        <v>97.47</v>
      </c>
      <c r="AD7" s="24" t="s">
        <v>102</v>
      </c>
      <c r="AE7" s="24" t="s">
        <v>102</v>
      </c>
      <c r="AF7" s="24" t="s">
        <v>102</v>
      </c>
      <c r="AG7" s="24">
        <v>106.37</v>
      </c>
      <c r="AH7" s="24">
        <v>106.07</v>
      </c>
      <c r="AI7" s="24">
        <v>104.16</v>
      </c>
      <c r="AJ7" s="24" t="s">
        <v>102</v>
      </c>
      <c r="AK7" s="24" t="s">
        <v>102</v>
      </c>
      <c r="AL7" s="24" t="s">
        <v>102</v>
      </c>
      <c r="AM7" s="24">
        <v>362.84</v>
      </c>
      <c r="AN7" s="24">
        <v>381.9</v>
      </c>
      <c r="AO7" s="24" t="s">
        <v>102</v>
      </c>
      <c r="AP7" s="24" t="s">
        <v>102</v>
      </c>
      <c r="AQ7" s="24" t="s">
        <v>102</v>
      </c>
      <c r="AR7" s="24">
        <v>139.02000000000001</v>
      </c>
      <c r="AS7" s="24">
        <v>132.04</v>
      </c>
      <c r="AT7" s="24">
        <v>128.22999999999999</v>
      </c>
      <c r="AU7" s="24" t="s">
        <v>102</v>
      </c>
      <c r="AV7" s="24" t="s">
        <v>102</v>
      </c>
      <c r="AW7" s="24" t="s">
        <v>102</v>
      </c>
      <c r="AX7" s="24">
        <v>15.99</v>
      </c>
      <c r="AY7" s="24">
        <v>28.56</v>
      </c>
      <c r="AZ7" s="24" t="s">
        <v>102</v>
      </c>
      <c r="BA7" s="24" t="s">
        <v>102</v>
      </c>
      <c r="BB7" s="24" t="s">
        <v>102</v>
      </c>
      <c r="BC7" s="24">
        <v>29.13</v>
      </c>
      <c r="BD7" s="24">
        <v>35.69</v>
      </c>
      <c r="BE7" s="24">
        <v>34.770000000000003</v>
      </c>
      <c r="BF7" s="24" t="s">
        <v>102</v>
      </c>
      <c r="BG7" s="24" t="s">
        <v>102</v>
      </c>
      <c r="BH7" s="24" t="s">
        <v>102</v>
      </c>
      <c r="BI7" s="24">
        <v>2262.1999999999998</v>
      </c>
      <c r="BJ7" s="24">
        <v>2162.52</v>
      </c>
      <c r="BK7" s="24" t="s">
        <v>102</v>
      </c>
      <c r="BL7" s="24" t="s">
        <v>102</v>
      </c>
      <c r="BM7" s="24" t="s">
        <v>102</v>
      </c>
      <c r="BN7" s="24">
        <v>867.83</v>
      </c>
      <c r="BO7" s="24">
        <v>791.76</v>
      </c>
      <c r="BP7" s="24">
        <v>786.37</v>
      </c>
      <c r="BQ7" s="24" t="s">
        <v>102</v>
      </c>
      <c r="BR7" s="24" t="s">
        <v>102</v>
      </c>
      <c r="BS7" s="24" t="s">
        <v>102</v>
      </c>
      <c r="BT7" s="24">
        <v>36.67</v>
      </c>
      <c r="BU7" s="24">
        <v>45.45</v>
      </c>
      <c r="BV7" s="24" t="s">
        <v>102</v>
      </c>
      <c r="BW7" s="24" t="s">
        <v>102</v>
      </c>
      <c r="BX7" s="24" t="s">
        <v>102</v>
      </c>
      <c r="BY7" s="24">
        <v>57.08</v>
      </c>
      <c r="BZ7" s="24">
        <v>56.26</v>
      </c>
      <c r="CA7" s="24">
        <v>60.65</v>
      </c>
      <c r="CB7" s="24" t="s">
        <v>102</v>
      </c>
      <c r="CC7" s="24" t="s">
        <v>102</v>
      </c>
      <c r="CD7" s="24" t="s">
        <v>102</v>
      </c>
      <c r="CE7" s="24">
        <v>426.14</v>
      </c>
      <c r="CF7" s="24">
        <v>339.05</v>
      </c>
      <c r="CG7" s="24" t="s">
        <v>102</v>
      </c>
      <c r="CH7" s="24" t="s">
        <v>102</v>
      </c>
      <c r="CI7" s="24" t="s">
        <v>102</v>
      </c>
      <c r="CJ7" s="24">
        <v>274.99</v>
      </c>
      <c r="CK7" s="24">
        <v>282.08999999999997</v>
      </c>
      <c r="CL7" s="24">
        <v>256.97000000000003</v>
      </c>
      <c r="CM7" s="24" t="s">
        <v>102</v>
      </c>
      <c r="CN7" s="24" t="s">
        <v>102</v>
      </c>
      <c r="CO7" s="24" t="s">
        <v>102</v>
      </c>
      <c r="CP7" s="24">
        <v>35.06</v>
      </c>
      <c r="CQ7" s="24">
        <v>35.5</v>
      </c>
      <c r="CR7" s="24" t="s">
        <v>102</v>
      </c>
      <c r="CS7" s="24" t="s">
        <v>102</v>
      </c>
      <c r="CT7" s="24" t="s">
        <v>102</v>
      </c>
      <c r="CU7" s="24">
        <v>54.83</v>
      </c>
      <c r="CV7" s="24">
        <v>66.53</v>
      </c>
      <c r="CW7" s="24">
        <v>61.14</v>
      </c>
      <c r="CX7" s="24" t="s">
        <v>102</v>
      </c>
      <c r="CY7" s="24" t="s">
        <v>102</v>
      </c>
      <c r="CZ7" s="24" t="s">
        <v>102</v>
      </c>
      <c r="DA7" s="24">
        <v>58.91</v>
      </c>
      <c r="DB7" s="24">
        <v>60.42</v>
      </c>
      <c r="DC7" s="24" t="s">
        <v>102</v>
      </c>
      <c r="DD7" s="24" t="s">
        <v>102</v>
      </c>
      <c r="DE7" s="24" t="s">
        <v>102</v>
      </c>
      <c r="DF7" s="24">
        <v>84.7</v>
      </c>
      <c r="DG7" s="24">
        <v>84.67</v>
      </c>
      <c r="DH7" s="24">
        <v>86.91</v>
      </c>
      <c r="DI7" s="24" t="s">
        <v>102</v>
      </c>
      <c r="DJ7" s="24" t="s">
        <v>102</v>
      </c>
      <c r="DK7" s="24" t="s">
        <v>102</v>
      </c>
      <c r="DL7" s="24">
        <v>4.0599999999999996</v>
      </c>
      <c r="DM7" s="24">
        <v>8.11</v>
      </c>
      <c r="DN7" s="24" t="s">
        <v>102</v>
      </c>
      <c r="DO7" s="24" t="s">
        <v>102</v>
      </c>
      <c r="DP7" s="24" t="s">
        <v>102</v>
      </c>
      <c r="DQ7" s="24">
        <v>20.34</v>
      </c>
      <c r="DR7" s="24">
        <v>21.85</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2023-01-17T06:17:25Z</cp:lastPrinted>
  <dcterms:created xsi:type="dcterms:W3CDTF">2022-12-01T01:32:42Z</dcterms:created>
  <dcterms:modified xsi:type="dcterms:W3CDTF">2023-01-17T06:17:28Z</dcterms:modified>
  <cp:category/>
</cp:coreProperties>
</file>