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D:\データ\24■経営比較分析（ケイエイヒカク）\R4\"/>
    </mc:Choice>
  </mc:AlternateContent>
  <xr:revisionPtr revIDLastSave="0" documentId="8_{7323A5EA-37FD-4D49-8FAB-0623746B0735}" xr6:coauthVersionLast="36" xr6:coauthVersionMax="36" xr10:uidLastSave="{00000000-0000-0000-0000-000000000000}"/>
  <workbookProtection workbookAlgorithmName="SHA-512" workbookHashValue="M7YbG2EixLcCxaBhn4ia5VF1QcsrpNoLKESgeFdokONVAC/ZtdMYrWMDdW2IeChvszT7mP2uvT51WQGJMF+JcQ==" workbookSaltValue="+rmpUdWQUQjiGo3Ua1w1oA==" workbookSpinCount="100000" lockStructure="1"/>
  <bookViews>
    <workbookView xWindow="0" yWindow="0" windowWidth="28800" windowHeight="121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P6" i="5"/>
  <c r="P10" i="4" s="1"/>
  <c r="O6" i="5"/>
  <c r="N6" i="5"/>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AT8" i="4"/>
  <c r="AL8" i="4"/>
  <c r="AD8" i="4"/>
  <c r="P8" i="4"/>
  <c r="I8" i="4"/>
  <c r="B8"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<sst xmlns="http://schemas.openxmlformats.org/spreadsheetml/2006/main" count="228" uniqueCount="114">
  <si>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</si>
  <si>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</si>
  <si>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</si>
  <si>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</si>
  <si>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</si>
  <si>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</si>
  <si>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</si>
  <si>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</si>
  <si>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</si>
  <si>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</si>
  <si>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</si>
  <si>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</si>
  <si>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</si>
  <si>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</si>
  <si>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</si>
  <si>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</si>
  <si>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</si>
  <si>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</si>
  <si>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</si>
  <si>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</si>
  <si>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</si>
  <si>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</si>
  <si>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</si>
  <si>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</si>
  <si>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</si>
  <si>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</si>
  <si>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</si>
  <si>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</si>
  <si>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</si>
  <si>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</si>
  <si>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</si>
  <si>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</si>
  <si>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</si>
  <si>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</si>
  <si>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</si>
  <si>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</si>
  <si>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</si>
  <si>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</si>
  <si>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</si>
  <si>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</si>
  <si>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</si>
  <si>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</si>
  <si>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</si>
  <si>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</si>
  <si>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</si>
  <si>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</si>
  <si>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</si>
  <si>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</si>
  <si>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</si>
  <si>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</si>
  <si>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</si>
  <si>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</si>
  <si>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</si>
  <si>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</si>
  <si>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</si>
  <si>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</si>
  <si>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</si>
  <si>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</si>
  <si>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</si>
  <si>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</si>
  <si>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</si>
  <si>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</si>
  <si>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</si>
  <si>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</si>
  <si>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</si>
  <si>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</si>
  <si>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</si>
  <si>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</si>
  <si>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</si>
  <si>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</si>
  <si>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</si>
  <si>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</si>
  <si>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</si>
  <si>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</si>
  <si>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</si>
  <si>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</si>
  <si>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</si>
  <si>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</si>
  <si>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</si>
  <si>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</si>
  <si>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</si>
  <si>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</si>
  <si>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</si>
  <si>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</si>
  <si>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</si>
  <si>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</si>
  <si>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</si>
  <si>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</si>
  <si>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</si>
  <si>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</si>
  <si>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</si>
  <si>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</si>
  <si>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</si>
  <si>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小坂町</t>
  </si>
  <si>
    <t>法適用</t>
  </si>
  <si>
    <t>水道事業</t>
  </si>
  <si>
    <t>末端給水事業</t>
  </si>
  <si>
    <t>A9</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</si>
  <si>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</si>
  <si>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</si>
  <si>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</si>
  <si>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</si>
  <si>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</si>
  <si>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</si>
  <si>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</si>
  <si>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</si>
  <si>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</si>
  <si>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</si>
  <si>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</si>
  <si>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</si>
  <si>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</si>
  <si>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・経常収支比率（経常損失）については、令和元年度は設備更新にかかる除却費等が増加したことから100％を下回ったいたが、一般会計からの繰入金等により令和２年度以降は100%を越えている。
・流動比率は翌年度に支払う消費税納付額により変動があるもので、流動資産には大きな変動はない。
・企業債残高対給水比率は類似団体と比較して非常に高い水準となっている。これは設備投資に係る費用を企業債の借入に依存していることによる。
・給水原価は類似団体と比較して高い水準となっている。これは、浄水場建設や老朽管更新等の設備投資に係る減価償却費や企業債利息の支払により、経常費用が類似団体よりも大きいためである。また、料金回収率が50％台で推移しており、給水に係る費用が給水収益以外の収入で大きく賄われている。
・効率性については、施設の老朽化が進み漏水が増加したことにより令和3年度は85.75％となっている。こまめな維持管理によりロスの減少を図りたい。施設利用率は、人口減少により類似団体よりもやや低い水準で推移している。</t>
    <rPh sb="3" eb="5">
      <t>シュウシ</t>
    </rPh>
    <rPh sb="19" eb="21">
      <t>レイワ</t>
    </rPh>
    <rPh sb="21" eb="24">
      <t>ガンネンド</t>
    </rPh>
    <rPh sb="69" eb="70">
      <t>ナド</t>
    </rPh>
    <rPh sb="73" eb="75">
      <t>レイワ</t>
    </rPh>
    <rPh sb="76" eb="78">
      <t>ネンド</t>
    </rPh>
    <rPh sb="78" eb="80">
      <t>イコウ</t>
    </rPh>
    <rPh sb="86" eb="87">
      <t>コ</t>
    </rPh>
    <phoneticPr fontId="4"/>
  </si>
  <si>
    <t>・下水道布設工事に合わせて水道老朽管の布設替工事を実施し、単独工事によるコスト増の防止と経年劣化による漏水の防止を図り計画的な更新を進めてきた。今後も必要な箇所について適切な改善を図っていく。</t>
    <phoneticPr fontId="4"/>
  </si>
  <si>
    <t>現時点では、一般会計からの繰入金（高料金対策分）により経営の効率化・財務の健全性は概ね確保されている。しかしながら、給水人口の減少等により定期的な料金体系の見直し・改定を行っても、給水収益の大幅な増には繋がらないことが今後予想される。
　また、平成29年度から簡易水道事業と経営統合したことにより更に負債を抱えることとなった。今後はより経費削減に努めるとともに各指標の傾向を十分に分析し、資産維持費の適切な管理・対策を講じる必要がある。
　地理的特殊性があるものの、施設の効率性が低い水準にあることから、今後の人口や産業活動に注視しながら老朽施設の更新等の検討を行い、計画的に効率的な運営に努めていく必要がある。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</si>
</sst>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formatCode="#,##0.00;&quot;△&quot;#,##0.00;&quot;-&quot;">
                  <c:v>0.25</c:v>
                </c:pt>
                <c:pt idx="1">
                  <c:v>0</c:v>
                </c:pt>
                <c:pt idx="2" formatCode="#,##0.00;&quot;△&quot;#,##0.00;&quot;-&quot;">
                  <c:v>8.35</c:v>
                </c:pt>
                <c:pt idx="3">
                  <c:v>0</c:v>
                </c:pt>
                <c:pt idx="4" formatCode="#,##0.00;&quot;△&quot;#,##0.00;&quot;-&quot;">
                  <c:v>0.85</c:v>
                </c:pt>
              </c:numCache>
            </c:numRef>
          </c:val>
          <c:extLst>
            <c:ext xmlns:c16="http://schemas.microsoft.com/office/drawing/2014/chart" uri="{C3380CC4-5D6E-409C-BE32-E72D297353CC}">
              <c16:uniqueId val="{00000000-192B-4F43-A7B6-776ABD5FE7F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c:v>
                </c:pt>
                <c:pt idx="1">
                  <c:v>0.32</c:v>
                </c:pt>
                <c:pt idx="2">
                  <c:v>0.81</c:v>
                </c:pt>
                <c:pt idx="3">
                  <c:v>0.38</c:v>
                </c:pt>
                <c:pt idx="4">
                  <c:v>0.51</c:v>
                </c:pt>
              </c:numCache>
            </c:numRef>
          </c:val>
          <c:smooth val="0"/>
          <c:extLst>
            <c:ext xmlns:c16="http://schemas.microsoft.com/office/drawing/2014/chart" uri="{C3380CC4-5D6E-409C-BE32-E72D297353CC}">
              <c16:uniqueId val="{00000001-192B-4F43-A7B6-776ABD5FE7F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36.21</c:v>
                </c:pt>
                <c:pt idx="1">
                  <c:v>35.82</c:v>
                </c:pt>
                <c:pt idx="2">
                  <c:v>35.06</c:v>
                </c:pt>
                <c:pt idx="3">
                  <c:v>35.08</c:v>
                </c:pt>
                <c:pt idx="4">
                  <c:v>35.39</c:v>
                </c:pt>
              </c:numCache>
            </c:numRef>
          </c:val>
          <c:extLst>
            <c:ext xmlns:c16="http://schemas.microsoft.com/office/drawing/2014/chart" uri="{C3380CC4-5D6E-409C-BE32-E72D297353CC}">
              <c16:uniqueId val="{00000000-589F-4076-96DD-C14C1F6D41E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38.979999999999997</c:v>
                </c:pt>
                <c:pt idx="1">
                  <c:v>39.61</c:v>
                </c:pt>
                <c:pt idx="2">
                  <c:v>41.06</c:v>
                </c:pt>
                <c:pt idx="3">
                  <c:v>39.94</c:v>
                </c:pt>
                <c:pt idx="4">
                  <c:v>40.19</c:v>
                </c:pt>
              </c:numCache>
            </c:numRef>
          </c:val>
          <c:smooth val="0"/>
          <c:extLst>
            <c:ext xmlns:c16="http://schemas.microsoft.com/office/drawing/2014/chart" uri="{C3380CC4-5D6E-409C-BE32-E72D297353CC}">
              <c16:uniqueId val="{00000001-589F-4076-96DD-C14C1F6D41E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84.76</c:v>
                </c:pt>
                <c:pt idx="1">
                  <c:v>84.9</c:v>
                </c:pt>
                <c:pt idx="2">
                  <c:v>85.13</c:v>
                </c:pt>
                <c:pt idx="3">
                  <c:v>85.03</c:v>
                </c:pt>
                <c:pt idx="4">
                  <c:v>85.75</c:v>
                </c:pt>
              </c:numCache>
            </c:numRef>
          </c:val>
          <c:extLst>
            <c:ext xmlns:c16="http://schemas.microsoft.com/office/drawing/2014/chart" uri="{C3380CC4-5D6E-409C-BE32-E72D297353CC}">
              <c16:uniqueId val="{00000000-7734-4A03-8B46-FE8A085A4FF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75.010000000000005</c:v>
                </c:pt>
                <c:pt idx="1">
                  <c:v>72.959999999999994</c:v>
                </c:pt>
                <c:pt idx="2">
                  <c:v>72.42</c:v>
                </c:pt>
                <c:pt idx="3">
                  <c:v>69.41</c:v>
                </c:pt>
                <c:pt idx="4">
                  <c:v>71.52</c:v>
                </c:pt>
              </c:numCache>
            </c:numRef>
          </c:val>
          <c:smooth val="0"/>
          <c:extLst>
            <c:ext xmlns:c16="http://schemas.microsoft.com/office/drawing/2014/chart" uri="{C3380CC4-5D6E-409C-BE32-E72D297353CC}">
              <c16:uniqueId val="{00000001-7734-4A03-8B46-FE8A085A4FF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104.55</c:v>
                </c:pt>
                <c:pt idx="1">
                  <c:v>102.22</c:v>
                </c:pt>
                <c:pt idx="2">
                  <c:v>99.58</c:v>
                </c:pt>
                <c:pt idx="3">
                  <c:v>101.97</c:v>
                </c:pt>
                <c:pt idx="4">
                  <c:v>102.59</c:v>
                </c:pt>
              </c:numCache>
            </c:numRef>
          </c:val>
          <c:extLst>
            <c:ext xmlns:c16="http://schemas.microsoft.com/office/drawing/2014/chart" uri="{C3380CC4-5D6E-409C-BE32-E72D297353CC}">
              <c16:uniqueId val="{00000000-48CC-4714-B310-463DCBE9626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104.85</c:v>
                </c:pt>
                <c:pt idx="1">
                  <c:v>107.64</c:v>
                </c:pt>
                <c:pt idx="2">
                  <c:v>108.22</c:v>
                </c:pt>
                <c:pt idx="3">
                  <c:v>114.22</c:v>
                </c:pt>
                <c:pt idx="4">
                  <c:v>108.19</c:v>
                </c:pt>
              </c:numCache>
            </c:numRef>
          </c:val>
          <c:smooth val="0"/>
          <c:extLst>
            <c:ext xmlns:c16="http://schemas.microsoft.com/office/drawing/2014/chart" uri="{C3380CC4-5D6E-409C-BE32-E72D297353CC}">
              <c16:uniqueId val="{00000001-48CC-4714-B310-463DCBE9626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24.47</c:v>
                </c:pt>
                <c:pt idx="1">
                  <c:v>27.07</c:v>
                </c:pt>
                <c:pt idx="2">
                  <c:v>32.270000000000003</c:v>
                </c:pt>
                <c:pt idx="3">
                  <c:v>34.869999999999997</c:v>
                </c:pt>
                <c:pt idx="4">
                  <c:v>36.369999999999997</c:v>
                </c:pt>
              </c:numCache>
            </c:numRef>
          </c:val>
          <c:extLst>
            <c:ext xmlns:c16="http://schemas.microsoft.com/office/drawing/2014/chart" uri="{C3380CC4-5D6E-409C-BE32-E72D297353CC}">
              <c16:uniqueId val="{00000000-4482-4257-87F9-B37F6305EE9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51.89</c:v>
                </c:pt>
                <c:pt idx="1">
                  <c:v>54.09</c:v>
                </c:pt>
                <c:pt idx="2">
                  <c:v>52.73</c:v>
                </c:pt>
                <c:pt idx="3">
                  <c:v>53.25</c:v>
                </c:pt>
                <c:pt idx="4">
                  <c:v>53.4</c:v>
                </c:pt>
              </c:numCache>
            </c:numRef>
          </c:val>
          <c:smooth val="0"/>
          <c:extLst>
            <c:ext xmlns:c16="http://schemas.microsoft.com/office/drawing/2014/chart" uri="{C3380CC4-5D6E-409C-BE32-E72D297353CC}">
              <c16:uniqueId val="{00000001-4482-4257-87F9-B37F6305EE9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F3-4286-B99D-52FA89F766A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14.74</c:v>
                </c:pt>
                <c:pt idx="1">
                  <c:v>18.68</c:v>
                </c:pt>
                <c:pt idx="2">
                  <c:v>19.91</c:v>
                </c:pt>
                <c:pt idx="3">
                  <c:v>23.02</c:v>
                </c:pt>
                <c:pt idx="4">
                  <c:v>21.86</c:v>
                </c:pt>
              </c:numCache>
            </c:numRef>
          </c:val>
          <c:smooth val="0"/>
          <c:extLst>
            <c:ext xmlns:c16="http://schemas.microsoft.com/office/drawing/2014/chart" uri="{C3380CC4-5D6E-409C-BE32-E72D297353CC}">
              <c16:uniqueId val="{00000001-2CF3-4286-B99D-52FA89F766A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32-4F8E-AB53-06B0DF1AD03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27.52</c:v>
                </c:pt>
                <c:pt idx="1">
                  <c:v>30.84</c:v>
                </c:pt>
                <c:pt idx="2">
                  <c:v>25.29</c:v>
                </c:pt>
                <c:pt idx="3">
                  <c:v>22.71</c:v>
                </c:pt>
                <c:pt idx="4">
                  <c:v>6.17</c:v>
                </c:pt>
              </c:numCache>
            </c:numRef>
          </c:val>
          <c:smooth val="0"/>
          <c:extLst>
            <c:ext xmlns:c16="http://schemas.microsoft.com/office/drawing/2014/chart" uri="{C3380CC4-5D6E-409C-BE32-E72D297353CC}">
              <c16:uniqueId val="{00000001-BD32-4F8E-AB53-06B0DF1AD03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206.29</c:v>
                </c:pt>
                <c:pt idx="1">
                  <c:v>207.63</c:v>
                </c:pt>
                <c:pt idx="2">
                  <c:v>201.22</c:v>
                </c:pt>
                <c:pt idx="3">
                  <c:v>189.68</c:v>
                </c:pt>
                <c:pt idx="4">
                  <c:v>183.59</c:v>
                </c:pt>
              </c:numCache>
            </c:numRef>
          </c:val>
          <c:extLst>
            <c:ext xmlns:c16="http://schemas.microsoft.com/office/drawing/2014/chart" uri="{C3380CC4-5D6E-409C-BE32-E72D297353CC}">
              <c16:uniqueId val="{00000000-3CDB-45A2-99E1-CFD34C3BD48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445.85</c:v>
                </c:pt>
                <c:pt idx="1">
                  <c:v>450.54</c:v>
                </c:pt>
                <c:pt idx="2">
                  <c:v>348.88</c:v>
                </c:pt>
                <c:pt idx="3">
                  <c:v>381.07</c:v>
                </c:pt>
                <c:pt idx="4">
                  <c:v>367.4</c:v>
                </c:pt>
              </c:numCache>
            </c:numRef>
          </c:val>
          <c:smooth val="0"/>
          <c:extLst>
            <c:ext xmlns:c16="http://schemas.microsoft.com/office/drawing/2014/chart" uri="{C3380CC4-5D6E-409C-BE32-E72D297353CC}">
              <c16:uniqueId val="{00000001-3CDB-45A2-99E1-CFD34C3BD48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2216.46</c:v>
                </c:pt>
                <c:pt idx="1">
                  <c:v>2088.0700000000002</c:v>
                </c:pt>
                <c:pt idx="2">
                  <c:v>2064.25</c:v>
                </c:pt>
                <c:pt idx="3">
                  <c:v>1965</c:v>
                </c:pt>
                <c:pt idx="4">
                  <c:v>1823.12</c:v>
                </c:pt>
              </c:numCache>
            </c:numRef>
          </c:val>
          <c:extLst>
            <c:ext xmlns:c16="http://schemas.microsoft.com/office/drawing/2014/chart" uri="{C3380CC4-5D6E-409C-BE32-E72D297353CC}">
              <c16:uniqueId val="{00000000-61EE-40E1-938A-E852F6E1472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516.34</c:v>
                </c:pt>
                <c:pt idx="1">
                  <c:v>496.56</c:v>
                </c:pt>
                <c:pt idx="2">
                  <c:v>540.38</c:v>
                </c:pt>
                <c:pt idx="3">
                  <c:v>556.47</c:v>
                </c:pt>
                <c:pt idx="4">
                  <c:v>564.99</c:v>
                </c:pt>
              </c:numCache>
            </c:numRef>
          </c:val>
          <c:smooth val="0"/>
          <c:extLst>
            <c:ext xmlns:c16="http://schemas.microsoft.com/office/drawing/2014/chart" uri="{C3380CC4-5D6E-409C-BE32-E72D297353CC}">
              <c16:uniqueId val="{00000001-61EE-40E1-938A-E852F6E1472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55.27</c:v>
                </c:pt>
                <c:pt idx="1">
                  <c:v>55.45</c:v>
                </c:pt>
                <c:pt idx="2">
                  <c:v>53.45</c:v>
                </c:pt>
                <c:pt idx="3">
                  <c:v>54.44</c:v>
                </c:pt>
                <c:pt idx="4">
                  <c:v>55.85</c:v>
                </c:pt>
              </c:numCache>
            </c:numRef>
          </c:val>
          <c:extLst>
            <c:ext xmlns:c16="http://schemas.microsoft.com/office/drawing/2014/chart" uri="{C3380CC4-5D6E-409C-BE32-E72D297353CC}">
              <c16:uniqueId val="{00000000-8764-4892-897C-F2DF82C4AD0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83.27</c:v>
                </c:pt>
                <c:pt idx="1">
                  <c:v>84.9</c:v>
                </c:pt>
                <c:pt idx="2">
                  <c:v>83.22</c:v>
                </c:pt>
                <c:pt idx="3">
                  <c:v>78.67</c:v>
                </c:pt>
                <c:pt idx="4">
                  <c:v>80.56</c:v>
                </c:pt>
              </c:numCache>
            </c:numRef>
          </c:val>
          <c:smooth val="0"/>
          <c:extLst>
            <c:ext xmlns:c16="http://schemas.microsoft.com/office/drawing/2014/chart" uri="{C3380CC4-5D6E-409C-BE32-E72D297353CC}">
              <c16:uniqueId val="{00000001-8764-4892-897C-F2DF82C4AD0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502.38</c:v>
                </c:pt>
                <c:pt idx="1">
                  <c:v>515.04</c:v>
                </c:pt>
                <c:pt idx="2">
                  <c:v>527.26</c:v>
                </c:pt>
                <c:pt idx="3">
                  <c:v>522.29</c:v>
                </c:pt>
                <c:pt idx="4">
                  <c:v>517.5</c:v>
                </c:pt>
              </c:numCache>
            </c:numRef>
          </c:val>
          <c:extLst>
            <c:ext xmlns:c16="http://schemas.microsoft.com/office/drawing/2014/chart" uri="{C3380CC4-5D6E-409C-BE32-E72D297353CC}">
              <c16:uniqueId val="{00000000-0944-4157-A2B9-B7917D35047F}"/>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228.81</c:v>
                </c:pt>
                <c:pt idx="1">
                  <c:v>231.9</c:v>
                </c:pt>
                <c:pt idx="2">
                  <c:v>234.17</c:v>
                </c:pt>
                <c:pt idx="3">
                  <c:v>257.95</c:v>
                </c:pt>
                <c:pt idx="4">
                  <c:v>260.87</c:v>
                </c:pt>
              </c:numCache>
            </c:numRef>
          </c:val>
          <c:smooth val="0"/>
          <c:extLst>
            <c:ext xmlns:c16="http://schemas.microsoft.com/office/drawing/2014/chart" uri="{C3380CC4-5D6E-409C-BE32-E72D297353CC}">
              <c16:uniqueId val="{00000001-0944-4157-A2B9-B7917D35047F}"/>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9" zoomScaleNormal="100" workbookViewId="0">
      <selection activeCell="BA59" sqref="BA5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小坂町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A9</v>
      </c>
      <c r="X8" s="76"/>
      <c r="Y8" s="76"/>
      <c r="Z8" s="76"/>
      <c r="AA8" s="76"/>
      <c r="AB8" s="76"/>
      <c r="AC8" s="76"/>
      <c r="AD8" s="76" t="str">
        <f>データ!$M$6</f>
        <v>非設置</v>
      </c>
      <c r="AE8" s="76"/>
      <c r="AF8" s="76"/>
      <c r="AG8" s="76"/>
      <c r="AH8" s="76"/>
      <c r="AI8" s="76"/>
      <c r="AJ8" s="76"/>
      <c r="AK8" s="2"/>
      <c r="AL8" s="59">
        <f>データ!$R$6</f>
        <v>4794</v>
      </c>
      <c r="AM8" s="59"/>
      <c r="AN8" s="59"/>
      <c r="AO8" s="59"/>
      <c r="AP8" s="59"/>
      <c r="AQ8" s="59"/>
      <c r="AR8" s="59"/>
      <c r="AS8" s="59"/>
      <c r="AT8" s="56">
        <f>データ!$S$6</f>
        <v>201.7</v>
      </c>
      <c r="AU8" s="57"/>
      <c r="AV8" s="57"/>
      <c r="AW8" s="57"/>
      <c r="AX8" s="57"/>
      <c r="AY8" s="57"/>
      <c r="AZ8" s="57"/>
      <c r="BA8" s="57"/>
      <c r="BB8" s="46">
        <f>データ!$T$6</f>
        <v>23.77</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40.79</v>
      </c>
      <c r="J10" s="57"/>
      <c r="K10" s="57"/>
      <c r="L10" s="57"/>
      <c r="M10" s="57"/>
      <c r="N10" s="57"/>
      <c r="O10" s="58"/>
      <c r="P10" s="46">
        <f>データ!$P$6</f>
        <v>100.34</v>
      </c>
      <c r="Q10" s="46"/>
      <c r="R10" s="46"/>
      <c r="S10" s="46"/>
      <c r="T10" s="46"/>
      <c r="U10" s="46"/>
      <c r="V10" s="46"/>
      <c r="W10" s="59">
        <f>データ!$Q$6</f>
        <v>5456</v>
      </c>
      <c r="X10" s="59"/>
      <c r="Y10" s="59"/>
      <c r="Z10" s="59"/>
      <c r="AA10" s="59"/>
      <c r="AB10" s="59"/>
      <c r="AC10" s="59"/>
      <c r="AD10" s="2"/>
      <c r="AE10" s="2"/>
      <c r="AF10" s="2"/>
      <c r="AG10" s="2"/>
      <c r="AH10" s="2"/>
      <c r="AI10" s="2"/>
      <c r="AJ10" s="2"/>
      <c r="AK10" s="2"/>
      <c r="AL10" s="59">
        <f>データ!$U$6</f>
        <v>4764</v>
      </c>
      <c r="AM10" s="59"/>
      <c r="AN10" s="59"/>
      <c r="AO10" s="59"/>
      <c r="AP10" s="59"/>
      <c r="AQ10" s="59"/>
      <c r="AR10" s="59"/>
      <c r="AS10" s="59"/>
      <c r="AT10" s="56">
        <f>データ!$V$6</f>
        <v>11.7</v>
      </c>
      <c r="AU10" s="57"/>
      <c r="AV10" s="57"/>
      <c r="AW10" s="57"/>
      <c r="AX10" s="57"/>
      <c r="AY10" s="57"/>
      <c r="AZ10" s="57"/>
      <c r="BA10" s="57"/>
      <c r="BB10" s="46">
        <f>データ!$W$6</f>
        <v>407.18</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111</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112</v>
      </c>
      <c r="BM47" s="90"/>
      <c r="BN47" s="90"/>
      <c r="BO47" s="90"/>
      <c r="BP47" s="90"/>
      <c r="BQ47" s="90"/>
      <c r="BR47" s="90"/>
      <c r="BS47" s="90"/>
      <c r="BT47" s="90"/>
      <c r="BU47" s="90"/>
      <c r="BV47" s="90"/>
      <c r="BW47" s="90"/>
      <c r="BX47" s="90"/>
      <c r="BY47" s="90"/>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90"/>
      <c r="BN48" s="90"/>
      <c r="BO48" s="90"/>
      <c r="BP48" s="90"/>
      <c r="BQ48" s="90"/>
      <c r="BR48" s="90"/>
      <c r="BS48" s="90"/>
      <c r="BT48" s="90"/>
      <c r="BU48" s="90"/>
      <c r="BV48" s="90"/>
      <c r="BW48" s="90"/>
      <c r="BX48" s="90"/>
      <c r="BY48" s="90"/>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90"/>
      <c r="BN49" s="90"/>
      <c r="BO49" s="90"/>
      <c r="BP49" s="90"/>
      <c r="BQ49" s="90"/>
      <c r="BR49" s="90"/>
      <c r="BS49" s="90"/>
      <c r="BT49" s="90"/>
      <c r="BU49" s="90"/>
      <c r="BV49" s="90"/>
      <c r="BW49" s="90"/>
      <c r="BX49" s="90"/>
      <c r="BY49" s="90"/>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90"/>
      <c r="BN50" s="90"/>
      <c r="BO50" s="90"/>
      <c r="BP50" s="90"/>
      <c r="BQ50" s="90"/>
      <c r="BR50" s="90"/>
      <c r="BS50" s="90"/>
      <c r="BT50" s="90"/>
      <c r="BU50" s="90"/>
      <c r="BV50" s="90"/>
      <c r="BW50" s="90"/>
      <c r="BX50" s="90"/>
      <c r="BY50" s="90"/>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90"/>
      <c r="BN51" s="90"/>
      <c r="BO51" s="90"/>
      <c r="BP51" s="90"/>
      <c r="BQ51" s="90"/>
      <c r="BR51" s="90"/>
      <c r="BS51" s="90"/>
      <c r="BT51" s="90"/>
      <c r="BU51" s="90"/>
      <c r="BV51" s="90"/>
      <c r="BW51" s="90"/>
      <c r="BX51" s="90"/>
      <c r="BY51" s="90"/>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90"/>
      <c r="BN52" s="90"/>
      <c r="BO52" s="90"/>
      <c r="BP52" s="90"/>
      <c r="BQ52" s="90"/>
      <c r="BR52" s="90"/>
      <c r="BS52" s="90"/>
      <c r="BT52" s="90"/>
      <c r="BU52" s="90"/>
      <c r="BV52" s="90"/>
      <c r="BW52" s="90"/>
      <c r="BX52" s="90"/>
      <c r="BY52" s="90"/>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90"/>
      <c r="BN53" s="90"/>
      <c r="BO53" s="90"/>
      <c r="BP53" s="90"/>
      <c r="BQ53" s="90"/>
      <c r="BR53" s="90"/>
      <c r="BS53" s="90"/>
      <c r="BT53" s="90"/>
      <c r="BU53" s="90"/>
      <c r="BV53" s="90"/>
      <c r="BW53" s="90"/>
      <c r="BX53" s="90"/>
      <c r="BY53" s="90"/>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90"/>
      <c r="BN54" s="90"/>
      <c r="BO54" s="90"/>
      <c r="BP54" s="90"/>
      <c r="BQ54" s="90"/>
      <c r="BR54" s="90"/>
      <c r="BS54" s="90"/>
      <c r="BT54" s="90"/>
      <c r="BU54" s="90"/>
      <c r="BV54" s="90"/>
      <c r="BW54" s="90"/>
      <c r="BX54" s="90"/>
      <c r="BY54" s="90"/>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90"/>
      <c r="BN55" s="90"/>
      <c r="BO55" s="90"/>
      <c r="BP55" s="90"/>
      <c r="BQ55" s="90"/>
      <c r="BR55" s="90"/>
      <c r="BS55" s="90"/>
      <c r="BT55" s="90"/>
      <c r="BU55" s="90"/>
      <c r="BV55" s="90"/>
      <c r="BW55" s="90"/>
      <c r="BX55" s="90"/>
      <c r="BY55" s="90"/>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90"/>
      <c r="BN56" s="90"/>
      <c r="BO56" s="90"/>
      <c r="BP56" s="90"/>
      <c r="BQ56" s="90"/>
      <c r="BR56" s="90"/>
      <c r="BS56" s="90"/>
      <c r="BT56" s="90"/>
      <c r="BU56" s="90"/>
      <c r="BV56" s="90"/>
      <c r="BW56" s="90"/>
      <c r="BX56" s="90"/>
      <c r="BY56" s="90"/>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90"/>
      <c r="BN57" s="90"/>
      <c r="BO57" s="90"/>
      <c r="BP57" s="90"/>
      <c r="BQ57" s="90"/>
      <c r="BR57" s="90"/>
      <c r="BS57" s="90"/>
      <c r="BT57" s="90"/>
      <c r="BU57" s="90"/>
      <c r="BV57" s="90"/>
      <c r="BW57" s="90"/>
      <c r="BX57" s="90"/>
      <c r="BY57" s="90"/>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90"/>
      <c r="BN58" s="90"/>
      <c r="BO58" s="90"/>
      <c r="BP58" s="90"/>
      <c r="BQ58" s="90"/>
      <c r="BR58" s="90"/>
      <c r="BS58" s="90"/>
      <c r="BT58" s="90"/>
      <c r="BU58" s="90"/>
      <c r="BV58" s="90"/>
      <c r="BW58" s="90"/>
      <c r="BX58" s="90"/>
      <c r="BY58" s="90"/>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90"/>
      <c r="BN59" s="90"/>
      <c r="BO59" s="90"/>
      <c r="BP59" s="90"/>
      <c r="BQ59" s="90"/>
      <c r="BR59" s="90"/>
      <c r="BS59" s="90"/>
      <c r="BT59" s="90"/>
      <c r="BU59" s="90"/>
      <c r="BV59" s="90"/>
      <c r="BW59" s="90"/>
      <c r="BX59" s="90"/>
      <c r="BY59" s="90"/>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90"/>
      <c r="BN60" s="90"/>
      <c r="BO60" s="90"/>
      <c r="BP60" s="90"/>
      <c r="BQ60" s="90"/>
      <c r="BR60" s="90"/>
      <c r="BS60" s="90"/>
      <c r="BT60" s="90"/>
      <c r="BU60" s="90"/>
      <c r="BV60" s="90"/>
      <c r="BW60" s="90"/>
      <c r="BX60" s="90"/>
      <c r="BY60" s="90"/>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90"/>
      <c r="BN61" s="90"/>
      <c r="BO61" s="90"/>
      <c r="BP61" s="90"/>
      <c r="BQ61" s="90"/>
      <c r="BR61" s="90"/>
      <c r="BS61" s="90"/>
      <c r="BT61" s="90"/>
      <c r="BU61" s="90"/>
      <c r="BV61" s="90"/>
      <c r="BW61" s="90"/>
      <c r="BX61" s="90"/>
      <c r="BY61" s="90"/>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90"/>
      <c r="BN62" s="90"/>
      <c r="BO62" s="90"/>
      <c r="BP62" s="90"/>
      <c r="BQ62" s="90"/>
      <c r="BR62" s="90"/>
      <c r="BS62" s="90"/>
      <c r="BT62" s="90"/>
      <c r="BU62" s="90"/>
      <c r="BV62" s="90"/>
      <c r="BW62" s="90"/>
      <c r="BX62" s="90"/>
      <c r="BY62" s="90"/>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90"/>
      <c r="BN63" s="90"/>
      <c r="BO63" s="90"/>
      <c r="BP63" s="90"/>
      <c r="BQ63" s="90"/>
      <c r="BR63" s="90"/>
      <c r="BS63" s="90"/>
      <c r="BT63" s="90"/>
      <c r="BU63" s="90"/>
      <c r="BV63" s="90"/>
      <c r="BW63" s="90"/>
      <c r="BX63" s="90"/>
      <c r="BY63" s="90"/>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113</v>
      </c>
      <c r="BM66" s="90"/>
      <c r="BN66" s="90"/>
      <c r="BO66" s="90"/>
      <c r="BP66" s="90"/>
      <c r="BQ66" s="90"/>
      <c r="BR66" s="90"/>
      <c r="BS66" s="90"/>
      <c r="BT66" s="90"/>
      <c r="BU66" s="90"/>
      <c r="BV66" s="90"/>
      <c r="BW66" s="90"/>
      <c r="BX66" s="90"/>
      <c r="BY66" s="90"/>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90"/>
      <c r="BN67" s="90"/>
      <c r="BO67" s="90"/>
      <c r="BP67" s="90"/>
      <c r="BQ67" s="90"/>
      <c r="BR67" s="90"/>
      <c r="BS67" s="90"/>
      <c r="BT67" s="90"/>
      <c r="BU67" s="90"/>
      <c r="BV67" s="90"/>
      <c r="BW67" s="90"/>
      <c r="BX67" s="90"/>
      <c r="BY67" s="90"/>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90"/>
      <c r="BN68" s="90"/>
      <c r="BO68" s="90"/>
      <c r="BP68" s="90"/>
      <c r="BQ68" s="90"/>
      <c r="BR68" s="90"/>
      <c r="BS68" s="90"/>
      <c r="BT68" s="90"/>
      <c r="BU68" s="90"/>
      <c r="BV68" s="90"/>
      <c r="BW68" s="90"/>
      <c r="BX68" s="90"/>
      <c r="BY68" s="90"/>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90"/>
      <c r="BN69" s="90"/>
      <c r="BO69" s="90"/>
      <c r="BP69" s="90"/>
      <c r="BQ69" s="90"/>
      <c r="BR69" s="90"/>
      <c r="BS69" s="90"/>
      <c r="BT69" s="90"/>
      <c r="BU69" s="90"/>
      <c r="BV69" s="90"/>
      <c r="BW69" s="90"/>
      <c r="BX69" s="90"/>
      <c r="BY69" s="90"/>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90"/>
      <c r="BN70" s="90"/>
      <c r="BO70" s="90"/>
      <c r="BP70" s="90"/>
      <c r="BQ70" s="90"/>
      <c r="BR70" s="90"/>
      <c r="BS70" s="90"/>
      <c r="BT70" s="90"/>
      <c r="BU70" s="90"/>
      <c r="BV70" s="90"/>
      <c r="BW70" s="90"/>
      <c r="BX70" s="90"/>
      <c r="BY70" s="90"/>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90"/>
      <c r="BN71" s="90"/>
      <c r="BO71" s="90"/>
      <c r="BP71" s="90"/>
      <c r="BQ71" s="90"/>
      <c r="BR71" s="90"/>
      <c r="BS71" s="90"/>
      <c r="BT71" s="90"/>
      <c r="BU71" s="90"/>
      <c r="BV71" s="90"/>
      <c r="BW71" s="90"/>
      <c r="BX71" s="90"/>
      <c r="BY71" s="90"/>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90"/>
      <c r="BN72" s="90"/>
      <c r="BO72" s="90"/>
      <c r="BP72" s="90"/>
      <c r="BQ72" s="90"/>
      <c r="BR72" s="90"/>
      <c r="BS72" s="90"/>
      <c r="BT72" s="90"/>
      <c r="BU72" s="90"/>
      <c r="BV72" s="90"/>
      <c r="BW72" s="90"/>
      <c r="BX72" s="90"/>
      <c r="BY72" s="90"/>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90"/>
      <c r="BN73" s="90"/>
      <c r="BO73" s="90"/>
      <c r="BP73" s="90"/>
      <c r="BQ73" s="90"/>
      <c r="BR73" s="90"/>
      <c r="BS73" s="90"/>
      <c r="BT73" s="90"/>
      <c r="BU73" s="90"/>
      <c r="BV73" s="90"/>
      <c r="BW73" s="90"/>
      <c r="BX73" s="90"/>
      <c r="BY73" s="90"/>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90"/>
      <c r="BN74" s="90"/>
      <c r="BO74" s="90"/>
      <c r="BP74" s="90"/>
      <c r="BQ74" s="90"/>
      <c r="BR74" s="90"/>
      <c r="BS74" s="90"/>
      <c r="BT74" s="90"/>
      <c r="BU74" s="90"/>
      <c r="BV74" s="90"/>
      <c r="BW74" s="90"/>
      <c r="BX74" s="90"/>
      <c r="BY74" s="90"/>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90"/>
      <c r="BN75" s="90"/>
      <c r="BO75" s="90"/>
      <c r="BP75" s="90"/>
      <c r="BQ75" s="90"/>
      <c r="BR75" s="90"/>
      <c r="BS75" s="90"/>
      <c r="BT75" s="90"/>
      <c r="BU75" s="90"/>
      <c r="BV75" s="90"/>
      <c r="BW75" s="90"/>
      <c r="BX75" s="90"/>
      <c r="BY75" s="90"/>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90"/>
      <c r="BN76" s="90"/>
      <c r="BO76" s="90"/>
      <c r="BP76" s="90"/>
      <c r="BQ76" s="90"/>
      <c r="BR76" s="90"/>
      <c r="BS76" s="90"/>
      <c r="BT76" s="90"/>
      <c r="BU76" s="90"/>
      <c r="BV76" s="90"/>
      <c r="BW76" s="90"/>
      <c r="BX76" s="90"/>
      <c r="BY76" s="90"/>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90"/>
      <c r="BN77" s="90"/>
      <c r="BO77" s="90"/>
      <c r="BP77" s="90"/>
      <c r="BQ77" s="90"/>
      <c r="BR77" s="90"/>
      <c r="BS77" s="90"/>
      <c r="BT77" s="90"/>
      <c r="BU77" s="90"/>
      <c r="BV77" s="90"/>
      <c r="BW77" s="90"/>
      <c r="BX77" s="90"/>
      <c r="BY77" s="90"/>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90"/>
      <c r="BN78" s="90"/>
      <c r="BO78" s="90"/>
      <c r="BP78" s="90"/>
      <c r="BQ78" s="90"/>
      <c r="BR78" s="90"/>
      <c r="BS78" s="90"/>
      <c r="BT78" s="90"/>
      <c r="BU78" s="90"/>
      <c r="BV78" s="90"/>
      <c r="BW78" s="90"/>
      <c r="BX78" s="90"/>
      <c r="BY78" s="90"/>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90"/>
      <c r="BN79" s="90"/>
      <c r="BO79" s="90"/>
      <c r="BP79" s="90"/>
      <c r="BQ79" s="90"/>
      <c r="BR79" s="90"/>
      <c r="BS79" s="90"/>
      <c r="BT79" s="90"/>
      <c r="BU79" s="90"/>
      <c r="BV79" s="90"/>
      <c r="BW79" s="90"/>
      <c r="BX79" s="90"/>
      <c r="BY79" s="90"/>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90"/>
      <c r="BN80" s="90"/>
      <c r="BO80" s="90"/>
      <c r="BP80" s="90"/>
      <c r="BQ80" s="90"/>
      <c r="BR80" s="90"/>
      <c r="BS80" s="90"/>
      <c r="BT80" s="90"/>
      <c r="BU80" s="90"/>
      <c r="BV80" s="90"/>
      <c r="BW80" s="90"/>
      <c r="BX80" s="90"/>
      <c r="BY80" s="90"/>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90"/>
      <c r="BN81" s="90"/>
      <c r="BO81" s="90"/>
      <c r="BP81" s="90"/>
      <c r="BQ81" s="90"/>
      <c r="BR81" s="90"/>
      <c r="BS81" s="90"/>
      <c r="BT81" s="90"/>
      <c r="BU81" s="90"/>
      <c r="BV81" s="90"/>
      <c r="BW81" s="90"/>
      <c r="BX81" s="90"/>
      <c r="BY81" s="90"/>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8pP9YECrashwPO6T8qxXmR2NuKMCncQZ8XRJoviVZpyAKwbDNGZWKe6iJuAOpA8DNqyZ99Z/PiZyUFn7cAFcdQ==" saltValue="c1L+iE1cZId1zaapHmBo2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53031</v>
      </c>
      <c r="D6" s="20">
        <f t="shared" si="3"/>
        <v>46</v>
      </c>
      <c r="E6" s="20">
        <f t="shared" si="3"/>
        <v>1</v>
      </c>
      <c r="F6" s="20">
        <f t="shared" si="3"/>
        <v>0</v>
      </c>
      <c r="G6" s="20">
        <f t="shared" si="3"/>
        <v>1</v>
      </c>
      <c r="H6" s="20" t="str">
        <f t="shared" si="3"/>
        <v>秋田県　小坂町</v>
      </c>
      <c r="I6" s="20" t="str">
        <f t="shared" si="3"/>
        <v>法適用</v>
      </c>
      <c r="J6" s="20" t="str">
        <f t="shared" si="3"/>
        <v>水道事業</v>
      </c>
      <c r="K6" s="20" t="str">
        <f t="shared" si="3"/>
        <v>末端給水事業</v>
      </c>
      <c r="L6" s="20" t="str">
        <f t="shared" si="3"/>
        <v>A9</v>
      </c>
      <c r="M6" s="20" t="str">
        <f t="shared" si="3"/>
        <v>非設置</v>
      </c>
      <c r="N6" s="21" t="str">
        <f t="shared" si="3"/>
        <v>-</v>
      </c>
      <c r="O6" s="21">
        <f t="shared" si="3"/>
        <v>40.79</v>
      </c>
      <c r="P6" s="21">
        <f t="shared" si="3"/>
        <v>100.34</v>
      </c>
      <c r="Q6" s="21">
        <f t="shared" si="3"/>
        <v>5456</v>
      </c>
      <c r="R6" s="21">
        <f t="shared" si="3"/>
        <v>4794</v>
      </c>
      <c r="S6" s="21">
        <f t="shared" si="3"/>
        <v>201.7</v>
      </c>
      <c r="T6" s="21">
        <f t="shared" si="3"/>
        <v>23.77</v>
      </c>
      <c r="U6" s="21">
        <f t="shared" si="3"/>
        <v>4764</v>
      </c>
      <c r="V6" s="21">
        <f t="shared" si="3"/>
        <v>11.7</v>
      </c>
      <c r="W6" s="21">
        <f t="shared" si="3"/>
        <v>407.18</v>
      </c>
      <c r="X6" s="22">
        <f>IF(X7="",NA(),X7)</f>
        <v>104.55</v>
      </c>
      <c r="Y6" s="22">
        <f t="shared" ref="Y6:AG6" si="4">IF(Y7="",NA(),Y7)</f>
        <v>102.22</v>
      </c>
      <c r="Z6" s="22">
        <f t="shared" si="4"/>
        <v>99.58</v>
      </c>
      <c r="AA6" s="22">
        <f t="shared" si="4"/>
        <v>101.97</v>
      </c>
      <c r="AB6" s="22">
        <f t="shared" si="4"/>
        <v>102.59</v>
      </c>
      <c r="AC6" s="22">
        <f t="shared" si="4"/>
        <v>104.85</v>
      </c>
      <c r="AD6" s="22">
        <f t="shared" si="4"/>
        <v>107.64</v>
      </c>
      <c r="AE6" s="22">
        <f t="shared" si="4"/>
        <v>108.22</v>
      </c>
      <c r="AF6" s="22">
        <f t="shared" si="4"/>
        <v>114.22</v>
      </c>
      <c r="AG6" s="22">
        <f t="shared" si="4"/>
        <v>108.19</v>
      </c>
      <c r="AH6" s="21" t="str">
        <f>IF(AH7="","",IF(AH7="-","【-】","【"&amp;SUBSTITUTE(TEXT(AH7,"#,##0.00"),"-","△")&amp;"】"))</f>
        <v>【111.39】</v>
      </c>
      <c r="AI6" s="21">
        <f>IF(AI7="",NA(),AI7)</f>
        <v>0</v>
      </c>
      <c r="AJ6" s="21">
        <f t="shared" ref="AJ6:AR6" si="5">IF(AJ7="",NA(),AJ7)</f>
        <v>0</v>
      </c>
      <c r="AK6" s="21">
        <f t="shared" si="5"/>
        <v>0</v>
      </c>
      <c r="AL6" s="21">
        <f t="shared" si="5"/>
        <v>0</v>
      </c>
      <c r="AM6" s="21">
        <f t="shared" si="5"/>
        <v>0</v>
      </c>
      <c r="AN6" s="22">
        <f t="shared" si="5"/>
        <v>27.52</v>
      </c>
      <c r="AO6" s="22">
        <f t="shared" si="5"/>
        <v>30.84</v>
      </c>
      <c r="AP6" s="22">
        <f t="shared" si="5"/>
        <v>25.29</v>
      </c>
      <c r="AQ6" s="22">
        <f t="shared" si="5"/>
        <v>22.71</v>
      </c>
      <c r="AR6" s="22">
        <f t="shared" si="5"/>
        <v>6.17</v>
      </c>
      <c r="AS6" s="21" t="str">
        <f>IF(AS7="","",IF(AS7="-","【-】","【"&amp;SUBSTITUTE(TEXT(AS7,"#,##0.00"),"-","△")&amp;"】"))</f>
        <v>【1.30】</v>
      </c>
      <c r="AT6" s="22">
        <f>IF(AT7="",NA(),AT7)</f>
        <v>206.29</v>
      </c>
      <c r="AU6" s="22">
        <f t="shared" ref="AU6:BC6" si="6">IF(AU7="",NA(),AU7)</f>
        <v>207.63</v>
      </c>
      <c r="AV6" s="22">
        <f t="shared" si="6"/>
        <v>201.22</v>
      </c>
      <c r="AW6" s="22">
        <f t="shared" si="6"/>
        <v>189.68</v>
      </c>
      <c r="AX6" s="22">
        <f t="shared" si="6"/>
        <v>183.59</v>
      </c>
      <c r="AY6" s="22">
        <f t="shared" si="6"/>
        <v>445.85</v>
      </c>
      <c r="AZ6" s="22">
        <f t="shared" si="6"/>
        <v>450.54</v>
      </c>
      <c r="BA6" s="22">
        <f t="shared" si="6"/>
        <v>348.88</v>
      </c>
      <c r="BB6" s="22">
        <f t="shared" si="6"/>
        <v>381.07</v>
      </c>
      <c r="BC6" s="22">
        <f t="shared" si="6"/>
        <v>367.4</v>
      </c>
      <c r="BD6" s="21" t="str">
        <f>IF(BD7="","",IF(BD7="-","【-】","【"&amp;SUBSTITUTE(TEXT(BD7,"#,##0.00"),"-","△")&amp;"】"))</f>
        <v>【261.51】</v>
      </c>
      <c r="BE6" s="22">
        <f>IF(BE7="",NA(),BE7)</f>
        <v>2216.46</v>
      </c>
      <c r="BF6" s="22">
        <f t="shared" ref="BF6:BN6" si="7">IF(BF7="",NA(),BF7)</f>
        <v>2088.0700000000002</v>
      </c>
      <c r="BG6" s="22">
        <f t="shared" si="7"/>
        <v>2064.25</v>
      </c>
      <c r="BH6" s="22">
        <f t="shared" si="7"/>
        <v>1965</v>
      </c>
      <c r="BI6" s="22">
        <f t="shared" si="7"/>
        <v>1823.12</v>
      </c>
      <c r="BJ6" s="22">
        <f t="shared" si="7"/>
        <v>516.34</v>
      </c>
      <c r="BK6" s="22">
        <f t="shared" si="7"/>
        <v>496.56</v>
      </c>
      <c r="BL6" s="22">
        <f t="shared" si="7"/>
        <v>540.38</v>
      </c>
      <c r="BM6" s="22">
        <f t="shared" si="7"/>
        <v>556.47</v>
      </c>
      <c r="BN6" s="22">
        <f t="shared" si="7"/>
        <v>564.99</v>
      </c>
      <c r="BO6" s="21" t="str">
        <f>IF(BO7="","",IF(BO7="-","【-】","【"&amp;SUBSTITUTE(TEXT(BO7,"#,##0.00"),"-","△")&amp;"】"))</f>
        <v>【265.16】</v>
      </c>
      <c r="BP6" s="22">
        <f>IF(BP7="",NA(),BP7)</f>
        <v>55.27</v>
      </c>
      <c r="BQ6" s="22">
        <f t="shared" ref="BQ6:BY6" si="8">IF(BQ7="",NA(),BQ7)</f>
        <v>55.45</v>
      </c>
      <c r="BR6" s="22">
        <f t="shared" si="8"/>
        <v>53.45</v>
      </c>
      <c r="BS6" s="22">
        <f t="shared" si="8"/>
        <v>54.44</v>
      </c>
      <c r="BT6" s="22">
        <f t="shared" si="8"/>
        <v>55.85</v>
      </c>
      <c r="BU6" s="22">
        <f t="shared" si="8"/>
        <v>83.27</v>
      </c>
      <c r="BV6" s="22">
        <f t="shared" si="8"/>
        <v>84.9</v>
      </c>
      <c r="BW6" s="22">
        <f t="shared" si="8"/>
        <v>83.22</v>
      </c>
      <c r="BX6" s="22">
        <f t="shared" si="8"/>
        <v>78.67</v>
      </c>
      <c r="BY6" s="22">
        <f t="shared" si="8"/>
        <v>80.56</v>
      </c>
      <c r="BZ6" s="21" t="str">
        <f>IF(BZ7="","",IF(BZ7="-","【-】","【"&amp;SUBSTITUTE(TEXT(BZ7,"#,##0.00"),"-","△")&amp;"】"))</f>
        <v>【102.35】</v>
      </c>
      <c r="CA6" s="22">
        <f>IF(CA7="",NA(),CA7)</f>
        <v>502.38</v>
      </c>
      <c r="CB6" s="22">
        <f t="shared" ref="CB6:CJ6" si="9">IF(CB7="",NA(),CB7)</f>
        <v>515.04</v>
      </c>
      <c r="CC6" s="22">
        <f t="shared" si="9"/>
        <v>527.26</v>
      </c>
      <c r="CD6" s="22">
        <f t="shared" si="9"/>
        <v>522.29</v>
      </c>
      <c r="CE6" s="22">
        <f t="shared" si="9"/>
        <v>517.5</v>
      </c>
      <c r="CF6" s="22">
        <f t="shared" si="9"/>
        <v>228.81</v>
      </c>
      <c r="CG6" s="22">
        <f t="shared" si="9"/>
        <v>231.9</v>
      </c>
      <c r="CH6" s="22">
        <f t="shared" si="9"/>
        <v>234.17</v>
      </c>
      <c r="CI6" s="22">
        <f t="shared" si="9"/>
        <v>257.95</v>
      </c>
      <c r="CJ6" s="22">
        <f t="shared" si="9"/>
        <v>260.87</v>
      </c>
      <c r="CK6" s="21" t="str">
        <f>IF(CK7="","",IF(CK7="-","【-】","【"&amp;SUBSTITUTE(TEXT(CK7,"#,##0.00"),"-","△")&amp;"】"))</f>
        <v>【167.74】</v>
      </c>
      <c r="CL6" s="22">
        <f>IF(CL7="",NA(),CL7)</f>
        <v>36.21</v>
      </c>
      <c r="CM6" s="22">
        <f t="shared" ref="CM6:CU6" si="10">IF(CM7="",NA(),CM7)</f>
        <v>35.82</v>
      </c>
      <c r="CN6" s="22">
        <f t="shared" si="10"/>
        <v>35.06</v>
      </c>
      <c r="CO6" s="22">
        <f t="shared" si="10"/>
        <v>35.08</v>
      </c>
      <c r="CP6" s="22">
        <f t="shared" si="10"/>
        <v>35.39</v>
      </c>
      <c r="CQ6" s="22">
        <f t="shared" si="10"/>
        <v>38.979999999999997</v>
      </c>
      <c r="CR6" s="22">
        <f t="shared" si="10"/>
        <v>39.61</v>
      </c>
      <c r="CS6" s="22">
        <f t="shared" si="10"/>
        <v>41.06</v>
      </c>
      <c r="CT6" s="22">
        <f t="shared" si="10"/>
        <v>39.94</v>
      </c>
      <c r="CU6" s="22">
        <f t="shared" si="10"/>
        <v>40.19</v>
      </c>
      <c r="CV6" s="21" t="str">
        <f>IF(CV7="","",IF(CV7="-","【-】","【"&amp;SUBSTITUTE(TEXT(CV7,"#,##0.00"),"-","△")&amp;"】"))</f>
        <v>【60.29】</v>
      </c>
      <c r="CW6" s="22">
        <f>IF(CW7="",NA(),CW7)</f>
        <v>84.76</v>
      </c>
      <c r="CX6" s="22">
        <f t="shared" ref="CX6:DF6" si="11">IF(CX7="",NA(),CX7)</f>
        <v>84.9</v>
      </c>
      <c r="CY6" s="22">
        <f t="shared" si="11"/>
        <v>85.13</v>
      </c>
      <c r="CZ6" s="22">
        <f t="shared" si="11"/>
        <v>85.03</v>
      </c>
      <c r="DA6" s="22">
        <f t="shared" si="11"/>
        <v>85.75</v>
      </c>
      <c r="DB6" s="22">
        <f t="shared" si="11"/>
        <v>75.010000000000005</v>
      </c>
      <c r="DC6" s="22">
        <f t="shared" si="11"/>
        <v>72.959999999999994</v>
      </c>
      <c r="DD6" s="22">
        <f t="shared" si="11"/>
        <v>72.42</v>
      </c>
      <c r="DE6" s="22">
        <f t="shared" si="11"/>
        <v>69.41</v>
      </c>
      <c r="DF6" s="22">
        <f t="shared" si="11"/>
        <v>71.52</v>
      </c>
      <c r="DG6" s="21" t="str">
        <f>IF(DG7="","",IF(DG7="-","【-】","【"&amp;SUBSTITUTE(TEXT(DG7,"#,##0.00"),"-","△")&amp;"】"))</f>
        <v>【90.12】</v>
      </c>
      <c r="DH6" s="22">
        <f>IF(DH7="",NA(),DH7)</f>
        <v>24.47</v>
      </c>
      <c r="DI6" s="22">
        <f t="shared" ref="DI6:DQ6" si="12">IF(DI7="",NA(),DI7)</f>
        <v>27.07</v>
      </c>
      <c r="DJ6" s="22">
        <f t="shared" si="12"/>
        <v>32.270000000000003</v>
      </c>
      <c r="DK6" s="22">
        <f t="shared" si="12"/>
        <v>34.869999999999997</v>
      </c>
      <c r="DL6" s="22">
        <f t="shared" si="12"/>
        <v>36.369999999999997</v>
      </c>
      <c r="DM6" s="22">
        <f t="shared" si="12"/>
        <v>51.89</v>
      </c>
      <c r="DN6" s="22">
        <f t="shared" si="12"/>
        <v>54.09</v>
      </c>
      <c r="DO6" s="22">
        <f t="shared" si="12"/>
        <v>52.73</v>
      </c>
      <c r="DP6" s="22">
        <f t="shared" si="12"/>
        <v>53.25</v>
      </c>
      <c r="DQ6" s="22">
        <f t="shared" si="12"/>
        <v>53.4</v>
      </c>
      <c r="DR6" s="21" t="str">
        <f>IF(DR7="","",IF(DR7="-","【-】","【"&amp;SUBSTITUTE(TEXT(DR7,"#,##0.00"),"-","△")&amp;"】"))</f>
        <v>【50.88】</v>
      </c>
      <c r="DS6" s="21">
        <f>IF(DS7="",NA(),DS7)</f>
        <v>0</v>
      </c>
      <c r="DT6" s="21">
        <f t="shared" ref="DT6:EB6" si="13">IF(DT7="",NA(),DT7)</f>
        <v>0</v>
      </c>
      <c r="DU6" s="21">
        <f t="shared" si="13"/>
        <v>0</v>
      </c>
      <c r="DV6" s="21">
        <f t="shared" si="13"/>
        <v>0</v>
      </c>
      <c r="DW6" s="21">
        <f t="shared" si="13"/>
        <v>0</v>
      </c>
      <c r="DX6" s="22">
        <f t="shared" si="13"/>
        <v>14.74</v>
      </c>
      <c r="DY6" s="22">
        <f t="shared" si="13"/>
        <v>18.68</v>
      </c>
      <c r="DZ6" s="22">
        <f t="shared" si="13"/>
        <v>19.91</v>
      </c>
      <c r="EA6" s="22">
        <f t="shared" si="13"/>
        <v>23.02</v>
      </c>
      <c r="EB6" s="22">
        <f t="shared" si="13"/>
        <v>21.86</v>
      </c>
      <c r="EC6" s="21" t="str">
        <f>IF(EC7="","",IF(EC7="-","【-】","【"&amp;SUBSTITUTE(TEXT(EC7,"#,##0.00"),"-","△")&amp;"】"))</f>
        <v>【22.30】</v>
      </c>
      <c r="ED6" s="22">
        <f>IF(ED7="",NA(),ED7)</f>
        <v>0.25</v>
      </c>
      <c r="EE6" s="21">
        <f t="shared" ref="EE6:EM6" si="14">IF(EE7="",NA(),EE7)</f>
        <v>0</v>
      </c>
      <c r="EF6" s="22">
        <f t="shared" si="14"/>
        <v>8.35</v>
      </c>
      <c r="EG6" s="21">
        <f t="shared" si="14"/>
        <v>0</v>
      </c>
      <c r="EH6" s="22">
        <f t="shared" si="14"/>
        <v>0.85</v>
      </c>
      <c r="EI6" s="22">
        <f t="shared" si="14"/>
        <v>0.4</v>
      </c>
      <c r="EJ6" s="22">
        <f t="shared" si="14"/>
        <v>0.32</v>
      </c>
      <c r="EK6" s="22">
        <f t="shared" si="14"/>
        <v>0.81</v>
      </c>
      <c r="EL6" s="22">
        <f t="shared" si="14"/>
        <v>0.38</v>
      </c>
      <c r="EM6" s="22">
        <f t="shared" si="14"/>
        <v>0.51</v>
      </c>
      <c r="EN6" s="21" t="str">
        <f>IF(EN7="","",IF(EN7="-","【-】","【"&amp;SUBSTITUTE(TEXT(EN7,"#,##0.00"),"-","△")&amp;"】"))</f>
        <v>【0.66】</v>
      </c>
    </row>
    <row r="7" spans="1:144" s="23" customFormat="1" x14ac:dyDescent="0.15">
      <c r="A7" s="15"/>
      <c r="B7" s="24">
        <v>2021</v>
      </c>
      <c r="C7" s="24">
        <v>53031</v>
      </c>
      <c r="D7" s="24">
        <v>46</v>
      </c>
      <c r="E7" s="24">
        <v>1</v>
      </c>
      <c r="F7" s="24">
        <v>0</v>
      </c>
      <c r="G7" s="24">
        <v>1</v>
      </c>
      <c r="H7" s="24" t="s">
        <v>93</v>
      </c>
      <c r="I7" s="24" t="s">
        <v>94</v>
      </c>
      <c r="J7" s="24" t="s">
        <v>95</v>
      </c>
      <c r="K7" s="24" t="s">
        <v>96</v>
      </c>
      <c r="L7" s="24" t="s">
        <v>97</v>
      </c>
      <c r="M7" s="24" t="s">
        <v>98</v>
      </c>
      <c r="N7" s="25" t="s">
        <v>99</v>
      </c>
      <c r="O7" s="25">
        <v>40.79</v>
      </c>
      <c r="P7" s="25">
        <v>100.34</v>
      </c>
      <c r="Q7" s="25">
        <v>5456</v>
      </c>
      <c r="R7" s="25">
        <v>4794</v>
      </c>
      <c r="S7" s="25">
        <v>201.7</v>
      </c>
      <c r="T7" s="25">
        <v>23.77</v>
      </c>
      <c r="U7" s="25">
        <v>4764</v>
      </c>
      <c r="V7" s="25">
        <v>11.7</v>
      </c>
      <c r="W7" s="25">
        <v>407.18</v>
      </c>
      <c r="X7" s="25">
        <v>104.55</v>
      </c>
      <c r="Y7" s="25">
        <v>102.22</v>
      </c>
      <c r="Z7" s="25">
        <v>99.58</v>
      </c>
      <c r="AA7" s="25">
        <v>101.97</v>
      </c>
      <c r="AB7" s="25">
        <v>102.59</v>
      </c>
      <c r="AC7" s="25">
        <v>104.85</v>
      </c>
      <c r="AD7" s="25">
        <v>107.64</v>
      </c>
      <c r="AE7" s="25">
        <v>108.22</v>
      </c>
      <c r="AF7" s="25">
        <v>114.22</v>
      </c>
      <c r="AG7" s="25">
        <v>108.19</v>
      </c>
      <c r="AH7" s="25">
        <v>111.39</v>
      </c>
      <c r="AI7" s="25">
        <v>0</v>
      </c>
      <c r="AJ7" s="25">
        <v>0</v>
      </c>
      <c r="AK7" s="25">
        <v>0</v>
      </c>
      <c r="AL7" s="25">
        <v>0</v>
      </c>
      <c r="AM7" s="25">
        <v>0</v>
      </c>
      <c r="AN7" s="25">
        <v>27.52</v>
      </c>
      <c r="AO7" s="25">
        <v>30.84</v>
      </c>
      <c r="AP7" s="25">
        <v>25.29</v>
      </c>
      <c r="AQ7" s="25">
        <v>22.71</v>
      </c>
      <c r="AR7" s="25">
        <v>6.17</v>
      </c>
      <c r="AS7" s="25">
        <v>1.3</v>
      </c>
      <c r="AT7" s="25">
        <v>206.29</v>
      </c>
      <c r="AU7" s="25">
        <v>207.63</v>
      </c>
      <c r="AV7" s="25">
        <v>201.22</v>
      </c>
      <c r="AW7" s="25">
        <v>189.68</v>
      </c>
      <c r="AX7" s="25">
        <v>183.59</v>
      </c>
      <c r="AY7" s="25">
        <v>445.85</v>
      </c>
      <c r="AZ7" s="25">
        <v>450.54</v>
      </c>
      <c r="BA7" s="25">
        <v>348.88</v>
      </c>
      <c r="BB7" s="25">
        <v>381.07</v>
      </c>
      <c r="BC7" s="25">
        <v>367.4</v>
      </c>
      <c r="BD7" s="25">
        <v>261.51</v>
      </c>
      <c r="BE7" s="25">
        <v>2216.46</v>
      </c>
      <c r="BF7" s="25">
        <v>2088.0700000000002</v>
      </c>
      <c r="BG7" s="25">
        <v>2064.25</v>
      </c>
      <c r="BH7" s="25">
        <v>1965</v>
      </c>
      <c r="BI7" s="25">
        <v>1823.12</v>
      </c>
      <c r="BJ7" s="25">
        <v>516.34</v>
      </c>
      <c r="BK7" s="25">
        <v>496.56</v>
      </c>
      <c r="BL7" s="25">
        <v>540.38</v>
      </c>
      <c r="BM7" s="25">
        <v>556.47</v>
      </c>
      <c r="BN7" s="25">
        <v>564.99</v>
      </c>
      <c r="BO7" s="25">
        <v>265.16000000000003</v>
      </c>
      <c r="BP7" s="25">
        <v>55.27</v>
      </c>
      <c r="BQ7" s="25">
        <v>55.45</v>
      </c>
      <c r="BR7" s="25">
        <v>53.45</v>
      </c>
      <c r="BS7" s="25">
        <v>54.44</v>
      </c>
      <c r="BT7" s="25">
        <v>55.85</v>
      </c>
      <c r="BU7" s="25">
        <v>83.27</v>
      </c>
      <c r="BV7" s="25">
        <v>84.9</v>
      </c>
      <c r="BW7" s="25">
        <v>83.22</v>
      </c>
      <c r="BX7" s="25">
        <v>78.67</v>
      </c>
      <c r="BY7" s="25">
        <v>80.56</v>
      </c>
      <c r="BZ7" s="25">
        <v>102.35</v>
      </c>
      <c r="CA7" s="25">
        <v>502.38</v>
      </c>
      <c r="CB7" s="25">
        <v>515.04</v>
      </c>
      <c r="CC7" s="25">
        <v>527.26</v>
      </c>
      <c r="CD7" s="25">
        <v>522.29</v>
      </c>
      <c r="CE7" s="25">
        <v>517.5</v>
      </c>
      <c r="CF7" s="25">
        <v>228.81</v>
      </c>
      <c r="CG7" s="25">
        <v>231.9</v>
      </c>
      <c r="CH7" s="25">
        <v>234.17</v>
      </c>
      <c r="CI7" s="25">
        <v>257.95</v>
      </c>
      <c r="CJ7" s="25">
        <v>260.87</v>
      </c>
      <c r="CK7" s="25">
        <v>167.74</v>
      </c>
      <c r="CL7" s="25">
        <v>36.21</v>
      </c>
      <c r="CM7" s="25">
        <v>35.82</v>
      </c>
      <c r="CN7" s="25">
        <v>35.06</v>
      </c>
      <c r="CO7" s="25">
        <v>35.08</v>
      </c>
      <c r="CP7" s="25">
        <v>35.39</v>
      </c>
      <c r="CQ7" s="25">
        <v>38.979999999999997</v>
      </c>
      <c r="CR7" s="25">
        <v>39.61</v>
      </c>
      <c r="CS7" s="25">
        <v>41.06</v>
      </c>
      <c r="CT7" s="25">
        <v>39.94</v>
      </c>
      <c r="CU7" s="25">
        <v>40.19</v>
      </c>
      <c r="CV7" s="25">
        <v>60.29</v>
      </c>
      <c r="CW7" s="25">
        <v>84.76</v>
      </c>
      <c r="CX7" s="25">
        <v>84.9</v>
      </c>
      <c r="CY7" s="25">
        <v>85.13</v>
      </c>
      <c r="CZ7" s="25">
        <v>85.03</v>
      </c>
      <c r="DA7" s="25">
        <v>85.75</v>
      </c>
      <c r="DB7" s="25">
        <v>75.010000000000005</v>
      </c>
      <c r="DC7" s="25">
        <v>72.959999999999994</v>
      </c>
      <c r="DD7" s="25">
        <v>72.42</v>
      </c>
      <c r="DE7" s="25">
        <v>69.41</v>
      </c>
      <c r="DF7" s="25">
        <v>71.52</v>
      </c>
      <c r="DG7" s="25">
        <v>90.12</v>
      </c>
      <c r="DH7" s="25">
        <v>24.47</v>
      </c>
      <c r="DI7" s="25">
        <v>27.07</v>
      </c>
      <c r="DJ7" s="25">
        <v>32.270000000000003</v>
      </c>
      <c r="DK7" s="25">
        <v>34.869999999999997</v>
      </c>
      <c r="DL7" s="25">
        <v>36.369999999999997</v>
      </c>
      <c r="DM7" s="25">
        <v>51.89</v>
      </c>
      <c r="DN7" s="25">
        <v>54.09</v>
      </c>
      <c r="DO7" s="25">
        <v>52.73</v>
      </c>
      <c r="DP7" s="25">
        <v>53.25</v>
      </c>
      <c r="DQ7" s="25">
        <v>53.4</v>
      </c>
      <c r="DR7" s="25">
        <v>50.88</v>
      </c>
      <c r="DS7" s="25">
        <v>0</v>
      </c>
      <c r="DT7" s="25">
        <v>0</v>
      </c>
      <c r="DU7" s="25">
        <v>0</v>
      </c>
      <c r="DV7" s="25">
        <v>0</v>
      </c>
      <c r="DW7" s="25">
        <v>0</v>
      </c>
      <c r="DX7" s="25">
        <v>14.74</v>
      </c>
      <c r="DY7" s="25">
        <v>18.68</v>
      </c>
      <c r="DZ7" s="25">
        <v>19.91</v>
      </c>
      <c r="EA7" s="25">
        <v>23.02</v>
      </c>
      <c r="EB7" s="25">
        <v>21.86</v>
      </c>
      <c r="EC7" s="25">
        <v>22.3</v>
      </c>
      <c r="ED7" s="25">
        <v>0.25</v>
      </c>
      <c r="EE7" s="25">
        <v>0</v>
      </c>
      <c r="EF7" s="25">
        <v>8.35</v>
      </c>
      <c r="EG7" s="25">
        <v>0</v>
      </c>
      <c r="EH7" s="25">
        <v>0.85</v>
      </c>
      <c r="EI7" s="25">
        <v>0.4</v>
      </c>
      <c r="EJ7" s="25">
        <v>0.32</v>
      </c>
      <c r="EK7" s="25">
        <v>0.81</v>
      </c>
      <c r="EL7" s="25">
        <v>0.38</v>
      </c>
      <c r="EM7" s="25">
        <v>0.51</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kosaka00</cp:lastModifiedBy>
  <dcterms:created xsi:type="dcterms:W3CDTF">2022-12-01T00:53:29Z</dcterms:created>
  <dcterms:modified xsi:type="dcterms:W3CDTF">2023-01-31T02:24:05Z</dcterms:modified>
  <cp:category/>
</cp:coreProperties>
</file>