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公営企業に係る経営比較分析表（令和３年度決算）の分析等について（依頼）\【経営比較分析表】2021_052159_46_1718\【経営比較分析表】2021_052159_46_1718\"/>
    </mc:Choice>
  </mc:AlternateContent>
  <workbookProtection workbookAlgorithmName="SHA-512" workbookHashValue="ij3hphOftyI9/G+RsGtZI3l7hyK6iQbb3zsnXVb4yb26ZfW6KeGWDkuCp48hsvFC0qc7ocY/hmLqtNF4F8kW8g==" workbookSaltValue="LFcUooGJASK8doiWnI6ohw=="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<sst xmlns="http://schemas.openxmlformats.org/spreadsheetml/2006/main" count="307" uniqueCount="117">
  <si>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</si>
  <si>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</si>
  <si>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</si>
  <si>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</si>
  <si>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</si>
  <si>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</si>
  <si>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</si>
  <si>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</si>
  <si>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</si>
  <si>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</si>
  <si>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</si>
  <si>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</si>
  <si>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</si>
  <si>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</si>
  <si>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</si>
  <si>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</si>
  <si>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</si>
  <si>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</si>
  <si>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</si>
  <si>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</si>
  <si>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</si>
  <si>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</si>
  <si>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</si>
  <si>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</si>
  <si>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</si>
  <si>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</si>
  <si>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</si>
  <si>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</si>
  <si>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</si>
  <si>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</si>
  <si>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</si>
  <si>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</si>
  <si>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</si>
  <si>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</si>
  <si>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</si>
  <si>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</si>
  <si>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</si>
  <si>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</si>
  <si>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</si>
  <si>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</si>
  <si>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</si>
  <si>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</si>
  <si>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</si>
  <si>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</si>
  <si>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</si>
  <si>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</si>
  <si>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</si>
  <si>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</si>
  <si>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</si>
  <si>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</si>
  <si>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</si>
  <si>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</si>
  <si>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</si>
  <si>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</si>
  <si>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</si>
  <si>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</si>
  <si>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</si>
  <si>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</si>
  <si>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</si>
  <si>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</si>
  <si>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</si>
  <si>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</si>
  <si>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</si>
  <si>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</si>
  <si>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</si>
  <si>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</si>
  <si>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</si>
  <si>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</si>
  <si>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</si>
  <si>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</si>
  <si>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</si>
  <si>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</si>
  <si>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</si>
  <si>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</si>
  <si>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</si>
  <si>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</si>
  <si>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</si>
  <si>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</si>
  <si>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</si>
  <si>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</si>
  <si>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</si>
  <si>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</si>
  <si>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</si>
  <si>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</si>
  <si>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</si>
  <si>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</si>
  <si>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</si>
  <si>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</si>
  <si>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</si>
  <si>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</si>
  <si>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</si>
  <si>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</si>
  <si>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</si>
  <si>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</si>
  <si>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</si>
  <si>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</si>
  <si>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</si>
  <si>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</si>
  <si>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</si>
  <si>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</si>
  <si>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</si>
  <si>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</si>
  <si>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</si>
  <si>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</si>
  <si>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</si>
  <si>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</si>
  <si>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</si>
  <si>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</si>
  <si>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</si>
  <si>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</si>
  <si>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</si>
  <si>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</si>
  <si>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</si>
  <si>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</si>
  <si>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平成10年より供用を開始している。未だ耐用年数は超過しておらず、有形固定資産減価償却率は類似団体平均を下回っている。
　使用料収入も十分な水準とは言えず将来の更新需要に対応する財源確保は困難であるため、料金改定の検討とともに効率的な維持管理による長寿命化、経費節減を図り、更新時期の到来に備える。</t>
    <rPh sb="1" eb="3">
      <t>ヘイセイ</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02" eb="106">
      <t>リョウキンカイテイ</t>
    </rPh>
    <rPh sb="107" eb="109">
      <t>ケントウ</t>
    </rPh>
    <rPh sb="113" eb="116">
      <t>コウリツテキ</t>
    </rPh>
    <rPh sb="117" eb="121">
      <t>イジカンリ</t>
    </rPh>
    <rPh sb="124" eb="128">
      <t>チョウジュミョウカ</t>
    </rPh>
    <rPh sb="129" eb="133">
      <t>ケイヒセツゲン</t>
    </rPh>
    <rPh sb="134" eb="135">
      <t>ハカ</t>
    </rPh>
    <rPh sb="142" eb="144">
      <t>トウライ</t>
    </rPh>
    <rPh sb="145" eb="146">
      <t>ソナ</t>
    </rPh>
    <phoneticPr fontId="4"/>
  </si>
  <si>
    <t>　施設整備は終了しており加入者の増加が想定されていないことから、人口減少に伴い事業規模は縮小していくものと考える。しかしながら、収益の大部分を一般会計からの繰入に依存している状態であり、料金水準の見直しによる使用料収入の増加が必要になっている。
　維持管理費の大部分は浄化槽の管理委託費であり大規模な経費削減は困難であることから、料金改定により財源を確保し収支状況の改善を図る。</t>
    <rPh sb="1" eb="5">
      <t>シセツセイビ</t>
    </rPh>
    <rPh sb="6" eb="8">
      <t>シュウリョウ</t>
    </rPh>
    <rPh sb="12" eb="15">
      <t>カニュウシャ</t>
    </rPh>
    <rPh sb="16" eb="18">
      <t>ゾウカ</t>
    </rPh>
    <rPh sb="19" eb="21">
      <t>ソウテイ</t>
    </rPh>
    <rPh sb="32" eb="36">
      <t>ジンコウゲンショウ</t>
    </rPh>
    <rPh sb="37" eb="38">
      <t>トモナ</t>
    </rPh>
    <rPh sb="39" eb="43">
      <t>ジギョウキボ</t>
    </rPh>
    <rPh sb="44" eb="46">
      <t>シュクショウ</t>
    </rPh>
    <rPh sb="53" eb="54">
      <t>カンガ</t>
    </rPh>
    <rPh sb="64" eb="66">
      <t>シュウエキ</t>
    </rPh>
    <rPh sb="67" eb="70">
      <t>ダイブブン</t>
    </rPh>
    <rPh sb="71" eb="75">
      <t>イッパンカイケイ</t>
    </rPh>
    <rPh sb="78" eb="80">
      <t>クリイ</t>
    </rPh>
    <rPh sb="81" eb="83">
      <t>イゾン</t>
    </rPh>
    <rPh sb="87" eb="89">
      <t>ジョウタイ</t>
    </rPh>
    <rPh sb="93" eb="97">
      <t>リョウキンスイジュン</t>
    </rPh>
    <rPh sb="98" eb="100">
      <t>ミナオ</t>
    </rPh>
    <rPh sb="104" eb="109">
      <t>シヨウリョウシュウニュウ</t>
    </rPh>
    <rPh sb="110" eb="112">
      <t>ゾウカ</t>
    </rPh>
    <rPh sb="113" eb="115">
      <t>ヒツヨウ</t>
    </rPh>
    <rPh sb="130" eb="133">
      <t>ダイブブン</t>
    </rPh>
    <rPh sb="134" eb="137">
      <t>ジョウカソウ</t>
    </rPh>
    <rPh sb="138" eb="143">
      <t>カンリイタクヒ</t>
    </rPh>
    <rPh sb="146" eb="149">
      <t>ダイキボ</t>
    </rPh>
    <rPh sb="150" eb="154">
      <t>ケイヒサクゲン</t>
    </rPh>
    <rPh sb="155" eb="157">
      <t>コンナン</t>
    </rPh>
    <rPh sb="165" eb="169">
      <t>リョウキンカイテイ</t>
    </rPh>
    <rPh sb="172" eb="174">
      <t>ザイゲン</t>
    </rPh>
    <rPh sb="175" eb="177">
      <t>カクホ</t>
    </rPh>
    <rPh sb="183" eb="185">
      <t>カイゼン</t>
    </rPh>
    <rPh sb="186" eb="187">
      <t>ハカ</t>
    </rPh>
    <phoneticPr fontId="4"/>
  </si>
  <si>
    <t>①経常収支比率：前年度同様100％を上回っているものの、他会計補助金の減等により11.56ポイントの減となった。
②累積欠損金比率：引き続き累積欠損金は発生していないが、令和３年度決算においては純損失が発生し未処分利益剰余金は減少している。
③流動比率：依然として類似団体平均を大きく下回っているため、現預金等キャッシュの確保に留意する必要がある。
④企業債残高対事業規模比率：企業債償還はすべて一般会計からの繰入により賄われており、比率はゼロとなっている。
⑤経費回収率：類似団体平均を下回っているため、料金水準の見直しによる収入確保を検討する。
⑥汚水処理原価：引き続き類似団体平均を大きく上回っている。汚水処理費の大部分は浄化槽の管理委託費であることから大規模な削減は困難だが、経費節減に努める。
⑦施設利用率：類似団体平均を下回ったことから、接続率の向上とともに適切な維持管理による処理能力の確保に努める。
⑧水洗化率：引き続き100%となっており、適切な汚水処理が行われている。</t>
    <rPh sb="1" eb="7">
      <t>ケイジョウシュウシヒリツ</t>
    </rPh>
    <rPh sb="8" eb="13">
      <t>ゼンネンドドウヨウ</t>
    </rPh>
    <rPh sb="18" eb="20">
      <t>ウワマワ</t>
    </rPh>
    <rPh sb="28" eb="34">
      <t>タカイケイホジョキン</t>
    </rPh>
    <rPh sb="35" eb="36">
      <t>ゲン</t>
    </rPh>
    <rPh sb="36" eb="37">
      <t>トウ</t>
    </rPh>
    <rPh sb="50" eb="51">
      <t>ゲン</t>
    </rPh>
    <rPh sb="58" eb="65">
      <t>ルイセキケッソンキンヒリツ</t>
    </rPh>
    <rPh sb="66" eb="67">
      <t>ヒ</t>
    </rPh>
    <rPh sb="68" eb="69">
      <t>ツヅ</t>
    </rPh>
    <rPh sb="70" eb="75">
      <t>ルイセキケッソンキン</t>
    </rPh>
    <rPh sb="76" eb="78">
      <t>ハッセイ</t>
    </rPh>
    <rPh sb="85" eb="87">
      <t>レイワ</t>
    </rPh>
    <rPh sb="88" eb="92">
      <t>ネンドケッサン</t>
    </rPh>
    <rPh sb="97" eb="100">
      <t>ジュンソンシツ</t>
    </rPh>
    <rPh sb="101" eb="103">
      <t>ハッセイ</t>
    </rPh>
    <rPh sb="104" eb="107">
      <t>ミショブン</t>
    </rPh>
    <rPh sb="107" eb="112">
      <t>リエキジョウヨキン</t>
    </rPh>
    <rPh sb="113" eb="115">
      <t>ゲンショウ</t>
    </rPh>
    <rPh sb="122" eb="126">
      <t>リュウドウヒリツ</t>
    </rPh>
    <rPh sb="127" eb="129">
      <t>イゼン</t>
    </rPh>
    <rPh sb="132" eb="136">
      <t>ルイジダンタイ</t>
    </rPh>
    <rPh sb="139" eb="140">
      <t>オオ</t>
    </rPh>
    <rPh sb="142" eb="144">
      <t>シタマワ</t>
    </rPh>
    <rPh sb="151" eb="154">
      <t>ゲンヨキン</t>
    </rPh>
    <rPh sb="154" eb="155">
      <t>トウ</t>
    </rPh>
    <rPh sb="161" eb="163">
      <t>カクホ</t>
    </rPh>
    <rPh sb="164" eb="166">
      <t>リュウイ</t>
    </rPh>
    <rPh sb="168" eb="170">
      <t>ヒツヨウ</t>
    </rPh>
    <rPh sb="176" eb="178">
      <t>キギョウ</t>
    </rPh>
    <rPh sb="178" eb="179">
      <t>サイ</t>
    </rPh>
    <rPh sb="179" eb="181">
      <t>ザンダカ</t>
    </rPh>
    <rPh sb="181" eb="182">
      <t>タイ</t>
    </rPh>
    <rPh sb="182" eb="184">
      <t>ジギョウ</t>
    </rPh>
    <rPh sb="184" eb="186">
      <t>キボ</t>
    </rPh>
    <rPh sb="186" eb="188">
      <t>ヒリツ</t>
    </rPh>
    <rPh sb="189" eb="194">
      <t>キギョウサイショウカン</t>
    </rPh>
    <rPh sb="198" eb="202">
      <t>イッパンカイケイ</t>
    </rPh>
    <rPh sb="205" eb="206">
      <t>ク</t>
    </rPh>
    <rPh sb="206" eb="207">
      <t>イ</t>
    </rPh>
    <rPh sb="210" eb="211">
      <t>マカナ</t>
    </rPh>
    <rPh sb="217" eb="219">
      <t>ヒリツ</t>
    </rPh>
    <rPh sb="231" eb="233">
      <t>ケイヒ</t>
    </rPh>
    <rPh sb="233" eb="235">
      <t>カイシュウ</t>
    </rPh>
    <rPh sb="235" eb="236">
      <t>リツ</t>
    </rPh>
    <rPh sb="253" eb="257">
      <t>リョウキンスイジュン</t>
    </rPh>
    <rPh sb="258" eb="260">
      <t>ミナオ</t>
    </rPh>
    <rPh sb="269" eb="271">
      <t>ケントウ</t>
    </rPh>
    <rPh sb="276" eb="278">
      <t>オスイ</t>
    </rPh>
    <rPh sb="278" eb="280">
      <t>ショリ</t>
    </rPh>
    <rPh sb="280" eb="282">
      <t>ゲンカ</t>
    </rPh>
    <rPh sb="283" eb="284">
      <t>ヒ</t>
    </rPh>
    <rPh sb="285" eb="286">
      <t>ツヅ</t>
    </rPh>
    <rPh sb="287" eb="293">
      <t>ルイジダンタイヘイキン</t>
    </rPh>
    <rPh sb="294" eb="295">
      <t>オオ</t>
    </rPh>
    <rPh sb="297" eb="299">
      <t>ウワマワ</t>
    </rPh>
    <rPh sb="304" eb="309">
      <t>オスイショリヒ</t>
    </rPh>
    <rPh sb="310" eb="313">
      <t>ダイブブン</t>
    </rPh>
    <rPh sb="314" eb="317">
      <t>ジョウカソウ</t>
    </rPh>
    <rPh sb="318" eb="323">
      <t>カンリイタクヒ</t>
    </rPh>
    <rPh sb="330" eb="333">
      <t>ダイキボ</t>
    </rPh>
    <rPh sb="334" eb="336">
      <t>サクゲン</t>
    </rPh>
    <rPh sb="337" eb="339">
      <t>コンナン</t>
    </rPh>
    <rPh sb="342" eb="346">
      <t>ケイヒセツゲン</t>
    </rPh>
    <rPh sb="347" eb="348">
      <t>ツト</t>
    </rPh>
    <rPh sb="353" eb="355">
      <t>シセツ</t>
    </rPh>
    <rPh sb="355" eb="357">
      <t>リヨウ</t>
    </rPh>
    <rPh sb="357" eb="358">
      <t>リツ</t>
    </rPh>
    <rPh sb="359" eb="365">
      <t>ルイジダンタイヘイキン</t>
    </rPh>
    <rPh sb="375" eb="378">
      <t>セツゾクリツ</t>
    </rPh>
    <rPh sb="379" eb="381">
      <t>コウジョウ</t>
    </rPh>
    <rPh sb="385" eb="387">
      <t>テキセツ</t>
    </rPh>
    <rPh sb="388" eb="392">
      <t>イジカンリ</t>
    </rPh>
    <rPh sb="395" eb="399">
      <t>ショリノウリョク</t>
    </rPh>
    <rPh sb="400" eb="402">
      <t>カクホ</t>
    </rPh>
    <rPh sb="403" eb="404">
      <t>ツト</t>
    </rPh>
    <rPh sb="409" eb="411">
      <t>スイセン</t>
    </rPh>
    <rPh sb="411" eb="412">
      <t>カ</t>
    </rPh>
    <rPh sb="412" eb="413">
      <t>リツ</t>
    </rPh>
    <rPh sb="414" eb="415">
      <t>ヒ</t>
    </rPh>
    <rPh sb="416" eb="417">
      <t>ツヅ</t>
    </rPh>
    <rPh sb="429" eb="431">
      <t>テキセツ</t>
    </rPh>
    <rPh sb="432" eb="436">
      <t>オスイショリ</t>
    </rPh>
    <rPh sb="437" eb="43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</si>
</sst>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29B-4667-87C2-5953BB513EA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29B-4667-87C2-5953BB513EA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76.47</c:v>
                </c:pt>
                <c:pt idx="4">
                  <c:v>70.59</c:v>
                </c:pt>
              </c:numCache>
            </c:numRef>
          </c:val>
          <c:extLst>
            <c:ext xmlns:c16="http://schemas.microsoft.com/office/drawing/2014/chart" uri="{C3380CC4-5D6E-409C-BE32-E72D297353CC}">
              <c16:uniqueId val="{00000000-19AA-441D-AAF2-C9117F94F92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46.36</c:v>
                </c:pt>
                <c:pt idx="4">
                  <c:v>228.91</c:v>
                </c:pt>
              </c:numCache>
            </c:numRef>
          </c:val>
          <c:smooth val="0"/>
          <c:extLst>
            <c:ext xmlns:c16="http://schemas.microsoft.com/office/drawing/2014/chart" uri="{C3380CC4-5D6E-409C-BE32-E72D297353CC}">
              <c16:uniqueId val="{00000001-19AA-441D-AAF2-C9117F94F92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2543-4A43-8ED0-49A9928E449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83.08</c:v>
                </c:pt>
                <c:pt idx="4">
                  <c:v>82.61</c:v>
                </c:pt>
              </c:numCache>
            </c:numRef>
          </c:val>
          <c:smooth val="0"/>
          <c:extLst>
            <c:ext xmlns:c16="http://schemas.microsoft.com/office/drawing/2014/chart" uri="{C3380CC4-5D6E-409C-BE32-E72D297353CC}">
              <c16:uniqueId val="{00000001-2543-4A43-8ED0-49A9928E449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121.07</c:v>
                </c:pt>
                <c:pt idx="4">
                  <c:v>109.51</c:v>
                </c:pt>
              </c:numCache>
            </c:numRef>
          </c:val>
          <c:extLst>
            <c:ext xmlns:c16="http://schemas.microsoft.com/office/drawing/2014/chart" uri="{C3380CC4-5D6E-409C-BE32-E72D297353CC}">
              <c16:uniqueId val="{00000000-9E4A-432B-9698-7AB3F92D74C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96.14</c:v>
                </c:pt>
                <c:pt idx="4">
                  <c:v>95.6</c:v>
                </c:pt>
              </c:numCache>
            </c:numRef>
          </c:val>
          <c:smooth val="0"/>
          <c:extLst>
            <c:ext xmlns:c16="http://schemas.microsoft.com/office/drawing/2014/chart" uri="{C3380CC4-5D6E-409C-BE32-E72D297353CC}">
              <c16:uniqueId val="{00000001-9E4A-432B-9698-7AB3F92D74C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10.7</c:v>
                </c:pt>
                <c:pt idx="4">
                  <c:v>21.4</c:v>
                </c:pt>
              </c:numCache>
            </c:numRef>
          </c:val>
          <c:extLst>
            <c:ext xmlns:c16="http://schemas.microsoft.com/office/drawing/2014/chart" uri="{C3380CC4-5D6E-409C-BE32-E72D297353CC}">
              <c16:uniqueId val="{00000000-D0DB-43EA-BDD6-F8A16473638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33.75</c:v>
                </c:pt>
                <c:pt idx="4">
                  <c:v>36.21</c:v>
                </c:pt>
              </c:numCache>
            </c:numRef>
          </c:val>
          <c:smooth val="0"/>
          <c:extLst>
            <c:ext xmlns:c16="http://schemas.microsoft.com/office/drawing/2014/chart" uri="{C3380CC4-5D6E-409C-BE32-E72D297353CC}">
              <c16:uniqueId val="{00000001-D0DB-43EA-BDD6-F8A16473638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B0-4F24-B438-4B9CA4B3E55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EB0-4F24-B438-4B9CA4B3E55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2C3-4395-AD08-06F290DD165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237</c:v>
                </c:pt>
                <c:pt idx="4">
                  <c:v>257.23</c:v>
                </c:pt>
              </c:numCache>
            </c:numRef>
          </c:val>
          <c:smooth val="0"/>
          <c:extLst>
            <c:ext xmlns:c16="http://schemas.microsoft.com/office/drawing/2014/chart" uri="{C3380CC4-5D6E-409C-BE32-E72D297353CC}">
              <c16:uniqueId val="{00000001-F2C3-4395-AD08-06F290DD165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50.03</c:v>
                </c:pt>
                <c:pt idx="4">
                  <c:v>49.78</c:v>
                </c:pt>
              </c:numCache>
            </c:numRef>
          </c:val>
          <c:extLst>
            <c:ext xmlns:c16="http://schemas.microsoft.com/office/drawing/2014/chart" uri="{C3380CC4-5D6E-409C-BE32-E72D297353CC}">
              <c16:uniqueId val="{00000000-7A47-4143-8DC5-F0C320E1476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135.35</c:v>
                </c:pt>
                <c:pt idx="4">
                  <c:v>150.91999999999999</c:v>
                </c:pt>
              </c:numCache>
            </c:numRef>
          </c:val>
          <c:smooth val="0"/>
          <c:extLst>
            <c:ext xmlns:c16="http://schemas.microsoft.com/office/drawing/2014/chart" uri="{C3380CC4-5D6E-409C-BE32-E72D297353CC}">
              <c16:uniqueId val="{00000001-7A47-4143-8DC5-F0C320E1476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BA6-423C-9D7F-2F0BC908001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782.91</c:v>
                </c:pt>
                <c:pt idx="4">
                  <c:v>783.21</c:v>
                </c:pt>
              </c:numCache>
            </c:numRef>
          </c:val>
          <c:smooth val="0"/>
          <c:extLst>
            <c:ext xmlns:c16="http://schemas.microsoft.com/office/drawing/2014/chart" uri="{C3380CC4-5D6E-409C-BE32-E72D297353CC}">
              <c16:uniqueId val="{00000001-9BA6-423C-9D7F-2F0BC908001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44.04</c:v>
                </c:pt>
                <c:pt idx="4">
                  <c:v>43.01</c:v>
                </c:pt>
              </c:numCache>
            </c:numRef>
          </c:val>
          <c:extLst>
            <c:ext xmlns:c16="http://schemas.microsoft.com/office/drawing/2014/chart" uri="{C3380CC4-5D6E-409C-BE32-E72D297353CC}">
              <c16:uniqueId val="{00000000-27C2-45A5-A6E1-99E2C5A3E85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49.38</c:v>
                </c:pt>
                <c:pt idx="4">
                  <c:v>48.53</c:v>
                </c:pt>
              </c:numCache>
            </c:numRef>
          </c:val>
          <c:smooth val="0"/>
          <c:extLst>
            <c:ext xmlns:c16="http://schemas.microsoft.com/office/drawing/2014/chart" uri="{C3380CC4-5D6E-409C-BE32-E72D297353CC}">
              <c16:uniqueId val="{00000001-27C2-45A5-A6E1-99E2C5A3E85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421.15</c:v>
                </c:pt>
                <c:pt idx="4">
                  <c:v>454.15</c:v>
                </c:pt>
              </c:numCache>
            </c:numRef>
          </c:val>
          <c:extLst>
            <c:ext xmlns:c16="http://schemas.microsoft.com/office/drawing/2014/chart" uri="{C3380CC4-5D6E-409C-BE32-E72D297353CC}">
              <c16:uniqueId val="{00000000-835F-4F28-BEC3-71E2584783F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316.97000000000003</c:v>
                </c:pt>
                <c:pt idx="4">
                  <c:v>326.17</c:v>
                </c:pt>
              </c:numCache>
            </c:numRef>
          </c:val>
          <c:smooth val="0"/>
          <c:extLst>
            <c:ext xmlns:c16="http://schemas.microsoft.com/office/drawing/2014/chart" uri="{C3380CC4-5D6E-409C-BE32-E72D297353CC}">
              <c16:uniqueId val="{00000001-835F-4F28-BEC3-71E2584783F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【155.69】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【224.12】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【328.76】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仙北市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45">
        <f>データ!S6</f>
        <v>24740</v>
      </c>
      <c r="AM8" s="45"/>
      <c r="AN8" s="45"/>
      <c r="AO8" s="45"/>
      <c r="AP8" s="45"/>
      <c r="AQ8" s="45"/>
      <c r="AR8" s="45"/>
      <c r="AS8" s="45"/>
      <c r="AT8" s="46">
        <f>データ!T6</f>
        <v>1093.56</v>
      </c>
      <c r="AU8" s="46"/>
      <c r="AV8" s="46"/>
      <c r="AW8" s="46"/>
      <c r="AX8" s="46"/>
      <c r="AY8" s="46"/>
      <c r="AZ8" s="46"/>
      <c r="BA8" s="46"/>
      <c r="BB8" s="46">
        <f>データ!U6</f>
        <v>22.62</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-27.46</v>
      </c>
      <c r="J10" s="46"/>
      <c r="K10" s="46"/>
      <c r="L10" s="46"/>
      <c r="M10" s="46"/>
      <c r="N10" s="46"/>
      <c r="O10" s="46"/>
      <c r="P10" s="46">
        <f>データ!P6</f>
        <v>0.13</v>
      </c>
      <c r="Q10" s="46"/>
      <c r="R10" s="46"/>
      <c r="S10" s="46"/>
      <c r="T10" s="46"/>
      <c r="U10" s="46"/>
      <c r="V10" s="46"/>
      <c r="W10" s="46">
        <f>データ!Q6</f>
        <v>100</v>
      </c>
      <c r="X10" s="46"/>
      <c r="Y10" s="46"/>
      <c r="Z10" s="46"/>
      <c r="AA10" s="46"/>
      <c r="AB10" s="46"/>
      <c r="AC10" s="46"/>
      <c r="AD10" s="45">
        <f>データ!R6</f>
        <v>3300</v>
      </c>
      <c r="AE10" s="45"/>
      <c r="AF10" s="45"/>
      <c r="AG10" s="45"/>
      <c r="AH10" s="45"/>
      <c r="AI10" s="45"/>
      <c r="AJ10" s="45"/>
      <c r="AK10" s="2"/>
      <c r="AL10" s="45">
        <f>データ!V6</f>
        <v>31</v>
      </c>
      <c r="AM10" s="45"/>
      <c r="AN10" s="45"/>
      <c r="AO10" s="45"/>
      <c r="AP10" s="45"/>
      <c r="AQ10" s="45"/>
      <c r="AR10" s="45"/>
      <c r="AS10" s="45"/>
      <c r="AT10" s="46">
        <f>データ!W6</f>
        <v>0.01</v>
      </c>
      <c r="AU10" s="46"/>
      <c r="AV10" s="46"/>
      <c r="AW10" s="46"/>
      <c r="AX10" s="46"/>
      <c r="AY10" s="46"/>
      <c r="AZ10" s="46"/>
      <c r="BA10" s="46"/>
      <c r="BB10" s="46">
        <f>データ!X6</f>
        <v>3100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【96.22】</v>
      </c>
      <c r="F85" s="12" t="str">
        <f>データ!AT6</f>
        <v>【232.28】</v>
      </c>
      <c r="G85" s="12" t="str">
        <f>データ!BE6</f>
        <v>【155.69】</v>
      </c>
      <c r="H85" s="12" t="str">
        <f>データ!BP6</f>
        <v>【765.05】</v>
      </c>
      <c r="I85" s="12" t="str">
        <f>データ!CA6</f>
        <v>【48.97】</v>
      </c>
      <c r="J85" s="12" t="str">
        <f>データ!CL6</f>
        <v>【328.76】</v>
      </c>
      <c r="K85" s="12" t="str">
        <f>データ!CW6</f>
        <v>【224.12】</v>
      </c>
      <c r="L85" s="12" t="str">
        <f>データ!DH6</f>
        <v>【81.92】</v>
      </c>
      <c r="M85" s="12" t="str">
        <f>データ!DS6</f>
        <v>【35.80】</v>
      </c>
      <c r="N85" s="12" t="str">
        <f>データ!ED6</f>
        <v>【-】</v>
      </c>
      <c r="O85" s="12" t="str">
        <f>データ!EO6</f>
        <v>【-】</v>
      </c>
    </row>
  </sheetData>
  <sheetProtection algorithmName="SHA-512" hashValue="ftYHAAl3nBqQDdk8Ajfoj4mMcE4sFgb7E1sh2625XEd/SFETRhCceP9rpjezX/3sXxWe8vHnYU/tuWfsIO/1Ow==" saltValue="1Iqhpp9Iyxhx3wJsDWQmj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52159</v>
      </c>
      <c r="D6" s="19">
        <f t="shared" si="3"/>
        <v>46</v>
      </c>
      <c r="E6" s="19">
        <f t="shared" si="3"/>
        <v>18</v>
      </c>
      <c r="F6" s="19">
        <f t="shared" si="3"/>
        <v>1</v>
      </c>
      <c r="G6" s="19">
        <f t="shared" si="3"/>
        <v>0</v>
      </c>
      <c r="H6" s="19" t="str">
        <f t="shared" si="3"/>
        <v>秋田県　仙北市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-27.46</v>
      </c>
      <c r="P6" s="20">
        <f t="shared" si="3"/>
        <v>0.13</v>
      </c>
      <c r="Q6" s="20">
        <f t="shared" si="3"/>
        <v>100</v>
      </c>
      <c r="R6" s="20">
        <f t="shared" si="3"/>
        <v>3300</v>
      </c>
      <c r="S6" s="20">
        <f t="shared" si="3"/>
        <v>24740</v>
      </c>
      <c r="T6" s="20">
        <f t="shared" si="3"/>
        <v>1093.56</v>
      </c>
      <c r="U6" s="20">
        <f t="shared" si="3"/>
        <v>22.62</v>
      </c>
      <c r="V6" s="20">
        <f t="shared" si="3"/>
        <v>31</v>
      </c>
      <c r="W6" s="20">
        <f t="shared" si="3"/>
        <v>0.01</v>
      </c>
      <c r="X6" s="20">
        <f t="shared" si="3"/>
        <v>3100</v>
      </c>
      <c r="Y6" s="21" t="str">
        <f>IF(Y7="",NA(),Y7)</f>
        <v>-</v>
      </c>
      <c r="Z6" s="21" t="str">
        <f t="shared" ref="Z6:AH6" si="4">IF(Z7="",NA(),Z7)</f>
        <v>-</v>
      </c>
      <c r="AA6" s="21" t="str">
        <f t="shared" si="4"/>
        <v>-</v>
      </c>
      <c r="AB6" s="21">
        <f t="shared" si="4"/>
        <v>121.07</v>
      </c>
      <c r="AC6" s="21">
        <f t="shared" si="4"/>
        <v>109.51</v>
      </c>
      <c r="AD6" s="21" t="str">
        <f t="shared" si="4"/>
        <v>-</v>
      </c>
      <c r="AE6" s="21" t="str">
        <f t="shared" si="4"/>
        <v>-</v>
      </c>
      <c r="AF6" s="21" t="str">
        <f t="shared" si="4"/>
        <v>-</v>
      </c>
      <c r="AG6" s="21">
        <f t="shared" si="4"/>
        <v>96.14</v>
      </c>
      <c r="AH6" s="21">
        <f t="shared" si="4"/>
        <v>95.6</v>
      </c>
      <c r="AI6" s="20" t="str">
        <f>IF(AI7="","",IF(AI7="-","【-】","【"&amp;SUBSTITUTE(TEXT(AI7,"#,##0.00"),"-","△")&amp;"】"))</f>
        <v>【96.22】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237</v>
      </c>
      <c r="AS6" s="21">
        <f t="shared" si="5"/>
        <v>257.23</v>
      </c>
      <c r="AT6" s="20" t="str">
        <f>IF(AT7="","",IF(AT7="-","【-】","【"&amp;SUBSTITUTE(TEXT(AT7,"#,##0.00"),"-","△")&amp;"】"))</f>
        <v>【232.28】</v>
      </c>
      <c r="AU6" s="21" t="str">
        <f>IF(AU7="",NA(),AU7)</f>
        <v>-</v>
      </c>
      <c r="AV6" s="21" t="str">
        <f t="shared" ref="AV6:BD6" si="6">IF(AV7="",NA(),AV7)</f>
        <v>-</v>
      </c>
      <c r="AW6" s="21" t="str">
        <f t="shared" si="6"/>
        <v>-</v>
      </c>
      <c r="AX6" s="21">
        <f t="shared" si="6"/>
        <v>50.03</v>
      </c>
      <c r="AY6" s="21">
        <f t="shared" si="6"/>
        <v>49.78</v>
      </c>
      <c r="AZ6" s="21" t="str">
        <f t="shared" si="6"/>
        <v>-</v>
      </c>
      <c r="BA6" s="21" t="str">
        <f t="shared" si="6"/>
        <v>-</v>
      </c>
      <c r="BB6" s="21" t="str">
        <f t="shared" si="6"/>
        <v>-</v>
      </c>
      <c r="BC6" s="21">
        <f t="shared" si="6"/>
        <v>135.35</v>
      </c>
      <c r="BD6" s="21">
        <f t="shared" si="6"/>
        <v>150.91999999999999</v>
      </c>
      <c r="BE6" s="20" t="str">
        <f>IF(BE7="","",IF(BE7="-","【-】","【"&amp;SUBSTITUTE(TEXT(BE7,"#,##0.00"),"-","△")&amp;"】"))</f>
        <v>【155.69】</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782.91</v>
      </c>
      <c r="BO6" s="21">
        <f t="shared" si="7"/>
        <v>783.21</v>
      </c>
      <c r="BP6" s="20" t="str">
        <f>IF(BP7="","",IF(BP7="-","【-】","【"&amp;SUBSTITUTE(TEXT(BP7,"#,##0.00"),"-","△")&amp;"】"))</f>
        <v>【765.05】</v>
      </c>
      <c r="BQ6" s="21" t="str">
        <f>IF(BQ7="",NA(),BQ7)</f>
        <v>-</v>
      </c>
      <c r="BR6" s="21" t="str">
        <f t="shared" ref="BR6:BZ6" si="8">IF(BR7="",NA(),BR7)</f>
        <v>-</v>
      </c>
      <c r="BS6" s="21" t="str">
        <f t="shared" si="8"/>
        <v>-</v>
      </c>
      <c r="BT6" s="21">
        <f t="shared" si="8"/>
        <v>44.04</v>
      </c>
      <c r="BU6" s="21">
        <f t="shared" si="8"/>
        <v>43.01</v>
      </c>
      <c r="BV6" s="21" t="str">
        <f t="shared" si="8"/>
        <v>-</v>
      </c>
      <c r="BW6" s="21" t="str">
        <f t="shared" si="8"/>
        <v>-</v>
      </c>
      <c r="BX6" s="21" t="str">
        <f t="shared" si="8"/>
        <v>-</v>
      </c>
      <c r="BY6" s="21">
        <f t="shared" si="8"/>
        <v>49.38</v>
      </c>
      <c r="BZ6" s="21">
        <f t="shared" si="8"/>
        <v>48.53</v>
      </c>
      <c r="CA6" s="20" t="str">
        <f>IF(CA7="","",IF(CA7="-","【-】","【"&amp;SUBSTITUTE(TEXT(CA7,"#,##0.00"),"-","△")&amp;"】"))</f>
        <v>【48.97】</v>
      </c>
      <c r="CB6" s="21" t="str">
        <f>IF(CB7="",NA(),CB7)</f>
        <v>-</v>
      </c>
      <c r="CC6" s="21" t="str">
        <f t="shared" ref="CC6:CK6" si="9">IF(CC7="",NA(),CC7)</f>
        <v>-</v>
      </c>
      <c r="CD6" s="21" t="str">
        <f t="shared" si="9"/>
        <v>-</v>
      </c>
      <c r="CE6" s="21">
        <f t="shared" si="9"/>
        <v>421.15</v>
      </c>
      <c r="CF6" s="21">
        <f t="shared" si="9"/>
        <v>454.15</v>
      </c>
      <c r="CG6" s="21" t="str">
        <f t="shared" si="9"/>
        <v>-</v>
      </c>
      <c r="CH6" s="21" t="str">
        <f t="shared" si="9"/>
        <v>-</v>
      </c>
      <c r="CI6" s="21" t="str">
        <f t="shared" si="9"/>
        <v>-</v>
      </c>
      <c r="CJ6" s="21">
        <f t="shared" si="9"/>
        <v>316.97000000000003</v>
      </c>
      <c r="CK6" s="21">
        <f t="shared" si="9"/>
        <v>326.17</v>
      </c>
      <c r="CL6" s="20" t="str">
        <f>IF(CL7="","",IF(CL7="-","【-】","【"&amp;SUBSTITUTE(TEXT(CL7,"#,##0.00"),"-","△")&amp;"】"))</f>
        <v>【328.76】</v>
      </c>
      <c r="CM6" s="21" t="str">
        <f>IF(CM7="",NA(),CM7)</f>
        <v>-</v>
      </c>
      <c r="CN6" s="21" t="str">
        <f t="shared" ref="CN6:CV6" si="10">IF(CN7="",NA(),CN7)</f>
        <v>-</v>
      </c>
      <c r="CO6" s="21" t="str">
        <f t="shared" si="10"/>
        <v>-</v>
      </c>
      <c r="CP6" s="21">
        <f t="shared" si="10"/>
        <v>76.47</v>
      </c>
      <c r="CQ6" s="21">
        <f t="shared" si="10"/>
        <v>70.59</v>
      </c>
      <c r="CR6" s="21" t="str">
        <f t="shared" si="10"/>
        <v>-</v>
      </c>
      <c r="CS6" s="21" t="str">
        <f t="shared" si="10"/>
        <v>-</v>
      </c>
      <c r="CT6" s="21" t="str">
        <f t="shared" si="10"/>
        <v>-</v>
      </c>
      <c r="CU6" s="21">
        <f t="shared" si="10"/>
        <v>46.36</v>
      </c>
      <c r="CV6" s="21">
        <f t="shared" si="10"/>
        <v>228.91</v>
      </c>
      <c r="CW6" s="20" t="str">
        <f>IF(CW7="","",IF(CW7="-","【-】","【"&amp;SUBSTITUTE(TEXT(CW7,"#,##0.00"),"-","△")&amp;"】"))</f>
        <v>【224.12】</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83.08</v>
      </c>
      <c r="DG6" s="21">
        <f t="shared" si="11"/>
        <v>82.61</v>
      </c>
      <c r="DH6" s="20" t="str">
        <f>IF(DH7="","",IF(DH7="-","【-】","【"&amp;SUBSTITUTE(TEXT(DH7,"#,##0.00"),"-","△")&amp;"】"))</f>
        <v>【81.92】</v>
      </c>
      <c r="DI6" s="21" t="str">
        <f>IF(DI7="",NA(),DI7)</f>
        <v>-</v>
      </c>
      <c r="DJ6" s="21" t="str">
        <f t="shared" ref="DJ6:DR6" si="12">IF(DJ7="",NA(),DJ7)</f>
        <v>-</v>
      </c>
      <c r="DK6" s="21" t="str">
        <f t="shared" si="12"/>
        <v>-</v>
      </c>
      <c r="DL6" s="21">
        <f t="shared" si="12"/>
        <v>10.7</v>
      </c>
      <c r="DM6" s="21">
        <f t="shared" si="12"/>
        <v>21.4</v>
      </c>
      <c r="DN6" s="21" t="str">
        <f t="shared" si="12"/>
        <v>-</v>
      </c>
      <c r="DO6" s="21" t="str">
        <f t="shared" si="12"/>
        <v>-</v>
      </c>
      <c r="DP6" s="21" t="str">
        <f t="shared" si="12"/>
        <v>-</v>
      </c>
      <c r="DQ6" s="21">
        <f t="shared" si="12"/>
        <v>33.75</v>
      </c>
      <c r="DR6" s="21">
        <f t="shared" si="12"/>
        <v>36.21</v>
      </c>
      <c r="DS6" s="20" t="str">
        <f>IF(DS7="","",IF(DS7="-","【-】","【"&amp;SUBSTITUTE(TEXT(DS7,"#,##0.00"),"-","△")&amp;"】"))</f>
        <v>【35.80】</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52159</v>
      </c>
      <c r="D7" s="23">
        <v>46</v>
      </c>
      <c r="E7" s="23">
        <v>18</v>
      </c>
      <c r="F7" s="23">
        <v>1</v>
      </c>
      <c r="G7" s="23">
        <v>0</v>
      </c>
      <c r="H7" s="23" t="s">
        <v>96</v>
      </c>
      <c r="I7" s="23" t="s">
        <v>97</v>
      </c>
      <c r="J7" s="23" t="s">
        <v>98</v>
      </c>
      <c r="K7" s="23" t="s">
        <v>99</v>
      </c>
      <c r="L7" s="23" t="s">
        <v>100</v>
      </c>
      <c r="M7" s="23" t="s">
        <v>101</v>
      </c>
      <c r="N7" s="24" t="s">
        <v>102</v>
      </c>
      <c r="O7" s="24">
        <v>-27.46</v>
      </c>
      <c r="P7" s="24">
        <v>0.13</v>
      </c>
      <c r="Q7" s="24">
        <v>100</v>
      </c>
      <c r="R7" s="24">
        <v>3300</v>
      </c>
      <c r="S7" s="24">
        <v>24740</v>
      </c>
      <c r="T7" s="24">
        <v>1093.56</v>
      </c>
      <c r="U7" s="24">
        <v>22.62</v>
      </c>
      <c r="V7" s="24">
        <v>31</v>
      </c>
      <c r="W7" s="24">
        <v>0.01</v>
      </c>
      <c r="X7" s="24">
        <v>3100</v>
      </c>
      <c r="Y7" s="24" t="s">
        <v>102</v>
      </c>
      <c r="Z7" s="24" t="s">
        <v>102</v>
      </c>
      <c r="AA7" s="24" t="s">
        <v>102</v>
      </c>
      <c r="AB7" s="24">
        <v>121.07</v>
      </c>
      <c r="AC7" s="24">
        <v>109.51</v>
      </c>
      <c r="AD7" s="24" t="s">
        <v>102</v>
      </c>
      <c r="AE7" s="24" t="s">
        <v>102</v>
      </c>
      <c r="AF7" s="24" t="s">
        <v>102</v>
      </c>
      <c r="AG7" s="24">
        <v>96.14</v>
      </c>
      <c r="AH7" s="24">
        <v>95.6</v>
      </c>
      <c r="AI7" s="24">
        <v>96.22</v>
      </c>
      <c r="AJ7" s="24" t="s">
        <v>102</v>
      </c>
      <c r="AK7" s="24" t="s">
        <v>102</v>
      </c>
      <c r="AL7" s="24" t="s">
        <v>102</v>
      </c>
      <c r="AM7" s="24">
        <v>0</v>
      </c>
      <c r="AN7" s="24">
        <v>0</v>
      </c>
      <c r="AO7" s="24" t="s">
        <v>102</v>
      </c>
      <c r="AP7" s="24" t="s">
        <v>102</v>
      </c>
      <c r="AQ7" s="24" t="s">
        <v>102</v>
      </c>
      <c r="AR7" s="24">
        <v>237</v>
      </c>
      <c r="AS7" s="24">
        <v>257.23</v>
      </c>
      <c r="AT7" s="24">
        <v>232.28</v>
      </c>
      <c r="AU7" s="24" t="s">
        <v>102</v>
      </c>
      <c r="AV7" s="24" t="s">
        <v>102</v>
      </c>
      <c r="AW7" s="24" t="s">
        <v>102</v>
      </c>
      <c r="AX7" s="24">
        <v>50.03</v>
      </c>
      <c r="AY7" s="24">
        <v>49.78</v>
      </c>
      <c r="AZ7" s="24" t="s">
        <v>102</v>
      </c>
      <c r="BA7" s="24" t="s">
        <v>102</v>
      </c>
      <c r="BB7" s="24" t="s">
        <v>102</v>
      </c>
      <c r="BC7" s="24">
        <v>135.35</v>
      </c>
      <c r="BD7" s="24">
        <v>150.91999999999999</v>
      </c>
      <c r="BE7" s="24">
        <v>155.69</v>
      </c>
      <c r="BF7" s="24" t="s">
        <v>102</v>
      </c>
      <c r="BG7" s="24" t="s">
        <v>102</v>
      </c>
      <c r="BH7" s="24" t="s">
        <v>102</v>
      </c>
      <c r="BI7" s="24">
        <v>0</v>
      </c>
      <c r="BJ7" s="24">
        <v>0</v>
      </c>
      <c r="BK7" s="24" t="s">
        <v>102</v>
      </c>
      <c r="BL7" s="24" t="s">
        <v>102</v>
      </c>
      <c r="BM7" s="24" t="s">
        <v>102</v>
      </c>
      <c r="BN7" s="24">
        <v>782.91</v>
      </c>
      <c r="BO7" s="24">
        <v>783.21</v>
      </c>
      <c r="BP7" s="24">
        <v>765.05</v>
      </c>
      <c r="BQ7" s="24" t="s">
        <v>102</v>
      </c>
      <c r="BR7" s="24" t="s">
        <v>102</v>
      </c>
      <c r="BS7" s="24" t="s">
        <v>102</v>
      </c>
      <c r="BT7" s="24">
        <v>44.04</v>
      </c>
      <c r="BU7" s="24">
        <v>43.01</v>
      </c>
      <c r="BV7" s="24" t="s">
        <v>102</v>
      </c>
      <c r="BW7" s="24" t="s">
        <v>102</v>
      </c>
      <c r="BX7" s="24" t="s">
        <v>102</v>
      </c>
      <c r="BY7" s="24">
        <v>49.38</v>
      </c>
      <c r="BZ7" s="24">
        <v>48.53</v>
      </c>
      <c r="CA7" s="24">
        <v>48.97</v>
      </c>
      <c r="CB7" s="24" t="s">
        <v>102</v>
      </c>
      <c r="CC7" s="24" t="s">
        <v>102</v>
      </c>
      <c r="CD7" s="24" t="s">
        <v>102</v>
      </c>
      <c r="CE7" s="24">
        <v>421.15</v>
      </c>
      <c r="CF7" s="24">
        <v>454.15</v>
      </c>
      <c r="CG7" s="24" t="s">
        <v>102</v>
      </c>
      <c r="CH7" s="24" t="s">
        <v>102</v>
      </c>
      <c r="CI7" s="24" t="s">
        <v>102</v>
      </c>
      <c r="CJ7" s="24">
        <v>316.97000000000003</v>
      </c>
      <c r="CK7" s="24">
        <v>326.17</v>
      </c>
      <c r="CL7" s="24">
        <v>328.76</v>
      </c>
      <c r="CM7" s="24" t="s">
        <v>102</v>
      </c>
      <c r="CN7" s="24" t="s">
        <v>102</v>
      </c>
      <c r="CO7" s="24" t="s">
        <v>102</v>
      </c>
      <c r="CP7" s="24">
        <v>76.47</v>
      </c>
      <c r="CQ7" s="24">
        <v>70.59</v>
      </c>
      <c r="CR7" s="24" t="s">
        <v>102</v>
      </c>
      <c r="CS7" s="24" t="s">
        <v>102</v>
      </c>
      <c r="CT7" s="24" t="s">
        <v>102</v>
      </c>
      <c r="CU7" s="24">
        <v>46.36</v>
      </c>
      <c r="CV7" s="24">
        <v>228.91</v>
      </c>
      <c r="CW7" s="24">
        <v>224.12</v>
      </c>
      <c r="CX7" s="24" t="s">
        <v>102</v>
      </c>
      <c r="CY7" s="24" t="s">
        <v>102</v>
      </c>
      <c r="CZ7" s="24" t="s">
        <v>102</v>
      </c>
      <c r="DA7" s="24">
        <v>100</v>
      </c>
      <c r="DB7" s="24">
        <v>100</v>
      </c>
      <c r="DC7" s="24" t="s">
        <v>102</v>
      </c>
      <c r="DD7" s="24" t="s">
        <v>102</v>
      </c>
      <c r="DE7" s="24" t="s">
        <v>102</v>
      </c>
      <c r="DF7" s="24">
        <v>83.08</v>
      </c>
      <c r="DG7" s="24">
        <v>82.61</v>
      </c>
      <c r="DH7" s="24">
        <v>81.92</v>
      </c>
      <c r="DI7" s="24" t="s">
        <v>102</v>
      </c>
      <c r="DJ7" s="24" t="s">
        <v>102</v>
      </c>
      <c r="DK7" s="24" t="s">
        <v>102</v>
      </c>
      <c r="DL7" s="24">
        <v>10.7</v>
      </c>
      <c r="DM7" s="24">
        <v>21.4</v>
      </c>
      <c r="DN7" s="24" t="s">
        <v>102</v>
      </c>
      <c r="DO7" s="24" t="s">
        <v>102</v>
      </c>
      <c r="DP7" s="24" t="s">
        <v>102</v>
      </c>
      <c r="DQ7" s="24">
        <v>33.75</v>
      </c>
      <c r="DR7" s="24">
        <v>36.21</v>
      </c>
      <c r="DS7" s="24">
        <v>35.799999999999997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2023-01-16T00:46:26Z</cp:lastPrinted>
  <dcterms:created xsi:type="dcterms:W3CDTF">2022-12-01T01:42:23Z</dcterms:created>
  <dcterms:modified xsi:type="dcterms:W3CDTF">2023-01-18T06:32:14Z</dcterms:modified>
  <cp:category/>
</cp:coreProperties>
</file>