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4\下水道事業\"/>
    </mc:Choice>
  </mc:AlternateContent>
  <xr:revisionPtr revIDLastSave="0" documentId="13_ncr:1_{6F65E325-7663-44AA-AECE-77BB74C54CEB}" xr6:coauthVersionLast="36" xr6:coauthVersionMax="36" xr10:uidLastSave="{00000000-0000-0000-0000-000000000000}"/>
  <workbookProtection workbookAlgorithmName="SHA-512" workbookHashValue="J9qoXCtOnRPBF9QKV8v2UbdBerd6e1HWN3PvHcR8gacVrospqzpKmpDaULBoZ5sR6XBAXCEGEqe/tbnHhLAUww==" workbookSaltValue="1frAGnkfLuL3oKk+VfZ82A=="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AT8" i="4" s="1"/>
  <c r="S6" i="5"/>
  <c r="AL8" i="4" s="1"/>
  <c r="R6" i="5"/>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J85" i="4"/>
  <c r="I85" i="4"/>
  <c r="G85" i="4"/>
  <c r="BB10" i="4"/>
  <c r="AT10" i="4"/>
  <c r="AD10" i="4"/>
  <c r="W10" i="4"/>
  <c r="P10" i="4"/>
  <c r="I10" i="4"/>
  <c r="AD8" i="4"/>
  <c r="W8" i="4"/>
  <c r="P8" i="4"/>
  <c r="B8" i="4"/>
  <c r="B6" i="4"/>
</calcChain>
</file>

<file path=xl/sharedStrings.xml><?xml version="1.0" encoding="utf-8"?>
<sst xmlns="http://schemas.openxmlformats.org/spreadsheetml/2006/main" count="278" uniqueCount="117">
  <si>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</si>
  <si>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</si>
  <si>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</si>
  <si>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</si>
  <si>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</si>
  <si>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</si>
  <si>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</si>
  <si>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</si>
  <si>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</si>
  <si>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</si>
  <si>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</si>
  <si>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</si>
  <si>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</si>
  <si>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</si>
  <si>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</si>
  <si>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</si>
  <si>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</si>
  <si>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</si>
  <si>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</si>
  <si>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</si>
  <si>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</si>
  <si>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</si>
  <si>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</si>
  <si>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</si>
  <si>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</si>
  <si>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</si>
  <si>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</si>
  <si>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</si>
  <si>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</si>
  <si>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</si>
  <si>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</si>
  <si>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</si>
  <si>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</si>
  <si>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</si>
  <si>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</si>
  <si>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</si>
  <si>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</si>
  <si>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</si>
  <si>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</si>
  <si>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</si>
  <si>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</si>
  <si>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</si>
  <si>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</si>
  <si>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</si>
  <si>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</si>
  <si>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</si>
  <si>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</si>
  <si>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</si>
  <si>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</si>
  <si>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</si>
  <si>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</si>
  <si>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</si>
  <si>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</si>
  <si>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</si>
  <si>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</si>
  <si>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</si>
  <si>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</si>
  <si>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</si>
  <si>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</si>
  <si>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</si>
  <si>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</si>
  <si>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</si>
  <si>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</si>
  <si>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</si>
  <si>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</si>
  <si>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</si>
  <si>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</si>
  <si>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</si>
  <si>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</si>
  <si>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</si>
  <si>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</si>
  <si>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</si>
  <si>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</si>
  <si>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</si>
  <si>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</si>
  <si>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</si>
  <si>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</si>
  <si>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</si>
  <si>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</si>
  <si>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</si>
  <si>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</si>
  <si>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</si>
  <si>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</si>
  <si>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</si>
  <si>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</si>
  <si>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</si>
  <si>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</si>
  <si>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</si>
  <si>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</si>
  <si>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</si>
  <si>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</si>
  <si>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</si>
  <si>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</si>
  <si>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</si>
  <si>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</si>
  <si>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</si>
  <si>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</si>
  <si>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</si>
  <si>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</si>
  <si>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</si>
  <si>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</si>
  <si>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</si>
  <si>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</si>
  <si>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</si>
  <si>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</si>
  <si>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</si>
  <si>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</si>
  <si>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</si>
  <si>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</si>
  <si>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</si>
  <si>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</si>
  <si>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</si>
  <si>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</si>
  <si>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</si>
  <si>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常収支比率及び経費回収率について１００％以上であることから、健全な経営であると考えられる。しかし、今後事業を継続していくには、人口減少に伴う使用料収入の減少を考慮した将来見通しを立てる必要があるため、使用料改定の検討が必要となってく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改築計画を盛り込んだ下水道ストックマネジメント計画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t>
    <phoneticPr fontId="4"/>
  </si>
  <si>
    <t>　特定環境保全公共下水道事業は、令和元年度より地方公営企業法を適用している。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②累積欠損金比率については、令和元年度が法適用初年度に伴い生じた特別損失によるものであることから、令和２年度以降は０％となっている。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面整備が進み使用料収入が順調に増加したことが要因であると考えられる。また、更新費用の先送りもひとつの要因であると考えられる。
⑥汚水処理原価については、繰入基準の見直しにより汚水処理費用が減少したため、類似団体と比較し低い数値となっている。
⑦施設利用率については、流域下水道に接続しているため算出されない。
⑧水洗化率については、年々増加傾向にあるものの、地域の高齢化・核家族化等の影響により下水道へ接続しない世帯が多く伸び悩んでいる状況である。</t>
    <phoneticPr fontId="4"/>
  </si>
  <si>
    <t>①有形固定資産減価償却率については、資産の老朽化度合を示すものであるが類似団体と比較すると低い数値となっており、類似団体にくらべ老朽化はそれほど進んでいない。
②管渠老朽化率については、法定耐用年数を超えた管渠がないため算出されない。
③管渠改善率については、管渠の部分修繕で対応しており管渠更新を行っていないため算出されない。</t>
    <rPh sb="96" eb="98">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</si>
</sst>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C37-44B5-8DAC-0396F924AE8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0.36</c:v>
                </c:pt>
                <c:pt idx="3">
                  <c:v>0.39</c:v>
                </c:pt>
                <c:pt idx="4">
                  <c:v>0.1</c:v>
                </c:pt>
              </c:numCache>
            </c:numRef>
          </c:val>
          <c:smooth val="0"/>
          <c:extLst>
            <c:ext xmlns:c16="http://schemas.microsoft.com/office/drawing/2014/chart" uri="{C3380CC4-5D6E-409C-BE32-E72D297353CC}">
              <c16:uniqueId val="{00000001-DC37-44B5-8DAC-0396F924AE8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8F-473C-8E42-33007A9F0C8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42.47</c:v>
                </c:pt>
                <c:pt idx="3">
                  <c:v>42.4</c:v>
                </c:pt>
                <c:pt idx="4">
                  <c:v>42.28</c:v>
                </c:pt>
              </c:numCache>
            </c:numRef>
          </c:val>
          <c:smooth val="0"/>
          <c:extLst>
            <c:ext xmlns:c16="http://schemas.microsoft.com/office/drawing/2014/chart" uri="{C3380CC4-5D6E-409C-BE32-E72D297353CC}">
              <c16:uniqueId val="{00000001-3E8F-473C-8E42-33007A9F0C8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81.16</c:v>
                </c:pt>
                <c:pt idx="3">
                  <c:v>82.28</c:v>
                </c:pt>
                <c:pt idx="4">
                  <c:v>83.37</c:v>
                </c:pt>
              </c:numCache>
            </c:numRef>
          </c:val>
          <c:extLst>
            <c:ext xmlns:c16="http://schemas.microsoft.com/office/drawing/2014/chart" uri="{C3380CC4-5D6E-409C-BE32-E72D297353CC}">
              <c16:uniqueId val="{00000000-3867-42F3-9558-3AE3B980245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83.75</c:v>
                </c:pt>
                <c:pt idx="3">
                  <c:v>84.19</c:v>
                </c:pt>
                <c:pt idx="4">
                  <c:v>84.34</c:v>
                </c:pt>
              </c:numCache>
            </c:numRef>
          </c:val>
          <c:smooth val="0"/>
          <c:extLst>
            <c:ext xmlns:c16="http://schemas.microsoft.com/office/drawing/2014/chart" uri="{C3380CC4-5D6E-409C-BE32-E72D297353CC}">
              <c16:uniqueId val="{00000001-3867-42F3-9558-3AE3B980245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101.02</c:v>
                </c:pt>
                <c:pt idx="3">
                  <c:v>101.81</c:v>
                </c:pt>
                <c:pt idx="4">
                  <c:v>101.23</c:v>
                </c:pt>
              </c:numCache>
            </c:numRef>
          </c:val>
          <c:extLst>
            <c:ext xmlns:c16="http://schemas.microsoft.com/office/drawing/2014/chart" uri="{C3380CC4-5D6E-409C-BE32-E72D297353CC}">
              <c16:uniqueId val="{00000000-7B29-406C-A498-90286DF586B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102.73</c:v>
                </c:pt>
                <c:pt idx="3">
                  <c:v>105.78</c:v>
                </c:pt>
                <c:pt idx="4">
                  <c:v>106.09</c:v>
                </c:pt>
              </c:numCache>
            </c:numRef>
          </c:val>
          <c:smooth val="0"/>
          <c:extLst>
            <c:ext xmlns:c16="http://schemas.microsoft.com/office/drawing/2014/chart" uri="{C3380CC4-5D6E-409C-BE32-E72D297353CC}">
              <c16:uniqueId val="{00000001-7B29-406C-A498-90286DF586B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3.05</c:v>
                </c:pt>
                <c:pt idx="3">
                  <c:v>6.06</c:v>
                </c:pt>
                <c:pt idx="4">
                  <c:v>9.07</c:v>
                </c:pt>
              </c:numCache>
            </c:numRef>
          </c:val>
          <c:extLst>
            <c:ext xmlns:c16="http://schemas.microsoft.com/office/drawing/2014/chart" uri="{C3380CC4-5D6E-409C-BE32-E72D297353CC}">
              <c16:uniqueId val="{00000000-CE9F-4B67-B06A-EE05B4A9F8D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24.68</c:v>
                </c:pt>
                <c:pt idx="3">
                  <c:v>21.36</c:v>
                </c:pt>
                <c:pt idx="4">
                  <c:v>22.79</c:v>
                </c:pt>
              </c:numCache>
            </c:numRef>
          </c:val>
          <c:smooth val="0"/>
          <c:extLst>
            <c:ext xmlns:c16="http://schemas.microsoft.com/office/drawing/2014/chart" uri="{C3380CC4-5D6E-409C-BE32-E72D297353CC}">
              <c16:uniqueId val="{00000001-CE9F-4B67-B06A-EE05B4A9F8D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8CB-491D-BE30-602BE8D19C8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8.6199999999999992</c:v>
                </c:pt>
                <c:pt idx="3">
                  <c:v>0.01</c:v>
                </c:pt>
                <c:pt idx="4">
                  <c:v>0.01</c:v>
                </c:pt>
              </c:numCache>
            </c:numRef>
          </c:val>
          <c:smooth val="0"/>
          <c:extLst>
            <c:ext xmlns:c16="http://schemas.microsoft.com/office/drawing/2014/chart" uri="{C3380CC4-5D6E-409C-BE32-E72D297353CC}">
              <c16:uniqueId val="{00000001-28CB-491D-BE30-602BE8D19C8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1.44</c:v>
                </c:pt>
                <c:pt idx="3" formatCode="#,##0.00;&quot;△&quot;#,##0.00">
                  <c:v>0</c:v>
                </c:pt>
                <c:pt idx="4" formatCode="#,##0.00;&quot;△&quot;#,##0.00">
                  <c:v>0</c:v>
                </c:pt>
              </c:numCache>
            </c:numRef>
          </c:val>
          <c:extLst>
            <c:ext xmlns:c16="http://schemas.microsoft.com/office/drawing/2014/chart" uri="{C3380CC4-5D6E-409C-BE32-E72D297353CC}">
              <c16:uniqueId val="{00000000-041C-48DA-AD53-A60ECDA30AB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94.97</c:v>
                </c:pt>
                <c:pt idx="3">
                  <c:v>63.96</c:v>
                </c:pt>
                <c:pt idx="4">
                  <c:v>69.42</c:v>
                </c:pt>
              </c:numCache>
            </c:numRef>
          </c:val>
          <c:smooth val="0"/>
          <c:extLst>
            <c:ext xmlns:c16="http://schemas.microsoft.com/office/drawing/2014/chart" uri="{C3380CC4-5D6E-409C-BE32-E72D297353CC}">
              <c16:uniqueId val="{00000001-041C-48DA-AD53-A60ECDA30AB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13.57</c:v>
                </c:pt>
                <c:pt idx="3">
                  <c:v>14.6</c:v>
                </c:pt>
                <c:pt idx="4">
                  <c:v>17.829999999999998</c:v>
                </c:pt>
              </c:numCache>
            </c:numRef>
          </c:val>
          <c:extLst>
            <c:ext xmlns:c16="http://schemas.microsoft.com/office/drawing/2014/chart" uri="{C3380CC4-5D6E-409C-BE32-E72D297353CC}">
              <c16:uniqueId val="{00000000-BD63-4A7F-9721-15FAFCAF069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47.72</c:v>
                </c:pt>
                <c:pt idx="3">
                  <c:v>44.24</c:v>
                </c:pt>
                <c:pt idx="4">
                  <c:v>43.07</c:v>
                </c:pt>
              </c:numCache>
            </c:numRef>
          </c:val>
          <c:smooth val="0"/>
          <c:extLst>
            <c:ext xmlns:c16="http://schemas.microsoft.com/office/drawing/2014/chart" uri="{C3380CC4-5D6E-409C-BE32-E72D297353CC}">
              <c16:uniqueId val="{00000001-BD63-4A7F-9721-15FAFCAF069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1118.53</c:v>
                </c:pt>
                <c:pt idx="3">
                  <c:v>907.1</c:v>
                </c:pt>
                <c:pt idx="4">
                  <c:v>855.19</c:v>
                </c:pt>
              </c:numCache>
            </c:numRef>
          </c:val>
          <c:extLst>
            <c:ext xmlns:c16="http://schemas.microsoft.com/office/drawing/2014/chart" uri="{C3380CC4-5D6E-409C-BE32-E72D297353CC}">
              <c16:uniqueId val="{00000000-F3C4-41A4-B427-30778BF7C6B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1206.79</c:v>
                </c:pt>
                <c:pt idx="3">
                  <c:v>1258.43</c:v>
                </c:pt>
                <c:pt idx="4">
                  <c:v>1163.75</c:v>
                </c:pt>
              </c:numCache>
            </c:numRef>
          </c:val>
          <c:smooth val="0"/>
          <c:extLst>
            <c:ext xmlns:c16="http://schemas.microsoft.com/office/drawing/2014/chart" uri="{C3380CC4-5D6E-409C-BE32-E72D297353CC}">
              <c16:uniqueId val="{00000001-F3C4-41A4-B427-30778BF7C6B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5FE9-439B-9F0C-6109071448A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71.84</c:v>
                </c:pt>
                <c:pt idx="3">
                  <c:v>73.36</c:v>
                </c:pt>
                <c:pt idx="4">
                  <c:v>72.599999999999994</c:v>
                </c:pt>
              </c:numCache>
            </c:numRef>
          </c:val>
          <c:smooth val="0"/>
          <c:extLst>
            <c:ext xmlns:c16="http://schemas.microsoft.com/office/drawing/2014/chart" uri="{C3380CC4-5D6E-409C-BE32-E72D297353CC}">
              <c16:uniqueId val="{00000001-5FE9-439B-9F0C-6109071448A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162.72999999999999</c:v>
                </c:pt>
                <c:pt idx="3">
                  <c:v>162.31</c:v>
                </c:pt>
                <c:pt idx="4">
                  <c:v>162.12</c:v>
                </c:pt>
              </c:numCache>
            </c:numRef>
          </c:val>
          <c:extLst>
            <c:ext xmlns:c16="http://schemas.microsoft.com/office/drawing/2014/chart" uri="{C3380CC4-5D6E-409C-BE32-E72D297353CC}">
              <c16:uniqueId val="{00000000-D34E-4279-BAC3-594EE289BAB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228.47</c:v>
                </c:pt>
                <c:pt idx="3">
                  <c:v>224.88</c:v>
                </c:pt>
                <c:pt idx="4">
                  <c:v>228.64</c:v>
                </c:pt>
              </c:numCache>
            </c:numRef>
          </c:val>
          <c:smooth val="0"/>
          <c:extLst>
            <c:ext xmlns:c16="http://schemas.microsoft.com/office/drawing/2014/chart" uri="{C3380CC4-5D6E-409C-BE32-E72D297353CC}">
              <c16:uniqueId val="{00000001-D34E-4279-BAC3-594EE289BAB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潟上市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32168</v>
      </c>
      <c r="AM8" s="46"/>
      <c r="AN8" s="46"/>
      <c r="AO8" s="46"/>
      <c r="AP8" s="46"/>
      <c r="AQ8" s="46"/>
      <c r="AR8" s="46"/>
      <c r="AS8" s="46"/>
      <c r="AT8" s="45">
        <f>データ!T6</f>
        <v>97.72</v>
      </c>
      <c r="AU8" s="45"/>
      <c r="AV8" s="45"/>
      <c r="AW8" s="45"/>
      <c r="AX8" s="45"/>
      <c r="AY8" s="45"/>
      <c r="AZ8" s="45"/>
      <c r="BA8" s="45"/>
      <c r="BB8" s="45">
        <f>データ!U6</f>
        <v>329.19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55.3</v>
      </c>
      <c r="J10" s="45"/>
      <c r="K10" s="45"/>
      <c r="L10" s="45"/>
      <c r="M10" s="45"/>
      <c r="N10" s="45"/>
      <c r="O10" s="45"/>
      <c r="P10" s="45">
        <f>データ!P6</f>
        <v>36.229999999999997</v>
      </c>
      <c r="Q10" s="45"/>
      <c r="R10" s="45"/>
      <c r="S10" s="45"/>
      <c r="T10" s="45"/>
      <c r="U10" s="45"/>
      <c r="V10" s="45"/>
      <c r="W10" s="45">
        <f>データ!Q6</f>
        <v>77.69</v>
      </c>
      <c r="X10" s="45"/>
      <c r="Y10" s="45"/>
      <c r="Z10" s="45"/>
      <c r="AA10" s="45"/>
      <c r="AB10" s="45"/>
      <c r="AC10" s="45"/>
      <c r="AD10" s="46">
        <f>データ!R6</f>
        <v>3080</v>
      </c>
      <c r="AE10" s="46"/>
      <c r="AF10" s="46"/>
      <c r="AG10" s="46"/>
      <c r="AH10" s="46"/>
      <c r="AI10" s="46"/>
      <c r="AJ10" s="46"/>
      <c r="AK10" s="2"/>
      <c r="AL10" s="46">
        <f>データ!V6</f>
        <v>11580</v>
      </c>
      <c r="AM10" s="46"/>
      <c r="AN10" s="46"/>
      <c r="AO10" s="46"/>
      <c r="AP10" s="46"/>
      <c r="AQ10" s="46"/>
      <c r="AR10" s="46"/>
      <c r="AS10" s="46"/>
      <c r="AT10" s="45">
        <f>データ!W6</f>
        <v>6.18</v>
      </c>
      <c r="AU10" s="45"/>
      <c r="AV10" s="45"/>
      <c r="AW10" s="45"/>
      <c r="AX10" s="45"/>
      <c r="AY10" s="45"/>
      <c r="AZ10" s="45"/>
      <c r="BA10" s="45"/>
      <c r="BB10" s="45">
        <f>データ!X6</f>
        <v>1873.79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A9fuExMdIQRRWeNgaVZwJe/jn+KhNsqePJqR0HdT8hLUHWTpZbtRGKGjx9VSl/tYP5ogUN6KKH3jl+mImTDODA==" saltValue="C+4Omm91Favy5m53Zsg58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52116</v>
      </c>
      <c r="D6" s="19">
        <f t="shared" si="3"/>
        <v>46</v>
      </c>
      <c r="E6" s="19">
        <f t="shared" si="3"/>
        <v>17</v>
      </c>
      <c r="F6" s="19">
        <f t="shared" si="3"/>
        <v>4</v>
      </c>
      <c r="G6" s="19">
        <f t="shared" si="3"/>
        <v>0</v>
      </c>
      <c r="H6" s="19" t="str">
        <f t="shared" si="3"/>
        <v>秋田県　潟上市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55.3</v>
      </c>
      <c r="P6" s="20">
        <f t="shared" si="3"/>
        <v>36.229999999999997</v>
      </c>
      <c r="Q6" s="20">
        <f t="shared" si="3"/>
        <v>77.69</v>
      </c>
      <c r="R6" s="20">
        <f t="shared" si="3"/>
        <v>3080</v>
      </c>
      <c r="S6" s="20">
        <f t="shared" si="3"/>
        <v>32168</v>
      </c>
      <c r="T6" s="20">
        <f t="shared" si="3"/>
        <v>97.72</v>
      </c>
      <c r="U6" s="20">
        <f t="shared" si="3"/>
        <v>329.19</v>
      </c>
      <c r="V6" s="20">
        <f t="shared" si="3"/>
        <v>11580</v>
      </c>
      <c r="W6" s="20">
        <f t="shared" si="3"/>
        <v>6.18</v>
      </c>
      <c r="X6" s="20">
        <f t="shared" si="3"/>
        <v>1873.79</v>
      </c>
      <c r="Y6" s="21" t="str">
        <f>IF(Y7="",NA(),Y7)</f>
        <v>-</v>
      </c>
      <c r="Z6" s="21" t="str">
        <f t="shared" ref="Z6:AH6" si="4">IF(Z7="",NA(),Z7)</f>
        <v>-</v>
      </c>
      <c r="AA6" s="21">
        <f t="shared" si="4"/>
        <v>101.02</v>
      </c>
      <c r="AB6" s="21">
        <f t="shared" si="4"/>
        <v>101.81</v>
      </c>
      <c r="AC6" s="21">
        <f t="shared" si="4"/>
        <v>101.23</v>
      </c>
      <c r="AD6" s="21" t="str">
        <f t="shared" si="4"/>
        <v>-</v>
      </c>
      <c r="AE6" s="21" t="str">
        <f t="shared" si="4"/>
        <v>-</v>
      </c>
      <c r="AF6" s="21">
        <f t="shared" si="4"/>
        <v>102.73</v>
      </c>
      <c r="AG6" s="21">
        <f t="shared" si="4"/>
        <v>105.78</v>
      </c>
      <c r="AH6" s="21">
        <f t="shared" si="4"/>
        <v>106.09</v>
      </c>
      <c r="AI6" s="20" t="str">
        <f>IF(AI7="","",IF(AI7="-","【-】","【"&amp;SUBSTITUTE(TEXT(AI7,"#,##0.00"),"-","△")&amp;"】"))</f>
        <v>【105.35】</v>
      </c>
      <c r="AJ6" s="21" t="str">
        <f>IF(AJ7="",NA(),AJ7)</f>
        <v>-</v>
      </c>
      <c r="AK6" s="21" t="str">
        <f t="shared" ref="AK6:AS6" si="5">IF(AK7="",NA(),AK7)</f>
        <v>-</v>
      </c>
      <c r="AL6" s="21">
        <f t="shared" si="5"/>
        <v>1.44</v>
      </c>
      <c r="AM6" s="20">
        <f t="shared" si="5"/>
        <v>0</v>
      </c>
      <c r="AN6" s="20">
        <f t="shared" si="5"/>
        <v>0</v>
      </c>
      <c r="AO6" s="21" t="str">
        <f t="shared" si="5"/>
        <v>-</v>
      </c>
      <c r="AP6" s="21" t="str">
        <f t="shared" si="5"/>
        <v>-</v>
      </c>
      <c r="AQ6" s="21">
        <f t="shared" si="5"/>
        <v>94.97</v>
      </c>
      <c r="AR6" s="21">
        <f t="shared" si="5"/>
        <v>63.96</v>
      </c>
      <c r="AS6" s="21">
        <f t="shared" si="5"/>
        <v>69.42</v>
      </c>
      <c r="AT6" s="20" t="str">
        <f>IF(AT7="","",IF(AT7="-","【-】","【"&amp;SUBSTITUTE(TEXT(AT7,"#,##0.00"),"-","△")&amp;"】"))</f>
        <v>【63.89】</v>
      </c>
      <c r="AU6" s="21" t="str">
        <f>IF(AU7="",NA(),AU7)</f>
        <v>-</v>
      </c>
      <c r="AV6" s="21" t="str">
        <f t="shared" ref="AV6:BD6" si="6">IF(AV7="",NA(),AV7)</f>
        <v>-</v>
      </c>
      <c r="AW6" s="21">
        <f t="shared" si="6"/>
        <v>13.57</v>
      </c>
      <c r="AX6" s="21">
        <f t="shared" si="6"/>
        <v>14.6</v>
      </c>
      <c r="AY6" s="21">
        <f t="shared" si="6"/>
        <v>17.829999999999998</v>
      </c>
      <c r="AZ6" s="21" t="str">
        <f t="shared" si="6"/>
        <v>-</v>
      </c>
      <c r="BA6" s="21" t="str">
        <f t="shared" si="6"/>
        <v>-</v>
      </c>
      <c r="BB6" s="21">
        <f t="shared" si="6"/>
        <v>47.72</v>
      </c>
      <c r="BC6" s="21">
        <f t="shared" si="6"/>
        <v>44.24</v>
      </c>
      <c r="BD6" s="21">
        <f t="shared" si="6"/>
        <v>43.07</v>
      </c>
      <c r="BE6" s="20" t="str">
        <f>IF(BE7="","",IF(BE7="-","【-】","【"&amp;SUBSTITUTE(TEXT(BE7,"#,##0.00"),"-","△")&amp;"】"))</f>
        <v>【44.07】</v>
      </c>
      <c r="BF6" s="21" t="str">
        <f>IF(BF7="",NA(),BF7)</f>
        <v>-</v>
      </c>
      <c r="BG6" s="21" t="str">
        <f t="shared" ref="BG6:BO6" si="7">IF(BG7="",NA(),BG7)</f>
        <v>-</v>
      </c>
      <c r="BH6" s="21">
        <f t="shared" si="7"/>
        <v>1118.53</v>
      </c>
      <c r="BI6" s="21">
        <f t="shared" si="7"/>
        <v>907.1</v>
      </c>
      <c r="BJ6" s="21">
        <f t="shared" si="7"/>
        <v>855.19</v>
      </c>
      <c r="BK6" s="21" t="str">
        <f t="shared" si="7"/>
        <v>-</v>
      </c>
      <c r="BL6" s="21" t="str">
        <f t="shared" si="7"/>
        <v>-</v>
      </c>
      <c r="BM6" s="21">
        <f t="shared" si="7"/>
        <v>1206.79</v>
      </c>
      <c r="BN6" s="21">
        <f t="shared" si="7"/>
        <v>1258.43</v>
      </c>
      <c r="BO6" s="21">
        <f t="shared" si="7"/>
        <v>1163.75</v>
      </c>
      <c r="BP6" s="20" t="str">
        <f>IF(BP7="","",IF(BP7="-","【-】","【"&amp;SUBSTITUTE(TEXT(BP7,"#,##0.00"),"-","△")&amp;"】"))</f>
        <v>【1,201.79】</v>
      </c>
      <c r="BQ6" s="21" t="str">
        <f>IF(BQ7="",NA(),BQ7)</f>
        <v>-</v>
      </c>
      <c r="BR6" s="21" t="str">
        <f t="shared" ref="BR6:BZ6" si="8">IF(BR7="",NA(),BR7)</f>
        <v>-</v>
      </c>
      <c r="BS6" s="21">
        <f t="shared" si="8"/>
        <v>100</v>
      </c>
      <c r="BT6" s="21">
        <f t="shared" si="8"/>
        <v>100</v>
      </c>
      <c r="BU6" s="21">
        <f t="shared" si="8"/>
        <v>100</v>
      </c>
      <c r="BV6" s="21" t="str">
        <f t="shared" si="8"/>
        <v>-</v>
      </c>
      <c r="BW6" s="21" t="str">
        <f t="shared" si="8"/>
        <v>-</v>
      </c>
      <c r="BX6" s="21">
        <f t="shared" si="8"/>
        <v>71.84</v>
      </c>
      <c r="BY6" s="21">
        <f t="shared" si="8"/>
        <v>73.36</v>
      </c>
      <c r="BZ6" s="21">
        <f t="shared" si="8"/>
        <v>72.599999999999994</v>
      </c>
      <c r="CA6" s="20" t="str">
        <f>IF(CA7="","",IF(CA7="-","【-】","【"&amp;SUBSTITUTE(TEXT(CA7,"#,##0.00"),"-","△")&amp;"】"))</f>
        <v>【75.31】</v>
      </c>
      <c r="CB6" s="21" t="str">
        <f>IF(CB7="",NA(),CB7)</f>
        <v>-</v>
      </c>
      <c r="CC6" s="21" t="str">
        <f t="shared" ref="CC6:CK6" si="9">IF(CC7="",NA(),CC7)</f>
        <v>-</v>
      </c>
      <c r="CD6" s="21">
        <f t="shared" si="9"/>
        <v>162.72999999999999</v>
      </c>
      <c r="CE6" s="21">
        <f t="shared" si="9"/>
        <v>162.31</v>
      </c>
      <c r="CF6" s="21">
        <f t="shared" si="9"/>
        <v>162.12</v>
      </c>
      <c r="CG6" s="21" t="str">
        <f t="shared" si="9"/>
        <v>-</v>
      </c>
      <c r="CH6" s="21" t="str">
        <f t="shared" si="9"/>
        <v>-</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42.47</v>
      </c>
      <c r="CU6" s="21">
        <f t="shared" si="10"/>
        <v>42.4</v>
      </c>
      <c r="CV6" s="21">
        <f t="shared" si="10"/>
        <v>42.28</v>
      </c>
      <c r="CW6" s="20" t="str">
        <f>IF(CW7="","",IF(CW7="-","【-】","【"&amp;SUBSTITUTE(TEXT(CW7,"#,##0.00"),"-","△")&amp;"】"))</f>
        <v>【42.57】</v>
      </c>
      <c r="CX6" s="21" t="str">
        <f>IF(CX7="",NA(),CX7)</f>
        <v>-</v>
      </c>
      <c r="CY6" s="21" t="str">
        <f t="shared" ref="CY6:DG6" si="11">IF(CY7="",NA(),CY7)</f>
        <v>-</v>
      </c>
      <c r="CZ6" s="21">
        <f t="shared" si="11"/>
        <v>81.16</v>
      </c>
      <c r="DA6" s="21">
        <f t="shared" si="11"/>
        <v>82.28</v>
      </c>
      <c r="DB6" s="21">
        <f t="shared" si="11"/>
        <v>83.37</v>
      </c>
      <c r="DC6" s="21" t="str">
        <f t="shared" si="11"/>
        <v>-</v>
      </c>
      <c r="DD6" s="21" t="str">
        <f t="shared" si="11"/>
        <v>-</v>
      </c>
      <c r="DE6" s="21">
        <f t="shared" si="11"/>
        <v>83.75</v>
      </c>
      <c r="DF6" s="21">
        <f t="shared" si="11"/>
        <v>84.19</v>
      </c>
      <c r="DG6" s="21">
        <f t="shared" si="11"/>
        <v>84.34</v>
      </c>
      <c r="DH6" s="20" t="str">
        <f>IF(DH7="","",IF(DH7="-","【-】","【"&amp;SUBSTITUTE(TEXT(DH7,"#,##0.00"),"-","△")&amp;"】"))</f>
        <v>【85.24】</v>
      </c>
      <c r="DI6" s="21" t="str">
        <f>IF(DI7="",NA(),DI7)</f>
        <v>-</v>
      </c>
      <c r="DJ6" s="21" t="str">
        <f t="shared" ref="DJ6:DR6" si="12">IF(DJ7="",NA(),DJ7)</f>
        <v>-</v>
      </c>
      <c r="DK6" s="21">
        <f t="shared" si="12"/>
        <v>3.05</v>
      </c>
      <c r="DL6" s="21">
        <f t="shared" si="12"/>
        <v>6.06</v>
      </c>
      <c r="DM6" s="21">
        <f t="shared" si="12"/>
        <v>9.07</v>
      </c>
      <c r="DN6" s="21" t="str">
        <f t="shared" si="12"/>
        <v>-</v>
      </c>
      <c r="DO6" s="21" t="str">
        <f t="shared" si="12"/>
        <v>-</v>
      </c>
      <c r="DP6" s="21">
        <f t="shared" si="12"/>
        <v>24.68</v>
      </c>
      <c r="DQ6" s="21">
        <f t="shared" si="12"/>
        <v>21.36</v>
      </c>
      <c r="DR6" s="21">
        <f t="shared" si="12"/>
        <v>22.79</v>
      </c>
      <c r="DS6" s="20" t="str">
        <f>IF(DS7="","",IF(DS7="-","【-】","【"&amp;SUBSTITUTE(TEXT(DS7,"#,##0.00"),"-","△")&amp;"】"))</f>
        <v>【25.87】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8.6199999999999992</v>
      </c>
      <c r="EB6" s="21">
        <f t="shared" si="13"/>
        <v>0.01</v>
      </c>
      <c r="EC6" s="21">
        <f t="shared" si="13"/>
        <v>0.01</v>
      </c>
      <c r="ED6" s="20" t="str">
        <f>IF(ED7="","",IF(ED7="-","【-】","【"&amp;SUBSTITUTE(TEXT(ED7,"#,##0.00"),"-","△")&amp;"】"))</f>
        <v>【0.01】</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0.36</v>
      </c>
      <c r="EM6" s="21">
        <f t="shared" si="14"/>
        <v>0.39</v>
      </c>
      <c r="EN6" s="21">
        <f t="shared" si="14"/>
        <v>0.1</v>
      </c>
      <c r="EO6" s="20" t="str">
        <f>IF(EO7="","",IF(EO7="-","【-】","【"&amp;SUBSTITUTE(TEXT(EO7,"#,##0.00"),"-","△")&amp;"】"))</f>
        <v>【0.15】</v>
      </c>
    </row>
    <row r="7" spans="1:148" s="22" customFormat="1" x14ac:dyDescent="0.15">
      <c r="A7" s="14"/>
      <c r="B7" s="23">
        <v>2021</v>
      </c>
      <c r="C7" s="23">
        <v>52116</v>
      </c>
      <c r="D7" s="23">
        <v>46</v>
      </c>
      <c r="E7" s="23">
        <v>17</v>
      </c>
      <c r="F7" s="23">
        <v>4</v>
      </c>
      <c r="G7" s="23">
        <v>0</v>
      </c>
      <c r="H7" s="23" t="s">
        <v>96</v>
      </c>
      <c r="I7" s="23" t="s">
        <v>97</v>
      </c>
      <c r="J7" s="23" t="s">
        <v>98</v>
      </c>
      <c r="K7" s="23" t="s">
        <v>99</v>
      </c>
      <c r="L7" s="23" t="s">
        <v>100</v>
      </c>
      <c r="M7" s="23" t="s">
        <v>101</v>
      </c>
      <c r="N7" s="24" t="s">
        <v>102</v>
      </c>
      <c r="O7" s="24">
        <v>55.3</v>
      </c>
      <c r="P7" s="24">
        <v>36.229999999999997</v>
      </c>
      <c r="Q7" s="24">
        <v>77.69</v>
      </c>
      <c r="R7" s="24">
        <v>3080</v>
      </c>
      <c r="S7" s="24">
        <v>32168</v>
      </c>
      <c r="T7" s="24">
        <v>97.72</v>
      </c>
      <c r="U7" s="24">
        <v>329.19</v>
      </c>
      <c r="V7" s="24">
        <v>11580</v>
      </c>
      <c r="W7" s="24">
        <v>6.18</v>
      </c>
      <c r="X7" s="24">
        <v>1873.79</v>
      </c>
      <c r="Y7" s="24" t="s">
        <v>102</v>
      </c>
      <c r="Z7" s="24" t="s">
        <v>102</v>
      </c>
      <c r="AA7" s="24">
        <v>101.02</v>
      </c>
      <c r="AB7" s="24">
        <v>101.81</v>
      </c>
      <c r="AC7" s="24">
        <v>101.23</v>
      </c>
      <c r="AD7" s="24" t="s">
        <v>102</v>
      </c>
      <c r="AE7" s="24" t="s">
        <v>102</v>
      </c>
      <c r="AF7" s="24">
        <v>102.73</v>
      </c>
      <c r="AG7" s="24">
        <v>105.78</v>
      </c>
      <c r="AH7" s="24">
        <v>106.09</v>
      </c>
      <c r="AI7" s="24">
        <v>105.35</v>
      </c>
      <c r="AJ7" s="24" t="s">
        <v>102</v>
      </c>
      <c r="AK7" s="24" t="s">
        <v>102</v>
      </c>
      <c r="AL7" s="24">
        <v>1.44</v>
      </c>
      <c r="AM7" s="24">
        <v>0</v>
      </c>
      <c r="AN7" s="24">
        <v>0</v>
      </c>
      <c r="AO7" s="24" t="s">
        <v>102</v>
      </c>
      <c r="AP7" s="24" t="s">
        <v>102</v>
      </c>
      <c r="AQ7" s="24">
        <v>94.97</v>
      </c>
      <c r="AR7" s="24">
        <v>63.96</v>
      </c>
      <c r="AS7" s="24">
        <v>69.42</v>
      </c>
      <c r="AT7" s="24">
        <v>63.89</v>
      </c>
      <c r="AU7" s="24" t="s">
        <v>102</v>
      </c>
      <c r="AV7" s="24" t="s">
        <v>102</v>
      </c>
      <c r="AW7" s="24">
        <v>13.57</v>
      </c>
      <c r="AX7" s="24">
        <v>14.6</v>
      </c>
      <c r="AY7" s="24">
        <v>17.829999999999998</v>
      </c>
      <c r="AZ7" s="24" t="s">
        <v>102</v>
      </c>
      <c r="BA7" s="24" t="s">
        <v>102</v>
      </c>
      <c r="BB7" s="24">
        <v>47.72</v>
      </c>
      <c r="BC7" s="24">
        <v>44.24</v>
      </c>
      <c r="BD7" s="24">
        <v>43.07</v>
      </c>
      <c r="BE7" s="24">
        <v>44.07</v>
      </c>
      <c r="BF7" s="24" t="s">
        <v>102</v>
      </c>
      <c r="BG7" s="24" t="s">
        <v>102</v>
      </c>
      <c r="BH7" s="24">
        <v>1118.53</v>
      </c>
      <c r="BI7" s="24">
        <v>907.1</v>
      </c>
      <c r="BJ7" s="24">
        <v>855.19</v>
      </c>
      <c r="BK7" s="24" t="s">
        <v>102</v>
      </c>
      <c r="BL7" s="24" t="s">
        <v>102</v>
      </c>
      <c r="BM7" s="24">
        <v>1206.79</v>
      </c>
      <c r="BN7" s="24">
        <v>1258.43</v>
      </c>
      <c r="BO7" s="24">
        <v>1163.75</v>
      </c>
      <c r="BP7" s="24">
        <v>1201.79</v>
      </c>
      <c r="BQ7" s="24" t="s">
        <v>102</v>
      </c>
      <c r="BR7" s="24" t="s">
        <v>102</v>
      </c>
      <c r="BS7" s="24">
        <v>100</v>
      </c>
      <c r="BT7" s="24">
        <v>100</v>
      </c>
      <c r="BU7" s="24">
        <v>100</v>
      </c>
      <c r="BV7" s="24" t="s">
        <v>102</v>
      </c>
      <c r="BW7" s="24" t="s">
        <v>102</v>
      </c>
      <c r="BX7" s="24">
        <v>71.84</v>
      </c>
      <c r="BY7" s="24">
        <v>73.36</v>
      </c>
      <c r="BZ7" s="24">
        <v>72.599999999999994</v>
      </c>
      <c r="CA7" s="24">
        <v>75.31</v>
      </c>
      <c r="CB7" s="24" t="s">
        <v>102</v>
      </c>
      <c r="CC7" s="24" t="s">
        <v>102</v>
      </c>
      <c r="CD7" s="24">
        <v>162.72999999999999</v>
      </c>
      <c r="CE7" s="24">
        <v>162.31</v>
      </c>
      <c r="CF7" s="24">
        <v>162.12</v>
      </c>
      <c r="CG7" s="24" t="s">
        <v>102</v>
      </c>
      <c r="CH7" s="24" t="s">
        <v>102</v>
      </c>
      <c r="CI7" s="24">
        <v>228.47</v>
      </c>
      <c r="CJ7" s="24">
        <v>224.88</v>
      </c>
      <c r="CK7" s="24">
        <v>228.64</v>
      </c>
      <c r="CL7" s="24">
        <v>216.39</v>
      </c>
      <c r="CM7" s="24" t="s">
        <v>102</v>
      </c>
      <c r="CN7" s="24" t="s">
        <v>102</v>
      </c>
      <c r="CO7" s="24" t="s">
        <v>102</v>
      </c>
      <c r="CP7" s="24" t="s">
        <v>102</v>
      </c>
      <c r="CQ7" s="24" t="s">
        <v>102</v>
      </c>
      <c r="CR7" s="24" t="s">
        <v>102</v>
      </c>
      <c r="CS7" s="24" t="s">
        <v>102</v>
      </c>
      <c r="CT7" s="24">
        <v>42.47</v>
      </c>
      <c r="CU7" s="24">
        <v>42.4</v>
      </c>
      <c r="CV7" s="24">
        <v>42.28</v>
      </c>
      <c r="CW7" s="24">
        <v>42.57</v>
      </c>
      <c r="CX7" s="24" t="s">
        <v>102</v>
      </c>
      <c r="CY7" s="24" t="s">
        <v>102</v>
      </c>
      <c r="CZ7" s="24">
        <v>81.16</v>
      </c>
      <c r="DA7" s="24">
        <v>82.28</v>
      </c>
      <c r="DB7" s="24">
        <v>83.37</v>
      </c>
      <c r="DC7" s="24" t="s">
        <v>102</v>
      </c>
      <c r="DD7" s="24" t="s">
        <v>102</v>
      </c>
      <c r="DE7" s="24">
        <v>83.75</v>
      </c>
      <c r="DF7" s="24">
        <v>84.19</v>
      </c>
      <c r="DG7" s="24">
        <v>84.34</v>
      </c>
      <c r="DH7" s="24">
        <v>85.24</v>
      </c>
      <c r="DI7" s="24" t="s">
        <v>102</v>
      </c>
      <c r="DJ7" s="24" t="s">
        <v>102</v>
      </c>
      <c r="DK7" s="24">
        <v>3.05</v>
      </c>
      <c r="DL7" s="24">
        <v>6.06</v>
      </c>
      <c r="DM7" s="24">
        <v>9.07</v>
      </c>
      <c r="DN7" s="24" t="s">
        <v>102</v>
      </c>
      <c r="DO7" s="24" t="s">
        <v>102</v>
      </c>
      <c r="DP7" s="24">
        <v>24.68</v>
      </c>
      <c r="DQ7" s="24">
        <v>21.36</v>
      </c>
      <c r="DR7" s="24">
        <v>22.79</v>
      </c>
      <c r="DS7" s="24">
        <v>25.87</v>
      </c>
      <c r="DT7" s="24" t="s">
        <v>102</v>
      </c>
      <c r="DU7" s="24" t="s">
        <v>102</v>
      </c>
      <c r="DV7" s="24">
        <v>0</v>
      </c>
      <c r="DW7" s="24">
        <v>0</v>
      </c>
      <c r="DX7" s="24">
        <v>0</v>
      </c>
      <c r="DY7" s="24" t="s">
        <v>102</v>
      </c>
      <c r="DZ7" s="24" t="s">
        <v>102</v>
      </c>
      <c r="EA7" s="24">
        <v>8.6199999999999992</v>
      </c>
      <c r="EB7" s="24">
        <v>0.01</v>
      </c>
      <c r="EC7" s="24">
        <v>0.01</v>
      </c>
      <c r="ED7" s="24">
        <v>0.01</v>
      </c>
      <c r="EE7" s="24" t="s">
        <v>102</v>
      </c>
      <c r="EF7" s="24" t="s">
        <v>102</v>
      </c>
      <c r="EG7" s="24">
        <v>0</v>
      </c>
      <c r="EH7" s="24">
        <v>0</v>
      </c>
      <c r="EI7" s="24">
        <v>0</v>
      </c>
      <c r="EJ7" s="24" t="s">
        <v>102</v>
      </c>
      <c r="EK7" s="24" t="s">
        <v>102</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2023-01-12T23:37:22Z</dcterms:created>
  <dcterms:modified xsi:type="dcterms:W3CDTF">2023-02-22T00:13:01Z</dcterms:modified>
  <cp:category/>
</cp:coreProperties>
</file>