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4\下水道事業\"/>
    </mc:Choice>
  </mc:AlternateContent>
  <xr:revisionPtr revIDLastSave="0" documentId="13_ncr:1_{22927763-54AA-449C-868D-06E658862A62}" xr6:coauthVersionLast="36" xr6:coauthVersionMax="36" xr10:uidLastSave="{00000000-0000-0000-0000-000000000000}"/>
  <workbookProtection workbookAlgorithmName="SHA-512" workbookHashValue="eNgBH9KMYsKMPpl6CqkQJ28ASZ3OrbEy0r1aCWq6RjyRl67sEZG52MmZvlfpuFaEB5oecwsKoGIUUWNtIVZeYA==" workbookSaltValue="cGUVsTekrJLEO44zUToDC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S6" i="5"/>
  <c r="AL8" i="4" s="1"/>
  <c r="R6" i="5"/>
  <c r="AD10" i="4" s="1"/>
  <c r="Q6" i="5"/>
  <c r="P6" i="5"/>
  <c r="O6" i="5"/>
  <c r="N6" i="5"/>
  <c r="B10" i="4" s="1"/>
  <c r="M6" i="5"/>
  <c r="AD8" i="4" s="1"/>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I85" i="4"/>
  <c r="H85" i="4"/>
  <c r="G85" i="4"/>
  <c r="F85" i="4"/>
  <c r="AT10" i="4"/>
  <c r="AL10" i="4"/>
  <c r="W10" i="4"/>
  <c r="P10" i="4"/>
  <c r="I10" i="4"/>
  <c r="AT8" i="4"/>
  <c r="P8" i="4"/>
  <c r="I8" i="4"/>
  <c r="B8" i="4"/>
</calcChain>
</file>

<file path=xl/sharedStrings.xml><?xml version="1.0" encoding="utf-8"?>
<sst xmlns="http://schemas.openxmlformats.org/spreadsheetml/2006/main" count="289" uniqueCount="116">
  <si>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</si>
  <si>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</si>
  <si>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</si>
  <si>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</si>
  <si>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</si>
  <si>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</si>
  <si>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</si>
  <si>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</si>
  <si>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</si>
  <si>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</si>
  <si>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</si>
  <si>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</si>
  <si>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</si>
  <si>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</si>
  <si>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</si>
  <si>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</si>
  <si>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</si>
  <si>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</si>
  <si>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</si>
  <si>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</si>
  <si>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</si>
  <si>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</si>
  <si>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</si>
  <si>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</si>
  <si>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</si>
  <si>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</si>
  <si>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</si>
  <si>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</si>
  <si>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</si>
  <si>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</si>
  <si>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</si>
  <si>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</si>
  <si>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</si>
  <si>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</si>
  <si>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</si>
  <si>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</si>
  <si>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</si>
  <si>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</si>
  <si>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</si>
  <si>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</si>
  <si>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</si>
  <si>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</si>
  <si>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</si>
  <si>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</si>
  <si>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</si>
  <si>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</si>
  <si>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</si>
  <si>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</si>
  <si>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</si>
  <si>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</si>
  <si>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</si>
  <si>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</si>
  <si>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</si>
  <si>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</si>
  <si>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</si>
  <si>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</si>
  <si>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</si>
  <si>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</si>
  <si>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</si>
  <si>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</si>
  <si>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</si>
  <si>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</si>
  <si>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</si>
  <si>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</si>
  <si>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</si>
  <si>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</si>
  <si>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</si>
  <si>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</si>
  <si>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</si>
  <si>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</si>
  <si>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</si>
  <si>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</si>
  <si>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</si>
  <si>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</si>
  <si>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</si>
  <si>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</si>
  <si>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</si>
  <si>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</si>
  <si>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</si>
  <si>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</si>
  <si>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</si>
  <si>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</si>
  <si>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</si>
  <si>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</si>
  <si>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</si>
  <si>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</si>
  <si>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</si>
  <si>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</si>
  <si>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</si>
  <si>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</si>
  <si>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</si>
  <si>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</si>
  <si>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</si>
  <si>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</si>
  <si>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</si>
  <si>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</si>
  <si>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</si>
  <si>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</si>
  <si>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</si>
  <si>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</si>
  <si>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</si>
  <si>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</si>
  <si>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</si>
  <si>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</si>
  <si>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</si>
  <si>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</si>
  <si>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</si>
  <si>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</si>
  <si>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</si>
  <si>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</si>
  <si>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</si>
  <si>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</si>
  <si>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</si>
  <si>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経費回収率について１００％以下であることから、経営改善に向けた取り組みが必要であると考えられる。
　特定地域生活排水処理事業は、平成１７年度からの事業であり、使用料については同年度から公共下水道と同じ水準となっている。今後事業を継続していくには、人口減少に伴う使用料収入の減少を考慮した将来見通しを立てる必要があるため、使用料改定の検討が必要となってくる。
　維持管理費については、原則個人設置に切り替えているため大幅に増加することはないが、包括的民間委託、広域化等を視野にいれ削減できる方策を検討する必要がある。</t>
    <phoneticPr fontId="4"/>
  </si>
  <si>
    <t>　特定地域生活排水処理事業は、令和元年度より地方公営企業法を適用している。
①経常収支比率については、１００％以上であることから単年度収支が黒字であることを示している。ただし、⑤経費回収率においては１００％以下であることから、使用料で回収すべき経費を使用料で賄えていない状況である。
②累積欠損金比率については、使用料収入の不足を他会計繰入金により解消しており０％となっている。
③流動比率については、１００％以上であることから、1年以内に支払わなければならない負債を賄えていることを示している。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⑦施設利用率及び⑧水洗化率については、浄化槽設置後速やかに接続しているため１００％となっている。</t>
    <rPh sb="219" eb="220">
      <t>ネン</t>
    </rPh>
    <rPh sb="220" eb="222">
      <t>イナイ</t>
    </rPh>
    <rPh sb="223" eb="225">
      <t>シハラ</t>
    </rPh>
    <rPh sb="234" eb="236">
      <t>フサイ</t>
    </rPh>
    <rPh sb="237" eb="238">
      <t>マカナ</t>
    </rPh>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</si>
  <si>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②管渠老朽化率については、法定耐用年数を超えた管渠がないため算出されない。
③管渠改善率については、管渠の部分修繕で対応しており管渠更新を行っていないため算出されない。</t>
    <rPh sb="97" eb="99">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</si>
</sst>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246-45EA-8C0C-4FEE7B44701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246-45EA-8C0C-4FEE7B44701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DA3B-43D5-937E-2EC06A0417B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55.96</c:v>
                </c:pt>
                <c:pt idx="3">
                  <c:v>58.19</c:v>
                </c:pt>
                <c:pt idx="4">
                  <c:v>56.52</c:v>
                </c:pt>
              </c:numCache>
            </c:numRef>
          </c:val>
          <c:smooth val="0"/>
          <c:extLst>
            <c:ext xmlns:c16="http://schemas.microsoft.com/office/drawing/2014/chart" uri="{C3380CC4-5D6E-409C-BE32-E72D297353CC}">
              <c16:uniqueId val="{00000001-DA3B-43D5-937E-2EC06A0417B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A766-4372-A618-F32CC777F23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60.12</c:v>
                </c:pt>
                <c:pt idx="3">
                  <c:v>87.8</c:v>
                </c:pt>
                <c:pt idx="4">
                  <c:v>88.43</c:v>
                </c:pt>
              </c:numCache>
            </c:numRef>
          </c:val>
          <c:smooth val="0"/>
          <c:extLst>
            <c:ext xmlns:c16="http://schemas.microsoft.com/office/drawing/2014/chart" uri="{C3380CC4-5D6E-409C-BE32-E72D297353CC}">
              <c16:uniqueId val="{00000001-A766-4372-A618-F32CC777F23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92.27</c:v>
                </c:pt>
                <c:pt idx="3">
                  <c:v>100</c:v>
                </c:pt>
                <c:pt idx="4">
                  <c:v>112.96</c:v>
                </c:pt>
              </c:numCache>
            </c:numRef>
          </c:val>
          <c:extLst>
            <c:ext xmlns:c16="http://schemas.microsoft.com/office/drawing/2014/chart" uri="{C3380CC4-5D6E-409C-BE32-E72D297353CC}">
              <c16:uniqueId val="{00000000-75E9-4416-A2E0-A38773C4998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93.76</c:v>
                </c:pt>
                <c:pt idx="3">
                  <c:v>99.03</c:v>
                </c:pt>
                <c:pt idx="4">
                  <c:v>100.41</c:v>
                </c:pt>
              </c:numCache>
            </c:numRef>
          </c:val>
          <c:smooth val="0"/>
          <c:extLst>
            <c:ext xmlns:c16="http://schemas.microsoft.com/office/drawing/2014/chart" uri="{C3380CC4-5D6E-409C-BE32-E72D297353CC}">
              <c16:uniqueId val="{00000001-75E9-4416-A2E0-A38773C4998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5.17</c:v>
                </c:pt>
                <c:pt idx="3">
                  <c:v>10.33</c:v>
                </c:pt>
                <c:pt idx="4">
                  <c:v>15.5</c:v>
                </c:pt>
              </c:numCache>
            </c:numRef>
          </c:val>
          <c:extLst>
            <c:ext xmlns:c16="http://schemas.microsoft.com/office/drawing/2014/chart" uri="{C3380CC4-5D6E-409C-BE32-E72D297353CC}">
              <c16:uniqueId val="{00000000-7782-48CB-905C-72E373CCC8F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16.63</c:v>
                </c:pt>
                <c:pt idx="3">
                  <c:v>15.74</c:v>
                </c:pt>
                <c:pt idx="4">
                  <c:v>21.02</c:v>
                </c:pt>
              </c:numCache>
            </c:numRef>
          </c:val>
          <c:smooth val="0"/>
          <c:extLst>
            <c:ext xmlns:c16="http://schemas.microsoft.com/office/drawing/2014/chart" uri="{C3380CC4-5D6E-409C-BE32-E72D297353CC}">
              <c16:uniqueId val="{00000001-7782-48CB-905C-72E373CCC8F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CE-4242-B603-CDCCEC680FD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5CE-4242-B603-CDCCEC680FD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31.68</c:v>
                </c:pt>
                <c:pt idx="3">
                  <c:v>31.64</c:v>
                </c:pt>
                <c:pt idx="4" formatCode="#,##0.00;&quot;△&quot;#,##0.00">
                  <c:v>0</c:v>
                </c:pt>
              </c:numCache>
            </c:numRef>
          </c:val>
          <c:extLst>
            <c:ext xmlns:c16="http://schemas.microsoft.com/office/drawing/2014/chart" uri="{C3380CC4-5D6E-409C-BE32-E72D297353CC}">
              <c16:uniqueId val="{00000000-A737-4D74-9321-7AEFA45705F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173.09</c:v>
                </c:pt>
                <c:pt idx="3">
                  <c:v>74.239999999999995</c:v>
                </c:pt>
                <c:pt idx="4">
                  <c:v>83.92</c:v>
                </c:pt>
              </c:numCache>
            </c:numRef>
          </c:val>
          <c:smooth val="0"/>
          <c:extLst>
            <c:ext xmlns:c16="http://schemas.microsoft.com/office/drawing/2014/chart" uri="{C3380CC4-5D6E-409C-BE32-E72D297353CC}">
              <c16:uniqueId val="{00000001-A737-4D74-9321-7AEFA45705F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79.739999999999995</c:v>
                </c:pt>
                <c:pt idx="3">
                  <c:v>79.45</c:v>
                </c:pt>
                <c:pt idx="4">
                  <c:v>107.08</c:v>
                </c:pt>
              </c:numCache>
            </c:numRef>
          </c:val>
          <c:extLst>
            <c:ext xmlns:c16="http://schemas.microsoft.com/office/drawing/2014/chart" uri="{C3380CC4-5D6E-409C-BE32-E72D297353CC}">
              <c16:uniqueId val="{00000000-4F17-40B2-A30F-F9121D05A80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117.39</c:v>
                </c:pt>
                <c:pt idx="3">
                  <c:v>100.47</c:v>
                </c:pt>
                <c:pt idx="4">
                  <c:v>122.71</c:v>
                </c:pt>
              </c:numCache>
            </c:numRef>
          </c:val>
          <c:smooth val="0"/>
          <c:extLst>
            <c:ext xmlns:c16="http://schemas.microsoft.com/office/drawing/2014/chart" uri="{C3380CC4-5D6E-409C-BE32-E72D297353CC}">
              <c16:uniqueId val="{00000001-4F17-40B2-A30F-F9121D05A80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2D6-4F86-968F-0ED56A0074E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421.25</c:v>
                </c:pt>
                <c:pt idx="3">
                  <c:v>294.27</c:v>
                </c:pt>
                <c:pt idx="4">
                  <c:v>294.08999999999997</c:v>
                </c:pt>
              </c:numCache>
            </c:numRef>
          </c:val>
          <c:smooth val="0"/>
          <c:extLst>
            <c:ext xmlns:c16="http://schemas.microsoft.com/office/drawing/2014/chart" uri="{C3380CC4-5D6E-409C-BE32-E72D297353CC}">
              <c16:uniqueId val="{00000001-72D6-4F86-968F-0ED56A0074E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52.2</c:v>
                </c:pt>
                <c:pt idx="3">
                  <c:v>56.34</c:v>
                </c:pt>
                <c:pt idx="4">
                  <c:v>56.95</c:v>
                </c:pt>
              </c:numCache>
            </c:numRef>
          </c:val>
          <c:extLst>
            <c:ext xmlns:c16="http://schemas.microsoft.com/office/drawing/2014/chart" uri="{C3380CC4-5D6E-409C-BE32-E72D297353CC}">
              <c16:uniqueId val="{00000000-A678-4B3F-BD03-C625BCB9FE5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53.23</c:v>
                </c:pt>
                <c:pt idx="3">
                  <c:v>60.59</c:v>
                </c:pt>
                <c:pt idx="4">
                  <c:v>60</c:v>
                </c:pt>
              </c:numCache>
            </c:numRef>
          </c:val>
          <c:smooth val="0"/>
          <c:extLst>
            <c:ext xmlns:c16="http://schemas.microsoft.com/office/drawing/2014/chart" uri="{C3380CC4-5D6E-409C-BE32-E72D297353CC}">
              <c16:uniqueId val="{00000001-A678-4B3F-BD03-C625BCB9FE5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288.83</c:v>
                </c:pt>
                <c:pt idx="3">
                  <c:v>269.19</c:v>
                </c:pt>
                <c:pt idx="4">
                  <c:v>266.5</c:v>
                </c:pt>
              </c:numCache>
            </c:numRef>
          </c:val>
          <c:extLst>
            <c:ext xmlns:c16="http://schemas.microsoft.com/office/drawing/2014/chart" uri="{C3380CC4-5D6E-409C-BE32-E72D297353CC}">
              <c16:uniqueId val="{00000000-1675-4F95-95E3-12B16AC2741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283.3</c:v>
                </c:pt>
                <c:pt idx="3">
                  <c:v>280.23</c:v>
                </c:pt>
                <c:pt idx="4">
                  <c:v>282.70999999999998</c:v>
                </c:pt>
              </c:numCache>
            </c:numRef>
          </c:val>
          <c:smooth val="0"/>
          <c:extLst>
            <c:ext xmlns:c16="http://schemas.microsoft.com/office/drawing/2014/chart" uri="{C3380CC4-5D6E-409C-BE32-E72D297353CC}">
              <c16:uniqueId val="{00000001-1675-4F95-95E3-12B16AC2741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潟上市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32168</v>
      </c>
      <c r="AM8" s="42"/>
      <c r="AN8" s="42"/>
      <c r="AO8" s="42"/>
      <c r="AP8" s="42"/>
      <c r="AQ8" s="42"/>
      <c r="AR8" s="42"/>
      <c r="AS8" s="42"/>
      <c r="AT8" s="35">
        <f>データ!T6</f>
        <v>97.72</v>
      </c>
      <c r="AU8" s="35"/>
      <c r="AV8" s="35"/>
      <c r="AW8" s="35"/>
      <c r="AX8" s="35"/>
      <c r="AY8" s="35"/>
      <c r="AZ8" s="35"/>
      <c r="BA8" s="35"/>
      <c r="BB8" s="35">
        <f>データ!U6</f>
        <v>329.19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24.13</v>
      </c>
      <c r="J10" s="35"/>
      <c r="K10" s="35"/>
      <c r="L10" s="35"/>
      <c r="M10" s="35"/>
      <c r="N10" s="35"/>
      <c r="O10" s="35"/>
      <c r="P10" s="35">
        <f>データ!P6</f>
        <v>0.64</v>
      </c>
      <c r="Q10" s="35"/>
      <c r="R10" s="35"/>
      <c r="S10" s="35"/>
      <c r="T10" s="35"/>
      <c r="U10" s="35"/>
      <c r="V10" s="35"/>
      <c r="W10" s="35">
        <f>データ!Q6</f>
        <v>100</v>
      </c>
      <c r="X10" s="35"/>
      <c r="Y10" s="35"/>
      <c r="Z10" s="35"/>
      <c r="AA10" s="35"/>
      <c r="AB10" s="35"/>
      <c r="AC10" s="35"/>
      <c r="AD10" s="42">
        <f>データ!R6</f>
        <v>3080</v>
      </c>
      <c r="AE10" s="42"/>
      <c r="AF10" s="42"/>
      <c r="AG10" s="42"/>
      <c r="AH10" s="42"/>
      <c r="AI10" s="42"/>
      <c r="AJ10" s="42"/>
      <c r="AK10" s="2"/>
      <c r="AL10" s="42">
        <f>データ!V6</f>
        <v>205</v>
      </c>
      <c r="AM10" s="42"/>
      <c r="AN10" s="42"/>
      <c r="AO10" s="42"/>
      <c r="AP10" s="42"/>
      <c r="AQ10" s="42"/>
      <c r="AR10" s="42"/>
      <c r="AS10" s="42"/>
      <c r="AT10" s="35">
        <f>データ!W6</f>
        <v>0.15</v>
      </c>
      <c r="AU10" s="35"/>
      <c r="AV10" s="35"/>
      <c r="AW10" s="35"/>
      <c r="AX10" s="35"/>
      <c r="AY10" s="35"/>
      <c r="AZ10" s="35"/>
      <c r="BA10" s="35"/>
      <c r="BB10" s="35">
        <f>データ!X6</f>
        <v>1366.67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113</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P9nuYZYgh//c1I5Zgoe9+lMX8zCOFR7JwWUC395vvpF0GnSsu2FitNehrYo2xKoCE/4LV+4d8I8NYdpw/Z1e/A==" saltValue="JLQsFwqsc138UitKwtym4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52116</v>
      </c>
      <c r="D6" s="19">
        <f t="shared" si="3"/>
        <v>46</v>
      </c>
      <c r="E6" s="19">
        <f t="shared" si="3"/>
        <v>18</v>
      </c>
      <c r="F6" s="19">
        <f t="shared" si="3"/>
        <v>0</v>
      </c>
      <c r="G6" s="19">
        <f t="shared" si="3"/>
        <v>0</v>
      </c>
      <c r="H6" s="19" t="str">
        <f t="shared" si="3"/>
        <v>秋田県　潟上市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24.13</v>
      </c>
      <c r="P6" s="20">
        <f t="shared" si="3"/>
        <v>0.64</v>
      </c>
      <c r="Q6" s="20">
        <f t="shared" si="3"/>
        <v>100</v>
      </c>
      <c r="R6" s="20">
        <f t="shared" si="3"/>
        <v>3080</v>
      </c>
      <c r="S6" s="20">
        <f t="shared" si="3"/>
        <v>32168</v>
      </c>
      <c r="T6" s="20">
        <f t="shared" si="3"/>
        <v>97.72</v>
      </c>
      <c r="U6" s="20">
        <f t="shared" si="3"/>
        <v>329.19</v>
      </c>
      <c r="V6" s="20">
        <f t="shared" si="3"/>
        <v>205</v>
      </c>
      <c r="W6" s="20">
        <f t="shared" si="3"/>
        <v>0.15</v>
      </c>
      <c r="X6" s="20">
        <f t="shared" si="3"/>
        <v>1366.67</v>
      </c>
      <c r="Y6" s="21" t="str">
        <f>IF(Y7="",NA(),Y7)</f>
        <v>-</v>
      </c>
      <c r="Z6" s="21" t="str">
        <f t="shared" ref="Z6:AH6" si="4">IF(Z7="",NA(),Z7)</f>
        <v>-</v>
      </c>
      <c r="AA6" s="21">
        <f t="shared" si="4"/>
        <v>92.27</v>
      </c>
      <c r="AB6" s="21">
        <f t="shared" si="4"/>
        <v>100</v>
      </c>
      <c r="AC6" s="21">
        <f t="shared" si="4"/>
        <v>112.96</v>
      </c>
      <c r="AD6" s="21" t="str">
        <f t="shared" si="4"/>
        <v>-</v>
      </c>
      <c r="AE6" s="21" t="str">
        <f t="shared" si="4"/>
        <v>-</v>
      </c>
      <c r="AF6" s="21">
        <f t="shared" si="4"/>
        <v>93.76</v>
      </c>
      <c r="AG6" s="21">
        <f t="shared" si="4"/>
        <v>99.03</v>
      </c>
      <c r="AH6" s="21">
        <f t="shared" si="4"/>
        <v>100.41</v>
      </c>
      <c r="AI6" s="20" t="str">
        <f>IF(AI7="","",IF(AI7="-","【-】","【"&amp;SUBSTITUTE(TEXT(AI7,"#,##0.00"),"-","△")&amp;"】"))</f>
        <v>【98.81】</v>
      </c>
      <c r="AJ6" s="21" t="str">
        <f>IF(AJ7="",NA(),AJ7)</f>
        <v>-</v>
      </c>
      <c r="AK6" s="21" t="str">
        <f t="shared" ref="AK6:AS6" si="5">IF(AK7="",NA(),AK7)</f>
        <v>-</v>
      </c>
      <c r="AL6" s="21">
        <f t="shared" si="5"/>
        <v>31.68</v>
      </c>
      <c r="AM6" s="21">
        <f t="shared" si="5"/>
        <v>31.64</v>
      </c>
      <c r="AN6" s="20">
        <f t="shared" si="5"/>
        <v>0</v>
      </c>
      <c r="AO6" s="21" t="str">
        <f t="shared" si="5"/>
        <v>-</v>
      </c>
      <c r="AP6" s="21" t="str">
        <f t="shared" si="5"/>
        <v>-</v>
      </c>
      <c r="AQ6" s="21">
        <f t="shared" si="5"/>
        <v>173.09</v>
      </c>
      <c r="AR6" s="21">
        <f t="shared" si="5"/>
        <v>74.239999999999995</v>
      </c>
      <c r="AS6" s="21">
        <f t="shared" si="5"/>
        <v>83.92</v>
      </c>
      <c r="AT6" s="20" t="str">
        <f>IF(AT7="","",IF(AT7="-","【-】","【"&amp;SUBSTITUTE(TEXT(AT7,"#,##0.00"),"-","△")&amp;"】"))</f>
        <v>【102.81】</v>
      </c>
      <c r="AU6" s="21" t="str">
        <f>IF(AU7="",NA(),AU7)</f>
        <v>-</v>
      </c>
      <c r="AV6" s="21" t="str">
        <f t="shared" ref="AV6:BD6" si="6">IF(AV7="",NA(),AV7)</f>
        <v>-</v>
      </c>
      <c r="AW6" s="21">
        <f t="shared" si="6"/>
        <v>79.739999999999995</v>
      </c>
      <c r="AX6" s="21">
        <f t="shared" si="6"/>
        <v>79.45</v>
      </c>
      <c r="AY6" s="21">
        <f t="shared" si="6"/>
        <v>107.08</v>
      </c>
      <c r="AZ6" s="21" t="str">
        <f t="shared" si="6"/>
        <v>-</v>
      </c>
      <c r="BA6" s="21" t="str">
        <f t="shared" si="6"/>
        <v>-</v>
      </c>
      <c r="BB6" s="21">
        <f t="shared" si="6"/>
        <v>117.39</v>
      </c>
      <c r="BC6" s="21">
        <f t="shared" si="6"/>
        <v>100.47</v>
      </c>
      <c r="BD6" s="21">
        <f t="shared" si="6"/>
        <v>122.71</v>
      </c>
      <c r="BE6" s="20" t="str">
        <f>IF(BE7="","",IF(BE7="-","【-】","【"&amp;SUBSTITUTE(TEXT(BE7,"#,##0.00"),"-","△")&amp;"】"))</f>
        <v>【112.20】</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421.25</v>
      </c>
      <c r="BN6" s="21">
        <f t="shared" si="7"/>
        <v>294.27</v>
      </c>
      <c r="BO6" s="21">
        <f t="shared" si="7"/>
        <v>294.08999999999997</v>
      </c>
      <c r="BP6" s="20" t="str">
        <f>IF(BP7="","",IF(BP7="-","【-】","【"&amp;SUBSTITUTE(TEXT(BP7,"#,##0.00"),"-","△")&amp;"】"))</f>
        <v>【310.14】</v>
      </c>
      <c r="BQ6" s="21" t="str">
        <f>IF(BQ7="",NA(),BQ7)</f>
        <v>-</v>
      </c>
      <c r="BR6" s="21" t="str">
        <f t="shared" ref="BR6:BZ6" si="8">IF(BR7="",NA(),BR7)</f>
        <v>-</v>
      </c>
      <c r="BS6" s="21">
        <f t="shared" si="8"/>
        <v>52.2</v>
      </c>
      <c r="BT6" s="21">
        <f t="shared" si="8"/>
        <v>56.34</v>
      </c>
      <c r="BU6" s="21">
        <f t="shared" si="8"/>
        <v>56.95</v>
      </c>
      <c r="BV6" s="21" t="str">
        <f t="shared" si="8"/>
        <v>-</v>
      </c>
      <c r="BW6" s="21" t="str">
        <f t="shared" si="8"/>
        <v>-</v>
      </c>
      <c r="BX6" s="21">
        <f t="shared" si="8"/>
        <v>53.23</v>
      </c>
      <c r="BY6" s="21">
        <f t="shared" si="8"/>
        <v>60.59</v>
      </c>
      <c r="BZ6" s="21">
        <f t="shared" si="8"/>
        <v>60</v>
      </c>
      <c r="CA6" s="20" t="str">
        <f>IF(CA7="","",IF(CA7="-","【-】","【"&amp;SUBSTITUTE(TEXT(CA7,"#,##0.00"),"-","△")&amp;"】"))</f>
        <v>【57.71】</v>
      </c>
      <c r="CB6" s="21" t="str">
        <f>IF(CB7="",NA(),CB7)</f>
        <v>-</v>
      </c>
      <c r="CC6" s="21" t="str">
        <f t="shared" ref="CC6:CK6" si="9">IF(CC7="",NA(),CC7)</f>
        <v>-</v>
      </c>
      <c r="CD6" s="21">
        <f t="shared" si="9"/>
        <v>288.83</v>
      </c>
      <c r="CE6" s="21">
        <f t="shared" si="9"/>
        <v>269.19</v>
      </c>
      <c r="CF6" s="21">
        <f t="shared" si="9"/>
        <v>266.5</v>
      </c>
      <c r="CG6" s="21" t="str">
        <f t="shared" si="9"/>
        <v>-</v>
      </c>
      <c r="CH6" s="21" t="str">
        <f t="shared" si="9"/>
        <v>-</v>
      </c>
      <c r="CI6" s="21">
        <f t="shared" si="9"/>
        <v>283.3</v>
      </c>
      <c r="CJ6" s="21">
        <f t="shared" si="9"/>
        <v>280.23</v>
      </c>
      <c r="CK6" s="21">
        <f t="shared" si="9"/>
        <v>282.70999999999998</v>
      </c>
      <c r="CL6" s="20" t="str">
        <f>IF(CL7="","",IF(CL7="-","【-】","【"&amp;SUBSTITUTE(TEXT(CL7,"#,##0.00"),"-","△")&amp;"】"))</f>
        <v>【286.17】</v>
      </c>
      <c r="CM6" s="21" t="str">
        <f>IF(CM7="",NA(),CM7)</f>
        <v>-</v>
      </c>
      <c r="CN6" s="21" t="str">
        <f t="shared" ref="CN6:CV6" si="10">IF(CN7="",NA(),CN7)</f>
        <v>-</v>
      </c>
      <c r="CO6" s="21">
        <f t="shared" si="10"/>
        <v>100</v>
      </c>
      <c r="CP6" s="21">
        <f t="shared" si="10"/>
        <v>100</v>
      </c>
      <c r="CQ6" s="21">
        <f t="shared" si="10"/>
        <v>100</v>
      </c>
      <c r="CR6" s="21" t="str">
        <f t="shared" si="10"/>
        <v>-</v>
      </c>
      <c r="CS6" s="21" t="str">
        <f t="shared" si="10"/>
        <v>-</v>
      </c>
      <c r="CT6" s="21">
        <f t="shared" si="10"/>
        <v>55.96</v>
      </c>
      <c r="CU6" s="21">
        <f t="shared" si="10"/>
        <v>58.19</v>
      </c>
      <c r="CV6" s="21">
        <f t="shared" si="10"/>
        <v>56.52</v>
      </c>
      <c r="CW6" s="20" t="str">
        <f>IF(CW7="","",IF(CW7="-","【-】","【"&amp;SUBSTITUTE(TEXT(CW7,"#,##0.00"),"-","△")&amp;"】"))</f>
        <v>【56.80】</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60.12</v>
      </c>
      <c r="DF6" s="21">
        <f t="shared" si="11"/>
        <v>87.8</v>
      </c>
      <c r="DG6" s="21">
        <f t="shared" si="11"/>
        <v>88.43</v>
      </c>
      <c r="DH6" s="20" t="str">
        <f>IF(DH7="","",IF(DH7="-","【-】","【"&amp;SUBSTITUTE(TEXT(DH7,"#,##0.00"),"-","△")&amp;"】"))</f>
        <v>【83.38】</v>
      </c>
      <c r="DI6" s="21" t="str">
        <f>IF(DI7="",NA(),DI7)</f>
        <v>-</v>
      </c>
      <c r="DJ6" s="21" t="str">
        <f t="shared" ref="DJ6:DR6" si="12">IF(DJ7="",NA(),DJ7)</f>
        <v>-</v>
      </c>
      <c r="DK6" s="21">
        <f t="shared" si="12"/>
        <v>5.17</v>
      </c>
      <c r="DL6" s="21">
        <f t="shared" si="12"/>
        <v>10.33</v>
      </c>
      <c r="DM6" s="21">
        <f t="shared" si="12"/>
        <v>15.5</v>
      </c>
      <c r="DN6" s="21" t="str">
        <f t="shared" si="12"/>
        <v>-</v>
      </c>
      <c r="DO6" s="21" t="str">
        <f t="shared" si="12"/>
        <v>-</v>
      </c>
      <c r="DP6" s="21">
        <f t="shared" si="12"/>
        <v>16.63</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52116</v>
      </c>
      <c r="D7" s="23">
        <v>46</v>
      </c>
      <c r="E7" s="23">
        <v>18</v>
      </c>
      <c r="F7" s="23">
        <v>0</v>
      </c>
      <c r="G7" s="23">
        <v>0</v>
      </c>
      <c r="H7" s="23" t="s">
        <v>96</v>
      </c>
      <c r="I7" s="23" t="s">
        <v>97</v>
      </c>
      <c r="J7" s="23" t="s">
        <v>98</v>
      </c>
      <c r="K7" s="23" t="s">
        <v>99</v>
      </c>
      <c r="L7" s="23" t="s">
        <v>100</v>
      </c>
      <c r="M7" s="23" t="s">
        <v>101</v>
      </c>
      <c r="N7" s="24" t="s">
        <v>102</v>
      </c>
      <c r="O7" s="24">
        <v>24.13</v>
      </c>
      <c r="P7" s="24">
        <v>0.64</v>
      </c>
      <c r="Q7" s="24">
        <v>100</v>
      </c>
      <c r="R7" s="24">
        <v>3080</v>
      </c>
      <c r="S7" s="24">
        <v>32168</v>
      </c>
      <c r="T7" s="24">
        <v>97.72</v>
      </c>
      <c r="U7" s="24">
        <v>329.19</v>
      </c>
      <c r="V7" s="24">
        <v>205</v>
      </c>
      <c r="W7" s="24">
        <v>0.15</v>
      </c>
      <c r="X7" s="24">
        <v>1366.67</v>
      </c>
      <c r="Y7" s="24" t="s">
        <v>102</v>
      </c>
      <c r="Z7" s="24" t="s">
        <v>102</v>
      </c>
      <c r="AA7" s="24">
        <v>92.27</v>
      </c>
      <c r="AB7" s="24">
        <v>100</v>
      </c>
      <c r="AC7" s="24">
        <v>112.96</v>
      </c>
      <c r="AD7" s="24" t="s">
        <v>102</v>
      </c>
      <c r="AE7" s="24" t="s">
        <v>102</v>
      </c>
      <c r="AF7" s="24">
        <v>93.76</v>
      </c>
      <c r="AG7" s="24">
        <v>99.03</v>
      </c>
      <c r="AH7" s="24">
        <v>100.41</v>
      </c>
      <c r="AI7" s="24">
        <v>98.81</v>
      </c>
      <c r="AJ7" s="24" t="s">
        <v>102</v>
      </c>
      <c r="AK7" s="24" t="s">
        <v>102</v>
      </c>
      <c r="AL7" s="24">
        <v>31.68</v>
      </c>
      <c r="AM7" s="24">
        <v>31.64</v>
      </c>
      <c r="AN7" s="24">
        <v>0</v>
      </c>
      <c r="AO7" s="24" t="s">
        <v>102</v>
      </c>
      <c r="AP7" s="24" t="s">
        <v>102</v>
      </c>
      <c r="AQ7" s="24">
        <v>173.09</v>
      </c>
      <c r="AR7" s="24">
        <v>74.239999999999995</v>
      </c>
      <c r="AS7" s="24">
        <v>83.92</v>
      </c>
      <c r="AT7" s="24">
        <v>102.81</v>
      </c>
      <c r="AU7" s="24" t="s">
        <v>102</v>
      </c>
      <c r="AV7" s="24" t="s">
        <v>102</v>
      </c>
      <c r="AW7" s="24">
        <v>79.739999999999995</v>
      </c>
      <c r="AX7" s="24">
        <v>79.45</v>
      </c>
      <c r="AY7" s="24">
        <v>107.08</v>
      </c>
      <c r="AZ7" s="24" t="s">
        <v>102</v>
      </c>
      <c r="BA7" s="24" t="s">
        <v>102</v>
      </c>
      <c r="BB7" s="24">
        <v>117.39</v>
      </c>
      <c r="BC7" s="24">
        <v>100.47</v>
      </c>
      <c r="BD7" s="24">
        <v>122.71</v>
      </c>
      <c r="BE7" s="24">
        <v>112.2</v>
      </c>
      <c r="BF7" s="24" t="s">
        <v>102</v>
      </c>
      <c r="BG7" s="24" t="s">
        <v>102</v>
      </c>
      <c r="BH7" s="24">
        <v>0</v>
      </c>
      <c r="BI7" s="24">
        <v>0</v>
      </c>
      <c r="BJ7" s="24">
        <v>0</v>
      </c>
      <c r="BK7" s="24" t="s">
        <v>102</v>
      </c>
      <c r="BL7" s="24" t="s">
        <v>102</v>
      </c>
      <c r="BM7" s="24">
        <v>421.25</v>
      </c>
      <c r="BN7" s="24">
        <v>294.27</v>
      </c>
      <c r="BO7" s="24">
        <v>294.08999999999997</v>
      </c>
      <c r="BP7" s="24">
        <v>310.14</v>
      </c>
      <c r="BQ7" s="24" t="s">
        <v>102</v>
      </c>
      <c r="BR7" s="24" t="s">
        <v>102</v>
      </c>
      <c r="BS7" s="24">
        <v>52.2</v>
      </c>
      <c r="BT7" s="24">
        <v>56.34</v>
      </c>
      <c r="BU7" s="24">
        <v>56.95</v>
      </c>
      <c r="BV7" s="24" t="s">
        <v>102</v>
      </c>
      <c r="BW7" s="24" t="s">
        <v>102</v>
      </c>
      <c r="BX7" s="24">
        <v>53.23</v>
      </c>
      <c r="BY7" s="24">
        <v>60.59</v>
      </c>
      <c r="BZ7" s="24">
        <v>60</v>
      </c>
      <c r="CA7" s="24">
        <v>57.71</v>
      </c>
      <c r="CB7" s="24" t="s">
        <v>102</v>
      </c>
      <c r="CC7" s="24" t="s">
        <v>102</v>
      </c>
      <c r="CD7" s="24">
        <v>288.83</v>
      </c>
      <c r="CE7" s="24">
        <v>269.19</v>
      </c>
      <c r="CF7" s="24">
        <v>266.5</v>
      </c>
      <c r="CG7" s="24" t="s">
        <v>102</v>
      </c>
      <c r="CH7" s="24" t="s">
        <v>102</v>
      </c>
      <c r="CI7" s="24">
        <v>283.3</v>
      </c>
      <c r="CJ7" s="24">
        <v>280.23</v>
      </c>
      <c r="CK7" s="24">
        <v>282.70999999999998</v>
      </c>
      <c r="CL7" s="24">
        <v>286.17</v>
      </c>
      <c r="CM7" s="24" t="s">
        <v>102</v>
      </c>
      <c r="CN7" s="24" t="s">
        <v>102</v>
      </c>
      <c r="CO7" s="24">
        <v>100</v>
      </c>
      <c r="CP7" s="24">
        <v>100</v>
      </c>
      <c r="CQ7" s="24">
        <v>100</v>
      </c>
      <c r="CR7" s="24" t="s">
        <v>102</v>
      </c>
      <c r="CS7" s="24" t="s">
        <v>102</v>
      </c>
      <c r="CT7" s="24">
        <v>55.96</v>
      </c>
      <c r="CU7" s="24">
        <v>58.19</v>
      </c>
      <c r="CV7" s="24">
        <v>56.52</v>
      </c>
      <c r="CW7" s="24">
        <v>56.8</v>
      </c>
      <c r="CX7" s="24" t="s">
        <v>102</v>
      </c>
      <c r="CY7" s="24" t="s">
        <v>102</v>
      </c>
      <c r="CZ7" s="24">
        <v>100</v>
      </c>
      <c r="DA7" s="24">
        <v>100</v>
      </c>
      <c r="DB7" s="24">
        <v>100</v>
      </c>
      <c r="DC7" s="24" t="s">
        <v>102</v>
      </c>
      <c r="DD7" s="24" t="s">
        <v>102</v>
      </c>
      <c r="DE7" s="24">
        <v>60.12</v>
      </c>
      <c r="DF7" s="24">
        <v>87.8</v>
      </c>
      <c r="DG7" s="24">
        <v>88.43</v>
      </c>
      <c r="DH7" s="24">
        <v>83.38</v>
      </c>
      <c r="DI7" s="24" t="s">
        <v>102</v>
      </c>
      <c r="DJ7" s="24" t="s">
        <v>102</v>
      </c>
      <c r="DK7" s="24">
        <v>5.17</v>
      </c>
      <c r="DL7" s="24">
        <v>10.33</v>
      </c>
      <c r="DM7" s="24">
        <v>15.5</v>
      </c>
      <c r="DN7" s="24" t="s">
        <v>102</v>
      </c>
      <c r="DO7" s="24" t="s">
        <v>102</v>
      </c>
      <c r="DP7" s="24">
        <v>16.63</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2023-01-12T23:49:04Z</dcterms:created>
  <dcterms:modified xsi:type="dcterms:W3CDTF">2023-02-22T00:14:05Z</dcterms:modified>
  <cp:category/>
</cp:coreProperties>
</file>