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01 経営管理班\●下水道事業\26_経営比較分析表\R04\下水道事業\"/>
    </mc:Choice>
  </mc:AlternateContent>
  <xr:revisionPtr revIDLastSave="0" documentId="13_ncr:1_{BDE61DE0-B6B6-4C9C-AD4B-8CD0971850ED}" xr6:coauthVersionLast="36" xr6:coauthVersionMax="36" xr10:uidLastSave="{00000000-0000-0000-0000-000000000000}"/>
  <workbookProtection workbookAlgorithmName="SHA-512" workbookHashValue="WljVIgRN+YXp7coAukU4jGzg6Gc+SGv7aerqeS73l8hkvkmB5TvGgM3OxGTqge5Wf21eO6keOaHgCyne7rZH5g==" workbookSaltValue="01ZwCxls++lXjw7LJ5ix6A=="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<sst xmlns="http://schemas.openxmlformats.org/spreadsheetml/2006/main" count="275" uniqueCount="117">
  <si>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</si>
  <si>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</si>
  <si>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</si>
  <si>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</si>
  <si>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</si>
  <si>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</si>
  <si>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</si>
  <si>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</si>
  <si>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</si>
  <si>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</si>
  <si>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</si>
  <si>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</si>
  <si>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</si>
  <si>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</si>
  <si>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</si>
  <si>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</si>
  <si>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</si>
  <si>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</si>
  <si>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</si>
  <si>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</si>
  <si>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</si>
  <si>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</si>
  <si>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</si>
  <si>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</si>
  <si>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</si>
  <si>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</si>
  <si>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</si>
  <si>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</si>
  <si>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</si>
  <si>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</si>
  <si>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</si>
  <si>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</si>
  <si>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</si>
  <si>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</si>
  <si>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</si>
  <si>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</si>
  <si>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</si>
  <si>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</si>
  <si>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</si>
  <si>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</si>
  <si>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</si>
  <si>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</si>
  <si>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</si>
  <si>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</si>
  <si>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</si>
  <si>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</si>
  <si>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</si>
  <si>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</si>
  <si>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</si>
  <si>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</si>
  <si>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</si>
  <si>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</si>
  <si>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</si>
  <si>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</si>
  <si>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</si>
  <si>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</si>
  <si>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</si>
  <si>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</si>
  <si>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</si>
  <si>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</si>
  <si>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</si>
  <si>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</si>
  <si>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</si>
  <si>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</si>
  <si>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</si>
  <si>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</si>
  <si>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</si>
  <si>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</si>
  <si>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</si>
  <si>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</si>
  <si>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</si>
  <si>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</si>
  <si>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</si>
  <si>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</si>
  <si>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</si>
  <si>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</si>
  <si>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</si>
  <si>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</si>
  <si>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</si>
  <si>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</si>
  <si>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</si>
  <si>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</si>
  <si>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</si>
  <si>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</si>
  <si>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</si>
  <si>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</si>
  <si>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</si>
  <si>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</si>
  <si>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</si>
  <si>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</si>
  <si>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</si>
  <si>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</si>
  <si>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</si>
  <si>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</si>
  <si>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</si>
  <si>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</si>
  <si>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</si>
  <si>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</si>
  <si>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</si>
  <si>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</si>
  <si>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</si>
  <si>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</si>
  <si>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</si>
  <si>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</si>
  <si>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</si>
  <si>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</si>
  <si>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</si>
  <si>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</si>
  <si>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</si>
  <si>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</si>
  <si>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</si>
  <si>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</si>
  <si>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</si>
  <si>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</si>
  <si>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事業は、八郎湖の指定湖沼に伴い平成２２年度に天王大崎地区、平成２４年度に天王湖岸・羽立地区を農業集落排水施設から公共下水道施設へ接続替えしたことから規模が段階的に縮小され、平成２５年度には昭和豊川地区のみの稼働となり収益の規模も減少した。
　汚水処理原価においても、事業規模の縮小とともに有収水量に対する汚水処理費用の割合が増加しており、天王地区が抜けたことで水洗化率が低迷し有収水量が減少している。　
　また、高齢化等の影響により今後も水洗化率の向上が見込めない地域であることから、使用料収入についても頭打ちとなっており非常に厳しい状況である。
　令和５年度から、下水道へ接続替えを行う予定である。</t>
    <phoneticPr fontId="4"/>
  </si>
  <si>
    <t>　農業集落排水事業は、令和元年度より地方公営企業法を適用している。
①経常収支比率については、１００％以上であることから単年度収支が黒字であることを示している。ただし、⑤経費回収率においては１００％以下であることから、使用料で回収すべき経費を使用料で賄えていない状況である。
②累積欠損金比率については、使用料収入の不足を他会計繰入金により解消しており０％となっている。
③流動比率については、１００％以下であることから、１年以内に支払わなければならない負債を賄えていないことを示しているが、償還原資については他会計繰入金により得ることが予定されている。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⑥汚水処理原価については、有収水量が年々減少傾向にあるが類似団体と同等の数値となっている。
⑦施設利用率については、地域の高齢化等により水洗化世帯が伸び悩んでいるため、３０％を越える程度で施設の半分以上が遊休状態となっている。
⑧水洗化率については、地域の高齢化・核家族化等の影響により下水道へ接続しない世帯が多く伸び悩んでいる状況である。</t>
    <phoneticPr fontId="4"/>
  </si>
  <si>
    <t>①有形固定資産減価償却率については、資産の老朽化度合を示すものであるが類似団体と比較すると低い数値となっているため、類似団体に比べ老朽化はそれほど進んでいない。
②管渠老朽化率については、法定耐用年数を超えた管渠がないため算出されない。
③管渠改善率については、管渠の部分修繕で対応しており管渠更新を行っていないため算出されない。</t>
    <rPh sb="97" eb="99">
      <t>タイヨウ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</si>
</sst>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DEE-4986-B750-BEF21A1993E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0.02</c:v>
                </c:pt>
                <c:pt idx="3">
                  <c:v>0.25</c:v>
                </c:pt>
                <c:pt idx="4">
                  <c:v>0.05</c:v>
                </c:pt>
              </c:numCache>
            </c:numRef>
          </c:val>
          <c:smooth val="0"/>
          <c:extLst>
            <c:ext xmlns:c16="http://schemas.microsoft.com/office/drawing/2014/chart" uri="{C3380CC4-5D6E-409C-BE32-E72D297353CC}">
              <c16:uniqueId val="{00000001-ADEE-4986-B750-BEF21A1993E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33.770000000000003</c:v>
                </c:pt>
                <c:pt idx="3">
                  <c:v>34.42</c:v>
                </c:pt>
                <c:pt idx="4">
                  <c:v>33.33</c:v>
                </c:pt>
              </c:numCache>
            </c:numRef>
          </c:val>
          <c:extLst>
            <c:ext xmlns:c16="http://schemas.microsoft.com/office/drawing/2014/chart" uri="{C3380CC4-5D6E-409C-BE32-E72D297353CC}">
              <c16:uniqueId val="{00000000-7E3D-4C91-A60A-0AFBEAC2694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50.14</c:v>
                </c:pt>
                <c:pt idx="3">
                  <c:v>54.83</c:v>
                </c:pt>
                <c:pt idx="4">
                  <c:v>66.53</c:v>
                </c:pt>
              </c:numCache>
            </c:numRef>
          </c:val>
          <c:smooth val="0"/>
          <c:extLst>
            <c:ext xmlns:c16="http://schemas.microsoft.com/office/drawing/2014/chart" uri="{C3380CC4-5D6E-409C-BE32-E72D297353CC}">
              <c16:uniqueId val="{00000001-7E3D-4C91-A60A-0AFBEAC2694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76.95</c:v>
                </c:pt>
                <c:pt idx="3">
                  <c:v>79.48</c:v>
                </c:pt>
                <c:pt idx="4">
                  <c:v>79.069999999999993</c:v>
                </c:pt>
              </c:numCache>
            </c:numRef>
          </c:val>
          <c:extLst>
            <c:ext xmlns:c16="http://schemas.microsoft.com/office/drawing/2014/chart" uri="{C3380CC4-5D6E-409C-BE32-E72D297353CC}">
              <c16:uniqueId val="{00000000-62F6-4699-91FE-AD56CD9A94F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84.98</c:v>
                </c:pt>
                <c:pt idx="3">
                  <c:v>84.7</c:v>
                </c:pt>
                <c:pt idx="4">
                  <c:v>84.67</c:v>
                </c:pt>
              </c:numCache>
            </c:numRef>
          </c:val>
          <c:smooth val="0"/>
          <c:extLst>
            <c:ext xmlns:c16="http://schemas.microsoft.com/office/drawing/2014/chart" uri="{C3380CC4-5D6E-409C-BE32-E72D297353CC}">
              <c16:uniqueId val="{00000001-62F6-4699-91FE-AD56CD9A94F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99.83</c:v>
                </c:pt>
                <c:pt idx="3">
                  <c:v>100.35</c:v>
                </c:pt>
                <c:pt idx="4">
                  <c:v>101.32</c:v>
                </c:pt>
              </c:numCache>
            </c:numRef>
          </c:val>
          <c:extLst>
            <c:ext xmlns:c16="http://schemas.microsoft.com/office/drawing/2014/chart" uri="{C3380CC4-5D6E-409C-BE32-E72D297353CC}">
              <c16:uniqueId val="{00000000-E1C2-4076-B1DF-BEB18666741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103.6</c:v>
                </c:pt>
                <c:pt idx="3">
                  <c:v>106.37</c:v>
                </c:pt>
                <c:pt idx="4">
                  <c:v>106.07</c:v>
                </c:pt>
              </c:numCache>
            </c:numRef>
          </c:val>
          <c:smooth val="0"/>
          <c:extLst>
            <c:ext xmlns:c16="http://schemas.microsoft.com/office/drawing/2014/chart" uri="{C3380CC4-5D6E-409C-BE32-E72D297353CC}">
              <c16:uniqueId val="{00000001-E1C2-4076-B1DF-BEB18666741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3.6</c:v>
                </c:pt>
                <c:pt idx="3">
                  <c:v>6.9</c:v>
                </c:pt>
                <c:pt idx="4">
                  <c:v>10.039999999999999</c:v>
                </c:pt>
              </c:numCache>
            </c:numRef>
          </c:val>
          <c:extLst>
            <c:ext xmlns:c16="http://schemas.microsoft.com/office/drawing/2014/chart" uri="{C3380CC4-5D6E-409C-BE32-E72D297353CC}">
              <c16:uniqueId val="{00000000-EDC3-49A8-BF75-D18A84186E3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23.06</c:v>
                </c:pt>
                <c:pt idx="3">
                  <c:v>20.34</c:v>
                </c:pt>
                <c:pt idx="4">
                  <c:v>21.85</c:v>
                </c:pt>
              </c:numCache>
            </c:numRef>
          </c:val>
          <c:smooth val="0"/>
          <c:extLst>
            <c:ext xmlns:c16="http://schemas.microsoft.com/office/drawing/2014/chart" uri="{C3380CC4-5D6E-409C-BE32-E72D297353CC}">
              <c16:uniqueId val="{00000001-EDC3-49A8-BF75-D18A84186E3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D1A-461A-817E-BCA001308AC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7D1A-461A-817E-BCA001308AC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3.54</c:v>
                </c:pt>
                <c:pt idx="3">
                  <c:v>0.93</c:v>
                </c:pt>
                <c:pt idx="4" formatCode="#,##0.00;&quot;△&quot;#,##0.00">
                  <c:v>0</c:v>
                </c:pt>
              </c:numCache>
            </c:numRef>
          </c:val>
          <c:extLst>
            <c:ext xmlns:c16="http://schemas.microsoft.com/office/drawing/2014/chart" uri="{C3380CC4-5D6E-409C-BE32-E72D297353CC}">
              <c16:uniqueId val="{00000000-0321-4DE3-B584-D83110B2D01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193.99</c:v>
                </c:pt>
                <c:pt idx="3">
                  <c:v>139.02000000000001</c:v>
                </c:pt>
                <c:pt idx="4">
                  <c:v>132.04</c:v>
                </c:pt>
              </c:numCache>
            </c:numRef>
          </c:val>
          <c:smooth val="0"/>
          <c:extLst>
            <c:ext xmlns:c16="http://schemas.microsoft.com/office/drawing/2014/chart" uri="{C3380CC4-5D6E-409C-BE32-E72D297353CC}">
              <c16:uniqueId val="{00000001-0321-4DE3-B584-D83110B2D01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35.35</c:v>
                </c:pt>
                <c:pt idx="3">
                  <c:v>34.840000000000003</c:v>
                </c:pt>
                <c:pt idx="4">
                  <c:v>38.49</c:v>
                </c:pt>
              </c:numCache>
            </c:numRef>
          </c:val>
          <c:extLst>
            <c:ext xmlns:c16="http://schemas.microsoft.com/office/drawing/2014/chart" uri="{C3380CC4-5D6E-409C-BE32-E72D297353CC}">
              <c16:uniqueId val="{00000000-1C6B-4AB6-9B72-6B0CF9A437B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26.99</c:v>
                </c:pt>
                <c:pt idx="3">
                  <c:v>29.13</c:v>
                </c:pt>
                <c:pt idx="4">
                  <c:v>35.69</c:v>
                </c:pt>
              </c:numCache>
            </c:numRef>
          </c:val>
          <c:smooth val="0"/>
          <c:extLst>
            <c:ext xmlns:c16="http://schemas.microsoft.com/office/drawing/2014/chart" uri="{C3380CC4-5D6E-409C-BE32-E72D297353CC}">
              <c16:uniqueId val="{00000001-1C6B-4AB6-9B72-6B0CF9A437B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C28-4B37-AACC-C5878F0CD84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826.83</c:v>
                </c:pt>
                <c:pt idx="3">
                  <c:v>867.83</c:v>
                </c:pt>
                <c:pt idx="4">
                  <c:v>791.76</c:v>
                </c:pt>
              </c:numCache>
            </c:numRef>
          </c:val>
          <c:smooth val="0"/>
          <c:extLst>
            <c:ext xmlns:c16="http://schemas.microsoft.com/office/drawing/2014/chart" uri="{C3380CC4-5D6E-409C-BE32-E72D297353CC}">
              <c16:uniqueId val="{00000001-4C28-4B37-AACC-C5878F0CD84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55.77</c:v>
                </c:pt>
                <c:pt idx="3">
                  <c:v>56.66</c:v>
                </c:pt>
                <c:pt idx="4">
                  <c:v>58.71</c:v>
                </c:pt>
              </c:numCache>
            </c:numRef>
          </c:val>
          <c:extLst>
            <c:ext xmlns:c16="http://schemas.microsoft.com/office/drawing/2014/chart" uri="{C3380CC4-5D6E-409C-BE32-E72D297353CC}">
              <c16:uniqueId val="{00000000-66A5-4DB0-97DA-35216ACE33C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57.31</c:v>
                </c:pt>
                <c:pt idx="3">
                  <c:v>57.08</c:v>
                </c:pt>
                <c:pt idx="4">
                  <c:v>56.26</c:v>
                </c:pt>
              </c:numCache>
            </c:numRef>
          </c:val>
          <c:smooth val="0"/>
          <c:extLst>
            <c:ext xmlns:c16="http://schemas.microsoft.com/office/drawing/2014/chart" uri="{C3380CC4-5D6E-409C-BE32-E72D297353CC}">
              <c16:uniqueId val="{00000001-66A5-4DB0-97DA-35216ACE33C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279.04000000000002</c:v>
                </c:pt>
                <c:pt idx="3">
                  <c:v>274.83</c:v>
                </c:pt>
                <c:pt idx="4">
                  <c:v>264.73</c:v>
                </c:pt>
              </c:numCache>
            </c:numRef>
          </c:val>
          <c:extLst>
            <c:ext xmlns:c16="http://schemas.microsoft.com/office/drawing/2014/chart" uri="{C3380CC4-5D6E-409C-BE32-E72D297353CC}">
              <c16:uniqueId val="{00000000-7AB0-4C4E-A001-44564625089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273.52</c:v>
                </c:pt>
                <c:pt idx="3">
                  <c:v>274.99</c:v>
                </c:pt>
                <c:pt idx="4">
                  <c:v>282.08999999999997</c:v>
                </c:pt>
              </c:numCache>
            </c:numRef>
          </c:val>
          <c:smooth val="0"/>
          <c:extLst>
            <c:ext xmlns:c16="http://schemas.microsoft.com/office/drawing/2014/chart" uri="{C3380CC4-5D6E-409C-BE32-E72D297353CC}">
              <c16:uniqueId val="{00000001-7AB0-4C4E-A001-44564625089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潟上市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6">
        <f>データ!S6</f>
        <v>32168</v>
      </c>
      <c r="AM8" s="46"/>
      <c r="AN8" s="46"/>
      <c r="AO8" s="46"/>
      <c r="AP8" s="46"/>
      <c r="AQ8" s="46"/>
      <c r="AR8" s="46"/>
      <c r="AS8" s="46"/>
      <c r="AT8" s="45">
        <f>データ!T6</f>
        <v>97.72</v>
      </c>
      <c r="AU8" s="45"/>
      <c r="AV8" s="45"/>
      <c r="AW8" s="45"/>
      <c r="AX8" s="45"/>
      <c r="AY8" s="45"/>
      <c r="AZ8" s="45"/>
      <c r="BA8" s="45"/>
      <c r="BB8" s="45">
        <f>データ!U6</f>
        <v>329.19</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46.17</v>
      </c>
      <c r="J10" s="45"/>
      <c r="K10" s="45"/>
      <c r="L10" s="45"/>
      <c r="M10" s="45"/>
      <c r="N10" s="45"/>
      <c r="O10" s="45"/>
      <c r="P10" s="45">
        <f>データ!P6</f>
        <v>2.56</v>
      </c>
      <c r="Q10" s="45"/>
      <c r="R10" s="45"/>
      <c r="S10" s="45"/>
      <c r="T10" s="45"/>
      <c r="U10" s="45"/>
      <c r="V10" s="45"/>
      <c r="W10" s="45">
        <f>データ!Q6</f>
        <v>100.23</v>
      </c>
      <c r="X10" s="45"/>
      <c r="Y10" s="45"/>
      <c r="Z10" s="45"/>
      <c r="AA10" s="45"/>
      <c r="AB10" s="45"/>
      <c r="AC10" s="45"/>
      <c r="AD10" s="46">
        <f>データ!R6</f>
        <v>3080</v>
      </c>
      <c r="AE10" s="46"/>
      <c r="AF10" s="46"/>
      <c r="AG10" s="46"/>
      <c r="AH10" s="46"/>
      <c r="AI10" s="46"/>
      <c r="AJ10" s="46"/>
      <c r="AK10" s="2"/>
      <c r="AL10" s="46">
        <f>データ!V6</f>
        <v>817</v>
      </c>
      <c r="AM10" s="46"/>
      <c r="AN10" s="46"/>
      <c r="AO10" s="46"/>
      <c r="AP10" s="46"/>
      <c r="AQ10" s="46"/>
      <c r="AR10" s="46"/>
      <c r="AS10" s="46"/>
      <c r="AT10" s="45">
        <f>データ!W6</f>
        <v>0.54</v>
      </c>
      <c r="AU10" s="45"/>
      <c r="AV10" s="45"/>
      <c r="AW10" s="45"/>
      <c r="AX10" s="45"/>
      <c r="AY10" s="45"/>
      <c r="AZ10" s="45"/>
      <c r="BA10" s="45"/>
      <c r="BB10" s="45">
        <f>データ!X6</f>
        <v>1512.96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M79PKyuhTOV3iV/OEDdAAntHcyvCM2pZMGispXyQwyVUt+nWX38hsMLqvv/zrJRlpN1bvrplNO2Mvgn+6SBodg==" saltValue="37rOiB6WiHf4mfNglcLx4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52116</v>
      </c>
      <c r="D6" s="19">
        <f t="shared" si="3"/>
        <v>46</v>
      </c>
      <c r="E6" s="19">
        <f t="shared" si="3"/>
        <v>17</v>
      </c>
      <c r="F6" s="19">
        <f t="shared" si="3"/>
        <v>5</v>
      </c>
      <c r="G6" s="19">
        <f t="shared" si="3"/>
        <v>0</v>
      </c>
      <c r="H6" s="19" t="str">
        <f t="shared" si="3"/>
        <v>秋田県　潟上市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46.17</v>
      </c>
      <c r="P6" s="20">
        <f t="shared" si="3"/>
        <v>2.56</v>
      </c>
      <c r="Q6" s="20">
        <f t="shared" si="3"/>
        <v>100.23</v>
      </c>
      <c r="R6" s="20">
        <f t="shared" si="3"/>
        <v>3080</v>
      </c>
      <c r="S6" s="20">
        <f t="shared" si="3"/>
        <v>32168</v>
      </c>
      <c r="T6" s="20">
        <f t="shared" si="3"/>
        <v>97.72</v>
      </c>
      <c r="U6" s="20">
        <f t="shared" si="3"/>
        <v>329.19</v>
      </c>
      <c r="V6" s="20">
        <f t="shared" si="3"/>
        <v>817</v>
      </c>
      <c r="W6" s="20">
        <f t="shared" si="3"/>
        <v>0.54</v>
      </c>
      <c r="X6" s="20">
        <f t="shared" si="3"/>
        <v>1512.96</v>
      </c>
      <c r="Y6" s="21" t="str">
        <f>IF(Y7="",NA(),Y7)</f>
        <v>-</v>
      </c>
      <c r="Z6" s="21" t="str">
        <f t="shared" ref="Z6:AH6" si="4">IF(Z7="",NA(),Z7)</f>
        <v>-</v>
      </c>
      <c r="AA6" s="21">
        <f t="shared" si="4"/>
        <v>99.83</v>
      </c>
      <c r="AB6" s="21">
        <f t="shared" si="4"/>
        <v>100.35</v>
      </c>
      <c r="AC6" s="21">
        <f t="shared" si="4"/>
        <v>101.32</v>
      </c>
      <c r="AD6" s="21" t="str">
        <f t="shared" si="4"/>
        <v>-</v>
      </c>
      <c r="AE6" s="21" t="str">
        <f t="shared" si="4"/>
        <v>-</v>
      </c>
      <c r="AF6" s="21">
        <f t="shared" si="4"/>
        <v>103.6</v>
      </c>
      <c r="AG6" s="21">
        <f t="shared" si="4"/>
        <v>106.37</v>
      </c>
      <c r="AH6" s="21">
        <f t="shared" si="4"/>
        <v>106.07</v>
      </c>
      <c r="AI6" s="20" t="str">
        <f>IF(AI7="","",IF(AI7="-","【-】","【"&amp;SUBSTITUTE(TEXT(AI7,"#,##0.00"),"-","△")&amp;"】"))</f>
        <v>【104.16】</v>
      </c>
      <c r="AJ6" s="21" t="str">
        <f>IF(AJ7="",NA(),AJ7)</f>
        <v>-</v>
      </c>
      <c r="AK6" s="21" t="str">
        <f t="shared" ref="AK6:AS6" si="5">IF(AK7="",NA(),AK7)</f>
        <v>-</v>
      </c>
      <c r="AL6" s="21">
        <f t="shared" si="5"/>
        <v>3.54</v>
      </c>
      <c r="AM6" s="21">
        <f t="shared" si="5"/>
        <v>0.93</v>
      </c>
      <c r="AN6" s="20">
        <f t="shared" si="5"/>
        <v>0</v>
      </c>
      <c r="AO6" s="21" t="str">
        <f t="shared" si="5"/>
        <v>-</v>
      </c>
      <c r="AP6" s="21" t="str">
        <f t="shared" si="5"/>
        <v>-</v>
      </c>
      <c r="AQ6" s="21">
        <f t="shared" si="5"/>
        <v>193.99</v>
      </c>
      <c r="AR6" s="21">
        <f t="shared" si="5"/>
        <v>139.02000000000001</v>
      </c>
      <c r="AS6" s="21">
        <f t="shared" si="5"/>
        <v>132.04</v>
      </c>
      <c r="AT6" s="20" t="str">
        <f>IF(AT7="","",IF(AT7="-","【-】","【"&amp;SUBSTITUTE(TEXT(AT7,"#,##0.00"),"-","△")&amp;"】"))</f>
        <v>【128.23】</v>
      </c>
      <c r="AU6" s="21" t="str">
        <f>IF(AU7="",NA(),AU7)</f>
        <v>-</v>
      </c>
      <c r="AV6" s="21" t="str">
        <f t="shared" ref="AV6:BD6" si="6">IF(AV7="",NA(),AV7)</f>
        <v>-</v>
      </c>
      <c r="AW6" s="21">
        <f t="shared" si="6"/>
        <v>35.35</v>
      </c>
      <c r="AX6" s="21">
        <f t="shared" si="6"/>
        <v>34.840000000000003</v>
      </c>
      <c r="AY6" s="21">
        <f t="shared" si="6"/>
        <v>38.49</v>
      </c>
      <c r="AZ6" s="21" t="str">
        <f t="shared" si="6"/>
        <v>-</v>
      </c>
      <c r="BA6" s="21" t="str">
        <f t="shared" si="6"/>
        <v>-</v>
      </c>
      <c r="BB6" s="21">
        <f t="shared" si="6"/>
        <v>26.99</v>
      </c>
      <c r="BC6" s="21">
        <f t="shared" si="6"/>
        <v>29.13</v>
      </c>
      <c r="BD6" s="21">
        <f t="shared" si="6"/>
        <v>35.69</v>
      </c>
      <c r="BE6" s="20" t="str">
        <f>IF(BE7="","",IF(BE7="-","【-】","【"&amp;SUBSTITUTE(TEXT(BE7,"#,##0.00"),"-","△")&amp;"】"))</f>
        <v>【34.77】</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826.83</v>
      </c>
      <c r="BN6" s="21">
        <f t="shared" si="7"/>
        <v>867.83</v>
      </c>
      <c r="BO6" s="21">
        <f t="shared" si="7"/>
        <v>791.76</v>
      </c>
      <c r="BP6" s="20" t="str">
        <f>IF(BP7="","",IF(BP7="-","【-】","【"&amp;SUBSTITUTE(TEXT(BP7,"#,##0.00"),"-","△")&amp;"】"))</f>
        <v>【786.37】</v>
      </c>
      <c r="BQ6" s="21" t="str">
        <f>IF(BQ7="",NA(),BQ7)</f>
        <v>-</v>
      </c>
      <c r="BR6" s="21" t="str">
        <f t="shared" ref="BR6:BZ6" si="8">IF(BR7="",NA(),BR7)</f>
        <v>-</v>
      </c>
      <c r="BS6" s="21">
        <f t="shared" si="8"/>
        <v>55.77</v>
      </c>
      <c r="BT6" s="21">
        <f t="shared" si="8"/>
        <v>56.66</v>
      </c>
      <c r="BU6" s="21">
        <f t="shared" si="8"/>
        <v>58.71</v>
      </c>
      <c r="BV6" s="21" t="str">
        <f t="shared" si="8"/>
        <v>-</v>
      </c>
      <c r="BW6" s="21" t="str">
        <f t="shared" si="8"/>
        <v>-</v>
      </c>
      <c r="BX6" s="21">
        <f t="shared" si="8"/>
        <v>57.31</v>
      </c>
      <c r="BY6" s="21">
        <f t="shared" si="8"/>
        <v>57.08</v>
      </c>
      <c r="BZ6" s="21">
        <f t="shared" si="8"/>
        <v>56.26</v>
      </c>
      <c r="CA6" s="20" t="str">
        <f>IF(CA7="","",IF(CA7="-","【-】","【"&amp;SUBSTITUTE(TEXT(CA7,"#,##0.00"),"-","△")&amp;"】"))</f>
        <v>【60.65】</v>
      </c>
      <c r="CB6" s="21" t="str">
        <f>IF(CB7="",NA(),CB7)</f>
        <v>-</v>
      </c>
      <c r="CC6" s="21" t="str">
        <f t="shared" ref="CC6:CK6" si="9">IF(CC7="",NA(),CC7)</f>
        <v>-</v>
      </c>
      <c r="CD6" s="21">
        <f t="shared" si="9"/>
        <v>279.04000000000002</v>
      </c>
      <c r="CE6" s="21">
        <f t="shared" si="9"/>
        <v>274.83</v>
      </c>
      <c r="CF6" s="21">
        <f t="shared" si="9"/>
        <v>264.73</v>
      </c>
      <c r="CG6" s="21" t="str">
        <f t="shared" si="9"/>
        <v>-</v>
      </c>
      <c r="CH6" s="21" t="str">
        <f t="shared" si="9"/>
        <v>-</v>
      </c>
      <c r="CI6" s="21">
        <f t="shared" si="9"/>
        <v>273.52</v>
      </c>
      <c r="CJ6" s="21">
        <f t="shared" si="9"/>
        <v>274.99</v>
      </c>
      <c r="CK6" s="21">
        <f t="shared" si="9"/>
        <v>282.08999999999997</v>
      </c>
      <c r="CL6" s="20" t="str">
        <f>IF(CL7="","",IF(CL7="-","【-】","【"&amp;SUBSTITUTE(TEXT(CL7,"#,##0.00"),"-","△")&amp;"】"))</f>
        <v>【256.97】</v>
      </c>
      <c r="CM6" s="21" t="str">
        <f>IF(CM7="",NA(),CM7)</f>
        <v>-</v>
      </c>
      <c r="CN6" s="21" t="str">
        <f t="shared" ref="CN6:CV6" si="10">IF(CN7="",NA(),CN7)</f>
        <v>-</v>
      </c>
      <c r="CO6" s="21">
        <f t="shared" si="10"/>
        <v>33.770000000000003</v>
      </c>
      <c r="CP6" s="21">
        <f t="shared" si="10"/>
        <v>34.42</v>
      </c>
      <c r="CQ6" s="21">
        <f t="shared" si="10"/>
        <v>33.33</v>
      </c>
      <c r="CR6" s="21" t="str">
        <f t="shared" si="10"/>
        <v>-</v>
      </c>
      <c r="CS6" s="21" t="str">
        <f t="shared" si="10"/>
        <v>-</v>
      </c>
      <c r="CT6" s="21">
        <f t="shared" si="10"/>
        <v>50.14</v>
      </c>
      <c r="CU6" s="21">
        <f t="shared" si="10"/>
        <v>54.83</v>
      </c>
      <c r="CV6" s="21">
        <f t="shared" si="10"/>
        <v>66.53</v>
      </c>
      <c r="CW6" s="20" t="str">
        <f>IF(CW7="","",IF(CW7="-","【-】","【"&amp;SUBSTITUTE(TEXT(CW7,"#,##0.00"),"-","△")&amp;"】"))</f>
        <v>【61.14】</v>
      </c>
      <c r="CX6" s="21" t="str">
        <f>IF(CX7="",NA(),CX7)</f>
        <v>-</v>
      </c>
      <c r="CY6" s="21" t="str">
        <f t="shared" ref="CY6:DG6" si="11">IF(CY7="",NA(),CY7)</f>
        <v>-</v>
      </c>
      <c r="CZ6" s="21">
        <f t="shared" si="11"/>
        <v>76.95</v>
      </c>
      <c r="DA6" s="21">
        <f t="shared" si="11"/>
        <v>79.48</v>
      </c>
      <c r="DB6" s="21">
        <f t="shared" si="11"/>
        <v>79.069999999999993</v>
      </c>
      <c r="DC6" s="21" t="str">
        <f t="shared" si="11"/>
        <v>-</v>
      </c>
      <c r="DD6" s="21" t="str">
        <f t="shared" si="11"/>
        <v>-</v>
      </c>
      <c r="DE6" s="21">
        <f t="shared" si="11"/>
        <v>84.98</v>
      </c>
      <c r="DF6" s="21">
        <f t="shared" si="11"/>
        <v>84.7</v>
      </c>
      <c r="DG6" s="21">
        <f t="shared" si="11"/>
        <v>84.67</v>
      </c>
      <c r="DH6" s="20" t="str">
        <f>IF(DH7="","",IF(DH7="-","【-】","【"&amp;SUBSTITUTE(TEXT(DH7,"#,##0.00"),"-","△")&amp;"】"))</f>
        <v>【86.91】</v>
      </c>
      <c r="DI6" s="21" t="str">
        <f>IF(DI7="",NA(),DI7)</f>
        <v>-</v>
      </c>
      <c r="DJ6" s="21" t="str">
        <f t="shared" ref="DJ6:DR6" si="12">IF(DJ7="",NA(),DJ7)</f>
        <v>-</v>
      </c>
      <c r="DK6" s="21">
        <f t="shared" si="12"/>
        <v>3.6</v>
      </c>
      <c r="DL6" s="21">
        <f t="shared" si="12"/>
        <v>6.9</v>
      </c>
      <c r="DM6" s="21">
        <f t="shared" si="12"/>
        <v>10.039999999999999</v>
      </c>
      <c r="DN6" s="21" t="str">
        <f t="shared" si="12"/>
        <v>-</v>
      </c>
      <c r="DO6" s="21" t="str">
        <f t="shared" si="12"/>
        <v>-</v>
      </c>
      <c r="DP6" s="21">
        <f t="shared" si="12"/>
        <v>23.06</v>
      </c>
      <c r="DQ6" s="21">
        <f t="shared" si="12"/>
        <v>20.34</v>
      </c>
      <c r="DR6" s="21">
        <f t="shared" si="12"/>
        <v>21.85</v>
      </c>
      <c r="DS6" s="20" t="str">
        <f>IF(DS7="","",IF(DS7="-","【-】","【"&amp;SUBSTITUTE(TEXT(DS7,"#,##0.00"),"-","△")&amp;"】"))</f>
        <v>【24.95】</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0.02</v>
      </c>
      <c r="EM6" s="21">
        <f t="shared" si="14"/>
        <v>0.25</v>
      </c>
      <c r="EN6" s="21">
        <f t="shared" si="14"/>
        <v>0.05</v>
      </c>
      <c r="EO6" s="20" t="str">
        <f>IF(EO7="","",IF(EO7="-","【-】","【"&amp;SUBSTITUTE(TEXT(EO7,"#,##0.00"),"-","△")&amp;"】"))</f>
        <v>【0.03】</v>
      </c>
    </row>
    <row r="7" spans="1:148" s="22" customFormat="1" x14ac:dyDescent="0.15">
      <c r="A7" s="14"/>
      <c r="B7" s="23">
        <v>2021</v>
      </c>
      <c r="C7" s="23">
        <v>52116</v>
      </c>
      <c r="D7" s="23">
        <v>46</v>
      </c>
      <c r="E7" s="23">
        <v>17</v>
      </c>
      <c r="F7" s="23">
        <v>5</v>
      </c>
      <c r="G7" s="23">
        <v>0</v>
      </c>
      <c r="H7" s="23" t="s">
        <v>96</v>
      </c>
      <c r="I7" s="23" t="s">
        <v>97</v>
      </c>
      <c r="J7" s="23" t="s">
        <v>98</v>
      </c>
      <c r="K7" s="23" t="s">
        <v>99</v>
      </c>
      <c r="L7" s="23" t="s">
        <v>100</v>
      </c>
      <c r="M7" s="23" t="s">
        <v>101</v>
      </c>
      <c r="N7" s="24" t="s">
        <v>102</v>
      </c>
      <c r="O7" s="24">
        <v>46.17</v>
      </c>
      <c r="P7" s="24">
        <v>2.56</v>
      </c>
      <c r="Q7" s="24">
        <v>100.23</v>
      </c>
      <c r="R7" s="24">
        <v>3080</v>
      </c>
      <c r="S7" s="24">
        <v>32168</v>
      </c>
      <c r="T7" s="24">
        <v>97.72</v>
      </c>
      <c r="U7" s="24">
        <v>329.19</v>
      </c>
      <c r="V7" s="24">
        <v>817</v>
      </c>
      <c r="W7" s="24">
        <v>0.54</v>
      </c>
      <c r="X7" s="24">
        <v>1512.96</v>
      </c>
      <c r="Y7" s="24" t="s">
        <v>102</v>
      </c>
      <c r="Z7" s="24" t="s">
        <v>102</v>
      </c>
      <c r="AA7" s="24">
        <v>99.83</v>
      </c>
      <c r="AB7" s="24">
        <v>100.35</v>
      </c>
      <c r="AC7" s="24">
        <v>101.32</v>
      </c>
      <c r="AD7" s="24" t="s">
        <v>102</v>
      </c>
      <c r="AE7" s="24" t="s">
        <v>102</v>
      </c>
      <c r="AF7" s="24">
        <v>103.6</v>
      </c>
      <c r="AG7" s="24">
        <v>106.37</v>
      </c>
      <c r="AH7" s="24">
        <v>106.07</v>
      </c>
      <c r="AI7" s="24">
        <v>104.16</v>
      </c>
      <c r="AJ7" s="24" t="s">
        <v>102</v>
      </c>
      <c r="AK7" s="24" t="s">
        <v>102</v>
      </c>
      <c r="AL7" s="24">
        <v>3.54</v>
      </c>
      <c r="AM7" s="24">
        <v>0.93</v>
      </c>
      <c r="AN7" s="24">
        <v>0</v>
      </c>
      <c r="AO7" s="24" t="s">
        <v>102</v>
      </c>
      <c r="AP7" s="24" t="s">
        <v>102</v>
      </c>
      <c r="AQ7" s="24">
        <v>193.99</v>
      </c>
      <c r="AR7" s="24">
        <v>139.02000000000001</v>
      </c>
      <c r="AS7" s="24">
        <v>132.04</v>
      </c>
      <c r="AT7" s="24">
        <v>128.22999999999999</v>
      </c>
      <c r="AU7" s="24" t="s">
        <v>102</v>
      </c>
      <c r="AV7" s="24" t="s">
        <v>102</v>
      </c>
      <c r="AW7" s="24">
        <v>35.35</v>
      </c>
      <c r="AX7" s="24">
        <v>34.840000000000003</v>
      </c>
      <c r="AY7" s="24">
        <v>38.49</v>
      </c>
      <c r="AZ7" s="24" t="s">
        <v>102</v>
      </c>
      <c r="BA7" s="24" t="s">
        <v>102</v>
      </c>
      <c r="BB7" s="24">
        <v>26.99</v>
      </c>
      <c r="BC7" s="24">
        <v>29.13</v>
      </c>
      <c r="BD7" s="24">
        <v>35.69</v>
      </c>
      <c r="BE7" s="24">
        <v>34.770000000000003</v>
      </c>
      <c r="BF7" s="24" t="s">
        <v>102</v>
      </c>
      <c r="BG7" s="24" t="s">
        <v>102</v>
      </c>
      <c r="BH7" s="24">
        <v>0</v>
      </c>
      <c r="BI7" s="24">
        <v>0</v>
      </c>
      <c r="BJ7" s="24">
        <v>0</v>
      </c>
      <c r="BK7" s="24" t="s">
        <v>102</v>
      </c>
      <c r="BL7" s="24" t="s">
        <v>102</v>
      </c>
      <c r="BM7" s="24">
        <v>826.83</v>
      </c>
      <c r="BN7" s="24">
        <v>867.83</v>
      </c>
      <c r="BO7" s="24">
        <v>791.76</v>
      </c>
      <c r="BP7" s="24">
        <v>786.37</v>
      </c>
      <c r="BQ7" s="24" t="s">
        <v>102</v>
      </c>
      <c r="BR7" s="24" t="s">
        <v>102</v>
      </c>
      <c r="BS7" s="24">
        <v>55.77</v>
      </c>
      <c r="BT7" s="24">
        <v>56.66</v>
      </c>
      <c r="BU7" s="24">
        <v>58.71</v>
      </c>
      <c r="BV7" s="24" t="s">
        <v>102</v>
      </c>
      <c r="BW7" s="24" t="s">
        <v>102</v>
      </c>
      <c r="BX7" s="24">
        <v>57.31</v>
      </c>
      <c r="BY7" s="24">
        <v>57.08</v>
      </c>
      <c r="BZ7" s="24">
        <v>56.26</v>
      </c>
      <c r="CA7" s="24">
        <v>60.65</v>
      </c>
      <c r="CB7" s="24" t="s">
        <v>102</v>
      </c>
      <c r="CC7" s="24" t="s">
        <v>102</v>
      </c>
      <c r="CD7" s="24">
        <v>279.04000000000002</v>
      </c>
      <c r="CE7" s="24">
        <v>274.83</v>
      </c>
      <c r="CF7" s="24">
        <v>264.73</v>
      </c>
      <c r="CG7" s="24" t="s">
        <v>102</v>
      </c>
      <c r="CH7" s="24" t="s">
        <v>102</v>
      </c>
      <c r="CI7" s="24">
        <v>273.52</v>
      </c>
      <c r="CJ7" s="24">
        <v>274.99</v>
      </c>
      <c r="CK7" s="24">
        <v>282.08999999999997</v>
      </c>
      <c r="CL7" s="24">
        <v>256.97000000000003</v>
      </c>
      <c r="CM7" s="24" t="s">
        <v>102</v>
      </c>
      <c r="CN7" s="24" t="s">
        <v>102</v>
      </c>
      <c r="CO7" s="24">
        <v>33.770000000000003</v>
      </c>
      <c r="CP7" s="24">
        <v>34.42</v>
      </c>
      <c r="CQ7" s="24">
        <v>33.33</v>
      </c>
      <c r="CR7" s="24" t="s">
        <v>102</v>
      </c>
      <c r="CS7" s="24" t="s">
        <v>102</v>
      </c>
      <c r="CT7" s="24">
        <v>50.14</v>
      </c>
      <c r="CU7" s="24">
        <v>54.83</v>
      </c>
      <c r="CV7" s="24">
        <v>66.53</v>
      </c>
      <c r="CW7" s="24">
        <v>61.14</v>
      </c>
      <c r="CX7" s="24" t="s">
        <v>102</v>
      </c>
      <c r="CY7" s="24" t="s">
        <v>102</v>
      </c>
      <c r="CZ7" s="24">
        <v>76.95</v>
      </c>
      <c r="DA7" s="24">
        <v>79.48</v>
      </c>
      <c r="DB7" s="24">
        <v>79.069999999999993</v>
      </c>
      <c r="DC7" s="24" t="s">
        <v>102</v>
      </c>
      <c r="DD7" s="24" t="s">
        <v>102</v>
      </c>
      <c r="DE7" s="24">
        <v>84.98</v>
      </c>
      <c r="DF7" s="24">
        <v>84.7</v>
      </c>
      <c r="DG7" s="24">
        <v>84.67</v>
      </c>
      <c r="DH7" s="24">
        <v>86.91</v>
      </c>
      <c r="DI7" s="24" t="s">
        <v>102</v>
      </c>
      <c r="DJ7" s="24" t="s">
        <v>102</v>
      </c>
      <c r="DK7" s="24">
        <v>3.6</v>
      </c>
      <c r="DL7" s="24">
        <v>6.9</v>
      </c>
      <c r="DM7" s="24">
        <v>10.039999999999999</v>
      </c>
      <c r="DN7" s="24" t="s">
        <v>102</v>
      </c>
      <c r="DO7" s="24" t="s">
        <v>102</v>
      </c>
      <c r="DP7" s="24">
        <v>23.06</v>
      </c>
      <c r="DQ7" s="24">
        <v>20.34</v>
      </c>
      <c r="DR7" s="24">
        <v>21.85</v>
      </c>
      <c r="DS7" s="24">
        <v>24.95</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佑司</cp:lastModifiedBy>
  <dcterms:created xsi:type="dcterms:W3CDTF">2023-01-12T23:42:47Z</dcterms:created>
  <dcterms:modified xsi:type="dcterms:W3CDTF">2023-02-22T00:13:45Z</dcterms:modified>
  <cp:category/>
</cp:coreProperties>
</file>