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mc:AlternateContent xmlns:mc="http://schemas.openxmlformats.org/markup-compatibility/2006">
    <mc:Choice Requires="x15">
      <x15ac:absPath xmlns:x15ac="http://schemas.microsoft.com/office/spreadsheetml/2010/11/ac" url="\\fsvlgw\Shares\由利本荘市\8000000000-企業局\8005000000-企業局\8005050000-企業局管理課\20 経理班\80 下水道事業\09.経営比較分析表\【R3年度決算】R5.1経営比較分析表\【経営比較分析表】2021_052108_46_1718\"/>
    </mc:Choice>
  </mc:AlternateContent>
  <xr:revisionPtr revIDLastSave="0" documentId="13_ncr:1_{47FD232A-7863-4BC6-9E56-270C5440D3C8}" xr6:coauthVersionLast="36" xr6:coauthVersionMax="36" xr10:uidLastSave="{00000000-0000-0000-0000-000000000000}"/>
  <workbookProtection workbookAlgorithmName="SHA-512" workbookHashValue="QY/3ZonVVXzSNbOC/dp1FtZMqmHqrL9QFy0jJviLewweOCVwcJPnLkxH/1SlMuxAoVqL1HpwYsU907CnGqpbYA==" workbookSaltValue="5hjLRV6jgEO5x5Choi4AEw==" workbookSpinCount="100000" lockStructure="1"/>
  <bookViews>
    <workbookView xWindow="0" yWindow="0" windowWidth="15360" windowHeight="76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K85" i="4" s="1"/>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U6" i="5"/>
  <c r="BB8" i="4" s="1"/>
  <c r="T6" i="5"/>
  <c r="AT8" i="4" s="1"/>
  <c r="S6" i="5"/>
  <c r="AL8" i="4" s="1"/>
  <c r="R6" i="5"/>
  <c r="AD10" i="4" s="1"/>
  <c r="Q6" i="5"/>
  <c r="P6" i="5"/>
  <c r="O6" i="5"/>
  <c r="N6" i="5"/>
  <c r="B10" i="4" s="1"/>
  <c r="M6" i="5"/>
  <c r="L6" i="5"/>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I85" i="4"/>
  <c r="H85" i="4"/>
  <c r="G85" i="4"/>
  <c r="BB10" i="4"/>
  <c r="AT10" i="4"/>
  <c r="AL10" i="4"/>
  <c r="W10" i="4"/>
  <c r="P10" i="4"/>
  <c r="I10" i="4"/>
  <c r="AD8" i="4"/>
  <c r="W8" i="4"/>
  <c r="B6" i="4"/>
</calcChain>
</file>

<file path=xl/sharedStrings.xml><?xml version="1.0" encoding="utf-8"?>
<sst xmlns="http://schemas.openxmlformats.org/spreadsheetml/2006/main" count="297" uniqueCount="117">
  <si>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</si>
  <si>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</si>
  <si>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</si>
  <si>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</si>
  <si>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</si>
  <si>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</si>
  <si>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</si>
  <si>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</si>
  <si>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</si>
  <si>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</si>
  <si>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</si>
  <si>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</si>
  <si>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</si>
  <si>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</si>
  <si>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</si>
  <si>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</si>
  <si>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</si>
  <si>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</si>
  <si>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</si>
  <si>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</si>
  <si>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</si>
  <si>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</si>
  <si>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</si>
  <si>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</si>
  <si>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</si>
  <si>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</si>
  <si>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</si>
  <si>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</si>
  <si>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</si>
  <si>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</si>
  <si>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</si>
  <si>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</si>
  <si>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</si>
  <si>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</si>
  <si>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</si>
  <si>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</si>
  <si>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</si>
  <si>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</si>
  <si>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</si>
  <si>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</si>
  <si>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</si>
  <si>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</si>
  <si>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</si>
  <si>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</si>
  <si>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</si>
  <si>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</si>
  <si>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</si>
  <si>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</si>
  <si>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</si>
  <si>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</si>
  <si>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</si>
  <si>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</si>
  <si>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</si>
  <si>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</si>
  <si>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</si>
  <si>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</si>
  <si>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</si>
  <si>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</si>
  <si>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</si>
  <si>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</si>
  <si>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</si>
  <si>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</si>
  <si>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</si>
  <si>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</si>
  <si>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</si>
  <si>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</si>
  <si>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</si>
  <si>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</si>
  <si>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</si>
  <si>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</si>
  <si>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</si>
  <si>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</si>
  <si>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</si>
  <si>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</si>
  <si>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</si>
  <si>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</si>
  <si>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</si>
  <si>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</si>
  <si>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</si>
  <si>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</si>
  <si>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</si>
  <si>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</si>
  <si>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</si>
  <si>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</si>
  <si>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</si>
  <si>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</si>
  <si>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</si>
  <si>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</si>
  <si>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</si>
  <si>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</si>
  <si>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</si>
  <si>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</si>
  <si>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</si>
  <si>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</si>
  <si>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</si>
  <si>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</si>
  <si>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</si>
  <si>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</si>
  <si>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</si>
  <si>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特定環境保全公共下水道</t>
  </si>
  <si>
    <t>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</si>
  <si>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</si>
  <si>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</si>
  <si>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</si>
  <si>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</si>
  <si>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</si>
  <si>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</si>
  <si>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</si>
  <si>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</si>
  <si>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</si>
  <si>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</si>
  <si>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</si>
  <si>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</si>
  <si>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</si>
  <si>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①100%以上を維持しているが、一般会計繰入金に大きく依存している状況である。
②累積欠損金は生じていない。
③建設改良費に充てた企業債の償還を使用料収入等では賄えていない状況である。引き続き、接続率を向上させるなど収入を確保するための経営が必要である。
④全国・類似団体平均に比べて低い水準にあるが、今後、設備の更新・整備が必要であり、計画的な更新を行うため、増加が予想される。
⑤⑥100%を下回っており、使用料収入の確保、費用削減等が必要であり、適正な事業運営に努めたい。
⑧排水設備工事に対する補助金交付などを引き続き実施し、水洗化率向上に努める。</t>
    <rPh sb="5" eb="7">
      <t>イジョウ</t>
    </rPh>
    <rPh sb="8" eb="10">
      <t>イジ</t>
    </rPh>
    <rPh sb="24" eb="25">
      <t>オオ</t>
    </rPh>
    <rPh sb="42" eb="44">
      <t>ルイセキ</t>
    </rPh>
    <rPh sb="44" eb="47">
      <t>ケッソンキン</t>
    </rPh>
    <rPh sb="48" eb="49">
      <t>ショウ</t>
    </rPh>
    <rPh sb="88" eb="90">
      <t>ジョウキョウ</t>
    </rPh>
    <rPh sb="94" eb="95">
      <t>ヒ</t>
    </rPh>
    <rPh sb="96" eb="97">
      <t>ツヅ</t>
    </rPh>
    <rPh sb="132" eb="134">
      <t>ゼンコク</t>
    </rPh>
    <rPh sb="135" eb="139">
      <t>ルイジダンタイ</t>
    </rPh>
    <rPh sb="139" eb="141">
      <t>ヘイキン</t>
    </rPh>
    <rPh sb="142" eb="143">
      <t>クラ</t>
    </rPh>
    <rPh sb="145" eb="146">
      <t>ヒク</t>
    </rPh>
    <rPh sb="147" eb="149">
      <t>スイジュン</t>
    </rPh>
    <rPh sb="154" eb="156">
      <t>コンゴ</t>
    </rPh>
    <rPh sb="157" eb="159">
      <t>セツビ</t>
    </rPh>
    <rPh sb="160" eb="162">
      <t>コウシン</t>
    </rPh>
    <rPh sb="163" eb="165">
      <t>セイビ</t>
    </rPh>
    <rPh sb="166" eb="168">
      <t>ヒツヨウ</t>
    </rPh>
    <rPh sb="172" eb="174">
      <t>ケイカク</t>
    </rPh>
    <rPh sb="174" eb="175">
      <t>テキ</t>
    </rPh>
    <rPh sb="176" eb="178">
      <t>コウシン</t>
    </rPh>
    <rPh sb="179" eb="180">
      <t>オコナ</t>
    </rPh>
    <rPh sb="184" eb="186">
      <t>ゾウカ</t>
    </rPh>
    <rPh sb="187" eb="189">
      <t>ヨソウ</t>
    </rPh>
    <rPh sb="202" eb="204">
      <t>シタマワ</t>
    </rPh>
    <rPh sb="212" eb="214">
      <t>シュウニュウ</t>
    </rPh>
    <rPh sb="224" eb="226">
      <t>ヒツヨウ</t>
    </rPh>
    <phoneticPr fontId="4"/>
  </si>
  <si>
    <t>　将来の改築等を見据え財源を確保しつつ、投資計画に沿った更新を行う必要がある。</t>
  </si>
  <si>
    <t xml:space="preserve"> 今後、施設の老朽化に伴う更新事業が増加することを踏まえると、更新に係る費用と経営状況を的確に把握し、健全・効率的な経営を維持しつつ計画的な施設の更新を行う必要がある。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</si>
</sst>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1673-4682-ADB0-67E710C72096}"/>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0.39</c:v>
                </c:pt>
                <c:pt idx="4">
                  <c:v>0.1</c:v>
                </c:pt>
              </c:numCache>
            </c:numRef>
          </c:val>
          <c:smooth val="0"/>
          <c:extLst>
            <c:ext xmlns:c16="http://schemas.microsoft.com/office/drawing/2014/chart" uri="{C3380CC4-5D6E-409C-BE32-E72D297353CC}">
              <c16:uniqueId val="{00000001-1673-4682-ADB0-67E710C72096}"/>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55.96</c:v>
                </c:pt>
                <c:pt idx="4">
                  <c:v>54.47</c:v>
                </c:pt>
              </c:numCache>
            </c:numRef>
          </c:val>
          <c:extLst>
            <c:ext xmlns:c16="http://schemas.microsoft.com/office/drawing/2014/chart" uri="{C3380CC4-5D6E-409C-BE32-E72D297353CC}">
              <c16:uniqueId val="{00000000-5772-4C26-9F8E-CB2641A89B8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42.4</c:v>
                </c:pt>
                <c:pt idx="4">
                  <c:v>42.28</c:v>
                </c:pt>
              </c:numCache>
            </c:numRef>
          </c:val>
          <c:smooth val="0"/>
          <c:extLst>
            <c:ext xmlns:c16="http://schemas.microsoft.com/office/drawing/2014/chart" uri="{C3380CC4-5D6E-409C-BE32-E72D297353CC}">
              <c16:uniqueId val="{00000001-5772-4C26-9F8E-CB2641A89B8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89.2</c:v>
                </c:pt>
                <c:pt idx="4">
                  <c:v>87.95</c:v>
                </c:pt>
              </c:numCache>
            </c:numRef>
          </c:val>
          <c:extLst>
            <c:ext xmlns:c16="http://schemas.microsoft.com/office/drawing/2014/chart" uri="{C3380CC4-5D6E-409C-BE32-E72D297353CC}">
              <c16:uniqueId val="{00000000-C861-4D88-92A1-6D0CC574B314}"/>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84.19</c:v>
                </c:pt>
                <c:pt idx="4">
                  <c:v>84.34</c:v>
                </c:pt>
              </c:numCache>
            </c:numRef>
          </c:val>
          <c:smooth val="0"/>
          <c:extLst>
            <c:ext xmlns:c16="http://schemas.microsoft.com/office/drawing/2014/chart" uri="{C3380CC4-5D6E-409C-BE32-E72D297353CC}">
              <c16:uniqueId val="{00000001-C861-4D88-92A1-6D0CC574B314}"/>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104.49</c:v>
                </c:pt>
                <c:pt idx="4">
                  <c:v>101.42</c:v>
                </c:pt>
              </c:numCache>
            </c:numRef>
          </c:val>
          <c:extLst>
            <c:ext xmlns:c16="http://schemas.microsoft.com/office/drawing/2014/chart" uri="{C3380CC4-5D6E-409C-BE32-E72D297353CC}">
              <c16:uniqueId val="{00000000-A4DB-40FE-81E1-181030D5E54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105.78</c:v>
                </c:pt>
                <c:pt idx="4">
                  <c:v>106.09</c:v>
                </c:pt>
              </c:numCache>
            </c:numRef>
          </c:val>
          <c:smooth val="0"/>
          <c:extLst>
            <c:ext xmlns:c16="http://schemas.microsoft.com/office/drawing/2014/chart" uri="{C3380CC4-5D6E-409C-BE32-E72D297353CC}">
              <c16:uniqueId val="{00000001-A4DB-40FE-81E1-181030D5E54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3.64</c:v>
                </c:pt>
                <c:pt idx="4">
                  <c:v>7.28</c:v>
                </c:pt>
              </c:numCache>
            </c:numRef>
          </c:val>
          <c:extLst>
            <c:ext xmlns:c16="http://schemas.microsoft.com/office/drawing/2014/chart" uri="{C3380CC4-5D6E-409C-BE32-E72D297353CC}">
              <c16:uniqueId val="{00000000-B145-4F6A-B8A3-7BB50CCD172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21.36</c:v>
                </c:pt>
                <c:pt idx="4">
                  <c:v>22.79</c:v>
                </c:pt>
              </c:numCache>
            </c:numRef>
          </c:val>
          <c:smooth val="0"/>
          <c:extLst>
            <c:ext xmlns:c16="http://schemas.microsoft.com/office/drawing/2014/chart" uri="{C3380CC4-5D6E-409C-BE32-E72D297353CC}">
              <c16:uniqueId val="{00000001-B145-4F6A-B8A3-7BB50CCD172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EED6-42C4-875A-D0125307486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0.01</c:v>
                </c:pt>
                <c:pt idx="4">
                  <c:v>0.01</c:v>
                </c:pt>
              </c:numCache>
            </c:numRef>
          </c:val>
          <c:smooth val="0"/>
          <c:extLst>
            <c:ext xmlns:c16="http://schemas.microsoft.com/office/drawing/2014/chart" uri="{C3380CC4-5D6E-409C-BE32-E72D297353CC}">
              <c16:uniqueId val="{00000001-EED6-42C4-875A-D0125307486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E299-4A5C-8B97-29DE4C6BF0E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63.96</c:v>
                </c:pt>
                <c:pt idx="4">
                  <c:v>69.42</c:v>
                </c:pt>
              </c:numCache>
            </c:numRef>
          </c:val>
          <c:smooth val="0"/>
          <c:extLst>
            <c:ext xmlns:c16="http://schemas.microsoft.com/office/drawing/2014/chart" uri="{C3380CC4-5D6E-409C-BE32-E72D297353CC}">
              <c16:uniqueId val="{00000001-E299-4A5C-8B97-29DE4C6BF0E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18.57</c:v>
                </c:pt>
                <c:pt idx="4">
                  <c:v>28.61</c:v>
                </c:pt>
              </c:numCache>
            </c:numRef>
          </c:val>
          <c:extLst>
            <c:ext xmlns:c16="http://schemas.microsoft.com/office/drawing/2014/chart" uri="{C3380CC4-5D6E-409C-BE32-E72D297353CC}">
              <c16:uniqueId val="{00000000-F5B8-4315-9D26-4451310A7B9A}"/>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44.24</c:v>
                </c:pt>
                <c:pt idx="4">
                  <c:v>43.07</c:v>
                </c:pt>
              </c:numCache>
            </c:numRef>
          </c:val>
          <c:smooth val="0"/>
          <c:extLst>
            <c:ext xmlns:c16="http://schemas.microsoft.com/office/drawing/2014/chart" uri="{C3380CC4-5D6E-409C-BE32-E72D297353CC}">
              <c16:uniqueId val="{00000001-F5B8-4315-9D26-4451310A7B9A}"/>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252.86</c:v>
                </c:pt>
                <c:pt idx="4">
                  <c:v>147.09</c:v>
                </c:pt>
              </c:numCache>
            </c:numRef>
          </c:val>
          <c:extLst>
            <c:ext xmlns:c16="http://schemas.microsoft.com/office/drawing/2014/chart" uri="{C3380CC4-5D6E-409C-BE32-E72D297353CC}">
              <c16:uniqueId val="{00000000-CC45-47D8-8EF5-72E355A49D57}"/>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1258.43</c:v>
                </c:pt>
                <c:pt idx="4">
                  <c:v>1163.75</c:v>
                </c:pt>
              </c:numCache>
            </c:numRef>
          </c:val>
          <c:smooth val="0"/>
          <c:extLst>
            <c:ext xmlns:c16="http://schemas.microsoft.com/office/drawing/2014/chart" uri="{C3380CC4-5D6E-409C-BE32-E72D297353CC}">
              <c16:uniqueId val="{00000001-CC45-47D8-8EF5-72E355A49D57}"/>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93.24</c:v>
                </c:pt>
                <c:pt idx="4">
                  <c:v>98.9</c:v>
                </c:pt>
              </c:numCache>
            </c:numRef>
          </c:val>
          <c:extLst>
            <c:ext xmlns:c16="http://schemas.microsoft.com/office/drawing/2014/chart" uri="{C3380CC4-5D6E-409C-BE32-E72D297353CC}">
              <c16:uniqueId val="{00000000-F583-41EF-BA2B-F5FFE65D5C5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73.36</c:v>
                </c:pt>
                <c:pt idx="4">
                  <c:v>72.599999999999994</c:v>
                </c:pt>
              </c:numCache>
            </c:numRef>
          </c:val>
          <c:smooth val="0"/>
          <c:extLst>
            <c:ext xmlns:c16="http://schemas.microsoft.com/office/drawing/2014/chart" uri="{C3380CC4-5D6E-409C-BE32-E72D297353CC}">
              <c16:uniqueId val="{00000001-F583-41EF-BA2B-F5FFE65D5C5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181.99</c:v>
                </c:pt>
                <c:pt idx="4">
                  <c:v>171.05</c:v>
                </c:pt>
              </c:numCache>
            </c:numRef>
          </c:val>
          <c:extLst>
            <c:ext xmlns:c16="http://schemas.microsoft.com/office/drawing/2014/chart" uri="{C3380CC4-5D6E-409C-BE32-E72D297353CC}">
              <c16:uniqueId val="{00000000-C15C-4B42-91CF-8173DB0C5F6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224.88</c:v>
                </c:pt>
                <c:pt idx="4">
                  <c:v>228.64</c:v>
                </c:pt>
              </c:numCache>
            </c:numRef>
          </c:val>
          <c:smooth val="0"/>
          <c:extLst>
            <c:ext xmlns:c16="http://schemas.microsoft.com/office/drawing/2014/chart" uri="{C3380CC4-5D6E-409C-BE32-E72D297353CC}">
              <c16:uniqueId val="{00000001-C15C-4B42-91CF-8173DB0C5F6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【25.87】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7" zoomScale="90" zoomScaleNormal="90" workbookViewId="0">
      <selection activeCell="BL66" sqref="BL66:BZ82"/>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2">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2">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1" t="str">
        <f>データ!H6</f>
        <v>秋田県　由利本荘市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2">
      <c r="A8" s="2"/>
      <c r="B8" s="66" t="str">
        <f>データ!I6</f>
        <v>法適用</v>
      </c>
      <c r="C8" s="66"/>
      <c r="D8" s="66"/>
      <c r="E8" s="66"/>
      <c r="F8" s="66"/>
      <c r="G8" s="66"/>
      <c r="H8" s="66"/>
      <c r="I8" s="66" t="str">
        <f>データ!J6</f>
        <v>下水道事業</v>
      </c>
      <c r="J8" s="66"/>
      <c r="K8" s="66"/>
      <c r="L8" s="66"/>
      <c r="M8" s="66"/>
      <c r="N8" s="66"/>
      <c r="O8" s="66"/>
      <c r="P8" s="66" t="str">
        <f>データ!K6</f>
        <v>特定環境保全公共下水道</v>
      </c>
      <c r="Q8" s="66"/>
      <c r="R8" s="66"/>
      <c r="S8" s="66"/>
      <c r="T8" s="66"/>
      <c r="U8" s="66"/>
      <c r="V8" s="66"/>
      <c r="W8" s="66" t="str">
        <f>データ!L6</f>
        <v>D2</v>
      </c>
      <c r="X8" s="66"/>
      <c r="Y8" s="66"/>
      <c r="Z8" s="66"/>
      <c r="AA8" s="66"/>
      <c r="AB8" s="66"/>
      <c r="AC8" s="66"/>
      <c r="AD8" s="67" t="str">
        <f>データ!$M$6</f>
        <v>自治体職員</v>
      </c>
      <c r="AE8" s="67"/>
      <c r="AF8" s="67"/>
      <c r="AG8" s="67"/>
      <c r="AH8" s="67"/>
      <c r="AI8" s="67"/>
      <c r="AJ8" s="67"/>
      <c r="AK8" s="3"/>
      <c r="AL8" s="55">
        <f>データ!S6</f>
        <v>73941</v>
      </c>
      <c r="AM8" s="55"/>
      <c r="AN8" s="55"/>
      <c r="AO8" s="55"/>
      <c r="AP8" s="55"/>
      <c r="AQ8" s="55"/>
      <c r="AR8" s="55"/>
      <c r="AS8" s="55"/>
      <c r="AT8" s="54">
        <f>データ!T6</f>
        <v>1209.5899999999999</v>
      </c>
      <c r="AU8" s="54"/>
      <c r="AV8" s="54"/>
      <c r="AW8" s="54"/>
      <c r="AX8" s="54"/>
      <c r="AY8" s="54"/>
      <c r="AZ8" s="54"/>
      <c r="BA8" s="54"/>
      <c r="BB8" s="54">
        <f>データ!U6</f>
        <v>61.13</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2">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2">
      <c r="A10" s="2"/>
      <c r="B10" s="54" t="str">
        <f>データ!N6</f>
        <v>-</v>
      </c>
      <c r="C10" s="54"/>
      <c r="D10" s="54"/>
      <c r="E10" s="54"/>
      <c r="F10" s="54"/>
      <c r="G10" s="54"/>
      <c r="H10" s="54"/>
      <c r="I10" s="54">
        <f>データ!O6</f>
        <v>54.65</v>
      </c>
      <c r="J10" s="54"/>
      <c r="K10" s="54"/>
      <c r="L10" s="54"/>
      <c r="M10" s="54"/>
      <c r="N10" s="54"/>
      <c r="O10" s="54"/>
      <c r="P10" s="54">
        <f>データ!P6</f>
        <v>16.96</v>
      </c>
      <c r="Q10" s="54"/>
      <c r="R10" s="54"/>
      <c r="S10" s="54"/>
      <c r="T10" s="54"/>
      <c r="U10" s="54"/>
      <c r="V10" s="54"/>
      <c r="W10" s="54">
        <f>データ!Q6</f>
        <v>94.34</v>
      </c>
      <c r="X10" s="54"/>
      <c r="Y10" s="54"/>
      <c r="Z10" s="54"/>
      <c r="AA10" s="54"/>
      <c r="AB10" s="54"/>
      <c r="AC10" s="54"/>
      <c r="AD10" s="55">
        <f>データ!R6</f>
        <v>3333</v>
      </c>
      <c r="AE10" s="55"/>
      <c r="AF10" s="55"/>
      <c r="AG10" s="55"/>
      <c r="AH10" s="55"/>
      <c r="AI10" s="55"/>
      <c r="AJ10" s="55"/>
      <c r="AK10" s="2"/>
      <c r="AL10" s="55">
        <f>データ!V6</f>
        <v>12474</v>
      </c>
      <c r="AM10" s="55"/>
      <c r="AN10" s="55"/>
      <c r="AO10" s="55"/>
      <c r="AP10" s="55"/>
      <c r="AQ10" s="55"/>
      <c r="AR10" s="55"/>
      <c r="AS10" s="55"/>
      <c r="AT10" s="54">
        <f>データ!W6</f>
        <v>6.22</v>
      </c>
      <c r="AU10" s="54"/>
      <c r="AV10" s="54"/>
      <c r="AW10" s="54"/>
      <c r="AX10" s="54"/>
      <c r="AY10" s="54"/>
      <c r="AZ10" s="54"/>
      <c r="BA10" s="54"/>
      <c r="BB10" s="54">
        <f>データ!X6</f>
        <v>2005.47</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2">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2">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114</v>
      </c>
      <c r="BM16" s="30"/>
      <c r="BN16" s="30"/>
      <c r="BO16" s="30"/>
      <c r="BP16" s="30"/>
      <c r="BQ16" s="30"/>
      <c r="BR16" s="30"/>
      <c r="BS16" s="30"/>
      <c r="BT16" s="30"/>
      <c r="BU16" s="30"/>
      <c r="BV16" s="30"/>
      <c r="BW16" s="30"/>
      <c r="BX16" s="30"/>
      <c r="BY16" s="30"/>
      <c r="BZ16" s="31"/>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2">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2">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80"/>
      <c r="BN66" s="80"/>
      <c r="BO66" s="80"/>
      <c r="BP66" s="80"/>
      <c r="BQ66" s="80"/>
      <c r="BR66" s="80"/>
      <c r="BS66" s="80"/>
      <c r="BT66" s="80"/>
      <c r="BU66" s="80"/>
      <c r="BV66" s="80"/>
      <c r="BW66" s="80"/>
      <c r="BX66" s="80"/>
      <c r="BY66" s="80"/>
      <c r="BZ66" s="31"/>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80"/>
      <c r="BN67" s="80"/>
      <c r="BO67" s="80"/>
      <c r="BP67" s="80"/>
      <c r="BQ67" s="80"/>
      <c r="BR67" s="80"/>
      <c r="BS67" s="80"/>
      <c r="BT67" s="80"/>
      <c r="BU67" s="80"/>
      <c r="BV67" s="80"/>
      <c r="BW67" s="80"/>
      <c r="BX67" s="80"/>
      <c r="BY67" s="80"/>
      <c r="BZ67" s="31"/>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80"/>
      <c r="BN68" s="80"/>
      <c r="BO68" s="80"/>
      <c r="BP68" s="80"/>
      <c r="BQ68" s="80"/>
      <c r="BR68" s="80"/>
      <c r="BS68" s="80"/>
      <c r="BT68" s="80"/>
      <c r="BU68" s="80"/>
      <c r="BV68" s="80"/>
      <c r="BW68" s="80"/>
      <c r="BX68" s="80"/>
      <c r="BY68" s="80"/>
      <c r="BZ68" s="31"/>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80"/>
      <c r="BN69" s="80"/>
      <c r="BO69" s="80"/>
      <c r="BP69" s="80"/>
      <c r="BQ69" s="80"/>
      <c r="BR69" s="80"/>
      <c r="BS69" s="80"/>
      <c r="BT69" s="80"/>
      <c r="BU69" s="80"/>
      <c r="BV69" s="80"/>
      <c r="BW69" s="80"/>
      <c r="BX69" s="80"/>
      <c r="BY69" s="80"/>
      <c r="BZ69" s="31"/>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80"/>
      <c r="BN70" s="80"/>
      <c r="BO70" s="80"/>
      <c r="BP70" s="80"/>
      <c r="BQ70" s="80"/>
      <c r="BR70" s="80"/>
      <c r="BS70" s="80"/>
      <c r="BT70" s="80"/>
      <c r="BU70" s="80"/>
      <c r="BV70" s="80"/>
      <c r="BW70" s="80"/>
      <c r="BX70" s="80"/>
      <c r="BY70" s="80"/>
      <c r="BZ70" s="31"/>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80"/>
      <c r="BN71" s="80"/>
      <c r="BO71" s="80"/>
      <c r="BP71" s="80"/>
      <c r="BQ71" s="80"/>
      <c r="BR71" s="80"/>
      <c r="BS71" s="80"/>
      <c r="BT71" s="80"/>
      <c r="BU71" s="80"/>
      <c r="BV71" s="80"/>
      <c r="BW71" s="80"/>
      <c r="BX71" s="80"/>
      <c r="BY71" s="80"/>
      <c r="BZ71" s="31"/>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80"/>
      <c r="BN72" s="80"/>
      <c r="BO72" s="80"/>
      <c r="BP72" s="80"/>
      <c r="BQ72" s="80"/>
      <c r="BR72" s="80"/>
      <c r="BS72" s="80"/>
      <c r="BT72" s="80"/>
      <c r="BU72" s="80"/>
      <c r="BV72" s="80"/>
      <c r="BW72" s="80"/>
      <c r="BX72" s="80"/>
      <c r="BY72" s="80"/>
      <c r="BZ72" s="31"/>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80"/>
      <c r="BN73" s="80"/>
      <c r="BO73" s="80"/>
      <c r="BP73" s="80"/>
      <c r="BQ73" s="80"/>
      <c r="BR73" s="80"/>
      <c r="BS73" s="80"/>
      <c r="BT73" s="80"/>
      <c r="BU73" s="80"/>
      <c r="BV73" s="80"/>
      <c r="BW73" s="80"/>
      <c r="BX73" s="80"/>
      <c r="BY73" s="80"/>
      <c r="BZ73" s="31"/>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80"/>
      <c r="BN74" s="80"/>
      <c r="BO74" s="80"/>
      <c r="BP74" s="80"/>
      <c r="BQ74" s="80"/>
      <c r="BR74" s="80"/>
      <c r="BS74" s="80"/>
      <c r="BT74" s="80"/>
      <c r="BU74" s="80"/>
      <c r="BV74" s="80"/>
      <c r="BW74" s="80"/>
      <c r="BX74" s="80"/>
      <c r="BY74" s="80"/>
      <c r="BZ74" s="31"/>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80"/>
      <c r="BN75" s="80"/>
      <c r="BO75" s="80"/>
      <c r="BP75" s="80"/>
      <c r="BQ75" s="80"/>
      <c r="BR75" s="80"/>
      <c r="BS75" s="80"/>
      <c r="BT75" s="80"/>
      <c r="BU75" s="80"/>
      <c r="BV75" s="80"/>
      <c r="BW75" s="80"/>
      <c r="BX75" s="80"/>
      <c r="BY75" s="80"/>
      <c r="BZ75" s="31"/>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80"/>
      <c r="BN76" s="80"/>
      <c r="BO76" s="80"/>
      <c r="BP76" s="80"/>
      <c r="BQ76" s="80"/>
      <c r="BR76" s="80"/>
      <c r="BS76" s="80"/>
      <c r="BT76" s="80"/>
      <c r="BU76" s="80"/>
      <c r="BV76" s="80"/>
      <c r="BW76" s="80"/>
      <c r="BX76" s="80"/>
      <c r="BY76" s="80"/>
      <c r="BZ76" s="31"/>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80"/>
      <c r="BN77" s="80"/>
      <c r="BO77" s="80"/>
      <c r="BP77" s="80"/>
      <c r="BQ77" s="80"/>
      <c r="BR77" s="80"/>
      <c r="BS77" s="80"/>
      <c r="BT77" s="80"/>
      <c r="BU77" s="80"/>
      <c r="BV77" s="80"/>
      <c r="BW77" s="80"/>
      <c r="BX77" s="80"/>
      <c r="BY77" s="80"/>
      <c r="BZ77" s="31"/>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80"/>
      <c r="BN78" s="80"/>
      <c r="BO78" s="80"/>
      <c r="BP78" s="80"/>
      <c r="BQ78" s="80"/>
      <c r="BR78" s="80"/>
      <c r="BS78" s="80"/>
      <c r="BT78" s="80"/>
      <c r="BU78" s="80"/>
      <c r="BV78" s="80"/>
      <c r="BW78" s="80"/>
      <c r="BX78" s="80"/>
      <c r="BY78" s="80"/>
      <c r="BZ78" s="31"/>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80"/>
      <c r="BN79" s="80"/>
      <c r="BO79" s="80"/>
      <c r="BP79" s="80"/>
      <c r="BQ79" s="80"/>
      <c r="BR79" s="80"/>
      <c r="BS79" s="80"/>
      <c r="BT79" s="80"/>
      <c r="BU79" s="80"/>
      <c r="BV79" s="80"/>
      <c r="BW79" s="80"/>
      <c r="BX79" s="80"/>
      <c r="BY79" s="80"/>
      <c r="BZ79" s="31"/>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80"/>
      <c r="BN80" s="80"/>
      <c r="BO80" s="80"/>
      <c r="BP80" s="80"/>
      <c r="BQ80" s="80"/>
      <c r="BR80" s="80"/>
      <c r="BS80" s="80"/>
      <c r="BT80" s="80"/>
      <c r="BU80" s="80"/>
      <c r="BV80" s="80"/>
      <c r="BW80" s="80"/>
      <c r="BX80" s="80"/>
      <c r="BY80" s="80"/>
      <c r="BZ80" s="31"/>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80"/>
      <c r="BN81" s="80"/>
      <c r="BO81" s="80"/>
      <c r="BP81" s="80"/>
      <c r="BQ81" s="80"/>
      <c r="BR81" s="80"/>
      <c r="BS81" s="80"/>
      <c r="BT81" s="80"/>
      <c r="BU81" s="80"/>
      <c r="BV81" s="80"/>
      <c r="BW81" s="80"/>
      <c r="BX81" s="80"/>
      <c r="BY81" s="80"/>
      <c r="BZ81" s="31"/>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2">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9KJ7XdHjezfKw+5/IE8JkR8c3I8Jm3pM3i1beYFnFPeNki1oAwc4qnPVCV5B9K3Gh2WV0ECAxl9F4OebUz/svA==" saltValue="ZBamQzo0+jsxXNbS9UIlm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 x14ac:dyDescent="0.2"/>
  <cols>
    <col min="2" max="144" width="11.9062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2">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2021</v>
      </c>
      <c r="C6" s="19">
        <f t="shared" ref="C6:X6" si="3">C7</f>
        <v>52108</v>
      </c>
      <c r="D6" s="19">
        <f t="shared" si="3"/>
        <v>46</v>
      </c>
      <c r="E6" s="19">
        <f t="shared" si="3"/>
        <v>17</v>
      </c>
      <c r="F6" s="19">
        <f t="shared" si="3"/>
        <v>4</v>
      </c>
      <c r="G6" s="19">
        <f t="shared" si="3"/>
        <v>0</v>
      </c>
      <c r="H6" s="19" t="str">
        <f t="shared" si="3"/>
        <v>秋田県　由利本荘市</v>
      </c>
      <c r="I6" s="19" t="str">
        <f t="shared" si="3"/>
        <v>法適用</v>
      </c>
      <c r="J6" s="19" t="str">
        <f t="shared" si="3"/>
        <v>下水道事業</v>
      </c>
      <c r="K6" s="19" t="str">
        <f t="shared" si="3"/>
        <v>特定環境保全公共下水道</v>
      </c>
      <c r="L6" s="19" t="str">
        <f t="shared" si="3"/>
        <v>D2</v>
      </c>
      <c r="M6" s="19" t="str">
        <f t="shared" si="3"/>
        <v>自治体職員</v>
      </c>
      <c r="N6" s="20" t="str">
        <f t="shared" si="3"/>
        <v>-</v>
      </c>
      <c r="O6" s="20">
        <f t="shared" si="3"/>
        <v>54.65</v>
      </c>
      <c r="P6" s="20">
        <f t="shared" si="3"/>
        <v>16.96</v>
      </c>
      <c r="Q6" s="20">
        <f t="shared" si="3"/>
        <v>94.34</v>
      </c>
      <c r="R6" s="20">
        <f t="shared" si="3"/>
        <v>3333</v>
      </c>
      <c r="S6" s="20">
        <f t="shared" si="3"/>
        <v>73941</v>
      </c>
      <c r="T6" s="20">
        <f t="shared" si="3"/>
        <v>1209.5899999999999</v>
      </c>
      <c r="U6" s="20">
        <f t="shared" si="3"/>
        <v>61.13</v>
      </c>
      <c r="V6" s="20">
        <f t="shared" si="3"/>
        <v>12474</v>
      </c>
      <c r="W6" s="20">
        <f t="shared" si="3"/>
        <v>6.22</v>
      </c>
      <c r="X6" s="20">
        <f t="shared" si="3"/>
        <v>2005.47</v>
      </c>
      <c r="Y6" s="21" t="str">
        <f>IF(Y7="",NA(),Y7)</f>
        <v>-</v>
      </c>
      <c r="Z6" s="21" t="str">
        <f t="shared" ref="Z6:AH6" si="4">IF(Z7="",NA(),Z7)</f>
        <v>-</v>
      </c>
      <c r="AA6" s="21" t="str">
        <f t="shared" si="4"/>
        <v>-</v>
      </c>
      <c r="AB6" s="21">
        <f t="shared" si="4"/>
        <v>104.49</v>
      </c>
      <c r="AC6" s="21">
        <f t="shared" si="4"/>
        <v>101.42</v>
      </c>
      <c r="AD6" s="21" t="str">
        <f t="shared" si="4"/>
        <v>-</v>
      </c>
      <c r="AE6" s="21" t="str">
        <f t="shared" si="4"/>
        <v>-</v>
      </c>
      <c r="AF6" s="21" t="str">
        <f t="shared" si="4"/>
        <v>-</v>
      </c>
      <c r="AG6" s="21">
        <f t="shared" si="4"/>
        <v>105.78</v>
      </c>
      <c r="AH6" s="21">
        <f t="shared" si="4"/>
        <v>106.09</v>
      </c>
      <c r="AI6" s="20" t="str">
        <f>IF(AI7="","",IF(AI7="-","【-】","【"&amp;SUBSTITUTE(TEXT(AI7,"#,##0.00"),"-","△")&amp;"】"))</f>
        <v>【105.35】</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63.96</v>
      </c>
      <c r="AS6" s="21">
        <f t="shared" si="5"/>
        <v>69.42</v>
      </c>
      <c r="AT6" s="20" t="str">
        <f>IF(AT7="","",IF(AT7="-","【-】","【"&amp;SUBSTITUTE(TEXT(AT7,"#,##0.00"),"-","△")&amp;"】"))</f>
        <v>【63.89】</v>
      </c>
      <c r="AU6" s="21" t="str">
        <f>IF(AU7="",NA(),AU7)</f>
        <v>-</v>
      </c>
      <c r="AV6" s="21" t="str">
        <f t="shared" ref="AV6:BD6" si="6">IF(AV7="",NA(),AV7)</f>
        <v>-</v>
      </c>
      <c r="AW6" s="21" t="str">
        <f t="shared" si="6"/>
        <v>-</v>
      </c>
      <c r="AX6" s="21">
        <f t="shared" si="6"/>
        <v>18.57</v>
      </c>
      <c r="AY6" s="21">
        <f t="shared" si="6"/>
        <v>28.61</v>
      </c>
      <c r="AZ6" s="21" t="str">
        <f t="shared" si="6"/>
        <v>-</v>
      </c>
      <c r="BA6" s="21" t="str">
        <f t="shared" si="6"/>
        <v>-</v>
      </c>
      <c r="BB6" s="21" t="str">
        <f t="shared" si="6"/>
        <v>-</v>
      </c>
      <c r="BC6" s="21">
        <f t="shared" si="6"/>
        <v>44.24</v>
      </c>
      <c r="BD6" s="21">
        <f t="shared" si="6"/>
        <v>43.07</v>
      </c>
      <c r="BE6" s="20" t="str">
        <f>IF(BE7="","",IF(BE7="-","【-】","【"&amp;SUBSTITUTE(TEXT(BE7,"#,##0.00"),"-","△")&amp;"】"))</f>
        <v>【44.07】</v>
      </c>
      <c r="BF6" s="21" t="str">
        <f>IF(BF7="",NA(),BF7)</f>
        <v>-</v>
      </c>
      <c r="BG6" s="21" t="str">
        <f t="shared" ref="BG6:BO6" si="7">IF(BG7="",NA(),BG7)</f>
        <v>-</v>
      </c>
      <c r="BH6" s="21" t="str">
        <f t="shared" si="7"/>
        <v>-</v>
      </c>
      <c r="BI6" s="21">
        <f t="shared" si="7"/>
        <v>252.86</v>
      </c>
      <c r="BJ6" s="21">
        <f t="shared" si="7"/>
        <v>147.09</v>
      </c>
      <c r="BK6" s="21" t="str">
        <f t="shared" si="7"/>
        <v>-</v>
      </c>
      <c r="BL6" s="21" t="str">
        <f t="shared" si="7"/>
        <v>-</v>
      </c>
      <c r="BM6" s="21" t="str">
        <f t="shared" si="7"/>
        <v>-</v>
      </c>
      <c r="BN6" s="21">
        <f t="shared" si="7"/>
        <v>1258.43</v>
      </c>
      <c r="BO6" s="21">
        <f t="shared" si="7"/>
        <v>1163.75</v>
      </c>
      <c r="BP6" s="20" t="str">
        <f>IF(BP7="","",IF(BP7="-","【-】","【"&amp;SUBSTITUTE(TEXT(BP7,"#,##0.00"),"-","△")&amp;"】"))</f>
        <v>【1,201.79】</v>
      </c>
      <c r="BQ6" s="21" t="str">
        <f>IF(BQ7="",NA(),BQ7)</f>
        <v>-</v>
      </c>
      <c r="BR6" s="21" t="str">
        <f t="shared" ref="BR6:BZ6" si="8">IF(BR7="",NA(),BR7)</f>
        <v>-</v>
      </c>
      <c r="BS6" s="21" t="str">
        <f t="shared" si="8"/>
        <v>-</v>
      </c>
      <c r="BT6" s="21">
        <f t="shared" si="8"/>
        <v>93.24</v>
      </c>
      <c r="BU6" s="21">
        <f t="shared" si="8"/>
        <v>98.9</v>
      </c>
      <c r="BV6" s="21" t="str">
        <f t="shared" si="8"/>
        <v>-</v>
      </c>
      <c r="BW6" s="21" t="str">
        <f t="shared" si="8"/>
        <v>-</v>
      </c>
      <c r="BX6" s="21" t="str">
        <f t="shared" si="8"/>
        <v>-</v>
      </c>
      <c r="BY6" s="21">
        <f t="shared" si="8"/>
        <v>73.36</v>
      </c>
      <c r="BZ6" s="21">
        <f t="shared" si="8"/>
        <v>72.599999999999994</v>
      </c>
      <c r="CA6" s="20" t="str">
        <f>IF(CA7="","",IF(CA7="-","【-】","【"&amp;SUBSTITUTE(TEXT(CA7,"#,##0.00"),"-","△")&amp;"】"))</f>
        <v>【75.31】</v>
      </c>
      <c r="CB6" s="21" t="str">
        <f>IF(CB7="",NA(),CB7)</f>
        <v>-</v>
      </c>
      <c r="CC6" s="21" t="str">
        <f t="shared" ref="CC6:CK6" si="9">IF(CC7="",NA(),CC7)</f>
        <v>-</v>
      </c>
      <c r="CD6" s="21" t="str">
        <f t="shared" si="9"/>
        <v>-</v>
      </c>
      <c r="CE6" s="21">
        <f t="shared" si="9"/>
        <v>181.99</v>
      </c>
      <c r="CF6" s="21">
        <f t="shared" si="9"/>
        <v>171.05</v>
      </c>
      <c r="CG6" s="21" t="str">
        <f t="shared" si="9"/>
        <v>-</v>
      </c>
      <c r="CH6" s="21" t="str">
        <f t="shared" si="9"/>
        <v>-</v>
      </c>
      <c r="CI6" s="21" t="str">
        <f t="shared" si="9"/>
        <v>-</v>
      </c>
      <c r="CJ6" s="21">
        <f t="shared" si="9"/>
        <v>224.88</v>
      </c>
      <c r="CK6" s="21">
        <f t="shared" si="9"/>
        <v>228.64</v>
      </c>
      <c r="CL6" s="20" t="str">
        <f>IF(CL7="","",IF(CL7="-","【-】","【"&amp;SUBSTITUTE(TEXT(CL7,"#,##0.00"),"-","△")&amp;"】"))</f>
        <v>【216.39】</v>
      </c>
      <c r="CM6" s="21" t="str">
        <f>IF(CM7="",NA(),CM7)</f>
        <v>-</v>
      </c>
      <c r="CN6" s="21" t="str">
        <f t="shared" ref="CN6:CV6" si="10">IF(CN7="",NA(),CN7)</f>
        <v>-</v>
      </c>
      <c r="CO6" s="21" t="str">
        <f t="shared" si="10"/>
        <v>-</v>
      </c>
      <c r="CP6" s="21">
        <f t="shared" si="10"/>
        <v>55.96</v>
      </c>
      <c r="CQ6" s="21">
        <f t="shared" si="10"/>
        <v>54.47</v>
      </c>
      <c r="CR6" s="21" t="str">
        <f t="shared" si="10"/>
        <v>-</v>
      </c>
      <c r="CS6" s="21" t="str">
        <f t="shared" si="10"/>
        <v>-</v>
      </c>
      <c r="CT6" s="21" t="str">
        <f t="shared" si="10"/>
        <v>-</v>
      </c>
      <c r="CU6" s="21">
        <f t="shared" si="10"/>
        <v>42.4</v>
      </c>
      <c r="CV6" s="21">
        <f t="shared" si="10"/>
        <v>42.28</v>
      </c>
      <c r="CW6" s="20" t="str">
        <f>IF(CW7="","",IF(CW7="-","【-】","【"&amp;SUBSTITUTE(TEXT(CW7,"#,##0.00"),"-","△")&amp;"】"))</f>
        <v>【42.57】</v>
      </c>
      <c r="CX6" s="21" t="str">
        <f>IF(CX7="",NA(),CX7)</f>
        <v>-</v>
      </c>
      <c r="CY6" s="21" t="str">
        <f t="shared" ref="CY6:DG6" si="11">IF(CY7="",NA(),CY7)</f>
        <v>-</v>
      </c>
      <c r="CZ6" s="21" t="str">
        <f t="shared" si="11"/>
        <v>-</v>
      </c>
      <c r="DA6" s="21">
        <f t="shared" si="11"/>
        <v>89.2</v>
      </c>
      <c r="DB6" s="21">
        <f t="shared" si="11"/>
        <v>87.95</v>
      </c>
      <c r="DC6" s="21" t="str">
        <f t="shared" si="11"/>
        <v>-</v>
      </c>
      <c r="DD6" s="21" t="str">
        <f t="shared" si="11"/>
        <v>-</v>
      </c>
      <c r="DE6" s="21" t="str">
        <f t="shared" si="11"/>
        <v>-</v>
      </c>
      <c r="DF6" s="21">
        <f t="shared" si="11"/>
        <v>84.19</v>
      </c>
      <c r="DG6" s="21">
        <f t="shared" si="11"/>
        <v>84.34</v>
      </c>
      <c r="DH6" s="20" t="str">
        <f>IF(DH7="","",IF(DH7="-","【-】","【"&amp;SUBSTITUTE(TEXT(DH7,"#,##0.00"),"-","△")&amp;"】"))</f>
        <v>【85.24】</v>
      </c>
      <c r="DI6" s="21" t="str">
        <f>IF(DI7="",NA(),DI7)</f>
        <v>-</v>
      </c>
      <c r="DJ6" s="21" t="str">
        <f t="shared" ref="DJ6:DR6" si="12">IF(DJ7="",NA(),DJ7)</f>
        <v>-</v>
      </c>
      <c r="DK6" s="21" t="str">
        <f t="shared" si="12"/>
        <v>-</v>
      </c>
      <c r="DL6" s="21">
        <f t="shared" si="12"/>
        <v>3.64</v>
      </c>
      <c r="DM6" s="21">
        <f t="shared" si="12"/>
        <v>7.28</v>
      </c>
      <c r="DN6" s="21" t="str">
        <f t="shared" si="12"/>
        <v>-</v>
      </c>
      <c r="DO6" s="21" t="str">
        <f t="shared" si="12"/>
        <v>-</v>
      </c>
      <c r="DP6" s="21" t="str">
        <f t="shared" si="12"/>
        <v>-</v>
      </c>
      <c r="DQ6" s="21">
        <f t="shared" si="12"/>
        <v>21.36</v>
      </c>
      <c r="DR6" s="21">
        <f t="shared" si="12"/>
        <v>22.79</v>
      </c>
      <c r="DS6" s="20" t="str">
        <f>IF(DS7="","",IF(DS7="-","【-】","【"&amp;SUBSTITUTE(TEXT(DS7,"#,##0.00"),"-","△")&amp;"】"))</f>
        <v>【25.87】</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1">
        <f t="shared" si="13"/>
        <v>0.01</v>
      </c>
      <c r="EC6" s="21">
        <f t="shared" si="13"/>
        <v>0.01</v>
      </c>
      <c r="ED6" s="20" t="str">
        <f>IF(ED7="","",IF(ED7="-","【-】","【"&amp;SUBSTITUTE(TEXT(ED7,"#,##0.00"),"-","△")&amp;"】"))</f>
        <v>【0.01】</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0.39</v>
      </c>
      <c r="EN6" s="21">
        <f t="shared" si="14"/>
        <v>0.1</v>
      </c>
      <c r="EO6" s="20" t="str">
        <f>IF(EO7="","",IF(EO7="-","【-】","【"&amp;SUBSTITUTE(TEXT(EO7,"#,##0.00"),"-","△")&amp;"】"))</f>
        <v>【0.15】</v>
      </c>
    </row>
    <row r="7" spans="1:148" s="22" customFormat="1" x14ac:dyDescent="0.2">
      <c r="A7" s="14"/>
      <c r="B7" s="23">
        <v>2021</v>
      </c>
      <c r="C7" s="23">
        <v>52108</v>
      </c>
      <c r="D7" s="23">
        <v>46</v>
      </c>
      <c r="E7" s="23">
        <v>17</v>
      </c>
      <c r="F7" s="23">
        <v>4</v>
      </c>
      <c r="G7" s="23">
        <v>0</v>
      </c>
      <c r="H7" s="23" t="s">
        <v>96</v>
      </c>
      <c r="I7" s="23" t="s">
        <v>97</v>
      </c>
      <c r="J7" s="23" t="s">
        <v>98</v>
      </c>
      <c r="K7" s="23" t="s">
        <v>99</v>
      </c>
      <c r="L7" s="23" t="s">
        <v>100</v>
      </c>
      <c r="M7" s="23" t="s">
        <v>101</v>
      </c>
      <c r="N7" s="24" t="s">
        <v>102</v>
      </c>
      <c r="O7" s="24">
        <v>54.65</v>
      </c>
      <c r="P7" s="24">
        <v>16.96</v>
      </c>
      <c r="Q7" s="24">
        <v>94.34</v>
      </c>
      <c r="R7" s="24">
        <v>3333</v>
      </c>
      <c r="S7" s="24">
        <v>73941</v>
      </c>
      <c r="T7" s="24">
        <v>1209.5899999999999</v>
      </c>
      <c r="U7" s="24">
        <v>61.13</v>
      </c>
      <c r="V7" s="24">
        <v>12474</v>
      </c>
      <c r="W7" s="24">
        <v>6.22</v>
      </c>
      <c r="X7" s="24">
        <v>2005.47</v>
      </c>
      <c r="Y7" s="24" t="s">
        <v>102</v>
      </c>
      <c r="Z7" s="24" t="s">
        <v>102</v>
      </c>
      <c r="AA7" s="24" t="s">
        <v>102</v>
      </c>
      <c r="AB7" s="24">
        <v>104.49</v>
      </c>
      <c r="AC7" s="24">
        <v>101.42</v>
      </c>
      <c r="AD7" s="24" t="s">
        <v>102</v>
      </c>
      <c r="AE7" s="24" t="s">
        <v>102</v>
      </c>
      <c r="AF7" s="24" t="s">
        <v>102</v>
      </c>
      <c r="AG7" s="24">
        <v>105.78</v>
      </c>
      <c r="AH7" s="24">
        <v>106.09</v>
      </c>
      <c r="AI7" s="24">
        <v>105.35</v>
      </c>
      <c r="AJ7" s="24" t="s">
        <v>102</v>
      </c>
      <c r="AK7" s="24" t="s">
        <v>102</v>
      </c>
      <c r="AL7" s="24" t="s">
        <v>102</v>
      </c>
      <c r="AM7" s="24">
        <v>0</v>
      </c>
      <c r="AN7" s="24">
        <v>0</v>
      </c>
      <c r="AO7" s="24" t="s">
        <v>102</v>
      </c>
      <c r="AP7" s="24" t="s">
        <v>102</v>
      </c>
      <c r="AQ7" s="24" t="s">
        <v>102</v>
      </c>
      <c r="AR7" s="24">
        <v>63.96</v>
      </c>
      <c r="AS7" s="24">
        <v>69.42</v>
      </c>
      <c r="AT7" s="24">
        <v>63.89</v>
      </c>
      <c r="AU7" s="24" t="s">
        <v>102</v>
      </c>
      <c r="AV7" s="24" t="s">
        <v>102</v>
      </c>
      <c r="AW7" s="24" t="s">
        <v>102</v>
      </c>
      <c r="AX7" s="24">
        <v>18.57</v>
      </c>
      <c r="AY7" s="24">
        <v>28.61</v>
      </c>
      <c r="AZ7" s="24" t="s">
        <v>102</v>
      </c>
      <c r="BA7" s="24" t="s">
        <v>102</v>
      </c>
      <c r="BB7" s="24" t="s">
        <v>102</v>
      </c>
      <c r="BC7" s="24">
        <v>44.24</v>
      </c>
      <c r="BD7" s="24">
        <v>43.07</v>
      </c>
      <c r="BE7" s="24">
        <v>44.07</v>
      </c>
      <c r="BF7" s="24" t="s">
        <v>102</v>
      </c>
      <c r="BG7" s="24" t="s">
        <v>102</v>
      </c>
      <c r="BH7" s="24" t="s">
        <v>102</v>
      </c>
      <c r="BI7" s="24">
        <v>252.86</v>
      </c>
      <c r="BJ7" s="24">
        <v>147.09</v>
      </c>
      <c r="BK7" s="24" t="s">
        <v>102</v>
      </c>
      <c r="BL7" s="24" t="s">
        <v>102</v>
      </c>
      <c r="BM7" s="24" t="s">
        <v>102</v>
      </c>
      <c r="BN7" s="24">
        <v>1258.43</v>
      </c>
      <c r="BO7" s="24">
        <v>1163.75</v>
      </c>
      <c r="BP7" s="24">
        <v>1201.79</v>
      </c>
      <c r="BQ7" s="24" t="s">
        <v>102</v>
      </c>
      <c r="BR7" s="24" t="s">
        <v>102</v>
      </c>
      <c r="BS7" s="24" t="s">
        <v>102</v>
      </c>
      <c r="BT7" s="24">
        <v>93.24</v>
      </c>
      <c r="BU7" s="24">
        <v>98.9</v>
      </c>
      <c r="BV7" s="24" t="s">
        <v>102</v>
      </c>
      <c r="BW7" s="24" t="s">
        <v>102</v>
      </c>
      <c r="BX7" s="24" t="s">
        <v>102</v>
      </c>
      <c r="BY7" s="24">
        <v>73.36</v>
      </c>
      <c r="BZ7" s="24">
        <v>72.599999999999994</v>
      </c>
      <c r="CA7" s="24">
        <v>75.31</v>
      </c>
      <c r="CB7" s="24" t="s">
        <v>102</v>
      </c>
      <c r="CC7" s="24" t="s">
        <v>102</v>
      </c>
      <c r="CD7" s="24" t="s">
        <v>102</v>
      </c>
      <c r="CE7" s="24">
        <v>181.99</v>
      </c>
      <c r="CF7" s="24">
        <v>171.05</v>
      </c>
      <c r="CG7" s="24" t="s">
        <v>102</v>
      </c>
      <c r="CH7" s="24" t="s">
        <v>102</v>
      </c>
      <c r="CI7" s="24" t="s">
        <v>102</v>
      </c>
      <c r="CJ7" s="24">
        <v>224.88</v>
      </c>
      <c r="CK7" s="24">
        <v>228.64</v>
      </c>
      <c r="CL7" s="24">
        <v>216.39</v>
      </c>
      <c r="CM7" s="24" t="s">
        <v>102</v>
      </c>
      <c r="CN7" s="24" t="s">
        <v>102</v>
      </c>
      <c r="CO7" s="24" t="s">
        <v>102</v>
      </c>
      <c r="CP7" s="24">
        <v>55.96</v>
      </c>
      <c r="CQ7" s="24">
        <v>54.47</v>
      </c>
      <c r="CR7" s="24" t="s">
        <v>102</v>
      </c>
      <c r="CS7" s="24" t="s">
        <v>102</v>
      </c>
      <c r="CT7" s="24" t="s">
        <v>102</v>
      </c>
      <c r="CU7" s="24">
        <v>42.4</v>
      </c>
      <c r="CV7" s="24">
        <v>42.28</v>
      </c>
      <c r="CW7" s="24">
        <v>42.57</v>
      </c>
      <c r="CX7" s="24" t="s">
        <v>102</v>
      </c>
      <c r="CY7" s="24" t="s">
        <v>102</v>
      </c>
      <c r="CZ7" s="24" t="s">
        <v>102</v>
      </c>
      <c r="DA7" s="24">
        <v>89.2</v>
      </c>
      <c r="DB7" s="24">
        <v>87.95</v>
      </c>
      <c r="DC7" s="24" t="s">
        <v>102</v>
      </c>
      <c r="DD7" s="24" t="s">
        <v>102</v>
      </c>
      <c r="DE7" s="24" t="s">
        <v>102</v>
      </c>
      <c r="DF7" s="24">
        <v>84.19</v>
      </c>
      <c r="DG7" s="24">
        <v>84.34</v>
      </c>
      <c r="DH7" s="24">
        <v>85.24</v>
      </c>
      <c r="DI7" s="24" t="s">
        <v>102</v>
      </c>
      <c r="DJ7" s="24" t="s">
        <v>102</v>
      </c>
      <c r="DK7" s="24" t="s">
        <v>102</v>
      </c>
      <c r="DL7" s="24">
        <v>3.64</v>
      </c>
      <c r="DM7" s="24">
        <v>7.28</v>
      </c>
      <c r="DN7" s="24" t="s">
        <v>102</v>
      </c>
      <c r="DO7" s="24" t="s">
        <v>102</v>
      </c>
      <c r="DP7" s="24" t="s">
        <v>102</v>
      </c>
      <c r="DQ7" s="24">
        <v>21.36</v>
      </c>
      <c r="DR7" s="24">
        <v>22.79</v>
      </c>
      <c r="DS7" s="24">
        <v>25.87</v>
      </c>
      <c r="DT7" s="24" t="s">
        <v>102</v>
      </c>
      <c r="DU7" s="24" t="s">
        <v>102</v>
      </c>
      <c r="DV7" s="24" t="s">
        <v>102</v>
      </c>
      <c r="DW7" s="24">
        <v>0</v>
      </c>
      <c r="DX7" s="24">
        <v>0</v>
      </c>
      <c r="DY7" s="24" t="s">
        <v>102</v>
      </c>
      <c r="DZ7" s="24" t="s">
        <v>102</v>
      </c>
      <c r="EA7" s="24" t="s">
        <v>102</v>
      </c>
      <c r="EB7" s="24">
        <v>0.01</v>
      </c>
      <c r="EC7" s="24">
        <v>0.01</v>
      </c>
      <c r="ED7" s="24">
        <v>0.01</v>
      </c>
      <c r="EE7" s="24" t="s">
        <v>102</v>
      </c>
      <c r="EF7" s="24" t="s">
        <v>102</v>
      </c>
      <c r="EG7" s="24" t="s">
        <v>102</v>
      </c>
      <c r="EH7" s="24">
        <v>0</v>
      </c>
      <c r="EI7" s="24">
        <v>0</v>
      </c>
      <c r="EJ7" s="24" t="s">
        <v>102</v>
      </c>
      <c r="EK7" s="24" t="s">
        <v>102</v>
      </c>
      <c r="EL7" s="24" t="s">
        <v>102</v>
      </c>
      <c r="EM7" s="24">
        <v>0.39</v>
      </c>
      <c r="EN7" s="24">
        <v>0.1</v>
      </c>
      <c r="EO7" s="24">
        <v>0.15</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2">
      <c r="B11">
        <v>4</v>
      </c>
      <c r="C11">
        <v>3</v>
      </c>
      <c r="D11">
        <v>2</v>
      </c>
      <c r="E11">
        <v>1</v>
      </c>
      <c r="F11">
        <v>0</v>
      </c>
      <c r="G11" t="s">
        <v>108</v>
      </c>
    </row>
    <row r="12" spans="1:148" x14ac:dyDescent="0.2">
      <c r="B12">
        <v>1</v>
      </c>
      <c r="C12">
        <v>1</v>
      </c>
      <c r="D12">
        <v>1</v>
      </c>
      <c r="E12">
        <v>2</v>
      </c>
      <c r="F12">
        <v>3</v>
      </c>
      <c r="G12" t="s">
        <v>109</v>
      </c>
    </row>
    <row r="13" spans="1:148" x14ac:dyDescent="0.2">
      <c r="B13" t="s">
        <v>110</v>
      </c>
      <c r="C13" t="s">
        <v>110</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2022-12-01T01:26:04Z</dcterms:created>
  <dcterms:modified xsi:type="dcterms:W3CDTF">2023-01-15T06:25:27Z</dcterms:modified>
  <cp:category/>
</cp:coreProperties>
</file>