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y00\2022年度\35建設部\35160上下水道課共有\05調査・回答\0500調査・回答\0700420調査・回答　No.4\R5.1月\20230110_公営企業に係る経営比較分析表（令和３年度決算）の分析等について\02_回答\水道事業\"/>
    </mc:Choice>
  </mc:AlternateContent>
  <workbookProtection workbookAlgorithmName="SHA-512" workbookHashValue="YZ/B8ZHVGePw8bbpUIJxzheY5uSoeN1Xzf1UMVL56SIE+o/7HYhk6FBaOHTyPkJPSzCcCyEQAAar1RR/mYXAuw==" workbookSaltValue="ogYiYHoPRSl4hMn7/ks1Rg=="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BB10" i="4"/>
  <c r="AT10" i="4"/>
  <c r="AL10" i="4"/>
  <c r="W10" i="4"/>
  <c r="P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<sst xmlns="http://schemas.openxmlformats.org/spreadsheetml/2006/main" count="228" uniqueCount="113">
  <si>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</si>
  <si>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</si>
  <si>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</si>
  <si>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</si>
  <si>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</si>
  <si>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</si>
  <si>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</si>
  <si>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</si>
  <si>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</si>
  <si>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</si>
  <si>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</si>
  <si>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</si>
  <si>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</si>
  <si>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</si>
  <si>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</si>
  <si>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</si>
  <si>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</si>
  <si>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</si>
  <si>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</si>
  <si>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</si>
  <si>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</si>
  <si>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</si>
  <si>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</si>
  <si>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</si>
  <si>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</si>
  <si>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</si>
  <si>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</si>
  <si>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</si>
  <si>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</si>
  <si>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</si>
  <si>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</si>
  <si>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</si>
  <si>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</si>
  <si>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</si>
  <si>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</si>
  <si>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</si>
  <si>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</si>
  <si>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</si>
  <si>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</si>
  <si>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</si>
  <si>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</si>
  <si>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</si>
  <si>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</si>
  <si>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</si>
  <si>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</si>
  <si>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</si>
  <si>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</si>
  <si>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</si>
  <si>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</si>
  <si>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</si>
  <si>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</si>
  <si>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</si>
  <si>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</si>
  <si>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</si>
  <si>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</si>
  <si>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</si>
  <si>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</si>
  <si>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</si>
  <si>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</si>
  <si>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</si>
  <si>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</si>
  <si>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</si>
  <si>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</si>
  <si>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</si>
  <si>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</si>
  <si>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</si>
  <si>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</si>
  <si>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</si>
  <si>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</si>
  <si>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</si>
  <si>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</si>
  <si>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</si>
  <si>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</si>
  <si>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</si>
  <si>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</si>
  <si>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</si>
  <si>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</si>
  <si>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</si>
  <si>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</si>
  <si>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</si>
  <si>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</si>
  <si>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</si>
  <si>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</si>
  <si>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</si>
  <si>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</si>
  <si>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</si>
  <si>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</si>
  <si>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</si>
  <si>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</si>
  <si>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</si>
  <si>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</si>
  <si>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</si>
  <si>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</si>
  <si>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湯沢市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</si>
  <si>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</si>
  <si>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</si>
  <si>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</si>
  <si>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</si>
  <si>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</si>
  <si>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</si>
  <si>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</si>
  <si>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</si>
  <si>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</si>
  <si>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</si>
  <si>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</si>
  <si>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</si>
  <si>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</si>
  <si>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</si>
  <si>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</si>
  <si>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</si>
  <si>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①有形固定資産減価償却率は、前年度より上昇しているが、類似団体平均値を下回っている。
②管路経年化率はゆるやかに上昇する傾向にある。
③管路更新率については、前年度より上昇しているが、ここ数年は主に道路工事や下水道工事などの関連工事と併せた老朽管更新を実施している。今後更新時期を迎える管路がさらに増えることから、事業費の平準化を図り、計画的かつ効率的な更新に努める。
</t>
    <rPh sb="1" eb="11">
      <t>ユウケイコテイシサンゲンカショウキャク</t>
    </rPh>
    <rPh sb="11" eb="12">
      <t>リツ</t>
    </rPh>
    <rPh sb="44" eb="50">
      <t>カンロケイネンカリツ</t>
    </rPh>
    <rPh sb="56" eb="58">
      <t>ジョウショウ</t>
    </rPh>
    <rPh sb="60" eb="62">
      <t>ケイコウ</t>
    </rPh>
    <rPh sb="97" eb="98">
      <t>オモ</t>
    </rPh>
    <rPh sb="133" eb="135">
      <t>コンゴ</t>
    </rPh>
    <rPh sb="135" eb="139">
      <t>コウシンジキ</t>
    </rPh>
    <rPh sb="140" eb="141">
      <t>ムカ</t>
    </rPh>
    <rPh sb="143" eb="145">
      <t>カンロ</t>
    </rPh>
    <rPh sb="149" eb="150">
      <t>フ</t>
    </rPh>
    <rPh sb="157" eb="160">
      <t>ジギョウヒ</t>
    </rPh>
    <rPh sb="161" eb="164">
      <t>ヘイジュンカ</t>
    </rPh>
    <rPh sb="165" eb="166">
      <t>ハカ</t>
    </rPh>
    <rPh sb="168" eb="171">
      <t>ケイカクテキ</t>
    </rPh>
    <rPh sb="173" eb="176">
      <t>コウリツテキ</t>
    </rPh>
    <rPh sb="177" eb="179">
      <t>コウシン</t>
    </rPh>
    <rPh sb="180" eb="181">
      <t>ツト</t>
    </rPh>
    <phoneticPr fontId="4"/>
  </si>
  <si>
    <t>①経常収支比率については、類似団体平均値を若干上回っているものの、人口減少に伴い今後も給水収益の増加は見込めないことから、引き続き経営最適化を図らなければならない。
③流動比率は、繰入金等により100％を超えており、短期的な支払能力については問題ない。
④企業債残高対給水収益比率は、前年度より低下しているものの、引き続き類似団体平均値を上回っている。今後も施設更新等が控えているため、適正規模の更新と投資を行う必要がある。
⑤料金回収率は、前年度より上昇しているものの、引き続き類似団体平均値を下回っている。人口減少に伴い今後さらに有収水量が減少し給水収益の増も見込めないことから、経営の改善を図らなければならない。
⑥給水原価については類似団体平均値と比較すると恒常的に高く推移している。更なる有収水量の確保は難しいことから、費用の削減はもとより適正規模の更新など投資の効率化を検討する。
⑦施設利用率は、類似団体平均値より低く推移しており、今後は施設の統廃合やダウンサイジング等の検討を行っていく必要がある。
⑧有収率については、配水管等の漏水により前年度より低下している。今後も漏水調査や迅速な漏水修繕を行い、数値の改善に努めていく。</t>
    <rPh sb="1" eb="7">
      <t>ケイジョウシュウシヒリツ</t>
    </rPh>
    <rPh sb="13" eb="17">
      <t>ルイジダンタイ</t>
    </rPh>
    <rPh sb="17" eb="20">
      <t>ヘイキンチ</t>
    </rPh>
    <rPh sb="21" eb="25">
      <t>ジャッカンウワマワ</t>
    </rPh>
    <rPh sb="40" eb="42">
      <t>コンゴ</t>
    </rPh>
    <rPh sb="43" eb="47">
      <t>キュウスイシュウエキ</t>
    </rPh>
    <rPh sb="48" eb="49">
      <t>ゾウ</t>
    </rPh>
    <rPh sb="49" eb="50">
      <t>カ</t>
    </rPh>
    <rPh sb="51" eb="53">
      <t>ミコ</t>
    </rPh>
    <rPh sb="61" eb="62">
      <t>ヒ</t>
    </rPh>
    <rPh sb="63" eb="64">
      <t>ツヅ</t>
    </rPh>
    <rPh sb="65" eb="70">
      <t>ケイエイサイテキカ</t>
    </rPh>
    <rPh sb="71" eb="72">
      <t>ハカ</t>
    </rPh>
    <rPh sb="84" eb="88">
      <t>リュウドウヒリツ</t>
    </rPh>
    <rPh sb="90" eb="93">
      <t>クリイレキン</t>
    </rPh>
    <rPh sb="93" eb="94">
      <t>トウ</t>
    </rPh>
    <rPh sb="102" eb="103">
      <t>コ</t>
    </rPh>
    <rPh sb="108" eb="111">
      <t>タンキテキ</t>
    </rPh>
    <rPh sb="112" eb="114">
      <t>シハライ</t>
    </rPh>
    <rPh sb="114" eb="116">
      <t>ノウリョク</t>
    </rPh>
    <rPh sb="121" eb="123">
      <t>モンダイ</t>
    </rPh>
    <rPh sb="128" eb="131">
      <t>キギョウサイ</t>
    </rPh>
    <rPh sb="131" eb="133">
      <t>ザンダカ</t>
    </rPh>
    <rPh sb="133" eb="134">
      <t>タイ</t>
    </rPh>
    <rPh sb="134" eb="136">
      <t>キュウスイ</t>
    </rPh>
    <rPh sb="136" eb="138">
      <t>シュウエキ</t>
    </rPh>
    <rPh sb="138" eb="140">
      <t>ヒリツ</t>
    </rPh>
    <rPh sb="176" eb="178">
      <t>コンゴ</t>
    </rPh>
    <rPh sb="179" eb="184">
      <t>シセツコウシントウ</t>
    </rPh>
    <rPh sb="185" eb="186">
      <t>ヒカ</t>
    </rPh>
    <rPh sb="193" eb="197">
      <t>テキセイキボ</t>
    </rPh>
    <rPh sb="198" eb="200">
      <t>コウシン</t>
    </rPh>
    <rPh sb="201" eb="203">
      <t>トウシ</t>
    </rPh>
    <rPh sb="204" eb="205">
      <t>オコナ</t>
    </rPh>
    <rPh sb="206" eb="208">
      <t>ヒツヨウ</t>
    </rPh>
    <rPh sb="255" eb="259">
      <t>ジンコウゲンショウ</t>
    </rPh>
    <rPh sb="260" eb="261">
      <t>トモナ</t>
    </rPh>
    <rPh sb="262" eb="264">
      <t>コンゴ</t>
    </rPh>
    <rPh sb="267" eb="271">
      <t>ユウシュウスイリョウ</t>
    </rPh>
    <rPh sb="272" eb="274">
      <t>ゲンショウ</t>
    </rPh>
    <rPh sb="275" eb="279">
      <t>キュウスイシュウエキ</t>
    </rPh>
    <rPh sb="280" eb="281">
      <t>ゾウ</t>
    </rPh>
    <rPh sb="282" eb="284">
      <t>ミコ</t>
    </rPh>
    <rPh sb="292" eb="294">
      <t>ケイエイ</t>
    </rPh>
    <rPh sb="295" eb="297">
      <t>カイゼン</t>
    </rPh>
    <rPh sb="298" eb="299">
      <t>ハカ</t>
    </rPh>
    <rPh sb="311" eb="315">
      <t>キュウスイゲンカ</t>
    </rPh>
    <rPh sb="320" eb="327">
      <t>ルイジダンタイヘイキンチ</t>
    </rPh>
    <rPh sb="328" eb="330">
      <t>ヒカク</t>
    </rPh>
    <rPh sb="333" eb="336">
      <t>コウジョウテキ</t>
    </rPh>
    <rPh sb="337" eb="338">
      <t>タカ</t>
    </rPh>
    <rPh sb="339" eb="341">
      <t>スイイ</t>
    </rPh>
    <rPh sb="346" eb="347">
      <t>サラ</t>
    </rPh>
    <rPh sb="349" eb="353">
      <t>ユウシュウスイリョウ</t>
    </rPh>
    <rPh sb="354" eb="356">
      <t>カクホ</t>
    </rPh>
    <rPh sb="357" eb="358">
      <t>ムズカ</t>
    </rPh>
    <rPh sb="365" eb="367">
      <t>ヒヨウ</t>
    </rPh>
    <rPh sb="368" eb="370">
      <t>サクゲン</t>
    </rPh>
    <rPh sb="375" eb="379">
      <t>テキセイキボ</t>
    </rPh>
    <rPh sb="380" eb="382">
      <t>コウシン</t>
    </rPh>
    <rPh sb="384" eb="386">
      <t>トウシ</t>
    </rPh>
    <rPh sb="387" eb="390">
      <t>コウリツカ</t>
    </rPh>
    <rPh sb="391" eb="393">
      <t>ケントウ</t>
    </rPh>
    <rPh sb="398" eb="403">
      <t>シセツリヨウリツ</t>
    </rPh>
    <rPh sb="405" eb="407">
      <t>ルイジ</t>
    </rPh>
    <rPh sb="407" eb="409">
      <t>ダンタイ</t>
    </rPh>
    <rPh sb="468" eb="471">
      <t>ハイスイカン</t>
    </rPh>
    <rPh sb="471" eb="472">
      <t>トウ</t>
    </rPh>
    <rPh sb="490" eb="492">
      <t>コンゴ</t>
    </rPh>
    <rPh sb="493" eb="495">
      <t>ロウスイ</t>
    </rPh>
    <rPh sb="495" eb="497">
      <t>チョウサ</t>
    </rPh>
    <rPh sb="498" eb="500">
      <t>ジンソク</t>
    </rPh>
    <rPh sb="506" eb="507">
      <t>オコナ</t>
    </rPh>
    <rPh sb="509" eb="511">
      <t>スウチ</t>
    </rPh>
    <rPh sb="512" eb="514">
      <t>カイゼン</t>
    </rPh>
    <rPh sb="515" eb="516">
      <t>ツト</t>
    </rPh>
    <phoneticPr fontId="4"/>
  </si>
  <si>
    <t>　前年度よりゆるやかに回復している数値も多いが、令和2年度より簡易水道事業を組み込んだ影響で経営状態は引き続き苦しくなっている。
　また、人口減少により水需要は低下しているものの、適正な施設規模となっておらず、料金回収率や施設利用率は類似団体平均値より低い状態が続いている。
　今後の傾向としては、さらに給水収益減少が見込まれ、一方で管路や施設の更新が控えているため費用は増大する。
　厳しい状況の中で安定した経営を行うため、現在策定中の新たな水道ビジョンにおいては、将来にわたり市民に安心安全な水道水を安定的に供給し続けられるように水道事業の将来像を設定し、その実現に向けた方策等を検討している。</t>
    <rPh sb="1" eb="4">
      <t>ゼンネンド</t>
    </rPh>
    <rPh sb="11" eb="13">
      <t>カイフク</t>
    </rPh>
    <rPh sb="17" eb="19">
      <t>スウチ</t>
    </rPh>
    <rPh sb="20" eb="21">
      <t>オオ</t>
    </rPh>
    <rPh sb="24" eb="26">
      <t>レイワ</t>
    </rPh>
    <rPh sb="27" eb="29">
      <t>ネンド</t>
    </rPh>
    <rPh sb="31" eb="37">
      <t>カンイスイドウジギョウ</t>
    </rPh>
    <rPh sb="38" eb="39">
      <t>ク</t>
    </rPh>
    <rPh sb="40" eb="41">
      <t>コ</t>
    </rPh>
    <rPh sb="43" eb="45">
      <t>エイキョウ</t>
    </rPh>
    <rPh sb="46" eb="50">
      <t>ケイエイジョウタイ</t>
    </rPh>
    <rPh sb="51" eb="52">
      <t>ヒ</t>
    </rPh>
    <rPh sb="53" eb="54">
      <t>ツヅ</t>
    </rPh>
    <rPh sb="55" eb="56">
      <t>クル</t>
    </rPh>
    <rPh sb="69" eb="73">
      <t>ジンコウゲンショウ</t>
    </rPh>
    <rPh sb="76" eb="79">
      <t>ミズジュヨウ</t>
    </rPh>
    <rPh sb="80" eb="82">
      <t>テイカ</t>
    </rPh>
    <rPh sb="90" eb="92">
      <t>テキセイ</t>
    </rPh>
    <rPh sb="93" eb="97">
      <t>シセツキボ</t>
    </rPh>
    <rPh sb="105" eb="110">
      <t>リョウキンカイシュウリツ</t>
    </rPh>
    <rPh sb="111" eb="116">
      <t>シセツリヨウリツ</t>
    </rPh>
    <rPh sb="117" eb="124">
      <t>ルイジダンタイヘイキンチ</t>
    </rPh>
    <rPh sb="126" eb="127">
      <t>ヒク</t>
    </rPh>
    <rPh sb="128" eb="130">
      <t>ジョウタイ</t>
    </rPh>
    <rPh sb="131" eb="132">
      <t>ツヅ</t>
    </rPh>
    <rPh sb="139" eb="141">
      <t>コンゴ</t>
    </rPh>
    <rPh sb="142" eb="144">
      <t>ケイコウ</t>
    </rPh>
    <rPh sb="152" eb="156">
      <t>キュウスイシュウエキ</t>
    </rPh>
    <rPh sb="156" eb="158">
      <t>ゲンショウ</t>
    </rPh>
    <rPh sb="159" eb="161">
      <t>ミコ</t>
    </rPh>
    <rPh sb="164" eb="166">
      <t>イッポウ</t>
    </rPh>
    <rPh sb="167" eb="169">
      <t>カンロ</t>
    </rPh>
    <rPh sb="170" eb="172">
      <t>シセツ</t>
    </rPh>
    <rPh sb="173" eb="175">
      <t>コウシン</t>
    </rPh>
    <rPh sb="176" eb="177">
      <t>ヒカ</t>
    </rPh>
    <rPh sb="183" eb="185">
      <t>ヒヨウ</t>
    </rPh>
    <rPh sb="186" eb="188">
      <t>ゾウダイ</t>
    </rPh>
    <rPh sb="193" eb="194">
      <t>キビ</t>
    </rPh>
    <rPh sb="196" eb="198">
      <t>ジョウキョウ</t>
    </rPh>
    <rPh sb="199" eb="200">
      <t>ナカ</t>
    </rPh>
    <rPh sb="201" eb="203">
      <t>アンテイ</t>
    </rPh>
    <rPh sb="205" eb="207">
      <t>ケイエイ</t>
    </rPh>
    <rPh sb="208" eb="209">
      <t>オコナ</t>
    </rPh>
    <rPh sb="213" eb="215">
      <t>ゲンザイ</t>
    </rPh>
    <rPh sb="215" eb="218">
      <t>サクテイチュウ</t>
    </rPh>
    <rPh sb="219" eb="220">
      <t>アラ</t>
    </rPh>
    <rPh sb="222" eb="224">
      <t>スイドウ</t>
    </rPh>
    <rPh sb="234" eb="236">
      <t>ショウライ</t>
    </rPh>
    <rPh sb="240" eb="242">
      <t>シミン</t>
    </rPh>
    <rPh sb="243" eb="245">
      <t>アンシン</t>
    </rPh>
    <rPh sb="245" eb="247">
      <t>アンゼン</t>
    </rPh>
    <rPh sb="248" eb="250">
      <t>スイドウ</t>
    </rPh>
    <rPh sb="250" eb="251">
      <t>ミズ</t>
    </rPh>
    <rPh sb="252" eb="255">
      <t>アンテイテキ</t>
    </rPh>
    <rPh sb="256" eb="258">
      <t>キョウキュウ</t>
    </rPh>
    <rPh sb="259" eb="260">
      <t>ツヅ</t>
    </rPh>
    <rPh sb="267" eb="271">
      <t>スイドウジギョウ</t>
    </rPh>
    <rPh sb="272" eb="275">
      <t>ショウライゾウ</t>
    </rPh>
    <rPh sb="276" eb="278">
      <t>セッテイ</t>
    </rPh>
    <rPh sb="282" eb="284">
      <t>ジツゲン</t>
    </rPh>
    <rPh sb="285" eb="286">
      <t>ム</t>
    </rPh>
    <rPh sb="288" eb="291">
      <t>ホウサクトウ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</si>
</sst>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0.64</c:v>
                </c:pt>
                <c:pt idx="1">
                  <c:v>0.48</c:v>
                </c:pt>
                <c:pt idx="2">
                  <c:v>0.41</c:v>
                </c:pt>
                <c:pt idx="3">
                  <c:v>0.4</c:v>
                </c:pt>
                <c:pt idx="4">
                  <c:v>0.53</c:v>
                </c:pt>
              </c:numCache>
            </c:numRef>
          </c:val>
          <c:extLst>
            <c:ext xmlns:c16="http://schemas.microsoft.com/office/drawing/2014/chart" uri="{C3380CC4-5D6E-409C-BE32-E72D297353CC}">
              <c16:uniqueId val="{00000000-A9E9-4162-912F-BEBD801338F1}"/>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0.51</c:v>
                </c:pt>
                <c:pt idx="1">
                  <c:v>0.57999999999999996</c:v>
                </c:pt>
                <c:pt idx="2">
                  <c:v>0.54</c:v>
                </c:pt>
                <c:pt idx="3">
                  <c:v>0.56999999999999995</c:v>
                </c:pt>
                <c:pt idx="4">
                  <c:v>0.52</c:v>
                </c:pt>
              </c:numCache>
            </c:numRef>
          </c:val>
          <c:smooth val="0"/>
          <c:extLst>
            <c:ext xmlns:c16="http://schemas.microsoft.com/office/drawing/2014/chart" uri="{C3380CC4-5D6E-409C-BE32-E72D297353CC}">
              <c16:uniqueId val="{00000001-A9E9-4162-912F-BEBD801338F1}"/>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45.91</c:v>
                </c:pt>
                <c:pt idx="1">
                  <c:v>46.9</c:v>
                </c:pt>
                <c:pt idx="2">
                  <c:v>45.46</c:v>
                </c:pt>
                <c:pt idx="3">
                  <c:v>47.8</c:v>
                </c:pt>
                <c:pt idx="4">
                  <c:v>48.33</c:v>
                </c:pt>
              </c:numCache>
            </c:numRef>
          </c:val>
          <c:extLst>
            <c:ext xmlns:c16="http://schemas.microsoft.com/office/drawing/2014/chart" uri="{C3380CC4-5D6E-409C-BE32-E72D297353CC}">
              <c16:uniqueId val="{00000000-CA92-4E10-A43E-B83F7E1E4C1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59.74</c:v>
                </c:pt>
                <c:pt idx="2">
                  <c:v>59.67</c:v>
                </c:pt>
                <c:pt idx="3">
                  <c:v>60.12</c:v>
                </c:pt>
                <c:pt idx="4">
                  <c:v>60.34</c:v>
                </c:pt>
              </c:numCache>
            </c:numRef>
          </c:val>
          <c:smooth val="0"/>
          <c:extLst>
            <c:ext xmlns:c16="http://schemas.microsoft.com/office/drawing/2014/chart" uri="{C3380CC4-5D6E-409C-BE32-E72D297353CC}">
              <c16:uniqueId val="{00000001-CA92-4E10-A43E-B83F7E1E4C1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84.36</c:v>
                </c:pt>
                <c:pt idx="1">
                  <c:v>81.599999999999994</c:v>
                </c:pt>
                <c:pt idx="2">
                  <c:v>82.21</c:v>
                </c:pt>
                <c:pt idx="3">
                  <c:v>86.2</c:v>
                </c:pt>
                <c:pt idx="4">
                  <c:v>83.86</c:v>
                </c:pt>
              </c:numCache>
            </c:numRef>
          </c:val>
          <c:extLst>
            <c:ext xmlns:c16="http://schemas.microsoft.com/office/drawing/2014/chart" uri="{C3380CC4-5D6E-409C-BE32-E72D297353CC}">
              <c16:uniqueId val="{00000000-9889-495D-93F8-72D8F750CDE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84.81</c:v>
                </c:pt>
                <c:pt idx="1">
                  <c:v>84.8</c:v>
                </c:pt>
                <c:pt idx="2">
                  <c:v>84.6</c:v>
                </c:pt>
                <c:pt idx="3">
                  <c:v>84.24</c:v>
                </c:pt>
                <c:pt idx="4">
                  <c:v>84.19</c:v>
                </c:pt>
              </c:numCache>
            </c:numRef>
          </c:val>
          <c:smooth val="0"/>
          <c:extLst>
            <c:ext xmlns:c16="http://schemas.microsoft.com/office/drawing/2014/chart" uri="{C3380CC4-5D6E-409C-BE32-E72D297353CC}">
              <c16:uniqueId val="{00000001-9889-495D-93F8-72D8F750CDE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114.43</c:v>
                </c:pt>
                <c:pt idx="1">
                  <c:v>116.66</c:v>
                </c:pt>
                <c:pt idx="2">
                  <c:v>117.33</c:v>
                </c:pt>
                <c:pt idx="3">
                  <c:v>109.95</c:v>
                </c:pt>
                <c:pt idx="4">
                  <c:v>111.66</c:v>
                </c:pt>
              </c:numCache>
            </c:numRef>
          </c:val>
          <c:extLst>
            <c:ext xmlns:c16="http://schemas.microsoft.com/office/drawing/2014/chart" uri="{C3380CC4-5D6E-409C-BE32-E72D297353CC}">
              <c16:uniqueId val="{00000000-BD8C-467B-8262-629EA3ED65D8}"/>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110.68</c:v>
                </c:pt>
                <c:pt idx="1">
                  <c:v>110.66</c:v>
                </c:pt>
                <c:pt idx="2">
                  <c:v>109.01</c:v>
                </c:pt>
                <c:pt idx="3">
                  <c:v>108.83</c:v>
                </c:pt>
                <c:pt idx="4">
                  <c:v>109.23</c:v>
                </c:pt>
              </c:numCache>
            </c:numRef>
          </c:val>
          <c:smooth val="0"/>
          <c:extLst>
            <c:ext xmlns:c16="http://schemas.microsoft.com/office/drawing/2014/chart" uri="{C3380CC4-5D6E-409C-BE32-E72D297353CC}">
              <c16:uniqueId val="{00000001-BD8C-467B-8262-629EA3ED65D8}"/>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42.48</c:v>
                </c:pt>
                <c:pt idx="1">
                  <c:v>44.32</c:v>
                </c:pt>
                <c:pt idx="2">
                  <c:v>46.11</c:v>
                </c:pt>
                <c:pt idx="3">
                  <c:v>35.79</c:v>
                </c:pt>
                <c:pt idx="4">
                  <c:v>38.24</c:v>
                </c:pt>
              </c:numCache>
            </c:numRef>
          </c:val>
          <c:extLst>
            <c:ext xmlns:c16="http://schemas.microsoft.com/office/drawing/2014/chart" uri="{C3380CC4-5D6E-409C-BE32-E72D297353CC}">
              <c16:uniqueId val="{00000000-9AF9-422B-86F2-C5016086987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47.28</c:v>
                </c:pt>
                <c:pt idx="1">
                  <c:v>47.66</c:v>
                </c:pt>
                <c:pt idx="2">
                  <c:v>48.17</c:v>
                </c:pt>
                <c:pt idx="3">
                  <c:v>48.83</c:v>
                </c:pt>
                <c:pt idx="4">
                  <c:v>49.96</c:v>
                </c:pt>
              </c:numCache>
            </c:numRef>
          </c:val>
          <c:smooth val="0"/>
          <c:extLst>
            <c:ext xmlns:c16="http://schemas.microsoft.com/office/drawing/2014/chart" uri="{C3380CC4-5D6E-409C-BE32-E72D297353CC}">
              <c16:uniqueId val="{00000001-9AF9-422B-86F2-C5016086987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3.51</c:v>
                </c:pt>
                <c:pt idx="1">
                  <c:v>4.0599999999999996</c:v>
                </c:pt>
                <c:pt idx="2">
                  <c:v>5.8</c:v>
                </c:pt>
                <c:pt idx="3">
                  <c:v>5.62</c:v>
                </c:pt>
                <c:pt idx="4">
                  <c:v>6.32</c:v>
                </c:pt>
              </c:numCache>
            </c:numRef>
          </c:val>
          <c:extLst>
            <c:ext xmlns:c16="http://schemas.microsoft.com/office/drawing/2014/chart" uri="{C3380CC4-5D6E-409C-BE32-E72D297353CC}">
              <c16:uniqueId val="{00000000-865F-4CF6-910D-12791D258F3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12.19</c:v>
                </c:pt>
                <c:pt idx="1">
                  <c:v>15.1</c:v>
                </c:pt>
                <c:pt idx="2">
                  <c:v>17.12</c:v>
                </c:pt>
                <c:pt idx="3">
                  <c:v>18.18</c:v>
                </c:pt>
                <c:pt idx="4">
                  <c:v>19.32</c:v>
                </c:pt>
              </c:numCache>
            </c:numRef>
          </c:val>
          <c:smooth val="0"/>
          <c:extLst>
            <c:ext xmlns:c16="http://schemas.microsoft.com/office/drawing/2014/chart" uri="{C3380CC4-5D6E-409C-BE32-E72D297353CC}">
              <c16:uniqueId val="{00000001-865F-4CF6-910D-12791D258F3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C4-433F-B2EC-20BC1BFC504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3.56</c:v>
                </c:pt>
                <c:pt idx="1">
                  <c:v>2.74</c:v>
                </c:pt>
                <c:pt idx="2">
                  <c:v>3.7</c:v>
                </c:pt>
                <c:pt idx="3">
                  <c:v>4.34</c:v>
                </c:pt>
                <c:pt idx="4">
                  <c:v>4.6900000000000004</c:v>
                </c:pt>
              </c:numCache>
            </c:numRef>
          </c:val>
          <c:smooth val="0"/>
          <c:extLst>
            <c:ext xmlns:c16="http://schemas.microsoft.com/office/drawing/2014/chart" uri="{C3380CC4-5D6E-409C-BE32-E72D297353CC}">
              <c16:uniqueId val="{00000001-64C4-433F-B2EC-20BC1BFC504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225.5</c:v>
                </c:pt>
                <c:pt idx="1">
                  <c:v>245.83</c:v>
                </c:pt>
                <c:pt idx="2">
                  <c:v>265.58999999999997</c:v>
                </c:pt>
                <c:pt idx="3">
                  <c:v>177.3</c:v>
                </c:pt>
                <c:pt idx="4">
                  <c:v>190.8</c:v>
                </c:pt>
              </c:numCache>
            </c:numRef>
          </c:val>
          <c:extLst>
            <c:ext xmlns:c16="http://schemas.microsoft.com/office/drawing/2014/chart" uri="{C3380CC4-5D6E-409C-BE32-E72D297353CC}">
              <c16:uniqueId val="{00000000-83EB-4E0A-BAA5-8DEC2B96865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357.34</c:v>
                </c:pt>
                <c:pt idx="1">
                  <c:v>366.03</c:v>
                </c:pt>
                <c:pt idx="2">
                  <c:v>365.18</c:v>
                </c:pt>
                <c:pt idx="3">
                  <c:v>327.77</c:v>
                </c:pt>
                <c:pt idx="4">
                  <c:v>338.02</c:v>
                </c:pt>
              </c:numCache>
            </c:numRef>
          </c:val>
          <c:smooth val="0"/>
          <c:extLst>
            <c:ext xmlns:c16="http://schemas.microsoft.com/office/drawing/2014/chart" uri="{C3380CC4-5D6E-409C-BE32-E72D297353CC}">
              <c16:uniqueId val="{00000001-83EB-4E0A-BAA5-8DEC2B96865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560.08000000000004</c:v>
                </c:pt>
                <c:pt idx="1">
                  <c:v>520.29999999999995</c:v>
                </c:pt>
                <c:pt idx="2">
                  <c:v>487.85</c:v>
                </c:pt>
                <c:pt idx="3">
                  <c:v>713.26</c:v>
                </c:pt>
                <c:pt idx="4">
                  <c:v>660.54</c:v>
                </c:pt>
              </c:numCache>
            </c:numRef>
          </c:val>
          <c:extLst>
            <c:ext xmlns:c16="http://schemas.microsoft.com/office/drawing/2014/chart" uri="{C3380CC4-5D6E-409C-BE32-E72D297353CC}">
              <c16:uniqueId val="{00000000-089E-4D3A-BB11-9CB383BEA98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373.69</c:v>
                </c:pt>
                <c:pt idx="1">
                  <c:v>370.12</c:v>
                </c:pt>
                <c:pt idx="2">
                  <c:v>371.65</c:v>
                </c:pt>
                <c:pt idx="3">
                  <c:v>397.1</c:v>
                </c:pt>
                <c:pt idx="4">
                  <c:v>379.91</c:v>
                </c:pt>
              </c:numCache>
            </c:numRef>
          </c:val>
          <c:smooth val="0"/>
          <c:extLst>
            <c:ext xmlns:c16="http://schemas.microsoft.com/office/drawing/2014/chart" uri="{C3380CC4-5D6E-409C-BE32-E72D297353CC}">
              <c16:uniqueId val="{00000001-089E-4D3A-BB11-9CB383BEA98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96.07</c:v>
                </c:pt>
                <c:pt idx="1">
                  <c:v>98.45</c:v>
                </c:pt>
                <c:pt idx="2">
                  <c:v>98.2</c:v>
                </c:pt>
                <c:pt idx="3">
                  <c:v>87.81</c:v>
                </c:pt>
                <c:pt idx="4">
                  <c:v>89.49</c:v>
                </c:pt>
              </c:numCache>
            </c:numRef>
          </c:val>
          <c:extLst>
            <c:ext xmlns:c16="http://schemas.microsoft.com/office/drawing/2014/chart" uri="{C3380CC4-5D6E-409C-BE32-E72D297353CC}">
              <c16:uniqueId val="{00000000-305D-43E0-B21E-B6D8D8D1AA2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99.87</c:v>
                </c:pt>
                <c:pt idx="1">
                  <c:v>100.42</c:v>
                </c:pt>
                <c:pt idx="2">
                  <c:v>98.77</c:v>
                </c:pt>
                <c:pt idx="3">
                  <c:v>95.79</c:v>
                </c:pt>
                <c:pt idx="4">
                  <c:v>98.3</c:v>
                </c:pt>
              </c:numCache>
            </c:numRef>
          </c:val>
          <c:smooth val="0"/>
          <c:extLst>
            <c:ext xmlns:c16="http://schemas.microsoft.com/office/drawing/2014/chart" uri="{C3380CC4-5D6E-409C-BE32-E72D297353CC}">
              <c16:uniqueId val="{00000001-305D-43E0-B21E-B6D8D8D1AA2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226.4</c:v>
                </c:pt>
                <c:pt idx="1">
                  <c:v>221.61</c:v>
                </c:pt>
                <c:pt idx="2">
                  <c:v>221.3</c:v>
                </c:pt>
                <c:pt idx="3">
                  <c:v>245.87</c:v>
                </c:pt>
                <c:pt idx="4">
                  <c:v>242.19</c:v>
                </c:pt>
              </c:numCache>
            </c:numRef>
          </c:val>
          <c:extLst>
            <c:ext xmlns:c16="http://schemas.microsoft.com/office/drawing/2014/chart" uri="{C3380CC4-5D6E-409C-BE32-E72D297353CC}">
              <c16:uniqueId val="{00000000-73E6-4B28-8B01-86B3BCC2E6E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171.81</c:v>
                </c:pt>
                <c:pt idx="1">
                  <c:v>171.67</c:v>
                </c:pt>
                <c:pt idx="2">
                  <c:v>173.67</c:v>
                </c:pt>
                <c:pt idx="3">
                  <c:v>171.13</c:v>
                </c:pt>
                <c:pt idx="4">
                  <c:v>173.7</c:v>
                </c:pt>
              </c:numCache>
            </c:numRef>
          </c:val>
          <c:smooth val="0"/>
          <c:extLst>
            <c:ext xmlns:c16="http://schemas.microsoft.com/office/drawing/2014/chart" uri="{C3380CC4-5D6E-409C-BE32-E72D297353CC}">
              <c16:uniqueId val="{00000001-73E6-4B28-8B01-86B3BCC2E6E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湯沢市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A5</v>
      </c>
      <c r="X8" s="44"/>
      <c r="Y8" s="44"/>
      <c r="Z8" s="44"/>
      <c r="AA8" s="44"/>
      <c r="AB8" s="44"/>
      <c r="AC8" s="44"/>
      <c r="AD8" s="44" t="str">
        <f>データ!$M$6</f>
        <v>非設置</v>
      </c>
      <c r="AE8" s="44"/>
      <c r="AF8" s="44"/>
      <c r="AG8" s="44"/>
      <c r="AH8" s="44"/>
      <c r="AI8" s="44"/>
      <c r="AJ8" s="44"/>
      <c r="AK8" s="2"/>
      <c r="AL8" s="45">
        <f>データ!$R$6</f>
        <v>42450</v>
      </c>
      <c r="AM8" s="45"/>
      <c r="AN8" s="45"/>
      <c r="AO8" s="45"/>
      <c r="AP8" s="45"/>
      <c r="AQ8" s="45"/>
      <c r="AR8" s="45"/>
      <c r="AS8" s="45"/>
      <c r="AT8" s="46">
        <f>データ!$S$6</f>
        <v>790.91</v>
      </c>
      <c r="AU8" s="47"/>
      <c r="AV8" s="47"/>
      <c r="AW8" s="47"/>
      <c r="AX8" s="47"/>
      <c r="AY8" s="47"/>
      <c r="AZ8" s="47"/>
      <c r="BA8" s="47"/>
      <c r="BB8" s="48">
        <f>データ!$T$6</f>
        <v>53.67</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64.459999999999994</v>
      </c>
      <c r="J10" s="47"/>
      <c r="K10" s="47"/>
      <c r="L10" s="47"/>
      <c r="M10" s="47"/>
      <c r="N10" s="47"/>
      <c r="O10" s="81"/>
      <c r="P10" s="48">
        <f>データ!$P$6</f>
        <v>86.4</v>
      </c>
      <c r="Q10" s="48"/>
      <c r="R10" s="48"/>
      <c r="S10" s="48"/>
      <c r="T10" s="48"/>
      <c r="U10" s="48"/>
      <c r="V10" s="48"/>
      <c r="W10" s="45">
        <f>データ!$Q$6</f>
        <v>4363</v>
      </c>
      <c r="X10" s="45"/>
      <c r="Y10" s="45"/>
      <c r="Z10" s="45"/>
      <c r="AA10" s="45"/>
      <c r="AB10" s="45"/>
      <c r="AC10" s="45"/>
      <c r="AD10" s="2"/>
      <c r="AE10" s="2"/>
      <c r="AF10" s="2"/>
      <c r="AG10" s="2"/>
      <c r="AH10" s="2"/>
      <c r="AI10" s="2"/>
      <c r="AJ10" s="2"/>
      <c r="AK10" s="2"/>
      <c r="AL10" s="45">
        <f>データ!$U$6</f>
        <v>36391</v>
      </c>
      <c r="AM10" s="45"/>
      <c r="AN10" s="45"/>
      <c r="AO10" s="45"/>
      <c r="AP10" s="45"/>
      <c r="AQ10" s="45"/>
      <c r="AR10" s="45"/>
      <c r="AS10" s="45"/>
      <c r="AT10" s="46">
        <f>データ!$V$6</f>
        <v>121.73</v>
      </c>
      <c r="AU10" s="47"/>
      <c r="AV10" s="47"/>
      <c r="AW10" s="47"/>
      <c r="AX10" s="47"/>
      <c r="AY10" s="47"/>
      <c r="AZ10" s="47"/>
      <c r="BA10" s="47"/>
      <c r="BB10" s="48">
        <f>データ!$W$6</f>
        <v>298.95</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111</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110</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112</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kILyAEUtu0Dwsr2iyLtJRJL731lqE5LyI3UBpitdkCaxiptsTo8rF/ak6/LXEqhnX7XKHHhJMPEfb025rUdLKA==" saltValue="deWNA/nWX/yGo2igYVuUw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52078</v>
      </c>
      <c r="D6" s="20">
        <f t="shared" si="3"/>
        <v>46</v>
      </c>
      <c r="E6" s="20">
        <f t="shared" si="3"/>
        <v>1</v>
      </c>
      <c r="F6" s="20">
        <f t="shared" si="3"/>
        <v>0</v>
      </c>
      <c r="G6" s="20">
        <f t="shared" si="3"/>
        <v>1</v>
      </c>
      <c r="H6" s="20" t="str">
        <f t="shared" si="3"/>
        <v>秋田県　湯沢市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64.459999999999994</v>
      </c>
      <c r="P6" s="21">
        <f t="shared" si="3"/>
        <v>86.4</v>
      </c>
      <c r="Q6" s="21">
        <f t="shared" si="3"/>
        <v>4363</v>
      </c>
      <c r="R6" s="21">
        <f t="shared" si="3"/>
        <v>42450</v>
      </c>
      <c r="S6" s="21">
        <f t="shared" si="3"/>
        <v>790.91</v>
      </c>
      <c r="T6" s="21">
        <f t="shared" si="3"/>
        <v>53.67</v>
      </c>
      <c r="U6" s="21">
        <f t="shared" si="3"/>
        <v>36391</v>
      </c>
      <c r="V6" s="21">
        <f t="shared" si="3"/>
        <v>121.73</v>
      </c>
      <c r="W6" s="21">
        <f t="shared" si="3"/>
        <v>298.95</v>
      </c>
      <c r="X6" s="22">
        <f>IF(X7="",NA(),X7)</f>
        <v>114.43</v>
      </c>
      <c r="Y6" s="22">
        <f t="shared" ref="Y6:AG6" si="4">IF(Y7="",NA(),Y7)</f>
        <v>116.66</v>
      </c>
      <c r="Z6" s="22">
        <f t="shared" si="4"/>
        <v>117.33</v>
      </c>
      <c r="AA6" s="22">
        <f t="shared" si="4"/>
        <v>109.95</v>
      </c>
      <c r="AB6" s="22">
        <f t="shared" si="4"/>
        <v>111.66</v>
      </c>
      <c r="AC6" s="22">
        <f t="shared" si="4"/>
        <v>110.68</v>
      </c>
      <c r="AD6" s="22">
        <f t="shared" si="4"/>
        <v>110.66</v>
      </c>
      <c r="AE6" s="22">
        <f t="shared" si="4"/>
        <v>109.01</v>
      </c>
      <c r="AF6" s="22">
        <f t="shared" si="4"/>
        <v>108.83</v>
      </c>
      <c r="AG6" s="22">
        <f t="shared" si="4"/>
        <v>109.23</v>
      </c>
      <c r="AH6" s="21" t="str">
        <f>IF(AH7="","",IF(AH7="-","【-】","【"&amp;SUBSTITUTE(TEXT(AH7,"#,##0.00"),"-","△")&amp;"】"))</f>
        <v>【111.39】</v>
      </c>
      <c r="AI6" s="21">
        <f>IF(AI7="",NA(),AI7)</f>
        <v>0</v>
      </c>
      <c r="AJ6" s="21">
        <f t="shared" ref="AJ6:AR6" si="5">IF(AJ7="",NA(),AJ7)</f>
        <v>0</v>
      </c>
      <c r="AK6" s="21">
        <f t="shared" si="5"/>
        <v>0</v>
      </c>
      <c r="AL6" s="21">
        <f t="shared" si="5"/>
        <v>0</v>
      </c>
      <c r="AM6" s="21">
        <f t="shared" si="5"/>
        <v>0</v>
      </c>
      <c r="AN6" s="22">
        <f t="shared" si="5"/>
        <v>3.56</v>
      </c>
      <c r="AO6" s="22">
        <f t="shared" si="5"/>
        <v>2.74</v>
      </c>
      <c r="AP6" s="22">
        <f t="shared" si="5"/>
        <v>3.7</v>
      </c>
      <c r="AQ6" s="22">
        <f t="shared" si="5"/>
        <v>4.34</v>
      </c>
      <c r="AR6" s="22">
        <f t="shared" si="5"/>
        <v>4.6900000000000004</v>
      </c>
      <c r="AS6" s="21" t="str">
        <f>IF(AS7="","",IF(AS7="-","【-】","【"&amp;SUBSTITUTE(TEXT(AS7,"#,##0.00"),"-","△")&amp;"】"))</f>
        <v>【1.30】</v>
      </c>
      <c r="AT6" s="22">
        <f>IF(AT7="",NA(),AT7)</f>
        <v>225.5</v>
      </c>
      <c r="AU6" s="22">
        <f t="shared" ref="AU6:BC6" si="6">IF(AU7="",NA(),AU7)</f>
        <v>245.83</v>
      </c>
      <c r="AV6" s="22">
        <f t="shared" si="6"/>
        <v>265.58999999999997</v>
      </c>
      <c r="AW6" s="22">
        <f t="shared" si="6"/>
        <v>177.3</v>
      </c>
      <c r="AX6" s="22">
        <f t="shared" si="6"/>
        <v>190.8</v>
      </c>
      <c r="AY6" s="22">
        <f t="shared" si="6"/>
        <v>357.34</v>
      </c>
      <c r="AZ6" s="22">
        <f t="shared" si="6"/>
        <v>366.03</v>
      </c>
      <c r="BA6" s="22">
        <f t="shared" si="6"/>
        <v>365.18</v>
      </c>
      <c r="BB6" s="22">
        <f t="shared" si="6"/>
        <v>327.77</v>
      </c>
      <c r="BC6" s="22">
        <f t="shared" si="6"/>
        <v>338.02</v>
      </c>
      <c r="BD6" s="21" t="str">
        <f>IF(BD7="","",IF(BD7="-","【-】","【"&amp;SUBSTITUTE(TEXT(BD7,"#,##0.00"),"-","△")&amp;"】"))</f>
        <v>【261.51】</v>
      </c>
      <c r="BE6" s="22">
        <f>IF(BE7="",NA(),BE7)</f>
        <v>560.08000000000004</v>
      </c>
      <c r="BF6" s="22">
        <f t="shared" ref="BF6:BN6" si="7">IF(BF7="",NA(),BF7)</f>
        <v>520.29999999999995</v>
      </c>
      <c r="BG6" s="22">
        <f t="shared" si="7"/>
        <v>487.85</v>
      </c>
      <c r="BH6" s="22">
        <f t="shared" si="7"/>
        <v>713.26</v>
      </c>
      <c r="BI6" s="22">
        <f t="shared" si="7"/>
        <v>660.54</v>
      </c>
      <c r="BJ6" s="22">
        <f t="shared" si="7"/>
        <v>373.69</v>
      </c>
      <c r="BK6" s="22">
        <f t="shared" si="7"/>
        <v>370.12</v>
      </c>
      <c r="BL6" s="22">
        <f t="shared" si="7"/>
        <v>371.65</v>
      </c>
      <c r="BM6" s="22">
        <f t="shared" si="7"/>
        <v>397.1</v>
      </c>
      <c r="BN6" s="22">
        <f t="shared" si="7"/>
        <v>379.91</v>
      </c>
      <c r="BO6" s="21" t="str">
        <f>IF(BO7="","",IF(BO7="-","【-】","【"&amp;SUBSTITUTE(TEXT(BO7,"#,##0.00"),"-","△")&amp;"】"))</f>
        <v>【265.16】</v>
      </c>
      <c r="BP6" s="22">
        <f>IF(BP7="",NA(),BP7)</f>
        <v>96.07</v>
      </c>
      <c r="BQ6" s="22">
        <f t="shared" ref="BQ6:BY6" si="8">IF(BQ7="",NA(),BQ7)</f>
        <v>98.45</v>
      </c>
      <c r="BR6" s="22">
        <f t="shared" si="8"/>
        <v>98.2</v>
      </c>
      <c r="BS6" s="22">
        <f t="shared" si="8"/>
        <v>87.81</v>
      </c>
      <c r="BT6" s="22">
        <f t="shared" si="8"/>
        <v>89.49</v>
      </c>
      <c r="BU6" s="22">
        <f t="shared" si="8"/>
        <v>99.87</v>
      </c>
      <c r="BV6" s="22">
        <f t="shared" si="8"/>
        <v>100.42</v>
      </c>
      <c r="BW6" s="22">
        <f t="shared" si="8"/>
        <v>98.77</v>
      </c>
      <c r="BX6" s="22">
        <f t="shared" si="8"/>
        <v>95.79</v>
      </c>
      <c r="BY6" s="22">
        <f t="shared" si="8"/>
        <v>98.3</v>
      </c>
      <c r="BZ6" s="21" t="str">
        <f>IF(BZ7="","",IF(BZ7="-","【-】","【"&amp;SUBSTITUTE(TEXT(BZ7,"#,##0.00"),"-","△")&amp;"】"))</f>
        <v>【102.35】</v>
      </c>
      <c r="CA6" s="22">
        <f>IF(CA7="",NA(),CA7)</f>
        <v>226.4</v>
      </c>
      <c r="CB6" s="22">
        <f t="shared" ref="CB6:CJ6" si="9">IF(CB7="",NA(),CB7)</f>
        <v>221.61</v>
      </c>
      <c r="CC6" s="22">
        <f t="shared" si="9"/>
        <v>221.3</v>
      </c>
      <c r="CD6" s="22">
        <f t="shared" si="9"/>
        <v>245.87</v>
      </c>
      <c r="CE6" s="22">
        <f t="shared" si="9"/>
        <v>242.19</v>
      </c>
      <c r="CF6" s="22">
        <f t="shared" si="9"/>
        <v>171.81</v>
      </c>
      <c r="CG6" s="22">
        <f t="shared" si="9"/>
        <v>171.67</v>
      </c>
      <c r="CH6" s="22">
        <f t="shared" si="9"/>
        <v>173.67</v>
      </c>
      <c r="CI6" s="22">
        <f t="shared" si="9"/>
        <v>171.13</v>
      </c>
      <c r="CJ6" s="22">
        <f t="shared" si="9"/>
        <v>173.7</v>
      </c>
      <c r="CK6" s="21" t="str">
        <f>IF(CK7="","",IF(CK7="-","【-】","【"&amp;SUBSTITUTE(TEXT(CK7,"#,##0.00"),"-","△")&amp;"】"))</f>
        <v>【167.74】</v>
      </c>
      <c r="CL6" s="22">
        <f>IF(CL7="",NA(),CL7)</f>
        <v>45.91</v>
      </c>
      <c r="CM6" s="22">
        <f t="shared" ref="CM6:CU6" si="10">IF(CM7="",NA(),CM7)</f>
        <v>46.9</v>
      </c>
      <c r="CN6" s="22">
        <f t="shared" si="10"/>
        <v>45.46</v>
      </c>
      <c r="CO6" s="22">
        <f t="shared" si="10"/>
        <v>47.8</v>
      </c>
      <c r="CP6" s="22">
        <f t="shared" si="10"/>
        <v>48.33</v>
      </c>
      <c r="CQ6" s="22">
        <f t="shared" si="10"/>
        <v>60.03</v>
      </c>
      <c r="CR6" s="22">
        <f t="shared" si="10"/>
        <v>59.74</v>
      </c>
      <c r="CS6" s="22">
        <f t="shared" si="10"/>
        <v>59.67</v>
      </c>
      <c r="CT6" s="22">
        <f t="shared" si="10"/>
        <v>60.12</v>
      </c>
      <c r="CU6" s="22">
        <f t="shared" si="10"/>
        <v>60.34</v>
      </c>
      <c r="CV6" s="21" t="str">
        <f>IF(CV7="","",IF(CV7="-","【-】","【"&amp;SUBSTITUTE(TEXT(CV7,"#,##0.00"),"-","△")&amp;"】"))</f>
        <v>【60.29】</v>
      </c>
      <c r="CW6" s="22">
        <f>IF(CW7="",NA(),CW7)</f>
        <v>84.36</v>
      </c>
      <c r="CX6" s="22">
        <f t="shared" ref="CX6:DF6" si="11">IF(CX7="",NA(),CX7)</f>
        <v>81.599999999999994</v>
      </c>
      <c r="CY6" s="22">
        <f t="shared" si="11"/>
        <v>82.21</v>
      </c>
      <c r="CZ6" s="22">
        <f t="shared" si="11"/>
        <v>86.2</v>
      </c>
      <c r="DA6" s="22">
        <f t="shared" si="11"/>
        <v>83.86</v>
      </c>
      <c r="DB6" s="22">
        <f t="shared" si="11"/>
        <v>84.81</v>
      </c>
      <c r="DC6" s="22">
        <f t="shared" si="11"/>
        <v>84.8</v>
      </c>
      <c r="DD6" s="22">
        <f t="shared" si="11"/>
        <v>84.6</v>
      </c>
      <c r="DE6" s="22">
        <f t="shared" si="11"/>
        <v>84.24</v>
      </c>
      <c r="DF6" s="22">
        <f t="shared" si="11"/>
        <v>84.19</v>
      </c>
      <c r="DG6" s="21" t="str">
        <f>IF(DG7="","",IF(DG7="-","【-】","【"&amp;SUBSTITUTE(TEXT(DG7,"#,##0.00"),"-","△")&amp;"】"))</f>
        <v>【90.12】</v>
      </c>
      <c r="DH6" s="22">
        <f>IF(DH7="",NA(),DH7)</f>
        <v>42.48</v>
      </c>
      <c r="DI6" s="22">
        <f t="shared" ref="DI6:DQ6" si="12">IF(DI7="",NA(),DI7)</f>
        <v>44.32</v>
      </c>
      <c r="DJ6" s="22">
        <f t="shared" si="12"/>
        <v>46.11</v>
      </c>
      <c r="DK6" s="22">
        <f t="shared" si="12"/>
        <v>35.79</v>
      </c>
      <c r="DL6" s="22">
        <f t="shared" si="12"/>
        <v>38.24</v>
      </c>
      <c r="DM6" s="22">
        <f t="shared" si="12"/>
        <v>47.28</v>
      </c>
      <c r="DN6" s="22">
        <f t="shared" si="12"/>
        <v>47.66</v>
      </c>
      <c r="DO6" s="22">
        <f t="shared" si="12"/>
        <v>48.17</v>
      </c>
      <c r="DP6" s="22">
        <f t="shared" si="12"/>
        <v>48.83</v>
      </c>
      <c r="DQ6" s="22">
        <f t="shared" si="12"/>
        <v>49.96</v>
      </c>
      <c r="DR6" s="21" t="str">
        <f>IF(DR7="","",IF(DR7="-","【-】","【"&amp;SUBSTITUTE(TEXT(DR7,"#,##0.00"),"-","△")&amp;"】"))</f>
        <v>【50.88】</v>
      </c>
      <c r="DS6" s="22">
        <f>IF(DS7="",NA(),DS7)</f>
        <v>3.51</v>
      </c>
      <c r="DT6" s="22">
        <f t="shared" ref="DT6:EB6" si="13">IF(DT7="",NA(),DT7)</f>
        <v>4.0599999999999996</v>
      </c>
      <c r="DU6" s="22">
        <f t="shared" si="13"/>
        <v>5.8</v>
      </c>
      <c r="DV6" s="22">
        <f t="shared" si="13"/>
        <v>5.62</v>
      </c>
      <c r="DW6" s="22">
        <f t="shared" si="13"/>
        <v>6.32</v>
      </c>
      <c r="DX6" s="22">
        <f t="shared" si="13"/>
        <v>12.19</v>
      </c>
      <c r="DY6" s="22">
        <f t="shared" si="13"/>
        <v>15.1</v>
      </c>
      <c r="DZ6" s="22">
        <f t="shared" si="13"/>
        <v>17.12</v>
      </c>
      <c r="EA6" s="22">
        <f t="shared" si="13"/>
        <v>18.18</v>
      </c>
      <c r="EB6" s="22">
        <f t="shared" si="13"/>
        <v>19.32</v>
      </c>
      <c r="EC6" s="21" t="str">
        <f>IF(EC7="","",IF(EC7="-","【-】","【"&amp;SUBSTITUTE(TEXT(EC7,"#,##0.00"),"-","△")&amp;"】"))</f>
        <v>【22.30】</v>
      </c>
      <c r="ED6" s="22">
        <f>IF(ED7="",NA(),ED7)</f>
        <v>0.64</v>
      </c>
      <c r="EE6" s="22">
        <f t="shared" ref="EE6:EM6" si="14">IF(EE7="",NA(),EE7)</f>
        <v>0.48</v>
      </c>
      <c r="EF6" s="22">
        <f t="shared" si="14"/>
        <v>0.41</v>
      </c>
      <c r="EG6" s="22">
        <f t="shared" si="14"/>
        <v>0.4</v>
      </c>
      <c r="EH6" s="22">
        <f t="shared" si="14"/>
        <v>0.53</v>
      </c>
      <c r="EI6" s="22">
        <f t="shared" si="14"/>
        <v>0.51</v>
      </c>
      <c r="EJ6" s="22">
        <f t="shared" si="14"/>
        <v>0.57999999999999996</v>
      </c>
      <c r="EK6" s="22">
        <f t="shared" si="14"/>
        <v>0.54</v>
      </c>
      <c r="EL6" s="22">
        <f t="shared" si="14"/>
        <v>0.56999999999999995</v>
      </c>
      <c r="EM6" s="22">
        <f t="shared" si="14"/>
        <v>0.52</v>
      </c>
      <c r="EN6" s="21" t="str">
        <f>IF(EN7="","",IF(EN7="-","【-】","【"&amp;SUBSTITUTE(TEXT(EN7,"#,##0.00"),"-","△")&amp;"】"))</f>
        <v>【0.66】</v>
      </c>
    </row>
    <row r="7" spans="1:144" s="23" customFormat="1" x14ac:dyDescent="0.15">
      <c r="A7" s="15"/>
      <c r="B7" s="24">
        <v>2021</v>
      </c>
      <c r="C7" s="24">
        <v>52078</v>
      </c>
      <c r="D7" s="24">
        <v>46</v>
      </c>
      <c r="E7" s="24">
        <v>1</v>
      </c>
      <c r="F7" s="24">
        <v>0</v>
      </c>
      <c r="G7" s="24">
        <v>1</v>
      </c>
      <c r="H7" s="24" t="s">
        <v>93</v>
      </c>
      <c r="I7" s="24" t="s">
        <v>94</v>
      </c>
      <c r="J7" s="24" t="s">
        <v>95</v>
      </c>
      <c r="K7" s="24" t="s">
        <v>96</v>
      </c>
      <c r="L7" s="24" t="s">
        <v>97</v>
      </c>
      <c r="M7" s="24" t="s">
        <v>98</v>
      </c>
      <c r="N7" s="25" t="s">
        <v>99</v>
      </c>
      <c r="O7" s="25">
        <v>64.459999999999994</v>
      </c>
      <c r="P7" s="25">
        <v>86.4</v>
      </c>
      <c r="Q7" s="25">
        <v>4363</v>
      </c>
      <c r="R7" s="25">
        <v>42450</v>
      </c>
      <c r="S7" s="25">
        <v>790.91</v>
      </c>
      <c r="T7" s="25">
        <v>53.67</v>
      </c>
      <c r="U7" s="25">
        <v>36391</v>
      </c>
      <c r="V7" s="25">
        <v>121.73</v>
      </c>
      <c r="W7" s="25">
        <v>298.95</v>
      </c>
      <c r="X7" s="25">
        <v>114.43</v>
      </c>
      <c r="Y7" s="25">
        <v>116.66</v>
      </c>
      <c r="Z7" s="25">
        <v>117.33</v>
      </c>
      <c r="AA7" s="25">
        <v>109.95</v>
      </c>
      <c r="AB7" s="25">
        <v>111.66</v>
      </c>
      <c r="AC7" s="25">
        <v>110.68</v>
      </c>
      <c r="AD7" s="25">
        <v>110.66</v>
      </c>
      <c r="AE7" s="25">
        <v>109.01</v>
      </c>
      <c r="AF7" s="25">
        <v>108.83</v>
      </c>
      <c r="AG7" s="25">
        <v>109.23</v>
      </c>
      <c r="AH7" s="25">
        <v>111.39</v>
      </c>
      <c r="AI7" s="25">
        <v>0</v>
      </c>
      <c r="AJ7" s="25">
        <v>0</v>
      </c>
      <c r="AK7" s="25">
        <v>0</v>
      </c>
      <c r="AL7" s="25">
        <v>0</v>
      </c>
      <c r="AM7" s="25">
        <v>0</v>
      </c>
      <c r="AN7" s="25">
        <v>3.56</v>
      </c>
      <c r="AO7" s="25">
        <v>2.74</v>
      </c>
      <c r="AP7" s="25">
        <v>3.7</v>
      </c>
      <c r="AQ7" s="25">
        <v>4.34</v>
      </c>
      <c r="AR7" s="25">
        <v>4.6900000000000004</v>
      </c>
      <c r="AS7" s="25">
        <v>1.3</v>
      </c>
      <c r="AT7" s="25">
        <v>225.5</v>
      </c>
      <c r="AU7" s="25">
        <v>245.83</v>
      </c>
      <c r="AV7" s="25">
        <v>265.58999999999997</v>
      </c>
      <c r="AW7" s="25">
        <v>177.3</v>
      </c>
      <c r="AX7" s="25">
        <v>190.8</v>
      </c>
      <c r="AY7" s="25">
        <v>357.34</v>
      </c>
      <c r="AZ7" s="25">
        <v>366.03</v>
      </c>
      <c r="BA7" s="25">
        <v>365.18</v>
      </c>
      <c r="BB7" s="25">
        <v>327.77</v>
      </c>
      <c r="BC7" s="25">
        <v>338.02</v>
      </c>
      <c r="BD7" s="25">
        <v>261.51</v>
      </c>
      <c r="BE7" s="25">
        <v>560.08000000000004</v>
      </c>
      <c r="BF7" s="25">
        <v>520.29999999999995</v>
      </c>
      <c r="BG7" s="25">
        <v>487.85</v>
      </c>
      <c r="BH7" s="25">
        <v>713.26</v>
      </c>
      <c r="BI7" s="25">
        <v>660.54</v>
      </c>
      <c r="BJ7" s="25">
        <v>373.69</v>
      </c>
      <c r="BK7" s="25">
        <v>370.12</v>
      </c>
      <c r="BL7" s="25">
        <v>371.65</v>
      </c>
      <c r="BM7" s="25">
        <v>397.1</v>
      </c>
      <c r="BN7" s="25">
        <v>379.91</v>
      </c>
      <c r="BO7" s="25">
        <v>265.16000000000003</v>
      </c>
      <c r="BP7" s="25">
        <v>96.07</v>
      </c>
      <c r="BQ7" s="25">
        <v>98.45</v>
      </c>
      <c r="BR7" s="25">
        <v>98.2</v>
      </c>
      <c r="BS7" s="25">
        <v>87.81</v>
      </c>
      <c r="BT7" s="25">
        <v>89.49</v>
      </c>
      <c r="BU7" s="25">
        <v>99.87</v>
      </c>
      <c r="BV7" s="25">
        <v>100.42</v>
      </c>
      <c r="BW7" s="25">
        <v>98.77</v>
      </c>
      <c r="BX7" s="25">
        <v>95.79</v>
      </c>
      <c r="BY7" s="25">
        <v>98.3</v>
      </c>
      <c r="BZ7" s="25">
        <v>102.35</v>
      </c>
      <c r="CA7" s="25">
        <v>226.4</v>
      </c>
      <c r="CB7" s="25">
        <v>221.61</v>
      </c>
      <c r="CC7" s="25">
        <v>221.3</v>
      </c>
      <c r="CD7" s="25">
        <v>245.87</v>
      </c>
      <c r="CE7" s="25">
        <v>242.19</v>
      </c>
      <c r="CF7" s="25">
        <v>171.81</v>
      </c>
      <c r="CG7" s="25">
        <v>171.67</v>
      </c>
      <c r="CH7" s="25">
        <v>173.67</v>
      </c>
      <c r="CI7" s="25">
        <v>171.13</v>
      </c>
      <c r="CJ7" s="25">
        <v>173.7</v>
      </c>
      <c r="CK7" s="25">
        <v>167.74</v>
      </c>
      <c r="CL7" s="25">
        <v>45.91</v>
      </c>
      <c r="CM7" s="25">
        <v>46.9</v>
      </c>
      <c r="CN7" s="25">
        <v>45.46</v>
      </c>
      <c r="CO7" s="25">
        <v>47.8</v>
      </c>
      <c r="CP7" s="25">
        <v>48.33</v>
      </c>
      <c r="CQ7" s="25">
        <v>60.03</v>
      </c>
      <c r="CR7" s="25">
        <v>59.74</v>
      </c>
      <c r="CS7" s="25">
        <v>59.67</v>
      </c>
      <c r="CT7" s="25">
        <v>60.12</v>
      </c>
      <c r="CU7" s="25">
        <v>60.34</v>
      </c>
      <c r="CV7" s="25">
        <v>60.29</v>
      </c>
      <c r="CW7" s="25">
        <v>84.36</v>
      </c>
      <c r="CX7" s="25">
        <v>81.599999999999994</v>
      </c>
      <c r="CY7" s="25">
        <v>82.21</v>
      </c>
      <c r="CZ7" s="25">
        <v>86.2</v>
      </c>
      <c r="DA7" s="25">
        <v>83.86</v>
      </c>
      <c r="DB7" s="25">
        <v>84.81</v>
      </c>
      <c r="DC7" s="25">
        <v>84.8</v>
      </c>
      <c r="DD7" s="25">
        <v>84.6</v>
      </c>
      <c r="DE7" s="25">
        <v>84.24</v>
      </c>
      <c r="DF7" s="25">
        <v>84.19</v>
      </c>
      <c r="DG7" s="25">
        <v>90.12</v>
      </c>
      <c r="DH7" s="25">
        <v>42.48</v>
      </c>
      <c r="DI7" s="25">
        <v>44.32</v>
      </c>
      <c r="DJ7" s="25">
        <v>46.11</v>
      </c>
      <c r="DK7" s="25">
        <v>35.79</v>
      </c>
      <c r="DL7" s="25">
        <v>38.24</v>
      </c>
      <c r="DM7" s="25">
        <v>47.28</v>
      </c>
      <c r="DN7" s="25">
        <v>47.66</v>
      </c>
      <c r="DO7" s="25">
        <v>48.17</v>
      </c>
      <c r="DP7" s="25">
        <v>48.83</v>
      </c>
      <c r="DQ7" s="25">
        <v>49.96</v>
      </c>
      <c r="DR7" s="25">
        <v>50.88</v>
      </c>
      <c r="DS7" s="25">
        <v>3.51</v>
      </c>
      <c r="DT7" s="25">
        <v>4.0599999999999996</v>
      </c>
      <c r="DU7" s="25">
        <v>5.8</v>
      </c>
      <c r="DV7" s="25">
        <v>5.62</v>
      </c>
      <c r="DW7" s="25">
        <v>6.32</v>
      </c>
      <c r="DX7" s="25">
        <v>12.19</v>
      </c>
      <c r="DY7" s="25">
        <v>15.1</v>
      </c>
      <c r="DZ7" s="25">
        <v>17.12</v>
      </c>
      <c r="EA7" s="25">
        <v>18.18</v>
      </c>
      <c r="EB7" s="25">
        <v>19.32</v>
      </c>
      <c r="EC7" s="25">
        <v>22.3</v>
      </c>
      <c r="ED7" s="25">
        <v>0.64</v>
      </c>
      <c r="EE7" s="25">
        <v>0.48</v>
      </c>
      <c r="EF7" s="25">
        <v>0.41</v>
      </c>
      <c r="EG7" s="25">
        <v>0.4</v>
      </c>
      <c r="EH7" s="25">
        <v>0.53</v>
      </c>
      <c r="EI7" s="25">
        <v>0.51</v>
      </c>
      <c r="EJ7" s="25">
        <v>0.57999999999999996</v>
      </c>
      <c r="EK7" s="25">
        <v>0.54</v>
      </c>
      <c r="EL7" s="25">
        <v>0.56999999999999995</v>
      </c>
      <c r="EM7" s="25">
        <v>0.52</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遥菜</cp:lastModifiedBy>
  <cp:lastPrinted>2023-01-13T09:08:05Z</cp:lastPrinted>
  <dcterms:created xsi:type="dcterms:W3CDTF">2022-12-01T00:53:23Z</dcterms:created>
  <dcterms:modified xsi:type="dcterms:W3CDTF">2023-01-16T02:30:01Z</dcterms:modified>
  <cp:category/>
</cp:coreProperties>
</file>