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2年度\35建設部\35160上下水道課共有\05調査・回答\0500調査・回答\0700420調査・回答　No.4\R5.1月\20230110_公営企業に係る経営比較分析表（令和３年度決算）の分析等について\02_回答\下水道事業\提出\"/>
    </mc:Choice>
  </mc:AlternateContent>
  <workbookProtection workbookAlgorithmName="SHA-512" workbookHashValue="3iey/j7mkmHdQNrIvMJw9NPbKZTByNSCM8I/HQ8Fb8MQ92SmrXZHKY0GjolIL+QyeF3mmc/p1I0RacQ3fgcWPg==" workbookSaltValue="g3J3ouGXEcPCQUfMy9Hzf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<sst xmlns="http://schemas.openxmlformats.org/spreadsheetml/2006/main" count="297" uniqueCount="116">
  <si>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</si>
  <si>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</si>
  <si>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</si>
  <si>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</si>
  <si>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</si>
  <si>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</si>
  <si>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</si>
  <si>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</si>
  <si>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</si>
  <si>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</si>
  <si>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</si>
  <si>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</si>
  <si>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</si>
  <si>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</si>
  <si>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</si>
  <si>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</si>
  <si>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</si>
  <si>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</si>
  <si>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</si>
  <si>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</si>
  <si>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</si>
  <si>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</si>
  <si>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</si>
  <si>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</si>
  <si>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</si>
  <si>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</si>
  <si>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</si>
  <si>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</si>
  <si>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</si>
  <si>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</si>
  <si>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</si>
  <si>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</si>
  <si>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</si>
  <si>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</si>
  <si>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</si>
  <si>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</si>
  <si>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</si>
  <si>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</si>
  <si>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</si>
  <si>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</si>
  <si>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</si>
  <si>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</si>
  <si>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</si>
  <si>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</si>
  <si>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</si>
  <si>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</si>
  <si>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</si>
  <si>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</si>
  <si>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</si>
  <si>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</si>
  <si>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</si>
  <si>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</si>
  <si>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</si>
  <si>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</si>
  <si>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</si>
  <si>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</si>
  <si>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</si>
  <si>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</si>
  <si>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</si>
  <si>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</si>
  <si>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</si>
  <si>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</si>
  <si>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</si>
  <si>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</si>
  <si>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</si>
  <si>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</si>
  <si>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</si>
  <si>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</si>
  <si>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</si>
  <si>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</si>
  <si>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</si>
  <si>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</si>
  <si>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</si>
  <si>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</si>
  <si>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</si>
  <si>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</si>
  <si>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</si>
  <si>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</si>
  <si>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</si>
  <si>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</si>
  <si>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</si>
  <si>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</si>
  <si>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</si>
  <si>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</si>
  <si>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</si>
  <si>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</si>
  <si>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</si>
  <si>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</si>
  <si>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</si>
  <si>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</si>
  <si>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</si>
  <si>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</si>
  <si>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</si>
  <si>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</si>
  <si>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</si>
  <si>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</si>
  <si>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</si>
  <si>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</si>
  <si>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</si>
  <si>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</si>
  <si>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</si>
  <si>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</si>
  <si>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</si>
  <si>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</si>
  <si>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</si>
  <si>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</si>
  <si>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</si>
  <si>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</si>
  <si>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</si>
  <si>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</si>
  <si>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</si>
  <si>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</si>
  <si>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</si>
  <si>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①有形固定資産減価償却率については、資産の老朽化度合を示すものであるが類似団体と比較し低い数値となっており、老朽化はそれほど進んでいないと考えられる。しかし、今後は資産の老朽化は進行していくことから、計画的な施設の長寿命化や更新が必要となる。
②管渠老朽化率については、法定</t>
    </r>
    <r>
      <rPr>
        <sz val="9"/>
        <rFont val="ＭＳ ゴシック"/>
        <family val="3"/>
        <charset val="128"/>
      </rPr>
      <t>耐用</t>
    </r>
    <r>
      <rPr>
        <sz val="9"/>
        <color theme="1"/>
        <rFont val="ＭＳ ゴシック"/>
        <family val="3"/>
        <charset val="128"/>
      </rPr>
      <t>年数を超えた管渠がないため算出されない。
③管渠改善率については、管渠更新を行っていないため算出されない。</t>
    </r>
    <rPh sb="79" eb="81">
      <t>コンゴ</t>
    </rPh>
    <rPh sb="107" eb="111">
      <t>チョウジュミョウカ</t>
    </rPh>
    <rPh sb="138" eb="140">
      <t>タイヨウ</t>
    </rPh>
    <phoneticPr fontId="4"/>
  </si>
  <si>
    <r>
      <rPr>
        <sz val="9"/>
        <rFont val="ＭＳ ゴシック"/>
        <family val="3"/>
        <charset val="128"/>
      </rPr>
      <t xml:space="preserve">
①②経常収支比率については、100％以上であることから単年度収支が黒字であることを示している。しかし、⑤経費回収率は100％を下回っており、使用料で回収すべき経費をすべて使用料で賄えず、一般会計からの繰入によっている。</t>
    </r>
    <r>
      <rPr>
        <sz val="9"/>
        <color theme="1"/>
        <rFont val="ＭＳ ゴシック"/>
        <family val="3"/>
        <charset val="128"/>
      </rPr>
      <t xml:space="preserve">
③流動比率については、100％を下回っていることから、１年以内に支払わなければならない負債を賄えていないことを示しているが、償還原資については使用料収入及び他会計による繰入が毎年予定されている。
</t>
    </r>
    <r>
      <rPr>
        <sz val="9"/>
        <rFont val="ＭＳ ゴシック"/>
        <family val="3"/>
        <charset val="128"/>
      </rPr>
      <t>④企業債残高対事業規模比率については、事業規模に対して使用料水準が低いため全額一般会計の負担となることから、類似団体と比較し大幅に低い数値となっている。
⑥汚水処理原価については、類似団体及び全国平均より高くなっている。</t>
    </r>
    <r>
      <rPr>
        <sz val="9"/>
        <color rgb="FFFF0000"/>
        <rFont val="ＭＳ ゴシック"/>
        <family val="3"/>
        <charset val="128"/>
      </rPr>
      <t xml:space="preserve">
</t>
    </r>
    <r>
      <rPr>
        <sz val="9"/>
        <color theme="1"/>
        <rFont val="ＭＳ ゴシック"/>
        <family val="3"/>
        <charset val="128"/>
      </rPr>
      <t xml:space="preserve">
⑦施設利用率については、類似団体と比較すると同程度となっているものの、50％を下回っている。今後施設の更新等を計画するにあたり、適正規模等の検証が必要と考えられる。
⑧水洗化率については、昨年度より増加したものの、類似団体と比較して低い状況にある。今後処理区域内人口が減少されることが想定されるなかで、これまでと同様、加入促進等の取組が必要と考えられる。</t>
    </r>
    <rPh sb="64" eb="65">
      <t>シタ</t>
    </rPh>
    <rPh sb="65" eb="66">
      <t>マワ</t>
    </rPh>
    <rPh sb="94" eb="96">
      <t>イッパン</t>
    </rPh>
    <rPh sb="96" eb="98">
      <t>カイケイ</t>
    </rPh>
    <rPh sb="101" eb="103">
      <t>クリイレ</t>
    </rPh>
    <rPh sb="128" eb="130">
      <t>シタマワ</t>
    </rPh>
    <rPh sb="199" eb="201">
      <t>マイトシ</t>
    </rPh>
    <rPh sb="201" eb="203">
      <t>ヨテイ</t>
    </rPh>
    <rPh sb="302" eb="306">
      <t>ルイジダンタイ</t>
    </rPh>
    <rPh sb="306" eb="307">
      <t>オヨ</t>
    </rPh>
    <rPh sb="308" eb="310">
      <t>ゼンコク</t>
    </rPh>
    <rPh sb="310" eb="312">
      <t>ヘイキン</t>
    </rPh>
    <rPh sb="314" eb="315">
      <t>タカ</t>
    </rPh>
    <rPh sb="363" eb="365">
      <t>シタマワ</t>
    </rPh>
    <rPh sb="419" eb="422">
      <t>サクネンド</t>
    </rPh>
    <rPh sb="424" eb="426">
      <t>ゾウカ</t>
    </rPh>
    <rPh sb="481" eb="483">
      <t>ドウヨウ</t>
    </rPh>
    <phoneticPr fontId="4"/>
  </si>
  <si>
    <r>
      <t>　経常収支比率は100％以上であるものの、経費回収率が100％以下であることから、引き続き経営改善に向けた取り組みが必要である。
　これまで包括的民間委託や窓口民間委託を実施しているが、引き続き民間活用により、経費節減や安定したサービスの提供を</t>
    </r>
    <r>
      <rPr>
        <sz val="9"/>
        <rFont val="ＭＳ ゴシック"/>
        <family val="3"/>
        <charset val="128"/>
      </rPr>
      <t>目指す。</t>
    </r>
    <r>
      <rPr>
        <sz val="9"/>
        <color theme="1"/>
        <rFont val="ＭＳ ゴシック"/>
        <family val="3"/>
        <charset val="128"/>
      </rPr>
      <t xml:space="preserve">
　また、大口需要家に対する加入活動や未水洗化家屋に対する普及啓発活動を強化し使用料収入の増加に努めるとともに、滞納対策を強化し収納率の向上を</t>
    </r>
    <r>
      <rPr>
        <sz val="9"/>
        <rFont val="ＭＳ ゴシック"/>
        <family val="3"/>
        <charset val="128"/>
      </rPr>
      <t>目指す。</t>
    </r>
    <r>
      <rPr>
        <sz val="9"/>
        <color theme="1"/>
        <rFont val="ＭＳ ゴシック"/>
        <family val="3"/>
        <charset val="128"/>
      </rPr>
      <t xml:space="preserve">　　
　今後も持続可能なサービスを提供していくためには、効率的な施設管理手法を検討、実施していくことで経常経費の更なる縮減を図るとともに、施設の長寿命化や更新にあたっては、適正な施設規模等を見極め、投資の平準化を図り更新していく必要がある。
</t>
    </r>
    <rPh sb="12" eb="14">
      <t>イジョウ</t>
    </rPh>
    <rPh sb="31" eb="33">
      <t>イカ</t>
    </rPh>
    <rPh sb="41" eb="42">
      <t>ヒ</t>
    </rPh>
    <rPh sb="43" eb="44">
      <t>ツヅ</t>
    </rPh>
    <rPh sb="45" eb="47">
      <t>ケイエイ</t>
    </rPh>
    <rPh sb="47" eb="49">
      <t>カイゼン</t>
    </rPh>
    <rPh sb="50" eb="51">
      <t>ム</t>
    </rPh>
    <rPh sb="53" eb="54">
      <t>ト</t>
    </rPh>
    <rPh sb="55" eb="56">
      <t>ク</t>
    </rPh>
    <rPh sb="58" eb="60">
      <t>ヒツヨウ</t>
    </rPh>
    <rPh sb="85" eb="87">
      <t>ジッシ</t>
    </rPh>
    <rPh sb="93" eb="94">
      <t>ヒ</t>
    </rPh>
    <rPh sb="95" eb="96">
      <t>ツヅ</t>
    </rPh>
    <rPh sb="97" eb="99">
      <t>ミンカン</t>
    </rPh>
    <rPh sb="99" eb="101">
      <t>カツヨウ</t>
    </rPh>
    <rPh sb="105" eb="107">
      <t>ケイヒ</t>
    </rPh>
    <rPh sb="107" eb="109">
      <t>セツゲン</t>
    </rPh>
    <rPh sb="110" eb="112">
      <t>アンテイ</t>
    </rPh>
    <rPh sb="119" eb="121">
      <t>テイキョウ</t>
    </rPh>
    <rPh sb="122" eb="124">
      <t>メザ</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</si>
</sst>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C912-484E-A8EA-5D7FCA322EA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0.39</c:v>
                </c:pt>
                <c:pt idx="4">
                  <c:v>0.1</c:v>
                </c:pt>
              </c:numCache>
            </c:numRef>
          </c:val>
          <c:smooth val="0"/>
          <c:extLst>
            <c:ext xmlns:c16="http://schemas.microsoft.com/office/drawing/2014/chart" uri="{C3380CC4-5D6E-409C-BE32-E72D297353CC}">
              <c16:uniqueId val="{00000001-C912-484E-A8EA-5D7FCA322EA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41.71</c:v>
                </c:pt>
                <c:pt idx="4">
                  <c:v>40.96</c:v>
                </c:pt>
              </c:numCache>
            </c:numRef>
          </c:val>
          <c:extLst>
            <c:ext xmlns:c16="http://schemas.microsoft.com/office/drawing/2014/chart" uri="{C3380CC4-5D6E-409C-BE32-E72D297353CC}">
              <c16:uniqueId val="{00000000-2F72-4178-B276-005A07BC46A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42.4</c:v>
                </c:pt>
                <c:pt idx="4">
                  <c:v>42.28</c:v>
                </c:pt>
              </c:numCache>
            </c:numRef>
          </c:val>
          <c:smooth val="0"/>
          <c:extLst>
            <c:ext xmlns:c16="http://schemas.microsoft.com/office/drawing/2014/chart" uri="{C3380CC4-5D6E-409C-BE32-E72D297353CC}">
              <c16:uniqueId val="{00000001-2F72-4178-B276-005A07BC46A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64.7</c:v>
                </c:pt>
                <c:pt idx="4">
                  <c:v>66.150000000000006</c:v>
                </c:pt>
              </c:numCache>
            </c:numRef>
          </c:val>
          <c:extLst>
            <c:ext xmlns:c16="http://schemas.microsoft.com/office/drawing/2014/chart" uri="{C3380CC4-5D6E-409C-BE32-E72D297353CC}">
              <c16:uniqueId val="{00000000-3E37-4F24-A53C-89E56E61497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84.19</c:v>
                </c:pt>
                <c:pt idx="4">
                  <c:v>84.34</c:v>
                </c:pt>
              </c:numCache>
            </c:numRef>
          </c:val>
          <c:smooth val="0"/>
          <c:extLst>
            <c:ext xmlns:c16="http://schemas.microsoft.com/office/drawing/2014/chart" uri="{C3380CC4-5D6E-409C-BE32-E72D297353CC}">
              <c16:uniqueId val="{00000001-3E37-4F24-A53C-89E56E61497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107.43</c:v>
                </c:pt>
                <c:pt idx="4">
                  <c:v>106.01</c:v>
                </c:pt>
              </c:numCache>
            </c:numRef>
          </c:val>
          <c:extLst>
            <c:ext xmlns:c16="http://schemas.microsoft.com/office/drawing/2014/chart" uri="{C3380CC4-5D6E-409C-BE32-E72D297353CC}">
              <c16:uniqueId val="{00000000-5F51-4D59-A6FB-3B5A508491A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105.78</c:v>
                </c:pt>
                <c:pt idx="4">
                  <c:v>106.09</c:v>
                </c:pt>
              </c:numCache>
            </c:numRef>
          </c:val>
          <c:smooth val="0"/>
          <c:extLst>
            <c:ext xmlns:c16="http://schemas.microsoft.com/office/drawing/2014/chart" uri="{C3380CC4-5D6E-409C-BE32-E72D297353CC}">
              <c16:uniqueId val="{00000001-5F51-4D59-A6FB-3B5A508491A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4</c:v>
                </c:pt>
                <c:pt idx="4">
                  <c:v>7.99</c:v>
                </c:pt>
              </c:numCache>
            </c:numRef>
          </c:val>
          <c:extLst>
            <c:ext xmlns:c16="http://schemas.microsoft.com/office/drawing/2014/chart" uri="{C3380CC4-5D6E-409C-BE32-E72D297353CC}">
              <c16:uniqueId val="{00000000-9DBC-46DD-AE30-725C65673FB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21.36</c:v>
                </c:pt>
                <c:pt idx="4">
                  <c:v>22.79</c:v>
                </c:pt>
              </c:numCache>
            </c:numRef>
          </c:val>
          <c:smooth val="0"/>
          <c:extLst>
            <c:ext xmlns:c16="http://schemas.microsoft.com/office/drawing/2014/chart" uri="{C3380CC4-5D6E-409C-BE32-E72D297353CC}">
              <c16:uniqueId val="{00000001-9DBC-46DD-AE30-725C65673FB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42D-4002-AA53-1DA55ED74E9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0.01</c:v>
                </c:pt>
              </c:numCache>
            </c:numRef>
          </c:val>
          <c:smooth val="0"/>
          <c:extLst>
            <c:ext xmlns:c16="http://schemas.microsoft.com/office/drawing/2014/chart" uri="{C3380CC4-5D6E-409C-BE32-E72D297353CC}">
              <c16:uniqueId val="{00000001-742D-4002-AA53-1DA55ED74E9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E06-4D7F-B480-C3721A9807E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63.96</c:v>
                </c:pt>
                <c:pt idx="4">
                  <c:v>69.42</c:v>
                </c:pt>
              </c:numCache>
            </c:numRef>
          </c:val>
          <c:smooth val="0"/>
          <c:extLst>
            <c:ext xmlns:c16="http://schemas.microsoft.com/office/drawing/2014/chart" uri="{C3380CC4-5D6E-409C-BE32-E72D297353CC}">
              <c16:uniqueId val="{00000001-4E06-4D7F-B480-C3721A9807E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50.46</c:v>
                </c:pt>
                <c:pt idx="4">
                  <c:v>67.14</c:v>
                </c:pt>
              </c:numCache>
            </c:numRef>
          </c:val>
          <c:extLst>
            <c:ext xmlns:c16="http://schemas.microsoft.com/office/drawing/2014/chart" uri="{C3380CC4-5D6E-409C-BE32-E72D297353CC}">
              <c16:uniqueId val="{00000000-41EF-46E7-9580-BBC9C6F6FC8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44.24</c:v>
                </c:pt>
                <c:pt idx="4">
                  <c:v>43.07</c:v>
                </c:pt>
              </c:numCache>
            </c:numRef>
          </c:val>
          <c:smooth val="0"/>
          <c:extLst>
            <c:ext xmlns:c16="http://schemas.microsoft.com/office/drawing/2014/chart" uri="{C3380CC4-5D6E-409C-BE32-E72D297353CC}">
              <c16:uniqueId val="{00000001-41EF-46E7-9580-BBC9C6F6FC8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2C1-4098-B558-7556A96E1D0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1258.43</c:v>
                </c:pt>
                <c:pt idx="4">
                  <c:v>1163.75</c:v>
                </c:pt>
              </c:numCache>
            </c:numRef>
          </c:val>
          <c:smooth val="0"/>
          <c:extLst>
            <c:ext xmlns:c16="http://schemas.microsoft.com/office/drawing/2014/chart" uri="{C3380CC4-5D6E-409C-BE32-E72D297353CC}">
              <c16:uniqueId val="{00000001-72C1-4098-B558-7556A96E1D0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88.06</c:v>
                </c:pt>
                <c:pt idx="4">
                  <c:v>91.09</c:v>
                </c:pt>
              </c:numCache>
            </c:numRef>
          </c:val>
          <c:extLst>
            <c:ext xmlns:c16="http://schemas.microsoft.com/office/drawing/2014/chart" uri="{C3380CC4-5D6E-409C-BE32-E72D297353CC}">
              <c16:uniqueId val="{00000000-2D9A-401B-88BE-67B0E685A66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73.36</c:v>
                </c:pt>
                <c:pt idx="4">
                  <c:v>72.599999999999994</c:v>
                </c:pt>
              </c:numCache>
            </c:numRef>
          </c:val>
          <c:smooth val="0"/>
          <c:extLst>
            <c:ext xmlns:c16="http://schemas.microsoft.com/office/drawing/2014/chart" uri="{C3380CC4-5D6E-409C-BE32-E72D297353CC}">
              <c16:uniqueId val="{00000001-2D9A-401B-88BE-67B0E685A66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265.62</c:v>
                </c:pt>
                <c:pt idx="4">
                  <c:v>258.27</c:v>
                </c:pt>
              </c:numCache>
            </c:numRef>
          </c:val>
          <c:extLst>
            <c:ext xmlns:c16="http://schemas.microsoft.com/office/drawing/2014/chart" uri="{C3380CC4-5D6E-409C-BE32-E72D297353CC}">
              <c16:uniqueId val="{00000000-79AD-42BD-BF24-932753AC838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224.88</c:v>
                </c:pt>
                <c:pt idx="4">
                  <c:v>228.64</c:v>
                </c:pt>
              </c:numCache>
            </c:numRef>
          </c:val>
          <c:smooth val="0"/>
          <c:extLst>
            <c:ext xmlns:c16="http://schemas.microsoft.com/office/drawing/2014/chart" uri="{C3380CC4-5D6E-409C-BE32-E72D297353CC}">
              <c16:uniqueId val="{00000001-79AD-42BD-BF24-932753AC838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湯沢市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42450</v>
      </c>
      <c r="AM8" s="42"/>
      <c r="AN8" s="42"/>
      <c r="AO8" s="42"/>
      <c r="AP8" s="42"/>
      <c r="AQ8" s="42"/>
      <c r="AR8" s="42"/>
      <c r="AS8" s="42"/>
      <c r="AT8" s="35">
        <f>データ!T6</f>
        <v>790.91</v>
      </c>
      <c r="AU8" s="35"/>
      <c r="AV8" s="35"/>
      <c r="AW8" s="35"/>
      <c r="AX8" s="35"/>
      <c r="AY8" s="35"/>
      <c r="AZ8" s="35"/>
      <c r="BA8" s="35"/>
      <c r="BB8" s="35">
        <f>データ!U6</f>
        <v>53.67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62.33</v>
      </c>
      <c r="J10" s="35"/>
      <c r="K10" s="35"/>
      <c r="L10" s="35"/>
      <c r="M10" s="35"/>
      <c r="N10" s="35"/>
      <c r="O10" s="35"/>
      <c r="P10" s="35">
        <f>データ!P6</f>
        <v>13.42</v>
      </c>
      <c r="Q10" s="35"/>
      <c r="R10" s="35"/>
      <c r="S10" s="35"/>
      <c r="T10" s="35"/>
      <c r="U10" s="35"/>
      <c r="V10" s="35"/>
      <c r="W10" s="35">
        <f>データ!Q6</f>
        <v>112</v>
      </c>
      <c r="X10" s="35"/>
      <c r="Y10" s="35"/>
      <c r="Z10" s="35"/>
      <c r="AA10" s="35"/>
      <c r="AB10" s="35"/>
      <c r="AC10" s="35"/>
      <c r="AD10" s="42">
        <f>データ!R6</f>
        <v>3763</v>
      </c>
      <c r="AE10" s="42"/>
      <c r="AF10" s="42"/>
      <c r="AG10" s="42"/>
      <c r="AH10" s="42"/>
      <c r="AI10" s="42"/>
      <c r="AJ10" s="42"/>
      <c r="AK10" s="2"/>
      <c r="AL10" s="42">
        <f>データ!V6</f>
        <v>5652</v>
      </c>
      <c r="AM10" s="42"/>
      <c r="AN10" s="42"/>
      <c r="AO10" s="42"/>
      <c r="AP10" s="42"/>
      <c r="AQ10" s="42"/>
      <c r="AR10" s="42"/>
      <c r="AS10" s="42"/>
      <c r="AT10" s="35">
        <f>データ!W6</f>
        <v>2.4700000000000002</v>
      </c>
      <c r="AU10" s="35"/>
      <c r="AV10" s="35"/>
      <c r="AW10" s="35"/>
      <c r="AX10" s="35"/>
      <c r="AY10" s="35"/>
      <c r="AZ10" s="35"/>
      <c r="BA10" s="35"/>
      <c r="BB10" s="35">
        <f>データ!X6</f>
        <v>2288.2600000000002</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113</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115</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qGNimxXptLihKzK6NsmUxKVBdAuoGFa1B+zKbVbYDVgbfXNgEbSpXfIzUD22/vrATSPtKiK+TebejPZ01cbjVA==" saltValue="9QC1/rOogIJuSBbV3ItH1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52078</v>
      </c>
      <c r="D6" s="19">
        <f t="shared" si="3"/>
        <v>46</v>
      </c>
      <c r="E6" s="19">
        <f t="shared" si="3"/>
        <v>17</v>
      </c>
      <c r="F6" s="19">
        <f t="shared" si="3"/>
        <v>4</v>
      </c>
      <c r="G6" s="19">
        <f t="shared" si="3"/>
        <v>0</v>
      </c>
      <c r="H6" s="19" t="str">
        <f t="shared" si="3"/>
        <v>秋田県　湯沢市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62.33</v>
      </c>
      <c r="P6" s="20">
        <f t="shared" si="3"/>
        <v>13.42</v>
      </c>
      <c r="Q6" s="20">
        <f t="shared" si="3"/>
        <v>112</v>
      </c>
      <c r="R6" s="20">
        <f t="shared" si="3"/>
        <v>3763</v>
      </c>
      <c r="S6" s="20">
        <f t="shared" si="3"/>
        <v>42450</v>
      </c>
      <c r="T6" s="20">
        <f t="shared" si="3"/>
        <v>790.91</v>
      </c>
      <c r="U6" s="20">
        <f t="shared" si="3"/>
        <v>53.67</v>
      </c>
      <c r="V6" s="20">
        <f t="shared" si="3"/>
        <v>5652</v>
      </c>
      <c r="W6" s="20">
        <f t="shared" si="3"/>
        <v>2.4700000000000002</v>
      </c>
      <c r="X6" s="20">
        <f t="shared" si="3"/>
        <v>2288.2600000000002</v>
      </c>
      <c r="Y6" s="21" t="str">
        <f>IF(Y7="",NA(),Y7)</f>
        <v>-</v>
      </c>
      <c r="Z6" s="21" t="str">
        <f t="shared" ref="Z6:AH6" si="4">IF(Z7="",NA(),Z7)</f>
        <v>-</v>
      </c>
      <c r="AA6" s="21" t="str">
        <f t="shared" si="4"/>
        <v>-</v>
      </c>
      <c r="AB6" s="21">
        <f t="shared" si="4"/>
        <v>107.43</v>
      </c>
      <c r="AC6" s="21">
        <f t="shared" si="4"/>
        <v>106.01</v>
      </c>
      <c r="AD6" s="21" t="str">
        <f t="shared" si="4"/>
        <v>-</v>
      </c>
      <c r="AE6" s="21" t="str">
        <f t="shared" si="4"/>
        <v>-</v>
      </c>
      <c r="AF6" s="21" t="str">
        <f t="shared" si="4"/>
        <v>-</v>
      </c>
      <c r="AG6" s="21">
        <f t="shared" si="4"/>
        <v>105.78</v>
      </c>
      <c r="AH6" s="21">
        <f t="shared" si="4"/>
        <v>106.09</v>
      </c>
      <c r="AI6" s="20" t="str">
        <f>IF(AI7="","",IF(AI7="-","【-】","【"&amp;SUBSTITUTE(TEXT(AI7,"#,##0.00"),"-","△")&amp;"】"))</f>
        <v>【105.35】</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63.96</v>
      </c>
      <c r="AS6" s="21">
        <f t="shared" si="5"/>
        <v>69.42</v>
      </c>
      <c r="AT6" s="20" t="str">
        <f>IF(AT7="","",IF(AT7="-","【-】","【"&amp;SUBSTITUTE(TEXT(AT7,"#,##0.00"),"-","△")&amp;"】"))</f>
        <v>【63.89】</v>
      </c>
      <c r="AU6" s="21" t="str">
        <f>IF(AU7="",NA(),AU7)</f>
        <v>-</v>
      </c>
      <c r="AV6" s="21" t="str">
        <f t="shared" ref="AV6:BD6" si="6">IF(AV7="",NA(),AV7)</f>
        <v>-</v>
      </c>
      <c r="AW6" s="21" t="str">
        <f t="shared" si="6"/>
        <v>-</v>
      </c>
      <c r="AX6" s="21">
        <f t="shared" si="6"/>
        <v>50.46</v>
      </c>
      <c r="AY6" s="21">
        <f t="shared" si="6"/>
        <v>67.14</v>
      </c>
      <c r="AZ6" s="21" t="str">
        <f t="shared" si="6"/>
        <v>-</v>
      </c>
      <c r="BA6" s="21" t="str">
        <f t="shared" si="6"/>
        <v>-</v>
      </c>
      <c r="BB6" s="21" t="str">
        <f t="shared" si="6"/>
        <v>-</v>
      </c>
      <c r="BC6" s="21">
        <f t="shared" si="6"/>
        <v>44.24</v>
      </c>
      <c r="BD6" s="21">
        <f t="shared" si="6"/>
        <v>43.07</v>
      </c>
      <c r="BE6" s="20" t="str">
        <f>IF(BE7="","",IF(BE7="-","【-】","【"&amp;SUBSTITUTE(TEXT(BE7,"#,##0.00"),"-","△")&amp;"】"))</f>
        <v>【44.07】</v>
      </c>
      <c r="BF6" s="21" t="str">
        <f>IF(BF7="",NA(),BF7)</f>
        <v>-</v>
      </c>
      <c r="BG6" s="21" t="str">
        <f t="shared" ref="BG6:BO6" si="7">IF(BG7="",NA(),BG7)</f>
        <v>-</v>
      </c>
      <c r="BH6" s="21" t="str">
        <f t="shared" si="7"/>
        <v>-</v>
      </c>
      <c r="BI6" s="20">
        <f t="shared" si="7"/>
        <v>0</v>
      </c>
      <c r="BJ6" s="20">
        <f t="shared" si="7"/>
        <v>0</v>
      </c>
      <c r="BK6" s="21" t="str">
        <f t="shared" si="7"/>
        <v>-</v>
      </c>
      <c r="BL6" s="21" t="str">
        <f t="shared" si="7"/>
        <v>-</v>
      </c>
      <c r="BM6" s="21" t="str">
        <f t="shared" si="7"/>
        <v>-</v>
      </c>
      <c r="BN6" s="21">
        <f t="shared" si="7"/>
        <v>1258.43</v>
      </c>
      <c r="BO6" s="21">
        <f t="shared" si="7"/>
        <v>1163.75</v>
      </c>
      <c r="BP6" s="20" t="str">
        <f>IF(BP7="","",IF(BP7="-","【-】","【"&amp;SUBSTITUTE(TEXT(BP7,"#,##0.00"),"-","△")&amp;"】"))</f>
        <v>【1,201.79】</v>
      </c>
      <c r="BQ6" s="21" t="str">
        <f>IF(BQ7="",NA(),BQ7)</f>
        <v>-</v>
      </c>
      <c r="BR6" s="21" t="str">
        <f t="shared" ref="BR6:BZ6" si="8">IF(BR7="",NA(),BR7)</f>
        <v>-</v>
      </c>
      <c r="BS6" s="21" t="str">
        <f t="shared" si="8"/>
        <v>-</v>
      </c>
      <c r="BT6" s="21">
        <f t="shared" si="8"/>
        <v>88.06</v>
      </c>
      <c r="BU6" s="21">
        <f t="shared" si="8"/>
        <v>91.09</v>
      </c>
      <c r="BV6" s="21" t="str">
        <f t="shared" si="8"/>
        <v>-</v>
      </c>
      <c r="BW6" s="21" t="str">
        <f t="shared" si="8"/>
        <v>-</v>
      </c>
      <c r="BX6" s="21" t="str">
        <f t="shared" si="8"/>
        <v>-</v>
      </c>
      <c r="BY6" s="21">
        <f t="shared" si="8"/>
        <v>73.36</v>
      </c>
      <c r="BZ6" s="21">
        <f t="shared" si="8"/>
        <v>72.599999999999994</v>
      </c>
      <c r="CA6" s="20" t="str">
        <f>IF(CA7="","",IF(CA7="-","【-】","【"&amp;SUBSTITUTE(TEXT(CA7,"#,##0.00"),"-","△")&amp;"】"))</f>
        <v>【75.31】</v>
      </c>
      <c r="CB6" s="21" t="str">
        <f>IF(CB7="",NA(),CB7)</f>
        <v>-</v>
      </c>
      <c r="CC6" s="21" t="str">
        <f t="shared" ref="CC6:CK6" si="9">IF(CC7="",NA(),CC7)</f>
        <v>-</v>
      </c>
      <c r="CD6" s="21" t="str">
        <f t="shared" si="9"/>
        <v>-</v>
      </c>
      <c r="CE6" s="21">
        <f t="shared" si="9"/>
        <v>265.62</v>
      </c>
      <c r="CF6" s="21">
        <f t="shared" si="9"/>
        <v>258.27</v>
      </c>
      <c r="CG6" s="21" t="str">
        <f t="shared" si="9"/>
        <v>-</v>
      </c>
      <c r="CH6" s="21" t="str">
        <f t="shared" si="9"/>
        <v>-</v>
      </c>
      <c r="CI6" s="21" t="str">
        <f t="shared" si="9"/>
        <v>-</v>
      </c>
      <c r="CJ6" s="21">
        <f t="shared" si="9"/>
        <v>224.88</v>
      </c>
      <c r="CK6" s="21">
        <f t="shared" si="9"/>
        <v>228.64</v>
      </c>
      <c r="CL6" s="20" t="str">
        <f>IF(CL7="","",IF(CL7="-","【-】","【"&amp;SUBSTITUTE(TEXT(CL7,"#,##0.00"),"-","△")&amp;"】"))</f>
        <v>【216.39】</v>
      </c>
      <c r="CM6" s="21" t="str">
        <f>IF(CM7="",NA(),CM7)</f>
        <v>-</v>
      </c>
      <c r="CN6" s="21" t="str">
        <f t="shared" ref="CN6:CV6" si="10">IF(CN7="",NA(),CN7)</f>
        <v>-</v>
      </c>
      <c r="CO6" s="21" t="str">
        <f t="shared" si="10"/>
        <v>-</v>
      </c>
      <c r="CP6" s="21">
        <f t="shared" si="10"/>
        <v>41.71</v>
      </c>
      <c r="CQ6" s="21">
        <f t="shared" si="10"/>
        <v>40.96</v>
      </c>
      <c r="CR6" s="21" t="str">
        <f t="shared" si="10"/>
        <v>-</v>
      </c>
      <c r="CS6" s="21" t="str">
        <f t="shared" si="10"/>
        <v>-</v>
      </c>
      <c r="CT6" s="21" t="str">
        <f t="shared" si="10"/>
        <v>-</v>
      </c>
      <c r="CU6" s="21">
        <f t="shared" si="10"/>
        <v>42.4</v>
      </c>
      <c r="CV6" s="21">
        <f t="shared" si="10"/>
        <v>42.28</v>
      </c>
      <c r="CW6" s="20" t="str">
        <f>IF(CW7="","",IF(CW7="-","【-】","【"&amp;SUBSTITUTE(TEXT(CW7,"#,##0.00"),"-","△")&amp;"】"))</f>
        <v>【42.57】</v>
      </c>
      <c r="CX6" s="21" t="str">
        <f>IF(CX7="",NA(),CX7)</f>
        <v>-</v>
      </c>
      <c r="CY6" s="21" t="str">
        <f t="shared" ref="CY6:DG6" si="11">IF(CY7="",NA(),CY7)</f>
        <v>-</v>
      </c>
      <c r="CZ6" s="21" t="str">
        <f t="shared" si="11"/>
        <v>-</v>
      </c>
      <c r="DA6" s="21">
        <f t="shared" si="11"/>
        <v>64.7</v>
      </c>
      <c r="DB6" s="21">
        <f t="shared" si="11"/>
        <v>66.150000000000006</v>
      </c>
      <c r="DC6" s="21" t="str">
        <f t="shared" si="11"/>
        <v>-</v>
      </c>
      <c r="DD6" s="21" t="str">
        <f t="shared" si="11"/>
        <v>-</v>
      </c>
      <c r="DE6" s="21" t="str">
        <f t="shared" si="11"/>
        <v>-</v>
      </c>
      <c r="DF6" s="21">
        <f t="shared" si="11"/>
        <v>84.19</v>
      </c>
      <c r="DG6" s="21">
        <f t="shared" si="11"/>
        <v>84.34</v>
      </c>
      <c r="DH6" s="20" t="str">
        <f>IF(DH7="","",IF(DH7="-","【-】","【"&amp;SUBSTITUTE(TEXT(DH7,"#,##0.00"),"-","△")&amp;"】"))</f>
        <v>【85.24】</v>
      </c>
      <c r="DI6" s="21" t="str">
        <f>IF(DI7="",NA(),DI7)</f>
        <v>-</v>
      </c>
      <c r="DJ6" s="21" t="str">
        <f t="shared" ref="DJ6:DR6" si="12">IF(DJ7="",NA(),DJ7)</f>
        <v>-</v>
      </c>
      <c r="DK6" s="21" t="str">
        <f t="shared" si="12"/>
        <v>-</v>
      </c>
      <c r="DL6" s="21">
        <f t="shared" si="12"/>
        <v>4</v>
      </c>
      <c r="DM6" s="21">
        <f t="shared" si="12"/>
        <v>7.99</v>
      </c>
      <c r="DN6" s="21" t="str">
        <f t="shared" si="12"/>
        <v>-</v>
      </c>
      <c r="DO6" s="21" t="str">
        <f t="shared" si="12"/>
        <v>-</v>
      </c>
      <c r="DP6" s="21" t="str">
        <f t="shared" si="12"/>
        <v>-</v>
      </c>
      <c r="DQ6" s="21">
        <f t="shared" si="12"/>
        <v>21.36</v>
      </c>
      <c r="DR6" s="21">
        <f t="shared" si="12"/>
        <v>22.79</v>
      </c>
      <c r="DS6" s="20" t="str">
        <f>IF(DS7="","",IF(DS7="-","【-】","【"&amp;SUBSTITUTE(TEXT(DS7,"#,##0.00"),"-","△")&amp;"】"))</f>
        <v>【25.87】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1">
        <f t="shared" si="13"/>
        <v>0.01</v>
      </c>
      <c r="EC6" s="21">
        <f t="shared" si="13"/>
        <v>0.01</v>
      </c>
      <c r="ED6" s="20" t="str">
        <f>IF(ED7="","",IF(ED7="-","【-】","【"&amp;SUBSTITUTE(TEXT(ED7,"#,##0.00"),"-","△")&amp;"】"))</f>
        <v>【0.01】</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0.39</v>
      </c>
      <c r="EN6" s="21">
        <f t="shared" si="14"/>
        <v>0.1</v>
      </c>
      <c r="EO6" s="20" t="str">
        <f>IF(EO7="","",IF(EO7="-","【-】","【"&amp;SUBSTITUTE(TEXT(EO7,"#,##0.00"),"-","△")&amp;"】"))</f>
        <v>【0.15】</v>
      </c>
    </row>
    <row r="7" spans="1:148" s="22" customFormat="1" x14ac:dyDescent="0.15">
      <c r="A7" s="14"/>
      <c r="B7" s="23">
        <v>2021</v>
      </c>
      <c r="C7" s="23">
        <v>52078</v>
      </c>
      <c r="D7" s="23">
        <v>46</v>
      </c>
      <c r="E7" s="23">
        <v>17</v>
      </c>
      <c r="F7" s="23">
        <v>4</v>
      </c>
      <c r="G7" s="23">
        <v>0</v>
      </c>
      <c r="H7" s="23" t="s">
        <v>96</v>
      </c>
      <c r="I7" s="23" t="s">
        <v>97</v>
      </c>
      <c r="J7" s="23" t="s">
        <v>98</v>
      </c>
      <c r="K7" s="23" t="s">
        <v>99</v>
      </c>
      <c r="L7" s="23" t="s">
        <v>100</v>
      </c>
      <c r="M7" s="23" t="s">
        <v>101</v>
      </c>
      <c r="N7" s="24" t="s">
        <v>102</v>
      </c>
      <c r="O7" s="24">
        <v>62.33</v>
      </c>
      <c r="P7" s="24">
        <v>13.42</v>
      </c>
      <c r="Q7" s="24">
        <v>112</v>
      </c>
      <c r="R7" s="24">
        <v>3763</v>
      </c>
      <c r="S7" s="24">
        <v>42450</v>
      </c>
      <c r="T7" s="24">
        <v>790.91</v>
      </c>
      <c r="U7" s="24">
        <v>53.67</v>
      </c>
      <c r="V7" s="24">
        <v>5652</v>
      </c>
      <c r="W7" s="24">
        <v>2.4700000000000002</v>
      </c>
      <c r="X7" s="24">
        <v>2288.2600000000002</v>
      </c>
      <c r="Y7" s="24" t="s">
        <v>102</v>
      </c>
      <c r="Z7" s="24" t="s">
        <v>102</v>
      </c>
      <c r="AA7" s="24" t="s">
        <v>102</v>
      </c>
      <c r="AB7" s="24">
        <v>107.43</v>
      </c>
      <c r="AC7" s="24">
        <v>106.01</v>
      </c>
      <c r="AD7" s="24" t="s">
        <v>102</v>
      </c>
      <c r="AE7" s="24" t="s">
        <v>102</v>
      </c>
      <c r="AF7" s="24" t="s">
        <v>102</v>
      </c>
      <c r="AG7" s="24">
        <v>105.78</v>
      </c>
      <c r="AH7" s="24">
        <v>106.09</v>
      </c>
      <c r="AI7" s="24">
        <v>105.35</v>
      </c>
      <c r="AJ7" s="24" t="s">
        <v>102</v>
      </c>
      <c r="AK7" s="24" t="s">
        <v>102</v>
      </c>
      <c r="AL7" s="24" t="s">
        <v>102</v>
      </c>
      <c r="AM7" s="24">
        <v>0</v>
      </c>
      <c r="AN7" s="24">
        <v>0</v>
      </c>
      <c r="AO7" s="24" t="s">
        <v>102</v>
      </c>
      <c r="AP7" s="24" t="s">
        <v>102</v>
      </c>
      <c r="AQ7" s="24" t="s">
        <v>102</v>
      </c>
      <c r="AR7" s="24">
        <v>63.96</v>
      </c>
      <c r="AS7" s="24">
        <v>69.42</v>
      </c>
      <c r="AT7" s="24">
        <v>63.89</v>
      </c>
      <c r="AU7" s="24" t="s">
        <v>102</v>
      </c>
      <c r="AV7" s="24" t="s">
        <v>102</v>
      </c>
      <c r="AW7" s="24" t="s">
        <v>102</v>
      </c>
      <c r="AX7" s="24">
        <v>50.46</v>
      </c>
      <c r="AY7" s="24">
        <v>67.14</v>
      </c>
      <c r="AZ7" s="24" t="s">
        <v>102</v>
      </c>
      <c r="BA7" s="24" t="s">
        <v>102</v>
      </c>
      <c r="BB7" s="24" t="s">
        <v>102</v>
      </c>
      <c r="BC7" s="24">
        <v>44.24</v>
      </c>
      <c r="BD7" s="24">
        <v>43.07</v>
      </c>
      <c r="BE7" s="24">
        <v>44.07</v>
      </c>
      <c r="BF7" s="24" t="s">
        <v>102</v>
      </c>
      <c r="BG7" s="24" t="s">
        <v>102</v>
      </c>
      <c r="BH7" s="24" t="s">
        <v>102</v>
      </c>
      <c r="BI7" s="24">
        <v>0</v>
      </c>
      <c r="BJ7" s="24">
        <v>0</v>
      </c>
      <c r="BK7" s="24" t="s">
        <v>102</v>
      </c>
      <c r="BL7" s="24" t="s">
        <v>102</v>
      </c>
      <c r="BM7" s="24" t="s">
        <v>102</v>
      </c>
      <c r="BN7" s="24">
        <v>1258.43</v>
      </c>
      <c r="BO7" s="24">
        <v>1163.75</v>
      </c>
      <c r="BP7" s="24">
        <v>1201.79</v>
      </c>
      <c r="BQ7" s="24" t="s">
        <v>102</v>
      </c>
      <c r="BR7" s="24" t="s">
        <v>102</v>
      </c>
      <c r="BS7" s="24" t="s">
        <v>102</v>
      </c>
      <c r="BT7" s="24">
        <v>88.06</v>
      </c>
      <c r="BU7" s="24">
        <v>91.09</v>
      </c>
      <c r="BV7" s="24" t="s">
        <v>102</v>
      </c>
      <c r="BW7" s="24" t="s">
        <v>102</v>
      </c>
      <c r="BX7" s="24" t="s">
        <v>102</v>
      </c>
      <c r="BY7" s="24">
        <v>73.36</v>
      </c>
      <c r="BZ7" s="24">
        <v>72.599999999999994</v>
      </c>
      <c r="CA7" s="24">
        <v>75.31</v>
      </c>
      <c r="CB7" s="24" t="s">
        <v>102</v>
      </c>
      <c r="CC7" s="24" t="s">
        <v>102</v>
      </c>
      <c r="CD7" s="24" t="s">
        <v>102</v>
      </c>
      <c r="CE7" s="24">
        <v>265.62</v>
      </c>
      <c r="CF7" s="24">
        <v>258.27</v>
      </c>
      <c r="CG7" s="24" t="s">
        <v>102</v>
      </c>
      <c r="CH7" s="24" t="s">
        <v>102</v>
      </c>
      <c r="CI7" s="24" t="s">
        <v>102</v>
      </c>
      <c r="CJ7" s="24">
        <v>224.88</v>
      </c>
      <c r="CK7" s="24">
        <v>228.64</v>
      </c>
      <c r="CL7" s="24">
        <v>216.39</v>
      </c>
      <c r="CM7" s="24" t="s">
        <v>102</v>
      </c>
      <c r="CN7" s="24" t="s">
        <v>102</v>
      </c>
      <c r="CO7" s="24" t="s">
        <v>102</v>
      </c>
      <c r="CP7" s="24">
        <v>41.71</v>
      </c>
      <c r="CQ7" s="24">
        <v>40.96</v>
      </c>
      <c r="CR7" s="24" t="s">
        <v>102</v>
      </c>
      <c r="CS7" s="24" t="s">
        <v>102</v>
      </c>
      <c r="CT7" s="24" t="s">
        <v>102</v>
      </c>
      <c r="CU7" s="24">
        <v>42.4</v>
      </c>
      <c r="CV7" s="24">
        <v>42.28</v>
      </c>
      <c r="CW7" s="24">
        <v>42.57</v>
      </c>
      <c r="CX7" s="24" t="s">
        <v>102</v>
      </c>
      <c r="CY7" s="24" t="s">
        <v>102</v>
      </c>
      <c r="CZ7" s="24" t="s">
        <v>102</v>
      </c>
      <c r="DA7" s="24">
        <v>64.7</v>
      </c>
      <c r="DB7" s="24">
        <v>66.150000000000006</v>
      </c>
      <c r="DC7" s="24" t="s">
        <v>102</v>
      </c>
      <c r="DD7" s="24" t="s">
        <v>102</v>
      </c>
      <c r="DE7" s="24" t="s">
        <v>102</v>
      </c>
      <c r="DF7" s="24">
        <v>84.19</v>
      </c>
      <c r="DG7" s="24">
        <v>84.34</v>
      </c>
      <c r="DH7" s="24">
        <v>85.24</v>
      </c>
      <c r="DI7" s="24" t="s">
        <v>102</v>
      </c>
      <c r="DJ7" s="24" t="s">
        <v>102</v>
      </c>
      <c r="DK7" s="24" t="s">
        <v>102</v>
      </c>
      <c r="DL7" s="24">
        <v>4</v>
      </c>
      <c r="DM7" s="24">
        <v>7.99</v>
      </c>
      <c r="DN7" s="24" t="s">
        <v>102</v>
      </c>
      <c r="DO7" s="24" t="s">
        <v>102</v>
      </c>
      <c r="DP7" s="24" t="s">
        <v>102</v>
      </c>
      <c r="DQ7" s="24">
        <v>21.36</v>
      </c>
      <c r="DR7" s="24">
        <v>22.79</v>
      </c>
      <c r="DS7" s="24">
        <v>25.87</v>
      </c>
      <c r="DT7" s="24" t="s">
        <v>102</v>
      </c>
      <c r="DU7" s="24" t="s">
        <v>102</v>
      </c>
      <c r="DV7" s="24" t="s">
        <v>102</v>
      </c>
      <c r="DW7" s="24">
        <v>0</v>
      </c>
      <c r="DX7" s="24">
        <v>0</v>
      </c>
      <c r="DY7" s="24" t="s">
        <v>102</v>
      </c>
      <c r="DZ7" s="24" t="s">
        <v>102</v>
      </c>
      <c r="EA7" s="24" t="s">
        <v>102</v>
      </c>
      <c r="EB7" s="24">
        <v>0.01</v>
      </c>
      <c r="EC7" s="24">
        <v>0.01</v>
      </c>
      <c r="ED7" s="24">
        <v>0.01</v>
      </c>
      <c r="EE7" s="24" t="s">
        <v>102</v>
      </c>
      <c r="EF7" s="24" t="s">
        <v>102</v>
      </c>
      <c r="EG7" s="24" t="s">
        <v>102</v>
      </c>
      <c r="EH7" s="24">
        <v>0</v>
      </c>
      <c r="EI7" s="24">
        <v>0</v>
      </c>
      <c r="EJ7" s="24" t="s">
        <v>102</v>
      </c>
      <c r="EK7" s="24" t="s">
        <v>102</v>
      </c>
      <c r="EL7" s="24" t="s">
        <v>102</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cp:lastPrinted>2023-01-12T09:18:51Z</cp:lastPrinted>
  <dcterms:created xsi:type="dcterms:W3CDTF">2022-12-01T01:26:03Z</dcterms:created>
  <dcterms:modified xsi:type="dcterms:W3CDTF">2023-01-16T02:47:20Z</dcterms:modified>
  <cp:category/>
</cp:coreProperties>
</file>