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891\Desktop\"/>
    </mc:Choice>
  </mc:AlternateContent>
  <workbookProtection workbookAlgorithmName="SHA-512" workbookHashValue="qbHLC0lIXKWPF6TQVXp9mzL7Rgs5DooTwu3ub2cTyTBOpzXFbsaXRg3aHmykmzUm7vlKry0l7uA5IsrVtCfYLw==" workbookSaltValue="GcSGrfpffDGOWyne+GXtP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<sst xmlns="http://schemas.openxmlformats.org/spreadsheetml/2006/main" count="297" uniqueCount="115">
  <si>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</si>
  <si>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</si>
  <si>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</si>
  <si>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</si>
  <si>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</si>
  <si>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</si>
  <si>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</si>
  <si>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</si>
  <si>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</si>
  <si>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</si>
  <si>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</si>
  <si>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</si>
  <si>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</si>
  <si>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</si>
  <si>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</si>
  <si>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</si>
  <si>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</si>
  <si>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</si>
  <si>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</si>
  <si>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</si>
  <si>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</si>
  <si>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</si>
  <si>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</si>
  <si>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</si>
  <si>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</si>
  <si>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</si>
  <si>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</si>
  <si>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</si>
  <si>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</si>
  <si>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</si>
  <si>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</si>
  <si>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</si>
  <si>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</si>
  <si>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</si>
  <si>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</si>
  <si>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</si>
  <si>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</si>
  <si>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</si>
  <si>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</si>
  <si>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</si>
  <si>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</si>
  <si>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</si>
  <si>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</si>
  <si>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</si>
  <si>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</si>
  <si>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</si>
  <si>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</si>
  <si>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</si>
  <si>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</si>
  <si>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</si>
  <si>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</si>
  <si>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</si>
  <si>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</si>
  <si>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</si>
  <si>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</si>
  <si>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</si>
  <si>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</si>
  <si>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</si>
  <si>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</si>
  <si>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</si>
  <si>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</si>
  <si>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</si>
  <si>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</si>
  <si>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</si>
  <si>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</si>
  <si>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</si>
  <si>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</si>
  <si>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</si>
  <si>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</si>
  <si>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</si>
  <si>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</si>
  <si>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</si>
  <si>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</si>
  <si>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</si>
  <si>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</si>
  <si>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</si>
  <si>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</si>
  <si>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</si>
  <si>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</si>
  <si>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</si>
  <si>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</si>
  <si>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</si>
  <si>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</si>
  <si>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</si>
  <si>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</si>
  <si>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</si>
  <si>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</si>
  <si>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</si>
  <si>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</si>
  <si>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</si>
  <si>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</si>
  <si>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</si>
  <si>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</si>
  <si>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</si>
  <si>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</si>
  <si>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</si>
  <si>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</si>
  <si>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</si>
  <si>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</si>
  <si>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</si>
  <si>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</si>
  <si>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</si>
  <si>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</si>
  <si>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</si>
  <si>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</si>
  <si>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</si>
  <si>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</si>
  <si>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</si>
  <si>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</si>
  <si>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</si>
  <si>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</si>
  <si>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</si>
  <si>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xml:space="preserve">
①②経常収支比率については、100%以上であることから単年度収支が黒字となっていることを示している。また、⑤経費回収率が100%以上であることから、使用料で回収すべき経費をすべて使用料で賄えている状況である。
③流動比率については、100％を下回っていることから、１年以内に支払わなければならない負債を賄えていないことを示しているが、償還原資については使用料収入及び他会計による繰入が毎年予定されている。
</t>
    </r>
    <r>
      <rPr>
        <sz val="9"/>
        <rFont val="ＭＳ ゴシック"/>
        <family val="3"/>
        <charset val="128"/>
      </rPr>
      <t>④企業債残高対事業規模比率については、類似団体と比較し低い数値となっている。供用開始から25年程度経過しており企業債残高が減少したことに加え、建設改良充当企業債が企業債償還額を超えないように工夫しているためと考えられる。
⑥汚水処理原価については、平成29年度から公費負担の算定方法を見直したことで汚水処理費用が減少したため、類似団体と比較し低い数値となっている。</t>
    </r>
    <r>
      <rPr>
        <sz val="9"/>
        <color rgb="FFFF0000"/>
        <rFont val="ＭＳ ゴシック"/>
        <family val="3"/>
        <charset val="128"/>
      </rPr>
      <t xml:space="preserve">
</t>
    </r>
    <r>
      <rPr>
        <sz val="9"/>
        <color theme="1"/>
        <rFont val="ＭＳ ゴシック"/>
        <family val="3"/>
        <charset val="128"/>
      </rPr>
      <t xml:space="preserve">
⑦施設利用率については、類似団体と比較すると同程度となっているものの、全国平均からは9％程下回っている。今後施設の更新等を計画するにあたり、適正規模等の検証が必要と考えられる。
⑧水洗化率については、類似団体と比較して低い状況にある。今後処理区域内人口が減少されることが想定されるなかで、これまでと同様、加入促進等の取組が必要と考えられる。
</t>
    </r>
    <rPh sb="3" eb="5">
      <t>ケイジョウ</t>
    </rPh>
    <rPh sb="5" eb="7">
      <t>シュウシ</t>
    </rPh>
    <rPh sb="7" eb="9">
      <t>ヒリツ</t>
    </rPh>
    <rPh sb="19" eb="21">
      <t>イジョウ</t>
    </rPh>
    <rPh sb="28" eb="31">
      <t>タンネンド</t>
    </rPh>
    <rPh sb="31" eb="33">
      <t>シュウシ</t>
    </rPh>
    <rPh sb="34" eb="36">
      <t>クロジ</t>
    </rPh>
    <rPh sb="45" eb="46">
      <t>シメ</t>
    </rPh>
    <rPh sb="55" eb="57">
      <t>ケイヒ</t>
    </rPh>
    <rPh sb="57" eb="60">
      <t>カイシュウリツ</t>
    </rPh>
    <rPh sb="65" eb="67">
      <t>イジョウ</t>
    </rPh>
    <rPh sb="75" eb="78">
      <t>シヨウリョウ</t>
    </rPh>
    <rPh sb="79" eb="81">
      <t>カイシュウ</t>
    </rPh>
    <rPh sb="84" eb="86">
      <t>ケイヒ</t>
    </rPh>
    <rPh sb="90" eb="93">
      <t>シヨウリョウ</t>
    </rPh>
    <rPh sb="94" eb="95">
      <t>マカナ</t>
    </rPh>
    <rPh sb="99" eb="101">
      <t>ジョウキョウ</t>
    </rPh>
    <rPh sb="123" eb="124">
      <t>シタ</t>
    </rPh>
    <rPh sb="124" eb="125">
      <t>マワ</t>
    </rPh>
    <rPh sb="194" eb="196">
      <t>マイトシ</t>
    </rPh>
    <phoneticPr fontId="4"/>
  </si>
  <si>
    <t>①有形固定資産減価償却費については、資産の老朽化度合を示す指標であるが、類似団体と比較しても低い数値となっており、それほど老朽化は進んでいないと考えられる。しかし、今後は資産の老朽化は進行していくことから、計画的な施設の長寿命化や更新が必要となる。
②管渠老朽化率については、法定耐用年数が経過した管渠がないため算出されない。
③管渠改善率については、管渠更新を行っていないため算出されない。</t>
    <rPh sb="1" eb="3">
      <t>ユウケイ</t>
    </rPh>
    <rPh sb="3" eb="5">
      <t>コテイ</t>
    </rPh>
    <rPh sb="5" eb="7">
      <t>シサン</t>
    </rPh>
    <rPh sb="7" eb="9">
      <t>ゲンカ</t>
    </rPh>
    <rPh sb="9" eb="12">
      <t>ショウキャクヒ</t>
    </rPh>
    <rPh sb="36" eb="38">
      <t>ルイジ</t>
    </rPh>
    <rPh sb="38" eb="40">
      <t>ダンタイ</t>
    </rPh>
    <rPh sb="41" eb="43">
      <t>ヒカク</t>
    </rPh>
    <rPh sb="46" eb="47">
      <t>ヒク</t>
    </rPh>
    <rPh sb="48" eb="50">
      <t>スウチ</t>
    </rPh>
    <rPh sb="61" eb="64">
      <t>ロウキュウカ</t>
    </rPh>
    <rPh sb="65" eb="66">
      <t>スス</t>
    </rPh>
    <rPh sb="72" eb="73">
      <t>カンガ</t>
    </rPh>
    <rPh sb="82" eb="84">
      <t>コンゴ</t>
    </rPh>
    <rPh sb="110" eb="114">
      <t>チョウジュミョウカ</t>
    </rPh>
    <rPh sb="127" eb="129">
      <t>カンキョ</t>
    </rPh>
    <rPh sb="129" eb="132">
      <t>ロウキュウカ</t>
    </rPh>
    <rPh sb="132" eb="133">
      <t>リツ</t>
    </rPh>
    <rPh sb="139" eb="141">
      <t>ホウテイ</t>
    </rPh>
    <rPh sb="141" eb="143">
      <t>タイヨウ</t>
    </rPh>
    <rPh sb="143" eb="145">
      <t>ネンスウ</t>
    </rPh>
    <rPh sb="146" eb="148">
      <t>ケイカ</t>
    </rPh>
    <rPh sb="150" eb="152">
      <t>カンキョ</t>
    </rPh>
    <rPh sb="157" eb="159">
      <t>サンシュツ</t>
    </rPh>
    <rPh sb="167" eb="169">
      <t>カンキョ</t>
    </rPh>
    <rPh sb="169" eb="172">
      <t>カイゼンリツ</t>
    </rPh>
    <rPh sb="178" eb="180">
      <t>カンキョ</t>
    </rPh>
    <rPh sb="180" eb="182">
      <t>コウシン</t>
    </rPh>
    <rPh sb="183" eb="184">
      <t>オコナ</t>
    </rPh>
    <rPh sb="191" eb="193">
      <t>サンシュツ</t>
    </rPh>
    <phoneticPr fontId="4"/>
  </si>
  <si>
    <r>
      <t xml:space="preserve">　経常収支比率及び経費回収率について100％以上であることから、健全な経営である。
</t>
    </r>
    <r>
      <rPr>
        <sz val="10"/>
        <rFont val="ＭＳ ゴシック"/>
        <family val="3"/>
        <charset val="128"/>
      </rPr>
      <t>　しかしながら、今後も人口減少による、使用料収入は減少が見込まれる一方、施設の老朽化により維持管理費は高止まりすることが想定され、将来的な収支は決して楽観できない状況にある。</t>
    </r>
    <r>
      <rPr>
        <sz val="10"/>
        <color theme="1"/>
        <rFont val="ＭＳ ゴシック"/>
        <family val="3"/>
        <charset val="128"/>
      </rPr>
      <t xml:space="preserve">
　今後も持続可能なサービスを提供していくためには、効率的な施設管理手法を検討、実施していくことで経常経費の更なる縮減に努めるとともに、施設の長寿命化や更新にあたっては、適正な施設規模等を見極め、投資の平準化を図り更新していく必要がある。
</t>
    </r>
    <rPh sb="50" eb="52">
      <t>コンゴ</t>
    </rPh>
    <rPh sb="93" eb="95">
      <t>タカド</t>
    </rPh>
    <rPh sb="102" eb="104">
      <t>ソウテイ</t>
    </rPh>
    <rPh sb="134" eb="136">
      <t>ジゾク</t>
    </rPh>
    <rPh sb="136" eb="138">
      <t>カノウ</t>
    </rPh>
    <rPh sb="144" eb="146">
      <t>テイキョウ</t>
    </rPh>
    <rPh sb="189" eb="190">
      <t>ツト</t>
    </rPh>
    <rPh sb="197" eb="199">
      <t>シセツ</t>
    </rPh>
    <rPh sb="200" eb="204">
      <t>チョウジュミョウカ</t>
    </rPh>
    <rPh sb="205" eb="207">
      <t>コウシン</t>
    </rPh>
    <rPh sb="214" eb="216">
      <t>テキセイ</t>
    </rPh>
    <rPh sb="217" eb="219">
      <t>シセツ</t>
    </rPh>
    <rPh sb="219" eb="221">
      <t>キボ</t>
    </rPh>
    <rPh sb="221" eb="222">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</si>
</sst>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sz val="9"/>
      <color rgb="FFFF0000"/>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7" fillId="0" borderId="6"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FD2-4D29-B472-E0B9B146B6E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1.65</c:v>
                </c:pt>
                <c:pt idx="4">
                  <c:v>0.14000000000000001</c:v>
                </c:pt>
              </c:numCache>
            </c:numRef>
          </c:val>
          <c:smooth val="0"/>
          <c:extLst>
            <c:ext xmlns:c16="http://schemas.microsoft.com/office/drawing/2014/chart" uri="{C3380CC4-5D6E-409C-BE32-E72D297353CC}">
              <c16:uniqueId val="{00000001-EFD2-4D29-B472-E0B9B146B6E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50.52</c:v>
                </c:pt>
                <c:pt idx="4">
                  <c:v>51</c:v>
                </c:pt>
              </c:numCache>
            </c:numRef>
          </c:val>
          <c:extLst>
            <c:ext xmlns:c16="http://schemas.microsoft.com/office/drawing/2014/chart" uri="{C3380CC4-5D6E-409C-BE32-E72D297353CC}">
              <c16:uniqueId val="{00000000-B35C-4915-A3EA-5025ABA9763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50.53</c:v>
                </c:pt>
                <c:pt idx="4">
                  <c:v>51.42</c:v>
                </c:pt>
              </c:numCache>
            </c:numRef>
          </c:val>
          <c:smooth val="0"/>
          <c:extLst>
            <c:ext xmlns:c16="http://schemas.microsoft.com/office/drawing/2014/chart" uri="{C3380CC4-5D6E-409C-BE32-E72D297353CC}">
              <c16:uniqueId val="{00000001-B35C-4915-A3EA-5025ABA9763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68.52</c:v>
                </c:pt>
                <c:pt idx="4">
                  <c:v>70.7</c:v>
                </c:pt>
              </c:numCache>
            </c:numRef>
          </c:val>
          <c:extLst>
            <c:ext xmlns:c16="http://schemas.microsoft.com/office/drawing/2014/chart" uri="{C3380CC4-5D6E-409C-BE32-E72D297353CC}">
              <c16:uniqueId val="{00000000-76C1-4C3D-8FD1-F14EDFFC5BA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82.08</c:v>
                </c:pt>
                <c:pt idx="4">
                  <c:v>81.34</c:v>
                </c:pt>
              </c:numCache>
            </c:numRef>
          </c:val>
          <c:smooth val="0"/>
          <c:extLst>
            <c:ext xmlns:c16="http://schemas.microsoft.com/office/drawing/2014/chart" uri="{C3380CC4-5D6E-409C-BE32-E72D297353CC}">
              <c16:uniqueId val="{00000001-76C1-4C3D-8FD1-F14EDFFC5BA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105.84</c:v>
                </c:pt>
                <c:pt idx="4">
                  <c:v>107.04</c:v>
                </c:pt>
              </c:numCache>
            </c:numRef>
          </c:val>
          <c:extLst>
            <c:ext xmlns:c16="http://schemas.microsoft.com/office/drawing/2014/chart" uri="{C3380CC4-5D6E-409C-BE32-E72D297353CC}">
              <c16:uniqueId val="{00000000-D032-45AF-8087-AFE5287F0EF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107.21</c:v>
                </c:pt>
                <c:pt idx="4">
                  <c:v>107.08</c:v>
                </c:pt>
              </c:numCache>
            </c:numRef>
          </c:val>
          <c:smooth val="0"/>
          <c:extLst>
            <c:ext xmlns:c16="http://schemas.microsoft.com/office/drawing/2014/chart" uri="{C3380CC4-5D6E-409C-BE32-E72D297353CC}">
              <c16:uniqueId val="{00000001-D032-45AF-8087-AFE5287F0EF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3.05</c:v>
                </c:pt>
                <c:pt idx="4">
                  <c:v>6.09</c:v>
                </c:pt>
              </c:numCache>
            </c:numRef>
          </c:val>
          <c:extLst>
            <c:ext xmlns:c16="http://schemas.microsoft.com/office/drawing/2014/chart" uri="{C3380CC4-5D6E-409C-BE32-E72D297353CC}">
              <c16:uniqueId val="{00000000-32BA-413F-A438-E9B71EC8A1E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12.7</c:v>
                </c:pt>
                <c:pt idx="4">
                  <c:v>14.65</c:v>
                </c:pt>
              </c:numCache>
            </c:numRef>
          </c:val>
          <c:smooth val="0"/>
          <c:extLst>
            <c:ext xmlns:c16="http://schemas.microsoft.com/office/drawing/2014/chart" uri="{C3380CC4-5D6E-409C-BE32-E72D297353CC}">
              <c16:uniqueId val="{00000001-32BA-413F-A438-E9B71EC8A1E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A854-42A8-8154-AD73990D42C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0.1</c:v>
                </c:pt>
              </c:numCache>
            </c:numRef>
          </c:val>
          <c:smooth val="0"/>
          <c:extLst>
            <c:ext xmlns:c16="http://schemas.microsoft.com/office/drawing/2014/chart" uri="{C3380CC4-5D6E-409C-BE32-E72D297353CC}">
              <c16:uniqueId val="{00000001-A854-42A8-8154-AD73990D42C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590-4ABE-A5A0-2024F06BD67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43.71</c:v>
                </c:pt>
                <c:pt idx="4">
                  <c:v>45.94</c:v>
                </c:pt>
              </c:numCache>
            </c:numRef>
          </c:val>
          <c:smooth val="0"/>
          <c:extLst>
            <c:ext xmlns:c16="http://schemas.microsoft.com/office/drawing/2014/chart" uri="{C3380CC4-5D6E-409C-BE32-E72D297353CC}">
              <c16:uniqueId val="{00000001-B590-4ABE-A5A0-2024F06BD67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14.67</c:v>
                </c:pt>
                <c:pt idx="4">
                  <c:v>23.43</c:v>
                </c:pt>
              </c:numCache>
            </c:numRef>
          </c:val>
          <c:extLst>
            <c:ext xmlns:c16="http://schemas.microsoft.com/office/drawing/2014/chart" uri="{C3380CC4-5D6E-409C-BE32-E72D297353CC}">
              <c16:uniqueId val="{00000000-2A6C-439B-AD3C-71D10A6E31B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40.67</c:v>
                </c:pt>
                <c:pt idx="4">
                  <c:v>47.7</c:v>
                </c:pt>
              </c:numCache>
            </c:numRef>
          </c:val>
          <c:smooth val="0"/>
          <c:extLst>
            <c:ext xmlns:c16="http://schemas.microsoft.com/office/drawing/2014/chart" uri="{C3380CC4-5D6E-409C-BE32-E72D297353CC}">
              <c16:uniqueId val="{00000001-2A6C-439B-AD3C-71D10A6E31B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791.27</c:v>
                </c:pt>
                <c:pt idx="4">
                  <c:v>720.96</c:v>
                </c:pt>
              </c:numCache>
            </c:numRef>
          </c:val>
          <c:extLst>
            <c:ext xmlns:c16="http://schemas.microsoft.com/office/drawing/2014/chart" uri="{C3380CC4-5D6E-409C-BE32-E72D297353CC}">
              <c16:uniqueId val="{00000000-3A67-4556-B51B-BC7B1A011A2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1050.51</c:v>
                </c:pt>
                <c:pt idx="4">
                  <c:v>1102.01</c:v>
                </c:pt>
              </c:numCache>
            </c:numRef>
          </c:val>
          <c:smooth val="0"/>
          <c:extLst>
            <c:ext xmlns:c16="http://schemas.microsoft.com/office/drawing/2014/chart" uri="{C3380CC4-5D6E-409C-BE32-E72D297353CC}">
              <c16:uniqueId val="{00000001-3A67-4556-B51B-BC7B1A011A2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100</c:v>
                </c:pt>
                <c:pt idx="4">
                  <c:v>100</c:v>
                </c:pt>
              </c:numCache>
            </c:numRef>
          </c:val>
          <c:extLst>
            <c:ext xmlns:c16="http://schemas.microsoft.com/office/drawing/2014/chart" uri="{C3380CC4-5D6E-409C-BE32-E72D297353CC}">
              <c16:uniqueId val="{00000000-6F01-4494-B181-94060E28B07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82.65</c:v>
                </c:pt>
                <c:pt idx="4">
                  <c:v>82.55</c:v>
                </c:pt>
              </c:numCache>
            </c:numRef>
          </c:val>
          <c:smooth val="0"/>
          <c:extLst>
            <c:ext xmlns:c16="http://schemas.microsoft.com/office/drawing/2014/chart" uri="{C3380CC4-5D6E-409C-BE32-E72D297353CC}">
              <c16:uniqueId val="{00000001-6F01-4494-B181-94060E28B07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181.35</c:v>
                </c:pt>
                <c:pt idx="4">
                  <c:v>181.84</c:v>
                </c:pt>
              </c:numCache>
            </c:numRef>
          </c:val>
          <c:extLst>
            <c:ext xmlns:c16="http://schemas.microsoft.com/office/drawing/2014/chart" uri="{C3380CC4-5D6E-409C-BE32-E72D297353CC}">
              <c16:uniqueId val="{00000000-3B67-4BCF-9D6B-9BAA8756CF9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186.3</c:v>
                </c:pt>
                <c:pt idx="4">
                  <c:v>188.38</c:v>
                </c:pt>
              </c:numCache>
            </c:numRef>
          </c:val>
          <c:smooth val="0"/>
          <c:extLst>
            <c:ext xmlns:c16="http://schemas.microsoft.com/office/drawing/2014/chart" uri="{C3380CC4-5D6E-409C-BE32-E72D297353CC}">
              <c16:uniqueId val="{00000001-3B67-4BCF-9D6B-9BAA8756CF9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49" zoomScaleNormal="100" workbookViewId="0">
      <selection activeCell="BO90" sqref="BO9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湯沢市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Cc2</v>
      </c>
      <c r="X8" s="66"/>
      <c r="Y8" s="66"/>
      <c r="Z8" s="66"/>
      <c r="AA8" s="66"/>
      <c r="AB8" s="66"/>
      <c r="AC8" s="66"/>
      <c r="AD8" s="67" t="str">
        <f>データ!$M$6</f>
        <v>非設置</v>
      </c>
      <c r="AE8" s="67"/>
      <c r="AF8" s="67"/>
      <c r="AG8" s="67"/>
      <c r="AH8" s="67"/>
      <c r="AI8" s="67"/>
      <c r="AJ8" s="67"/>
      <c r="AK8" s="3"/>
      <c r="AL8" s="55">
        <f>データ!S6</f>
        <v>42450</v>
      </c>
      <c r="AM8" s="55"/>
      <c r="AN8" s="55"/>
      <c r="AO8" s="55"/>
      <c r="AP8" s="55"/>
      <c r="AQ8" s="55"/>
      <c r="AR8" s="55"/>
      <c r="AS8" s="55"/>
      <c r="AT8" s="54">
        <f>データ!T6</f>
        <v>790.91</v>
      </c>
      <c r="AU8" s="54"/>
      <c r="AV8" s="54"/>
      <c r="AW8" s="54"/>
      <c r="AX8" s="54"/>
      <c r="AY8" s="54"/>
      <c r="AZ8" s="54"/>
      <c r="BA8" s="54"/>
      <c r="BB8" s="54">
        <f>データ!U6</f>
        <v>53.67</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55.59</v>
      </c>
      <c r="J10" s="54"/>
      <c r="K10" s="54"/>
      <c r="L10" s="54"/>
      <c r="M10" s="54"/>
      <c r="N10" s="54"/>
      <c r="O10" s="54"/>
      <c r="P10" s="54">
        <f>データ!P6</f>
        <v>31.44</v>
      </c>
      <c r="Q10" s="54"/>
      <c r="R10" s="54"/>
      <c r="S10" s="54"/>
      <c r="T10" s="54"/>
      <c r="U10" s="54"/>
      <c r="V10" s="54"/>
      <c r="W10" s="54">
        <f>データ!Q6</f>
        <v>84.26</v>
      </c>
      <c r="X10" s="54"/>
      <c r="Y10" s="54"/>
      <c r="Z10" s="54"/>
      <c r="AA10" s="54"/>
      <c r="AB10" s="54"/>
      <c r="AC10" s="54"/>
      <c r="AD10" s="55">
        <f>データ!R6</f>
        <v>3763</v>
      </c>
      <c r="AE10" s="55"/>
      <c r="AF10" s="55"/>
      <c r="AG10" s="55"/>
      <c r="AH10" s="55"/>
      <c r="AI10" s="55"/>
      <c r="AJ10" s="55"/>
      <c r="AK10" s="2"/>
      <c r="AL10" s="55">
        <f>データ!V6</f>
        <v>13243</v>
      </c>
      <c r="AM10" s="55"/>
      <c r="AN10" s="55"/>
      <c r="AO10" s="55"/>
      <c r="AP10" s="55"/>
      <c r="AQ10" s="55"/>
      <c r="AR10" s="55"/>
      <c r="AS10" s="55"/>
      <c r="AT10" s="54">
        <f>データ!W6</f>
        <v>4.42</v>
      </c>
      <c r="AU10" s="54"/>
      <c r="AV10" s="54"/>
      <c r="AW10" s="54"/>
      <c r="AX10" s="54"/>
      <c r="AY10" s="54"/>
      <c r="AZ10" s="54"/>
      <c r="BA10" s="54"/>
      <c r="BB10" s="54">
        <f>データ!X6</f>
        <v>2996.15</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112</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114</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A0sdGosW4nXnFw3DO/QryQFd2Ml1LiQxfpVmmTRWmNJGjpzeazAQm3uTzh4xMRQGq2ZplmyXDWpouPDAMGAXIQ==" saltValue="ruV1ICC2JI6jYQUbKbYW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52078</v>
      </c>
      <c r="D6" s="19">
        <f t="shared" si="3"/>
        <v>46</v>
      </c>
      <c r="E6" s="19">
        <f t="shared" si="3"/>
        <v>17</v>
      </c>
      <c r="F6" s="19">
        <f t="shared" si="3"/>
        <v>1</v>
      </c>
      <c r="G6" s="19">
        <f t="shared" si="3"/>
        <v>0</v>
      </c>
      <c r="H6" s="19" t="str">
        <f t="shared" si="3"/>
        <v>秋田県　湯沢市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55.59</v>
      </c>
      <c r="P6" s="20">
        <f t="shared" si="3"/>
        <v>31.44</v>
      </c>
      <c r="Q6" s="20">
        <f t="shared" si="3"/>
        <v>84.26</v>
      </c>
      <c r="R6" s="20">
        <f t="shared" si="3"/>
        <v>3763</v>
      </c>
      <c r="S6" s="20">
        <f t="shared" si="3"/>
        <v>42450</v>
      </c>
      <c r="T6" s="20">
        <f t="shared" si="3"/>
        <v>790.91</v>
      </c>
      <c r="U6" s="20">
        <f t="shared" si="3"/>
        <v>53.67</v>
      </c>
      <c r="V6" s="20">
        <f t="shared" si="3"/>
        <v>13243</v>
      </c>
      <c r="W6" s="20">
        <f t="shared" si="3"/>
        <v>4.42</v>
      </c>
      <c r="X6" s="20">
        <f t="shared" si="3"/>
        <v>2996.15</v>
      </c>
      <c r="Y6" s="21" t="str">
        <f>IF(Y7="",NA(),Y7)</f>
        <v>-</v>
      </c>
      <c r="Z6" s="21" t="str">
        <f t="shared" ref="Z6:AH6" si="4">IF(Z7="",NA(),Z7)</f>
        <v>-</v>
      </c>
      <c r="AA6" s="21" t="str">
        <f t="shared" si="4"/>
        <v>-</v>
      </c>
      <c r="AB6" s="21">
        <f t="shared" si="4"/>
        <v>105.84</v>
      </c>
      <c r="AC6" s="21">
        <f t="shared" si="4"/>
        <v>107.04</v>
      </c>
      <c r="AD6" s="21" t="str">
        <f t="shared" si="4"/>
        <v>-</v>
      </c>
      <c r="AE6" s="21" t="str">
        <f t="shared" si="4"/>
        <v>-</v>
      </c>
      <c r="AF6" s="21" t="str">
        <f t="shared" si="4"/>
        <v>-</v>
      </c>
      <c r="AG6" s="21">
        <f t="shared" si="4"/>
        <v>107.21</v>
      </c>
      <c r="AH6" s="21">
        <f t="shared" si="4"/>
        <v>107.08</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43.71</v>
      </c>
      <c r="AS6" s="21">
        <f t="shared" si="5"/>
        <v>45.94</v>
      </c>
      <c r="AT6" s="20" t="str">
        <f>IF(AT7="","",IF(AT7="-","【-】","【"&amp;SUBSTITUTE(TEXT(AT7,"#,##0.00"),"-","△")&amp;"】"))</f>
        <v>【3.09】</v>
      </c>
      <c r="AU6" s="21" t="str">
        <f>IF(AU7="",NA(),AU7)</f>
        <v>-</v>
      </c>
      <c r="AV6" s="21" t="str">
        <f t="shared" ref="AV6:BD6" si="6">IF(AV7="",NA(),AV7)</f>
        <v>-</v>
      </c>
      <c r="AW6" s="21" t="str">
        <f t="shared" si="6"/>
        <v>-</v>
      </c>
      <c r="AX6" s="21">
        <f t="shared" si="6"/>
        <v>14.67</v>
      </c>
      <c r="AY6" s="21">
        <f t="shared" si="6"/>
        <v>23.43</v>
      </c>
      <c r="AZ6" s="21" t="str">
        <f t="shared" si="6"/>
        <v>-</v>
      </c>
      <c r="BA6" s="21" t="str">
        <f t="shared" si="6"/>
        <v>-</v>
      </c>
      <c r="BB6" s="21" t="str">
        <f t="shared" si="6"/>
        <v>-</v>
      </c>
      <c r="BC6" s="21">
        <f t="shared" si="6"/>
        <v>40.67</v>
      </c>
      <c r="BD6" s="21">
        <f t="shared" si="6"/>
        <v>47.7</v>
      </c>
      <c r="BE6" s="20" t="str">
        <f>IF(BE7="","",IF(BE7="-","【-】","【"&amp;SUBSTITUTE(TEXT(BE7,"#,##0.00"),"-","△")&amp;"】"))</f>
        <v>【71.39】</v>
      </c>
      <c r="BF6" s="21" t="str">
        <f>IF(BF7="",NA(),BF7)</f>
        <v>-</v>
      </c>
      <c r="BG6" s="21" t="str">
        <f t="shared" ref="BG6:BO6" si="7">IF(BG7="",NA(),BG7)</f>
        <v>-</v>
      </c>
      <c r="BH6" s="21" t="str">
        <f t="shared" si="7"/>
        <v>-</v>
      </c>
      <c r="BI6" s="21">
        <f t="shared" si="7"/>
        <v>791.27</v>
      </c>
      <c r="BJ6" s="21">
        <f t="shared" si="7"/>
        <v>720.96</v>
      </c>
      <c r="BK6" s="21" t="str">
        <f t="shared" si="7"/>
        <v>-</v>
      </c>
      <c r="BL6" s="21" t="str">
        <f t="shared" si="7"/>
        <v>-</v>
      </c>
      <c r="BM6" s="21" t="str">
        <f t="shared" si="7"/>
        <v>-</v>
      </c>
      <c r="BN6" s="21">
        <f t="shared" si="7"/>
        <v>1050.51</v>
      </c>
      <c r="BO6" s="21">
        <f t="shared" si="7"/>
        <v>1102.01</v>
      </c>
      <c r="BP6" s="20" t="str">
        <f>IF(BP7="","",IF(BP7="-","【-】","【"&amp;SUBSTITUTE(TEXT(BP7,"#,##0.00"),"-","△")&amp;"】"))</f>
        <v>【669.11】</v>
      </c>
      <c r="BQ6" s="21" t="str">
        <f>IF(BQ7="",NA(),BQ7)</f>
        <v>-</v>
      </c>
      <c r="BR6" s="21" t="str">
        <f t="shared" ref="BR6:BZ6" si="8">IF(BR7="",NA(),BR7)</f>
        <v>-</v>
      </c>
      <c r="BS6" s="21" t="str">
        <f t="shared" si="8"/>
        <v>-</v>
      </c>
      <c r="BT6" s="21">
        <f t="shared" si="8"/>
        <v>100</v>
      </c>
      <c r="BU6" s="21">
        <f t="shared" si="8"/>
        <v>100</v>
      </c>
      <c r="BV6" s="21" t="str">
        <f t="shared" si="8"/>
        <v>-</v>
      </c>
      <c r="BW6" s="21" t="str">
        <f t="shared" si="8"/>
        <v>-</v>
      </c>
      <c r="BX6" s="21" t="str">
        <f t="shared" si="8"/>
        <v>-</v>
      </c>
      <c r="BY6" s="21">
        <f t="shared" si="8"/>
        <v>82.65</v>
      </c>
      <c r="BZ6" s="21">
        <f t="shared" si="8"/>
        <v>82.55</v>
      </c>
      <c r="CA6" s="20" t="str">
        <f>IF(CA7="","",IF(CA7="-","【-】","【"&amp;SUBSTITUTE(TEXT(CA7,"#,##0.00"),"-","△")&amp;"】"))</f>
        <v>【99.73】</v>
      </c>
      <c r="CB6" s="21" t="str">
        <f>IF(CB7="",NA(),CB7)</f>
        <v>-</v>
      </c>
      <c r="CC6" s="21" t="str">
        <f t="shared" ref="CC6:CK6" si="9">IF(CC7="",NA(),CC7)</f>
        <v>-</v>
      </c>
      <c r="CD6" s="21" t="str">
        <f t="shared" si="9"/>
        <v>-</v>
      </c>
      <c r="CE6" s="21">
        <f t="shared" si="9"/>
        <v>181.35</v>
      </c>
      <c r="CF6" s="21">
        <f t="shared" si="9"/>
        <v>181.84</v>
      </c>
      <c r="CG6" s="21" t="str">
        <f t="shared" si="9"/>
        <v>-</v>
      </c>
      <c r="CH6" s="21" t="str">
        <f t="shared" si="9"/>
        <v>-</v>
      </c>
      <c r="CI6" s="21" t="str">
        <f t="shared" si="9"/>
        <v>-</v>
      </c>
      <c r="CJ6" s="21">
        <f t="shared" si="9"/>
        <v>186.3</v>
      </c>
      <c r="CK6" s="21">
        <f t="shared" si="9"/>
        <v>188.38</v>
      </c>
      <c r="CL6" s="20" t="str">
        <f>IF(CL7="","",IF(CL7="-","【-】","【"&amp;SUBSTITUTE(TEXT(CL7,"#,##0.00"),"-","△")&amp;"】"))</f>
        <v>【134.98】</v>
      </c>
      <c r="CM6" s="21" t="str">
        <f>IF(CM7="",NA(),CM7)</f>
        <v>-</v>
      </c>
      <c r="CN6" s="21" t="str">
        <f t="shared" ref="CN6:CV6" si="10">IF(CN7="",NA(),CN7)</f>
        <v>-</v>
      </c>
      <c r="CO6" s="21" t="str">
        <f t="shared" si="10"/>
        <v>-</v>
      </c>
      <c r="CP6" s="21">
        <f t="shared" si="10"/>
        <v>50.52</v>
      </c>
      <c r="CQ6" s="21">
        <f t="shared" si="10"/>
        <v>51</v>
      </c>
      <c r="CR6" s="21" t="str">
        <f t="shared" si="10"/>
        <v>-</v>
      </c>
      <c r="CS6" s="21" t="str">
        <f t="shared" si="10"/>
        <v>-</v>
      </c>
      <c r="CT6" s="21" t="str">
        <f t="shared" si="10"/>
        <v>-</v>
      </c>
      <c r="CU6" s="21">
        <f t="shared" si="10"/>
        <v>50.53</v>
      </c>
      <c r="CV6" s="21">
        <f t="shared" si="10"/>
        <v>51.42</v>
      </c>
      <c r="CW6" s="20" t="str">
        <f>IF(CW7="","",IF(CW7="-","【-】","【"&amp;SUBSTITUTE(TEXT(CW7,"#,##0.00"),"-","△")&amp;"】"))</f>
        <v>【59.99】</v>
      </c>
      <c r="CX6" s="21" t="str">
        <f>IF(CX7="",NA(),CX7)</f>
        <v>-</v>
      </c>
      <c r="CY6" s="21" t="str">
        <f t="shared" ref="CY6:DG6" si="11">IF(CY7="",NA(),CY7)</f>
        <v>-</v>
      </c>
      <c r="CZ6" s="21" t="str">
        <f t="shared" si="11"/>
        <v>-</v>
      </c>
      <c r="DA6" s="21">
        <f t="shared" si="11"/>
        <v>68.52</v>
      </c>
      <c r="DB6" s="21">
        <f t="shared" si="11"/>
        <v>70.7</v>
      </c>
      <c r="DC6" s="21" t="str">
        <f t="shared" si="11"/>
        <v>-</v>
      </c>
      <c r="DD6" s="21" t="str">
        <f t="shared" si="11"/>
        <v>-</v>
      </c>
      <c r="DE6" s="21" t="str">
        <f t="shared" si="11"/>
        <v>-</v>
      </c>
      <c r="DF6" s="21">
        <f t="shared" si="11"/>
        <v>82.08</v>
      </c>
      <c r="DG6" s="21">
        <f t="shared" si="11"/>
        <v>81.34</v>
      </c>
      <c r="DH6" s="20" t="str">
        <f>IF(DH7="","",IF(DH7="-","【-】","【"&amp;SUBSTITUTE(TEXT(DH7,"#,##0.00"),"-","△")&amp;"】"))</f>
        <v>【95.72】</v>
      </c>
      <c r="DI6" s="21" t="str">
        <f>IF(DI7="",NA(),DI7)</f>
        <v>-</v>
      </c>
      <c r="DJ6" s="21" t="str">
        <f t="shared" ref="DJ6:DR6" si="12">IF(DJ7="",NA(),DJ7)</f>
        <v>-</v>
      </c>
      <c r="DK6" s="21" t="str">
        <f t="shared" si="12"/>
        <v>-</v>
      </c>
      <c r="DL6" s="21">
        <f t="shared" si="12"/>
        <v>3.05</v>
      </c>
      <c r="DM6" s="21">
        <f t="shared" si="12"/>
        <v>6.09</v>
      </c>
      <c r="DN6" s="21" t="str">
        <f t="shared" si="12"/>
        <v>-</v>
      </c>
      <c r="DO6" s="21" t="str">
        <f t="shared" si="12"/>
        <v>-</v>
      </c>
      <c r="DP6" s="21" t="str">
        <f t="shared" si="12"/>
        <v>-</v>
      </c>
      <c r="DQ6" s="21">
        <f t="shared" si="12"/>
        <v>12.7</v>
      </c>
      <c r="DR6" s="21">
        <f t="shared" si="12"/>
        <v>14.65</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0.1</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1.65</v>
      </c>
      <c r="EN6" s="21">
        <f t="shared" si="14"/>
        <v>0.14000000000000001</v>
      </c>
      <c r="EO6" s="20" t="str">
        <f>IF(EO7="","",IF(EO7="-","【-】","【"&amp;SUBSTITUTE(TEXT(EO7,"#,##0.00"),"-","△")&amp;"】"))</f>
        <v>【0.24】</v>
      </c>
    </row>
    <row r="7" spans="1:148" s="22" customFormat="1" x14ac:dyDescent="0.15">
      <c r="A7" s="14"/>
      <c r="B7" s="23">
        <v>2021</v>
      </c>
      <c r="C7" s="23">
        <v>52078</v>
      </c>
      <c r="D7" s="23">
        <v>46</v>
      </c>
      <c r="E7" s="23">
        <v>17</v>
      </c>
      <c r="F7" s="23">
        <v>1</v>
      </c>
      <c r="G7" s="23">
        <v>0</v>
      </c>
      <c r="H7" s="23" t="s">
        <v>95</v>
      </c>
      <c r="I7" s="23" t="s">
        <v>96</v>
      </c>
      <c r="J7" s="23" t="s">
        <v>97</v>
      </c>
      <c r="K7" s="23" t="s">
        <v>98</v>
      </c>
      <c r="L7" s="23" t="s">
        <v>99</v>
      </c>
      <c r="M7" s="23" t="s">
        <v>100</v>
      </c>
      <c r="N7" s="24" t="s">
        <v>101</v>
      </c>
      <c r="O7" s="24">
        <v>55.59</v>
      </c>
      <c r="P7" s="24">
        <v>31.44</v>
      </c>
      <c r="Q7" s="24">
        <v>84.26</v>
      </c>
      <c r="R7" s="24">
        <v>3763</v>
      </c>
      <c r="S7" s="24">
        <v>42450</v>
      </c>
      <c r="T7" s="24">
        <v>790.91</v>
      </c>
      <c r="U7" s="24">
        <v>53.67</v>
      </c>
      <c r="V7" s="24">
        <v>13243</v>
      </c>
      <c r="W7" s="24">
        <v>4.42</v>
      </c>
      <c r="X7" s="24">
        <v>2996.15</v>
      </c>
      <c r="Y7" s="24" t="s">
        <v>101</v>
      </c>
      <c r="Z7" s="24" t="s">
        <v>101</v>
      </c>
      <c r="AA7" s="24" t="s">
        <v>101</v>
      </c>
      <c r="AB7" s="24">
        <v>105.84</v>
      </c>
      <c r="AC7" s="24">
        <v>107.04</v>
      </c>
      <c r="AD7" s="24" t="s">
        <v>101</v>
      </c>
      <c r="AE7" s="24" t="s">
        <v>101</v>
      </c>
      <c r="AF7" s="24" t="s">
        <v>101</v>
      </c>
      <c r="AG7" s="24">
        <v>107.21</v>
      </c>
      <c r="AH7" s="24">
        <v>107.08</v>
      </c>
      <c r="AI7" s="24">
        <v>107.02</v>
      </c>
      <c r="AJ7" s="24" t="s">
        <v>101</v>
      </c>
      <c r="AK7" s="24" t="s">
        <v>101</v>
      </c>
      <c r="AL7" s="24" t="s">
        <v>101</v>
      </c>
      <c r="AM7" s="24">
        <v>0</v>
      </c>
      <c r="AN7" s="24">
        <v>0</v>
      </c>
      <c r="AO7" s="24" t="s">
        <v>101</v>
      </c>
      <c r="AP7" s="24" t="s">
        <v>101</v>
      </c>
      <c r="AQ7" s="24" t="s">
        <v>101</v>
      </c>
      <c r="AR7" s="24">
        <v>43.71</v>
      </c>
      <c r="AS7" s="24">
        <v>45.94</v>
      </c>
      <c r="AT7" s="24">
        <v>3.09</v>
      </c>
      <c r="AU7" s="24" t="s">
        <v>101</v>
      </c>
      <c r="AV7" s="24" t="s">
        <v>101</v>
      </c>
      <c r="AW7" s="24" t="s">
        <v>101</v>
      </c>
      <c r="AX7" s="24">
        <v>14.67</v>
      </c>
      <c r="AY7" s="24">
        <v>23.43</v>
      </c>
      <c r="AZ7" s="24" t="s">
        <v>101</v>
      </c>
      <c r="BA7" s="24" t="s">
        <v>101</v>
      </c>
      <c r="BB7" s="24" t="s">
        <v>101</v>
      </c>
      <c r="BC7" s="24">
        <v>40.67</v>
      </c>
      <c r="BD7" s="24">
        <v>47.7</v>
      </c>
      <c r="BE7" s="24">
        <v>71.39</v>
      </c>
      <c r="BF7" s="24" t="s">
        <v>101</v>
      </c>
      <c r="BG7" s="24" t="s">
        <v>101</v>
      </c>
      <c r="BH7" s="24" t="s">
        <v>101</v>
      </c>
      <c r="BI7" s="24">
        <v>791.27</v>
      </c>
      <c r="BJ7" s="24">
        <v>720.96</v>
      </c>
      <c r="BK7" s="24" t="s">
        <v>101</v>
      </c>
      <c r="BL7" s="24" t="s">
        <v>101</v>
      </c>
      <c r="BM7" s="24" t="s">
        <v>101</v>
      </c>
      <c r="BN7" s="24">
        <v>1050.51</v>
      </c>
      <c r="BO7" s="24">
        <v>1102.01</v>
      </c>
      <c r="BP7" s="24">
        <v>669.11</v>
      </c>
      <c r="BQ7" s="24" t="s">
        <v>101</v>
      </c>
      <c r="BR7" s="24" t="s">
        <v>101</v>
      </c>
      <c r="BS7" s="24" t="s">
        <v>101</v>
      </c>
      <c r="BT7" s="24">
        <v>100</v>
      </c>
      <c r="BU7" s="24">
        <v>100</v>
      </c>
      <c r="BV7" s="24" t="s">
        <v>101</v>
      </c>
      <c r="BW7" s="24" t="s">
        <v>101</v>
      </c>
      <c r="BX7" s="24" t="s">
        <v>101</v>
      </c>
      <c r="BY7" s="24">
        <v>82.65</v>
      </c>
      <c r="BZ7" s="24">
        <v>82.55</v>
      </c>
      <c r="CA7" s="24">
        <v>99.73</v>
      </c>
      <c r="CB7" s="24" t="s">
        <v>101</v>
      </c>
      <c r="CC7" s="24" t="s">
        <v>101</v>
      </c>
      <c r="CD7" s="24" t="s">
        <v>101</v>
      </c>
      <c r="CE7" s="24">
        <v>181.35</v>
      </c>
      <c r="CF7" s="24">
        <v>181.84</v>
      </c>
      <c r="CG7" s="24" t="s">
        <v>101</v>
      </c>
      <c r="CH7" s="24" t="s">
        <v>101</v>
      </c>
      <c r="CI7" s="24" t="s">
        <v>101</v>
      </c>
      <c r="CJ7" s="24">
        <v>186.3</v>
      </c>
      <c r="CK7" s="24">
        <v>188.38</v>
      </c>
      <c r="CL7" s="24">
        <v>134.97999999999999</v>
      </c>
      <c r="CM7" s="24" t="s">
        <v>101</v>
      </c>
      <c r="CN7" s="24" t="s">
        <v>101</v>
      </c>
      <c r="CO7" s="24" t="s">
        <v>101</v>
      </c>
      <c r="CP7" s="24">
        <v>50.52</v>
      </c>
      <c r="CQ7" s="24">
        <v>51</v>
      </c>
      <c r="CR7" s="24" t="s">
        <v>101</v>
      </c>
      <c r="CS7" s="24" t="s">
        <v>101</v>
      </c>
      <c r="CT7" s="24" t="s">
        <v>101</v>
      </c>
      <c r="CU7" s="24">
        <v>50.53</v>
      </c>
      <c r="CV7" s="24">
        <v>51.42</v>
      </c>
      <c r="CW7" s="24">
        <v>59.99</v>
      </c>
      <c r="CX7" s="24" t="s">
        <v>101</v>
      </c>
      <c r="CY7" s="24" t="s">
        <v>101</v>
      </c>
      <c r="CZ7" s="24" t="s">
        <v>101</v>
      </c>
      <c r="DA7" s="24">
        <v>68.52</v>
      </c>
      <c r="DB7" s="24">
        <v>70.7</v>
      </c>
      <c r="DC7" s="24" t="s">
        <v>101</v>
      </c>
      <c r="DD7" s="24" t="s">
        <v>101</v>
      </c>
      <c r="DE7" s="24" t="s">
        <v>101</v>
      </c>
      <c r="DF7" s="24">
        <v>82.08</v>
      </c>
      <c r="DG7" s="24">
        <v>81.34</v>
      </c>
      <c r="DH7" s="24">
        <v>95.72</v>
      </c>
      <c r="DI7" s="24" t="s">
        <v>101</v>
      </c>
      <c r="DJ7" s="24" t="s">
        <v>101</v>
      </c>
      <c r="DK7" s="24" t="s">
        <v>101</v>
      </c>
      <c r="DL7" s="24">
        <v>3.05</v>
      </c>
      <c r="DM7" s="24">
        <v>6.09</v>
      </c>
      <c r="DN7" s="24" t="s">
        <v>101</v>
      </c>
      <c r="DO7" s="24" t="s">
        <v>101</v>
      </c>
      <c r="DP7" s="24" t="s">
        <v>101</v>
      </c>
      <c r="DQ7" s="24">
        <v>12.7</v>
      </c>
      <c r="DR7" s="24">
        <v>14.65</v>
      </c>
      <c r="DS7" s="24">
        <v>38.17</v>
      </c>
      <c r="DT7" s="24" t="s">
        <v>101</v>
      </c>
      <c r="DU7" s="24" t="s">
        <v>101</v>
      </c>
      <c r="DV7" s="24" t="s">
        <v>101</v>
      </c>
      <c r="DW7" s="24">
        <v>0</v>
      </c>
      <c r="DX7" s="24">
        <v>0</v>
      </c>
      <c r="DY7" s="24" t="s">
        <v>101</v>
      </c>
      <c r="DZ7" s="24" t="s">
        <v>101</v>
      </c>
      <c r="EA7" s="24" t="s">
        <v>101</v>
      </c>
      <c r="EB7" s="24">
        <v>0</v>
      </c>
      <c r="EC7" s="24">
        <v>0.1</v>
      </c>
      <c r="ED7" s="24">
        <v>6.54</v>
      </c>
      <c r="EE7" s="24" t="s">
        <v>101</v>
      </c>
      <c r="EF7" s="24" t="s">
        <v>101</v>
      </c>
      <c r="EG7" s="24" t="s">
        <v>101</v>
      </c>
      <c r="EH7" s="24">
        <v>0</v>
      </c>
      <c r="EI7" s="24">
        <v>0</v>
      </c>
      <c r="EJ7" s="24" t="s">
        <v>101</v>
      </c>
      <c r="EK7" s="24" t="s">
        <v>101</v>
      </c>
      <c r="EL7" s="24" t="s">
        <v>101</v>
      </c>
      <c r="EM7" s="24">
        <v>1.65</v>
      </c>
      <c r="EN7" s="24">
        <v>0.14000000000000001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dcterms:created xsi:type="dcterms:W3CDTF">2023-01-12T23:26:50Z</dcterms:created>
  <dcterms:modified xsi:type="dcterms:W3CDTF">2023-01-18T00:45:01Z</dcterms:modified>
  <cp:category/>
</cp:coreProperties>
</file>