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10.18.11.9\homes\admin\02koueikigyo\02 業務\01 共通業務\06 経営健全化\04 経営比較分析表\08 R04年度\02 作成依頼\04市町村→県\04下水道事業\04 大館市〇\"/>
    </mc:Choice>
  </mc:AlternateContent>
  <xr:revisionPtr revIDLastSave="0" documentId="8_{50B2E975-F478-4D5C-90C1-5AF5C7563F07}" xr6:coauthVersionLast="47" xr6:coauthVersionMax="47" xr10:uidLastSave="{00000000-0000-0000-0000-000000000000}"/>
  <workbookProtection workbookAlgorithmName="SHA-512" workbookHashValue="BLjYph36+sLyh2thOHoSgWUbyrm/xJvkpm97/qWafzLrSy4RgxdFgrGzRCZCJYff8dr0KF7geViUwOxEz7zj2g==" workbookSaltValue="1Ic4hB50CcZQFW9lb61LZg=="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T6" i="5"/>
  <c r="AT8" i="4" s="1"/>
  <c r="S6" i="5"/>
  <c r="AL8" i="4" s="1"/>
  <c r="R6" i="5"/>
  <c r="AD10" i="4" s="1"/>
  <c r="Q6" i="5"/>
  <c r="P6" i="5"/>
  <c r="P10" i="4" s="1"/>
  <c r="O6" i="5"/>
  <c r="N6" i="5"/>
  <c r="B10" i="4" s="1"/>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AL10" i="4"/>
  <c r="W10" i="4"/>
  <c r="I10" i="4"/>
  <c r="BB8" i="4"/>
  <c r="I8" i="4"/>
</calcChain>
</file>

<file path=xl/sharedStrings.xml><?xml version="1.0" encoding="utf-8"?>
<sst xmlns="http://schemas.openxmlformats.org/spreadsheetml/2006/main" count="247" uniqueCount="121">
  <si>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</si>
  <si>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</si>
  <si>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</si>
  <si>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</si>
  <si>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</si>
  <si>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</si>
  <si>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</si>
  <si>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</si>
  <si>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</si>
  <si>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</si>
  <si>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</si>
  <si>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</si>
  <si>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</si>
  <si>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</si>
  <si>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</si>
  <si>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</si>
  <si>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</si>
  <si>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</si>
  <si>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</si>
  <si>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</si>
  <si>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</si>
  <si>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</si>
  <si>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</si>
  <si>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</si>
  <si>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</si>
  <si>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</si>
  <si>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</si>
  <si>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</si>
  <si>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</si>
  <si>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</si>
  <si>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</si>
  <si>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</si>
  <si>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</si>
  <si>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</si>
  <si>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</si>
  <si>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</si>
  <si>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</si>
  <si>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</si>
  <si>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</si>
  <si>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</si>
  <si>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</si>
  <si>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</si>
  <si>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</si>
  <si>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</si>
  <si>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</si>
  <si>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</si>
  <si>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</si>
  <si>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</si>
  <si>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</si>
  <si>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</si>
  <si>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</si>
  <si>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</si>
  <si>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</si>
  <si>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</si>
  <si>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</si>
  <si>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</si>
  <si>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</si>
  <si>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</si>
  <si>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</si>
  <si>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</si>
  <si>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</si>
  <si>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</si>
  <si>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</si>
  <si>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</si>
  <si>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</si>
  <si>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</si>
  <si>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</si>
  <si>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</si>
  <si>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</si>
  <si>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</si>
  <si>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</si>
  <si>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</si>
  <si>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</si>
  <si>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</si>
  <si>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</si>
  <si>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</si>
  <si>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</si>
  <si>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</si>
  <si>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</si>
  <si>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</si>
  <si>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</si>
  <si>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</si>
  <si>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</si>
  <si>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</si>
  <si>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</si>
  <si>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</si>
  <si>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</si>
  <si>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</si>
  <si>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</si>
  <si>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</si>
  <si>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</si>
  <si>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</si>
  <si>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</si>
  <si>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</si>
  <si>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</si>
  <si>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</si>
  <si>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</si>
  <si>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</si>
  <si>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大館市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</si>
  <si>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</si>
  <si>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</si>
  <si>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</si>
  <si>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</si>
  <si>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</si>
  <si>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</si>
  <si>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</si>
  <si>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</si>
  <si>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</si>
  <si>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</si>
  <si>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</si>
  <si>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</si>
  <si>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</si>
  <si>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</si>
  <si>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</si>
  <si>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</si>
  <si>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</si>
  <si>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"R"dd</t>
    <phoneticPr fontId="4"/>
  </si>
  <si>
    <t>←書式設定</t>
    <rPh sb="1" eb="3">
      <t>ショシキ</t>
    </rPh>
    <rPh sb="3" eb="5">
      <t>セッテイ</t>
    </rPh>
    <phoneticPr fontId="4"/>
  </si>
  <si>
    <t>　浄化槽本体の経年劣化による破損等については、維持管理業者からの報告を受け修繕で対応している。</t>
    <phoneticPr fontId="4"/>
  </si>
  <si>
    <t>　浄化槽の使用料の滞納対策強化および経常経費の徹底した削減に努め、効率的な資金管理を図る。</t>
    <phoneticPr fontId="4"/>
  </si>
  <si>
    <t>　市町村設置型浄化槽については、平成21年度で新規設置を終了しており、現存する施設の維持管理が事業の主な内容となっている。人口減少による収益減もあるが、空家になったことで維持基数も減少し未収金が増加したことにより収益的収支比率は減少となっている。
　企業債残高対事業規模比率については、人口減少による使用料金の減少から類似団体平均値より高い数値となっている。
　新規加入が無く人口減少により料金収入の上乗せが難しく未収金が増えたことにより経費回収率については減少となっている。
　設置している浄化槽の容量（大きさ）に対し、1世帯当たりの居住者数の減少（5人槽でも1～2人など）により、汚泥処理原価が増加傾向となっている。また、施設利用率についても、人口減少により低下している。
　水洗化率について、100％である。
　人口減少などで使用料収入だけでは賄いきれない状況にあることから、一般会計の繰出金を繰入れているが、一般財源の使用用途の公平性を保つよう汚水に係る分に留めている。
　使用料の滞納対策強化及び経常経費の徹底した削減に努め、効率的な資金管理を図る。</t>
    <rPh sb="91" eb="92">
      <t>ショウ</t>
    </rPh>
    <rPh sb="93" eb="96">
      <t>ミシュウキン</t>
    </rPh>
    <rPh sb="97" eb="99">
      <t>ゾウカ</t>
    </rPh>
    <rPh sb="114" eb="116">
      <t>ゲンショウ</t>
    </rPh>
    <rPh sb="207" eb="210">
      <t>ミシュウキン</t>
    </rPh>
    <rPh sb="211" eb="212">
      <t>フ</t>
    </rPh>
    <rPh sb="229" eb="231">
      <t>ゲンショウ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</si>
</sst>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F13-41D4-A28C-DD30441ABE08}"/>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9F13-41D4-A28C-DD30441ABE08}"/>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41.74</c:v>
                </c:pt>
                <c:pt idx="1">
                  <c:v>40.51</c:v>
                </c:pt>
                <c:pt idx="2">
                  <c:v>37.950000000000003</c:v>
                </c:pt>
                <c:pt idx="3">
                  <c:v>36.97</c:v>
                </c:pt>
                <c:pt idx="4">
                  <c:v>35.26</c:v>
                </c:pt>
              </c:numCache>
            </c:numRef>
          </c:val>
          <c:extLst>
            <c:ext xmlns:c16="http://schemas.microsoft.com/office/drawing/2014/chart" uri="{C3380CC4-5D6E-409C-BE32-E72D297353CC}">
              <c16:uniqueId val="{00000000-FCE7-44AC-BACE-F83825990E80}"/>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61.79</c:v>
                </c:pt>
                <c:pt idx="1">
                  <c:v>59.94</c:v>
                </c:pt>
                <c:pt idx="2">
                  <c:v>59.64</c:v>
                </c:pt>
                <c:pt idx="3">
                  <c:v>58.19</c:v>
                </c:pt>
                <c:pt idx="4">
                  <c:v>56.52</c:v>
                </c:pt>
              </c:numCache>
            </c:numRef>
          </c:val>
          <c:smooth val="0"/>
          <c:extLst>
            <c:ext xmlns:c16="http://schemas.microsoft.com/office/drawing/2014/chart" uri="{C3380CC4-5D6E-409C-BE32-E72D297353CC}">
              <c16:uniqueId val="{00000001-FCE7-44AC-BACE-F83825990E80}"/>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99.8</c:v>
                </c:pt>
                <c:pt idx="1">
                  <c:v>99.79</c:v>
                </c:pt>
                <c:pt idx="2">
                  <c:v>99.89</c:v>
                </c:pt>
                <c:pt idx="3">
                  <c:v>100</c:v>
                </c:pt>
                <c:pt idx="4">
                  <c:v>100</c:v>
                </c:pt>
              </c:numCache>
            </c:numRef>
          </c:val>
          <c:extLst>
            <c:ext xmlns:c16="http://schemas.microsoft.com/office/drawing/2014/chart" uri="{C3380CC4-5D6E-409C-BE32-E72D297353CC}">
              <c16:uniqueId val="{00000000-1891-4F7C-A0A1-1AFBE091188A}"/>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92.44</c:v>
                </c:pt>
                <c:pt idx="1">
                  <c:v>89.66</c:v>
                </c:pt>
                <c:pt idx="2">
                  <c:v>90.63</c:v>
                </c:pt>
                <c:pt idx="3">
                  <c:v>87.8</c:v>
                </c:pt>
                <c:pt idx="4">
                  <c:v>88.43</c:v>
                </c:pt>
              </c:numCache>
            </c:numRef>
          </c:val>
          <c:smooth val="0"/>
          <c:extLst>
            <c:ext xmlns:c16="http://schemas.microsoft.com/office/drawing/2014/chart" uri="{C3380CC4-5D6E-409C-BE32-E72D297353CC}">
              <c16:uniqueId val="{00000001-1891-4F7C-A0A1-1AFBE091188A}"/>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100</c:v>
                </c:pt>
                <c:pt idx="1">
                  <c:v>99.73</c:v>
                </c:pt>
                <c:pt idx="2">
                  <c:v>100.78</c:v>
                </c:pt>
                <c:pt idx="3">
                  <c:v>101.52</c:v>
                </c:pt>
                <c:pt idx="4">
                  <c:v>99.16</c:v>
                </c:pt>
              </c:numCache>
            </c:numRef>
          </c:val>
          <c:extLst>
            <c:ext xmlns:c16="http://schemas.microsoft.com/office/drawing/2014/chart" uri="{C3380CC4-5D6E-409C-BE32-E72D297353CC}">
              <c16:uniqueId val="{00000000-D445-4A9A-86B2-947757153456}"/>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445-4A9A-86B2-947757153456}"/>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ECE-4082-B01D-3BEDB847A175}"/>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ECE-4082-B01D-3BEDB847A175}"/>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522-4B7C-B1B5-3FA0C8196012}"/>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522-4B7C-B1B5-3FA0C8196012}"/>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F2E-4775-9579-D871864FE3D9}"/>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F2E-4775-9579-D871864FE3D9}"/>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293-4AA4-8A00-0E1AF5D234A3}"/>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293-4AA4-8A00-0E1AF5D234A3}"/>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329.17</c:v>
                </c:pt>
                <c:pt idx="1">
                  <c:v>329.51</c:v>
                </c:pt>
                <c:pt idx="2">
                  <c:v>325.82</c:v>
                </c:pt>
                <c:pt idx="3">
                  <c:v>320.86</c:v>
                </c:pt>
                <c:pt idx="4">
                  <c:v>312.95999999999998</c:v>
                </c:pt>
              </c:numCache>
            </c:numRef>
          </c:val>
          <c:extLst>
            <c:ext xmlns:c16="http://schemas.microsoft.com/office/drawing/2014/chart" uri="{C3380CC4-5D6E-409C-BE32-E72D297353CC}">
              <c16:uniqueId val="{00000000-E89E-4C2E-95F9-9ACF4DC16819}"/>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244.85</c:v>
                </c:pt>
                <c:pt idx="1">
                  <c:v>296.89</c:v>
                </c:pt>
                <c:pt idx="2">
                  <c:v>270.57</c:v>
                </c:pt>
                <c:pt idx="3">
                  <c:v>294.27</c:v>
                </c:pt>
                <c:pt idx="4">
                  <c:v>294.08999999999997</c:v>
                </c:pt>
              </c:numCache>
            </c:numRef>
          </c:val>
          <c:smooth val="0"/>
          <c:extLst>
            <c:ext xmlns:c16="http://schemas.microsoft.com/office/drawing/2014/chart" uri="{C3380CC4-5D6E-409C-BE32-E72D297353CC}">
              <c16:uniqueId val="{00000001-E89E-4C2E-95F9-9ACF4DC16819}"/>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58.89</c:v>
                </c:pt>
                <c:pt idx="1">
                  <c:v>59.71</c:v>
                </c:pt>
                <c:pt idx="2">
                  <c:v>58.29</c:v>
                </c:pt>
                <c:pt idx="3">
                  <c:v>57.16</c:v>
                </c:pt>
                <c:pt idx="4">
                  <c:v>54.68</c:v>
                </c:pt>
              </c:numCache>
            </c:numRef>
          </c:val>
          <c:extLst>
            <c:ext xmlns:c16="http://schemas.microsoft.com/office/drawing/2014/chart" uri="{C3380CC4-5D6E-409C-BE32-E72D297353CC}">
              <c16:uniqueId val="{00000000-27FC-4B5A-A517-A4CA290D23BD}"/>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64.78</c:v>
                </c:pt>
                <c:pt idx="1">
                  <c:v>63.06</c:v>
                </c:pt>
                <c:pt idx="2">
                  <c:v>62.5</c:v>
                </c:pt>
                <c:pt idx="3">
                  <c:v>60.59</c:v>
                </c:pt>
                <c:pt idx="4">
                  <c:v>60</c:v>
                </c:pt>
              </c:numCache>
            </c:numRef>
          </c:val>
          <c:smooth val="0"/>
          <c:extLst>
            <c:ext xmlns:c16="http://schemas.microsoft.com/office/drawing/2014/chart" uri="{C3380CC4-5D6E-409C-BE32-E72D297353CC}">
              <c16:uniqueId val="{00000001-27FC-4B5A-A517-A4CA290D23BD}"/>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280.2</c:v>
                </c:pt>
                <c:pt idx="1">
                  <c:v>276.02</c:v>
                </c:pt>
                <c:pt idx="2">
                  <c:v>292.64</c:v>
                </c:pt>
                <c:pt idx="3">
                  <c:v>299.22000000000003</c:v>
                </c:pt>
                <c:pt idx="4">
                  <c:v>318.07</c:v>
                </c:pt>
              </c:numCache>
            </c:numRef>
          </c:val>
          <c:extLst>
            <c:ext xmlns:c16="http://schemas.microsoft.com/office/drawing/2014/chart" uri="{C3380CC4-5D6E-409C-BE32-E72D297353CC}">
              <c16:uniqueId val="{00000000-FB2E-4619-92CA-F9E149910CC9}"/>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250.21</c:v>
                </c:pt>
                <c:pt idx="1">
                  <c:v>264.77</c:v>
                </c:pt>
                <c:pt idx="2">
                  <c:v>269.33</c:v>
                </c:pt>
                <c:pt idx="3">
                  <c:v>280.23</c:v>
                </c:pt>
                <c:pt idx="4">
                  <c:v>282.70999999999998</c:v>
                </c:pt>
              </c:numCache>
            </c:numRef>
          </c:val>
          <c:smooth val="0"/>
          <c:extLst>
            <c:ext xmlns:c16="http://schemas.microsoft.com/office/drawing/2014/chart" uri="{C3380CC4-5D6E-409C-BE32-E72D297353CC}">
              <c16:uniqueId val="{00000001-FB2E-4619-92CA-F9E149910CC9}"/>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【310.14】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【286.17】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【57.71】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28"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秋田県　大館市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特定地域生活排水処理</v>
      </c>
      <c r="Q8" s="65"/>
      <c r="R8" s="65"/>
      <c r="S8" s="65"/>
      <c r="T8" s="65"/>
      <c r="U8" s="65"/>
      <c r="V8" s="65"/>
      <c r="W8" s="65" t="str">
        <f>データ!L6</f>
        <v>K2</v>
      </c>
      <c r="X8" s="65"/>
      <c r="Y8" s="65"/>
      <c r="Z8" s="65"/>
      <c r="AA8" s="65"/>
      <c r="AB8" s="65"/>
      <c r="AC8" s="65"/>
      <c r="AD8" s="66" t="str">
        <f>データ!$M$6</f>
        <v>非設置</v>
      </c>
      <c r="AE8" s="66"/>
      <c r="AF8" s="66"/>
      <c r="AG8" s="66"/>
      <c r="AH8" s="66"/>
      <c r="AI8" s="66"/>
      <c r="AJ8" s="66"/>
      <c r="AK8" s="3"/>
      <c r="AL8" s="46">
        <f>データ!S6</f>
        <v>69293</v>
      </c>
      <c r="AM8" s="46"/>
      <c r="AN8" s="46"/>
      <c r="AO8" s="46"/>
      <c r="AP8" s="46"/>
      <c r="AQ8" s="46"/>
      <c r="AR8" s="46"/>
      <c r="AS8" s="46"/>
      <c r="AT8" s="45">
        <f>データ!T6</f>
        <v>913.22</v>
      </c>
      <c r="AU8" s="45"/>
      <c r="AV8" s="45"/>
      <c r="AW8" s="45"/>
      <c r="AX8" s="45"/>
      <c r="AY8" s="45"/>
      <c r="AZ8" s="45"/>
      <c r="BA8" s="45"/>
      <c r="BB8" s="45">
        <f>データ!U6</f>
        <v>75.88</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1.19</v>
      </c>
      <c r="Q10" s="45"/>
      <c r="R10" s="45"/>
      <c r="S10" s="45"/>
      <c r="T10" s="45"/>
      <c r="U10" s="45"/>
      <c r="V10" s="45"/>
      <c r="W10" s="45">
        <f>データ!Q6</f>
        <v>100</v>
      </c>
      <c r="X10" s="45"/>
      <c r="Y10" s="45"/>
      <c r="Z10" s="45"/>
      <c r="AA10" s="45"/>
      <c r="AB10" s="45"/>
      <c r="AC10" s="45"/>
      <c r="AD10" s="46">
        <f>データ!R6</f>
        <v>3190</v>
      </c>
      <c r="AE10" s="46"/>
      <c r="AF10" s="46"/>
      <c r="AG10" s="46"/>
      <c r="AH10" s="46"/>
      <c r="AI10" s="46"/>
      <c r="AJ10" s="46"/>
      <c r="AK10" s="2"/>
      <c r="AL10" s="46">
        <f>データ!V6</f>
        <v>821</v>
      </c>
      <c r="AM10" s="46"/>
      <c r="AN10" s="46"/>
      <c r="AO10" s="46"/>
      <c r="AP10" s="46"/>
      <c r="AQ10" s="46"/>
      <c r="AR10" s="46"/>
      <c r="AS10" s="46"/>
      <c r="AT10" s="45">
        <f>データ!W6</f>
        <v>0.83</v>
      </c>
      <c r="AU10" s="45"/>
      <c r="AV10" s="45"/>
      <c r="AW10" s="45"/>
      <c r="AX10" s="45"/>
      <c r="AY10" s="45"/>
      <c r="AZ10" s="45"/>
      <c r="BA10" s="45"/>
      <c r="BB10" s="45">
        <f>データ!X6</f>
        <v>989.16</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120</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118</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119</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【310.14】</v>
      </c>
      <c r="I86" s="12" t="str">
        <f>データ!CA6</f>
        <v>【57.71】</v>
      </c>
      <c r="J86" s="12" t="str">
        <f>データ!CL6</f>
        <v>【286.17】</v>
      </c>
      <c r="K86" s="12" t="str">
        <f>データ!CW6</f>
        <v>【56.80】</v>
      </c>
      <c r="L86" s="12" t="str">
        <f>データ!DH6</f>
        <v>【83.38】</v>
      </c>
      <c r="M86" s="12" t="s">
        <v>44</v>
      </c>
      <c r="N86" s="12" t="s">
        <v>44</v>
      </c>
      <c r="O86" s="12" t="str">
        <f>データ!EO6</f>
        <v>【-】</v>
      </c>
    </row>
  </sheetData>
  <sheetProtection algorithmName="SHA-512" hashValue="wdCniUF7BombfmwHHb/pPjnZdzavyJBG/eIcSNAr6tAWk2qInwJvVS4mwx07DH42BdDP/0P8g0Ow2YQf5WBE3Q==" saltValue="GXM5cpffzQtKilFRUpz0l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2021</v>
      </c>
      <c r="C6" s="19">
        <f t="shared" ref="C6:X6" si="3">C7</f>
        <v>52043</v>
      </c>
      <c r="D6" s="19">
        <f t="shared" si="3"/>
        <v>47</v>
      </c>
      <c r="E6" s="19">
        <f t="shared" si="3"/>
        <v>18</v>
      </c>
      <c r="F6" s="19">
        <f t="shared" si="3"/>
        <v>0</v>
      </c>
      <c r="G6" s="19">
        <f t="shared" si="3"/>
        <v>0</v>
      </c>
      <c r="H6" s="19" t="str">
        <f t="shared" si="3"/>
        <v>秋田県　大館市</v>
      </c>
      <c r="I6" s="19" t="str">
        <f t="shared" si="3"/>
        <v>法非適用</v>
      </c>
      <c r="J6" s="19" t="str">
        <f t="shared" si="3"/>
        <v>下水道事業</v>
      </c>
      <c r="K6" s="19" t="str">
        <f t="shared" si="3"/>
        <v>特定地域生活排水処理</v>
      </c>
      <c r="L6" s="19" t="str">
        <f t="shared" si="3"/>
        <v>K2</v>
      </c>
      <c r="M6" s="19" t="str">
        <f t="shared" si="3"/>
        <v>非設置</v>
      </c>
      <c r="N6" s="20" t="str">
        <f t="shared" si="3"/>
        <v>-</v>
      </c>
      <c r="O6" s="20" t="str">
        <f t="shared" si="3"/>
        <v>該当数値なし</v>
      </c>
      <c r="P6" s="20">
        <f t="shared" si="3"/>
        <v>1.19</v>
      </c>
      <c r="Q6" s="20">
        <f t="shared" si="3"/>
        <v>100</v>
      </c>
      <c r="R6" s="20">
        <f t="shared" si="3"/>
        <v>3190</v>
      </c>
      <c r="S6" s="20">
        <f t="shared" si="3"/>
        <v>69293</v>
      </c>
      <c r="T6" s="20">
        <f t="shared" si="3"/>
        <v>913.22</v>
      </c>
      <c r="U6" s="20">
        <f t="shared" si="3"/>
        <v>75.88</v>
      </c>
      <c r="V6" s="20">
        <f t="shared" si="3"/>
        <v>821</v>
      </c>
      <c r="W6" s="20">
        <f t="shared" si="3"/>
        <v>0.83</v>
      </c>
      <c r="X6" s="20">
        <f t="shared" si="3"/>
        <v>989.16</v>
      </c>
      <c r="Y6" s="21">
        <f>IF(Y7="",NA(),Y7)</f>
        <v>100</v>
      </c>
      <c r="Z6" s="21">
        <f t="shared" ref="Z6:AH6" si="4">IF(Z7="",NA(),Z7)</f>
        <v>99.73</v>
      </c>
      <c r="AA6" s="21">
        <f t="shared" si="4"/>
        <v>100.78</v>
      </c>
      <c r="AB6" s="21">
        <f t="shared" si="4"/>
        <v>101.52</v>
      </c>
      <c r="AC6" s="21">
        <f t="shared" si="4"/>
        <v>99.16</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329.17</v>
      </c>
      <c r="BG6" s="21">
        <f t="shared" ref="BG6:BO6" si="7">IF(BG7="",NA(),BG7)</f>
        <v>329.51</v>
      </c>
      <c r="BH6" s="21">
        <f t="shared" si="7"/>
        <v>325.82</v>
      </c>
      <c r="BI6" s="21">
        <f t="shared" si="7"/>
        <v>320.86</v>
      </c>
      <c r="BJ6" s="21">
        <f t="shared" si="7"/>
        <v>312.95999999999998</v>
      </c>
      <c r="BK6" s="21">
        <f t="shared" si="7"/>
        <v>244.85</v>
      </c>
      <c r="BL6" s="21">
        <f t="shared" si="7"/>
        <v>296.89</v>
      </c>
      <c r="BM6" s="21">
        <f t="shared" si="7"/>
        <v>270.57</v>
      </c>
      <c r="BN6" s="21">
        <f t="shared" si="7"/>
        <v>294.27</v>
      </c>
      <c r="BO6" s="21">
        <f t="shared" si="7"/>
        <v>294.08999999999997</v>
      </c>
      <c r="BP6" s="20" t="str">
        <f>IF(BP7="","",IF(BP7="-","【-】","【"&amp;SUBSTITUTE(TEXT(BP7,"#,##0.00"),"-","△")&amp;"】"))</f>
        <v>【310.14】</v>
      </c>
      <c r="BQ6" s="21">
        <f>IF(BQ7="",NA(),BQ7)</f>
        <v>58.89</v>
      </c>
      <c r="BR6" s="21">
        <f t="shared" ref="BR6:BZ6" si="8">IF(BR7="",NA(),BR7)</f>
        <v>59.71</v>
      </c>
      <c r="BS6" s="21">
        <f t="shared" si="8"/>
        <v>58.29</v>
      </c>
      <c r="BT6" s="21">
        <f t="shared" si="8"/>
        <v>57.16</v>
      </c>
      <c r="BU6" s="21">
        <f t="shared" si="8"/>
        <v>54.68</v>
      </c>
      <c r="BV6" s="21">
        <f t="shared" si="8"/>
        <v>64.78</v>
      </c>
      <c r="BW6" s="21">
        <f t="shared" si="8"/>
        <v>63.06</v>
      </c>
      <c r="BX6" s="21">
        <f t="shared" si="8"/>
        <v>62.5</v>
      </c>
      <c r="BY6" s="21">
        <f t="shared" si="8"/>
        <v>60.59</v>
      </c>
      <c r="BZ6" s="21">
        <f t="shared" si="8"/>
        <v>60</v>
      </c>
      <c r="CA6" s="20" t="str">
        <f>IF(CA7="","",IF(CA7="-","【-】","【"&amp;SUBSTITUTE(TEXT(CA7,"#,##0.00"),"-","△")&amp;"】"))</f>
        <v>【57.71】</v>
      </c>
      <c r="CB6" s="21">
        <f>IF(CB7="",NA(),CB7)</f>
        <v>280.2</v>
      </c>
      <c r="CC6" s="21">
        <f t="shared" ref="CC6:CK6" si="9">IF(CC7="",NA(),CC7)</f>
        <v>276.02</v>
      </c>
      <c r="CD6" s="21">
        <f t="shared" si="9"/>
        <v>292.64</v>
      </c>
      <c r="CE6" s="21">
        <f t="shared" si="9"/>
        <v>299.22000000000003</v>
      </c>
      <c r="CF6" s="21">
        <f t="shared" si="9"/>
        <v>318.07</v>
      </c>
      <c r="CG6" s="21">
        <f t="shared" si="9"/>
        <v>250.21</v>
      </c>
      <c r="CH6" s="21">
        <f t="shared" si="9"/>
        <v>264.77</v>
      </c>
      <c r="CI6" s="21">
        <f t="shared" si="9"/>
        <v>269.33</v>
      </c>
      <c r="CJ6" s="21">
        <f t="shared" si="9"/>
        <v>280.23</v>
      </c>
      <c r="CK6" s="21">
        <f t="shared" si="9"/>
        <v>282.70999999999998</v>
      </c>
      <c r="CL6" s="20" t="str">
        <f>IF(CL7="","",IF(CL7="-","【-】","【"&amp;SUBSTITUTE(TEXT(CL7,"#,##0.00"),"-","△")&amp;"】"))</f>
        <v>【286.17】</v>
      </c>
      <c r="CM6" s="21">
        <f>IF(CM7="",NA(),CM7)</f>
        <v>41.74</v>
      </c>
      <c r="CN6" s="21">
        <f t="shared" ref="CN6:CV6" si="10">IF(CN7="",NA(),CN7)</f>
        <v>40.51</v>
      </c>
      <c r="CO6" s="21">
        <f t="shared" si="10"/>
        <v>37.950000000000003</v>
      </c>
      <c r="CP6" s="21">
        <f t="shared" si="10"/>
        <v>36.97</v>
      </c>
      <c r="CQ6" s="21">
        <f t="shared" si="10"/>
        <v>35.26</v>
      </c>
      <c r="CR6" s="21">
        <f t="shared" si="10"/>
        <v>61.79</v>
      </c>
      <c r="CS6" s="21">
        <f t="shared" si="10"/>
        <v>59.94</v>
      </c>
      <c r="CT6" s="21">
        <f t="shared" si="10"/>
        <v>59.64</v>
      </c>
      <c r="CU6" s="21">
        <f t="shared" si="10"/>
        <v>58.19</v>
      </c>
      <c r="CV6" s="21">
        <f t="shared" si="10"/>
        <v>56.52</v>
      </c>
      <c r="CW6" s="20" t="str">
        <f>IF(CW7="","",IF(CW7="-","【-】","【"&amp;SUBSTITUTE(TEXT(CW7,"#,##0.00"),"-","△")&amp;"】"))</f>
        <v>【56.80】</v>
      </c>
      <c r="CX6" s="21">
        <f>IF(CX7="",NA(),CX7)</f>
        <v>99.8</v>
      </c>
      <c r="CY6" s="21">
        <f t="shared" ref="CY6:DG6" si="11">IF(CY7="",NA(),CY7)</f>
        <v>99.79</v>
      </c>
      <c r="CZ6" s="21">
        <f t="shared" si="11"/>
        <v>99.89</v>
      </c>
      <c r="DA6" s="21">
        <f t="shared" si="11"/>
        <v>100</v>
      </c>
      <c r="DB6" s="21">
        <f t="shared" si="11"/>
        <v>100</v>
      </c>
      <c r="DC6" s="21">
        <f t="shared" si="11"/>
        <v>92.44</v>
      </c>
      <c r="DD6" s="21">
        <f t="shared" si="11"/>
        <v>89.66</v>
      </c>
      <c r="DE6" s="21">
        <f t="shared" si="11"/>
        <v>90.63</v>
      </c>
      <c r="DF6" s="21">
        <f t="shared" si="11"/>
        <v>87.8</v>
      </c>
      <c r="DG6" s="21">
        <f t="shared" si="11"/>
        <v>88.43</v>
      </c>
      <c r="DH6" s="20" t="str">
        <f>IF(DH7="","",IF(DH7="-","【-】","【"&amp;SUBSTITUTE(TEXT(DH7,"#,##0.00"),"-","△")&amp;"】"))</f>
        <v>【83.38】</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5" s="22" customFormat="1" x14ac:dyDescent="0.15">
      <c r="A7" s="14"/>
      <c r="B7" s="23">
        <v>2021</v>
      </c>
      <c r="C7" s="23">
        <v>52043</v>
      </c>
      <c r="D7" s="23">
        <v>47</v>
      </c>
      <c r="E7" s="23">
        <v>18</v>
      </c>
      <c r="F7" s="23">
        <v>0</v>
      </c>
      <c r="G7" s="23">
        <v>0</v>
      </c>
      <c r="H7" s="23" t="s">
        <v>98</v>
      </c>
      <c r="I7" s="23" t="s">
        <v>99</v>
      </c>
      <c r="J7" s="23" t="s">
        <v>100</v>
      </c>
      <c r="K7" s="23" t="s">
        <v>101</v>
      </c>
      <c r="L7" s="23" t="s">
        <v>102</v>
      </c>
      <c r="M7" s="23" t="s">
        <v>103</v>
      </c>
      <c r="N7" s="24" t="s">
        <v>104</v>
      </c>
      <c r="O7" s="24" t="s">
        <v>105</v>
      </c>
      <c r="P7" s="24">
        <v>1.19</v>
      </c>
      <c r="Q7" s="24">
        <v>100</v>
      </c>
      <c r="R7" s="24">
        <v>3190</v>
      </c>
      <c r="S7" s="24">
        <v>69293</v>
      </c>
      <c r="T7" s="24">
        <v>913.22</v>
      </c>
      <c r="U7" s="24">
        <v>75.88</v>
      </c>
      <c r="V7" s="24">
        <v>821</v>
      </c>
      <c r="W7" s="24">
        <v>0.83</v>
      </c>
      <c r="X7" s="24">
        <v>989.16</v>
      </c>
      <c r="Y7" s="24">
        <v>100</v>
      </c>
      <c r="Z7" s="24">
        <v>99.73</v>
      </c>
      <c r="AA7" s="24">
        <v>100.78</v>
      </c>
      <c r="AB7" s="24">
        <v>101.52</v>
      </c>
      <c r="AC7" s="24">
        <v>99.16</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329.17</v>
      </c>
      <c r="BG7" s="24">
        <v>329.51</v>
      </c>
      <c r="BH7" s="24">
        <v>325.82</v>
      </c>
      <c r="BI7" s="24">
        <v>320.86</v>
      </c>
      <c r="BJ7" s="24">
        <v>312.95999999999998</v>
      </c>
      <c r="BK7" s="24">
        <v>244.85</v>
      </c>
      <c r="BL7" s="24">
        <v>296.89</v>
      </c>
      <c r="BM7" s="24">
        <v>270.57</v>
      </c>
      <c r="BN7" s="24">
        <v>294.27</v>
      </c>
      <c r="BO7" s="24">
        <v>294.08999999999997</v>
      </c>
      <c r="BP7" s="24">
        <v>310.14</v>
      </c>
      <c r="BQ7" s="24">
        <v>58.89</v>
      </c>
      <c r="BR7" s="24">
        <v>59.71</v>
      </c>
      <c r="BS7" s="24">
        <v>58.29</v>
      </c>
      <c r="BT7" s="24">
        <v>57.16</v>
      </c>
      <c r="BU7" s="24">
        <v>54.68</v>
      </c>
      <c r="BV7" s="24">
        <v>64.78</v>
      </c>
      <c r="BW7" s="24">
        <v>63.06</v>
      </c>
      <c r="BX7" s="24">
        <v>62.5</v>
      </c>
      <c r="BY7" s="24">
        <v>60.59</v>
      </c>
      <c r="BZ7" s="24">
        <v>60</v>
      </c>
      <c r="CA7" s="24">
        <v>57.71</v>
      </c>
      <c r="CB7" s="24">
        <v>280.2</v>
      </c>
      <c r="CC7" s="24">
        <v>276.02</v>
      </c>
      <c r="CD7" s="24">
        <v>292.64</v>
      </c>
      <c r="CE7" s="24">
        <v>299.22000000000003</v>
      </c>
      <c r="CF7" s="24">
        <v>318.07</v>
      </c>
      <c r="CG7" s="24">
        <v>250.21</v>
      </c>
      <c r="CH7" s="24">
        <v>264.77</v>
      </c>
      <c r="CI7" s="24">
        <v>269.33</v>
      </c>
      <c r="CJ7" s="24">
        <v>280.23</v>
      </c>
      <c r="CK7" s="24">
        <v>282.70999999999998</v>
      </c>
      <c r="CL7" s="24">
        <v>286.17</v>
      </c>
      <c r="CM7" s="24">
        <v>41.74</v>
      </c>
      <c r="CN7" s="24">
        <v>40.51</v>
      </c>
      <c r="CO7" s="24">
        <v>37.950000000000003</v>
      </c>
      <c r="CP7" s="24">
        <v>36.97</v>
      </c>
      <c r="CQ7" s="24">
        <v>35.26</v>
      </c>
      <c r="CR7" s="24">
        <v>61.79</v>
      </c>
      <c r="CS7" s="24">
        <v>59.94</v>
      </c>
      <c r="CT7" s="24">
        <v>59.64</v>
      </c>
      <c r="CU7" s="24">
        <v>58.19</v>
      </c>
      <c r="CV7" s="24">
        <v>56.52</v>
      </c>
      <c r="CW7" s="24">
        <v>56.8</v>
      </c>
      <c r="CX7" s="24">
        <v>99.8</v>
      </c>
      <c r="CY7" s="24">
        <v>99.79</v>
      </c>
      <c r="CZ7" s="24">
        <v>99.89</v>
      </c>
      <c r="DA7" s="24">
        <v>100</v>
      </c>
      <c r="DB7" s="24">
        <v>100</v>
      </c>
      <c r="DC7" s="24">
        <v>92.44</v>
      </c>
      <c r="DD7" s="24">
        <v>89.66</v>
      </c>
      <c r="DE7" s="24">
        <v>90.63</v>
      </c>
      <c r="DF7" s="24">
        <v>87.8</v>
      </c>
      <c r="DG7" s="24">
        <v>88.43</v>
      </c>
      <c r="DH7" s="24">
        <v>83.38</v>
      </c>
      <c r="DI7" s="24"/>
      <c r="DJ7" s="24"/>
      <c r="DK7" s="24"/>
      <c r="DL7" s="24"/>
      <c r="DM7" s="24"/>
      <c r="DN7" s="24"/>
      <c r="DO7" s="24"/>
      <c r="DP7" s="24"/>
      <c r="DQ7" s="24"/>
      <c r="DR7" s="24"/>
      <c r="DS7" s="24"/>
      <c r="DT7" s="24"/>
      <c r="DU7" s="24"/>
      <c r="DV7" s="24"/>
      <c r="DW7" s="24"/>
      <c r="DX7" s="24"/>
      <c r="DY7" s="24"/>
      <c r="DZ7" s="24"/>
      <c r="EA7" s="24"/>
      <c r="EB7" s="24"/>
      <c r="EC7" s="24"/>
      <c r="ED7" s="24"/>
      <c r="EE7" s="24" t="s">
        <v>104</v>
      </c>
      <c r="EF7" s="24" t="s">
        <v>104</v>
      </c>
      <c r="EG7" s="24" t="s">
        <v>104</v>
      </c>
      <c r="EH7" s="24" t="s">
        <v>104</v>
      </c>
      <c r="EI7" s="24" t="s">
        <v>104</v>
      </c>
      <c r="EJ7" s="24" t="s">
        <v>104</v>
      </c>
      <c r="EK7" s="24" t="s">
        <v>104</v>
      </c>
      <c r="EL7" s="24" t="s">
        <v>104</v>
      </c>
      <c r="EM7" s="24" t="s">
        <v>104</v>
      </c>
      <c r="EN7" s="24" t="s">
        <v>104</v>
      </c>
      <c r="EO7" s="24" t="s">
        <v>104</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111</v>
      </c>
    </row>
    <row r="12" spans="1:145" x14ac:dyDescent="0.15">
      <c r="B12">
        <v>1</v>
      </c>
      <c r="C12">
        <v>1</v>
      </c>
      <c r="D12">
        <v>1</v>
      </c>
      <c r="E12">
        <v>2</v>
      </c>
      <c r="F12">
        <v>3</v>
      </c>
      <c r="G12" t="s">
        <v>112</v>
      </c>
    </row>
    <row r="13" spans="1:145" x14ac:dyDescent="0.15">
      <c r="B13" t="s">
        <v>113</v>
      </c>
      <c r="C13" t="s">
        <v>113</v>
      </c>
      <c r="D13" t="s">
        <v>114</v>
      </c>
      <c r="E13" t="s">
        <v>115</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伊藤　昭人</cp:lastModifiedBy>
  <dcterms:created xsi:type="dcterms:W3CDTF">2022-12-01T02:06:13Z</dcterms:created>
  <dcterms:modified xsi:type="dcterms:W3CDTF">2023-02-17T00:20:03Z</dcterms:modified>
  <cp:category/>
</cp:coreProperties>
</file>