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10.18.11.9\homes\admin\02koueikigyo\02 業務\01 共通業務\06 経営健全化\04 経営比較分析表\08 R04年度\02 作成依頼\04市町村→県\04下水道事業\01 秋田市〇\"/>
    </mc:Choice>
  </mc:AlternateContent>
  <xr:revisionPtr revIDLastSave="0" documentId="13_ncr:1_{5F3FBD3D-8354-4C65-A56E-E52A2D9E1283}" xr6:coauthVersionLast="47" xr6:coauthVersionMax="47" xr10:uidLastSave="{00000000-0000-0000-0000-000000000000}"/>
  <workbookProtection workbookAlgorithmName="SHA-512" workbookHashValue="/wOC4bSWvmbj/J2+zSLUsLAuqsfUBgx1aW/dFczQfS8Pa1U0F+ZwPYPnGErY7D5Pj4PrbKG/L8nbJVu60vuwRA==" workbookSaltValue="gjD25KPgjjD+bjSiZaKm7Q==" workbookSpinCount="100000" lockStructure="1"/>
  <bookViews>
    <workbookView xWindow="-120" yWindow="-120" windowWidth="29040" windowHeight="15840" xr2:uid="{00000000-000D-0000-FFFF-FFFF00000000}"/>
  </bookViews>
  <sheets>
    <sheet name="法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N85" i="4" s="1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J85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F85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AT10" i="4" s="1"/>
  <c r="V6" i="5"/>
  <c r="AL10" i="4" s="1"/>
  <c r="U6" i="5"/>
  <c r="T6" i="5"/>
  <c r="S6" i="5"/>
  <c r="AL8" i="4" s="1"/>
  <c r="R6" i="5"/>
  <c r="AD10" i="4" s="1"/>
  <c r="Q6" i="5"/>
  <c r="P6" i="5"/>
  <c r="O6" i="5"/>
  <c r="I10" i="4" s="1"/>
  <c r="N6" i="5"/>
  <c r="B10" i="4" s="1"/>
  <c r="M6" i="5"/>
  <c r="L6" i="5"/>
  <c r="K6" i="5"/>
  <c r="P8" i="4" s="1"/>
  <c r="J6" i="5"/>
  <c r="I8" i="4" s="1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M85" i="4"/>
  <c r="L85" i="4"/>
  <c r="K85" i="4"/>
  <c r="I85" i="4"/>
  <c r="H85" i="4"/>
  <c r="G85" i="4"/>
  <c r="E85" i="4"/>
  <c r="BB10" i="4"/>
  <c r="W10" i="4"/>
  <c r="P10" i="4"/>
  <c r="BB8" i="4"/>
  <c r="AT8" i="4"/>
  <c r="AD8" i="4"/>
  <c r="W8" i="4"/>
  <c r="B8" i="4"/>
  <c r="B6" i="4"/>
</calcChain>
</file>

<file path=xl/sharedStrings.xml><?xml version="1.0" encoding="utf-8"?>
<sst xmlns="http://schemas.openxmlformats.org/spreadsheetml/2006/main" count="253" uniqueCount="118">
  <si>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</si>
  <si>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</si>
  <si>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</si>
  <si>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</si>
  <si>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</si>
  <si>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</si>
  <si>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</si>
  <si>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</si>
  <si>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</si>
  <si>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</si>
  <si>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</si>
  <si>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</si>
  <si>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</si>
  <si>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</si>
  <si>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</si>
  <si>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</si>
  <si>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</si>
  <si>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</si>
  <si>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</si>
  <si>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</si>
  <si>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</si>
  <si>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</si>
  <si>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</si>
  <si>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</si>
  <si>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</si>
  <si>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</si>
  <si>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</si>
  <si>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</si>
  <si>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</si>
  <si>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</si>
  <si>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</si>
  <si>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</si>
  <si>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</si>
  <si>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</si>
  <si>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</si>
  <si>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</si>
  <si>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</si>
  <si>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</si>
  <si>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</si>
  <si>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</si>
  <si>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</si>
  <si>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</si>
  <si>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</si>
  <si>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</si>
  <si>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</si>
  <si>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</si>
  <si>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</si>
  <si>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</si>
  <si>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</si>
  <si>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</si>
  <si>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</si>
  <si>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</si>
  <si>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</si>
  <si>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</si>
  <si>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</si>
  <si>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</si>
  <si>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</si>
  <si>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</si>
  <si>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</si>
  <si>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</si>
  <si>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</si>
  <si>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</si>
  <si>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</si>
  <si>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</si>
  <si>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</si>
  <si>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</si>
  <si>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</si>
  <si>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</si>
  <si>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</si>
  <si>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</si>
  <si>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</si>
  <si>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</si>
  <si>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</si>
  <si>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</si>
  <si>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</si>
  <si>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</si>
  <si>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</si>
  <si>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</si>
  <si>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</si>
  <si>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</si>
  <si>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</si>
  <si>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</si>
  <si>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</si>
  <si>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</si>
  <si>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</si>
  <si>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</si>
  <si>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</si>
  <si>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</si>
  <si>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</si>
  <si>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</si>
  <si>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</si>
  <si>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</si>
  <si>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</si>
  <si>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</si>
  <si>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</si>
  <si>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</si>
  <si>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</si>
  <si>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</si>
  <si>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</si>
  <si>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個別排水処理</t>
  </si>
  <si>
    <t>L2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</si>
  <si>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</si>
  <si>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</si>
  <si>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</si>
  <si>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</si>
  <si>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</si>
  <si>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</si>
  <si>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</si>
  <si>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</si>
  <si>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</si>
  <si>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</si>
  <si>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</si>
  <si>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</si>
  <si>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</si>
  <si>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</si>
  <si>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施設全体の減価償却の状況は上昇傾向にあるものの、現時点で、法定耐用年数を超過した施設はない。</t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</si>
  <si>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4"/>
  </si>
  <si>
    <r>
      <t>　「①経常収支比率」は100％以上を維持しており、使用料収入と一般会計からの繰入金等の収益により、事業運営が成り立っているが、「⑤経費回収率」は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「④企業債残高対事業規模比率」については、全国平均や類似団体平均と比較して低い値となっている。
　「⑥汚水処理原価」は、全国平均や類似団体平均と比較して低い値となっている。
　</t>
    </r>
    <r>
      <rPr>
        <sz val="11"/>
        <rFont val="ＭＳ ゴシック"/>
        <family val="3"/>
        <charset val="128"/>
      </rPr>
      <t>「⑦施設利用率」は、昨年度と同程度の値となっている。</t>
    </r>
    <r>
      <rPr>
        <sz val="11"/>
        <color theme="1"/>
        <rFont val="ＭＳ ゴシック"/>
        <family val="3"/>
        <charset val="128"/>
      </rPr>
      <t xml:space="preserve">
　「⑧水洗化率」は、全国平均や類似団体平均と比較して高い値となっている。</t>
    </r>
    <rPh sb="123" eb="124">
      <t>キン</t>
    </rPh>
    <rPh sb="283" eb="286">
      <t>サクネンド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</si>
</sst>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3-4433-961B-531F6278C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226648"/>
        <c:axId val="523227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53-4433-961B-531F6278C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226648"/>
        <c:axId val="523227032"/>
      </c:lineChart>
      <c:dateAx>
        <c:axId val="5232266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227032"/>
        <c:crosses val="autoZero"/>
        <c:auto val="1"/>
        <c:lblOffset val="100"/>
        <c:baseTimeUnit val="years"/>
      </c:dateAx>
      <c:valAx>
        <c:axId val="523227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226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52.44</c:v>
                </c:pt>
                <c:pt idx="1">
                  <c:v>50</c:v>
                </c:pt>
                <c:pt idx="2">
                  <c:v>47.56</c:v>
                </c:pt>
                <c:pt idx="3">
                  <c:v>50</c:v>
                </c:pt>
                <c:pt idx="4">
                  <c:v>48.78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1C-4823-AA10-43EEEC33C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46312"/>
        <c:axId val="524437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51.71</c:v>
                </c:pt>
                <c:pt idx="1">
                  <c:v>50.56</c:v>
                </c:pt>
                <c:pt idx="2">
                  <c:v>47.35</c:v>
                </c:pt>
                <c:pt idx="3">
                  <c:v>46.36</c:v>
                </c:pt>
                <c:pt idx="4">
                  <c:v>228.91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1C-4823-AA10-43EEEC33C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46312"/>
        <c:axId val="524437072"/>
      </c:lineChart>
      <c:dateAx>
        <c:axId val="5240463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437072"/>
        <c:crosses val="autoZero"/>
        <c:auto val="1"/>
        <c:lblOffset val="100"/>
        <c:baseTimeUnit val="years"/>
      </c:dateAx>
      <c:valAx>
        <c:axId val="524437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46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90.34</c:v>
                </c:pt>
                <c:pt idx="1">
                  <c:v>91.54</c:v>
                </c:pt>
                <c:pt idx="2">
                  <c:v>91.28</c:v>
                </c:pt>
                <c:pt idx="3">
                  <c:v>91.44</c:v>
                </c:pt>
                <c:pt idx="4">
                  <c:v>93.37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D6-4A21-B531-7AF7FDE93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435896"/>
        <c:axId val="524437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82.91</c:v>
                </c:pt>
                <c:pt idx="1">
                  <c:v>83.85</c:v>
                </c:pt>
                <c:pt idx="2">
                  <c:v>81.209999999999994</c:v>
                </c:pt>
                <c:pt idx="3">
                  <c:v>83.08</c:v>
                </c:pt>
                <c:pt idx="4">
                  <c:v>82.61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D6-4A21-B531-7AF7FDE93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435896"/>
        <c:axId val="524437856"/>
      </c:lineChart>
      <c:dateAx>
        <c:axId val="5244358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437856"/>
        <c:crosses val="autoZero"/>
        <c:auto val="1"/>
        <c:lblOffset val="100"/>
        <c:baseTimeUnit val="years"/>
      </c:dateAx>
      <c:valAx>
        <c:axId val="524437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435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106.21</c:v>
                </c:pt>
                <c:pt idx="1">
                  <c:v>104.7</c:v>
                </c:pt>
                <c:pt idx="2">
                  <c:v>106.6</c:v>
                </c:pt>
                <c:pt idx="3">
                  <c:v>111.39</c:v>
                </c:pt>
                <c:pt idx="4">
                  <c:v>112.96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07-422C-83C3-2B788A269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574368"/>
        <c:axId val="523574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93.87</c:v>
                </c:pt>
                <c:pt idx="1">
                  <c:v>86.84</c:v>
                </c:pt>
                <c:pt idx="2">
                  <c:v>89.75</c:v>
                </c:pt>
                <c:pt idx="3">
                  <c:v>96.14</c:v>
                </c:pt>
                <c:pt idx="4">
                  <c:v>95.6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07-422C-83C3-2B788A269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574368"/>
        <c:axId val="523574752"/>
      </c:lineChart>
      <c:dateAx>
        <c:axId val="5235743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574752"/>
        <c:crosses val="autoZero"/>
        <c:auto val="1"/>
        <c:lblOffset val="100"/>
        <c:baseTimeUnit val="years"/>
      </c:dateAx>
      <c:valAx>
        <c:axId val="523574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574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47.02</c:v>
                </c:pt>
                <c:pt idx="1">
                  <c:v>52.9</c:v>
                </c:pt>
                <c:pt idx="2">
                  <c:v>58.77</c:v>
                </c:pt>
                <c:pt idx="3">
                  <c:v>65.19</c:v>
                </c:pt>
                <c:pt idx="4">
                  <c:v>71.61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35-491B-A57C-1EF8D6A9C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620064"/>
        <c:axId val="523617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42.61</c:v>
                </c:pt>
                <c:pt idx="1">
                  <c:v>44.22</c:v>
                </c:pt>
                <c:pt idx="2">
                  <c:v>39.64</c:v>
                </c:pt>
                <c:pt idx="3">
                  <c:v>33.75</c:v>
                </c:pt>
                <c:pt idx="4">
                  <c:v>36.21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35-491B-A57C-1EF8D6A9C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620064"/>
        <c:axId val="523617712"/>
      </c:lineChart>
      <c:dateAx>
        <c:axId val="5236200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617712"/>
        <c:crosses val="autoZero"/>
        <c:auto val="1"/>
        <c:lblOffset val="100"/>
        <c:baseTimeUnit val="years"/>
      </c:dateAx>
      <c:valAx>
        <c:axId val="523617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6200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EC-4A64-B3CE-C1C339255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618104"/>
        <c:axId val="52361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EC-4A64-B3CE-C1C339255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618104"/>
        <c:axId val="523618496"/>
      </c:lineChart>
      <c:dateAx>
        <c:axId val="5236181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618496"/>
        <c:crosses val="autoZero"/>
        <c:auto val="1"/>
        <c:lblOffset val="100"/>
        <c:baseTimeUnit val="years"/>
      </c:dateAx>
      <c:valAx>
        <c:axId val="52361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618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3A-4D30-AB1E-D07DE4E9F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616928"/>
        <c:axId val="524049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231.75</c:v>
                </c:pt>
                <c:pt idx="1">
                  <c:v>254.32</c:v>
                </c:pt>
                <c:pt idx="2">
                  <c:v>249.76</c:v>
                </c:pt>
                <c:pt idx="3">
                  <c:v>237</c:v>
                </c:pt>
                <c:pt idx="4">
                  <c:v>257.23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3A-4D30-AB1E-D07DE4E9F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616928"/>
        <c:axId val="524049840"/>
      </c:lineChart>
      <c:dateAx>
        <c:axId val="5236169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49840"/>
        <c:crosses val="autoZero"/>
        <c:auto val="1"/>
        <c:lblOffset val="100"/>
        <c:baseTimeUnit val="years"/>
      </c:dateAx>
      <c:valAx>
        <c:axId val="524049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6169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1128.94</c:v>
                </c:pt>
                <c:pt idx="1">
                  <c:v>972.39</c:v>
                </c:pt>
                <c:pt idx="2">
                  <c:v>1189.8499999999999</c:v>
                </c:pt>
                <c:pt idx="3">
                  <c:v>1289.93</c:v>
                </c:pt>
                <c:pt idx="4">
                  <c:v>1327.46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32-4646-941C-9B86ADBD9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45528"/>
        <c:axId val="524046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322.36</c:v>
                </c:pt>
                <c:pt idx="1">
                  <c:v>277.89</c:v>
                </c:pt>
                <c:pt idx="2">
                  <c:v>256.37</c:v>
                </c:pt>
                <c:pt idx="3">
                  <c:v>135.35</c:v>
                </c:pt>
                <c:pt idx="4">
                  <c:v>150.91999999999999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32-4646-941C-9B86ADBD9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45528"/>
        <c:axId val="524046704"/>
      </c:lineChart>
      <c:dateAx>
        <c:axId val="5240455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46704"/>
        <c:crosses val="autoZero"/>
        <c:auto val="1"/>
        <c:lblOffset val="100"/>
        <c:baseTimeUnit val="years"/>
      </c:dateAx>
      <c:valAx>
        <c:axId val="524046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455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628.73</c:v>
                </c:pt>
                <c:pt idx="1">
                  <c:v>623.91999999999996</c:v>
                </c:pt>
                <c:pt idx="2">
                  <c:v>610.66999999999996</c:v>
                </c:pt>
                <c:pt idx="3">
                  <c:v>551.4</c:v>
                </c:pt>
                <c:pt idx="4">
                  <c:v>563.72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2-45BF-BA19-F010FDD68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47096"/>
        <c:axId val="524048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888.8</c:v>
                </c:pt>
                <c:pt idx="1">
                  <c:v>855.65</c:v>
                </c:pt>
                <c:pt idx="2">
                  <c:v>862.99</c:v>
                </c:pt>
                <c:pt idx="3">
                  <c:v>782.91</c:v>
                </c:pt>
                <c:pt idx="4">
                  <c:v>783.21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32-45BF-BA19-F010FDD68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47096"/>
        <c:axId val="524048664"/>
      </c:lineChart>
      <c:dateAx>
        <c:axId val="5240470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48664"/>
        <c:crosses val="autoZero"/>
        <c:auto val="1"/>
        <c:lblOffset val="100"/>
        <c:baseTimeUnit val="years"/>
      </c:dateAx>
      <c:valAx>
        <c:axId val="524048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470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72.67</c:v>
                </c:pt>
                <c:pt idx="1">
                  <c:v>63.78</c:v>
                </c:pt>
                <c:pt idx="2">
                  <c:v>56.73</c:v>
                </c:pt>
                <c:pt idx="3">
                  <c:v>64.59</c:v>
                </c:pt>
                <c:pt idx="4">
                  <c:v>64.569999999999993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E-4F94-95A4-DB9034B95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47488"/>
        <c:axId val="524042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52.55</c:v>
                </c:pt>
                <c:pt idx="1">
                  <c:v>52.23</c:v>
                </c:pt>
                <c:pt idx="2">
                  <c:v>50.06</c:v>
                </c:pt>
                <c:pt idx="3">
                  <c:v>49.38</c:v>
                </c:pt>
                <c:pt idx="4">
                  <c:v>48.53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CE-4F94-95A4-DB9034B95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47488"/>
        <c:axId val="524042784"/>
      </c:lineChart>
      <c:dateAx>
        <c:axId val="5240474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42784"/>
        <c:crosses val="autoZero"/>
        <c:auto val="1"/>
        <c:lblOffset val="100"/>
        <c:baseTimeUnit val="years"/>
      </c:dateAx>
      <c:valAx>
        <c:axId val="5240427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47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217.09</c:v>
                </c:pt>
                <c:pt idx="1">
                  <c:v>242.31</c:v>
                </c:pt>
                <c:pt idx="2">
                  <c:v>269.60000000000002</c:v>
                </c:pt>
                <c:pt idx="3">
                  <c:v>237.76</c:v>
                </c:pt>
                <c:pt idx="4">
                  <c:v>237.52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5-420C-AE0F-DB290EC58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44744"/>
        <c:axId val="524048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292.45</c:v>
                </c:pt>
                <c:pt idx="1">
                  <c:v>294.05</c:v>
                </c:pt>
                <c:pt idx="2">
                  <c:v>309.22000000000003</c:v>
                </c:pt>
                <c:pt idx="3">
                  <c:v>316.97000000000003</c:v>
                </c:pt>
                <c:pt idx="4">
                  <c:v>326.17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B5-420C-AE0F-DB290EC58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44744"/>
        <c:axId val="524048272"/>
      </c:lineChart>
      <c:dateAx>
        <c:axId val="5240447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48272"/>
        <c:crosses val="autoZero"/>
        <c:auto val="1"/>
        <c:lblOffset val="100"/>
        <c:baseTimeUnit val="years"/>
      </c:dateAx>
      <c:valAx>
        <c:axId val="524048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44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【96.22】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【232.28】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【155.69】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【765.05】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【81.92】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【224.12】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【328.76】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【35.80】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N1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</row>
    <row r="3" spans="1:78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</row>
    <row r="4" spans="1:78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8" t="str">
        <f>データ!H6</f>
        <v>秋田県　秋田市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1" t="s">
        <v>1</v>
      </c>
      <c r="C7" s="51"/>
      <c r="D7" s="51"/>
      <c r="E7" s="51"/>
      <c r="F7" s="51"/>
      <c r="G7" s="51"/>
      <c r="H7" s="51"/>
      <c r="I7" s="51" t="s">
        <v>2</v>
      </c>
      <c r="J7" s="51"/>
      <c r="K7" s="51"/>
      <c r="L7" s="51"/>
      <c r="M7" s="51"/>
      <c r="N7" s="51"/>
      <c r="O7" s="51"/>
      <c r="P7" s="51" t="s">
        <v>3</v>
      </c>
      <c r="Q7" s="51"/>
      <c r="R7" s="51"/>
      <c r="S7" s="51"/>
      <c r="T7" s="51"/>
      <c r="U7" s="51"/>
      <c r="V7" s="51"/>
      <c r="W7" s="51" t="s">
        <v>4</v>
      </c>
      <c r="X7" s="51"/>
      <c r="Y7" s="51"/>
      <c r="Z7" s="51"/>
      <c r="AA7" s="51"/>
      <c r="AB7" s="51"/>
      <c r="AC7" s="51"/>
      <c r="AD7" s="51" t="s">
        <v>5</v>
      </c>
      <c r="AE7" s="51"/>
      <c r="AF7" s="51"/>
      <c r="AG7" s="51"/>
      <c r="AH7" s="51"/>
      <c r="AI7" s="51"/>
      <c r="AJ7" s="51"/>
      <c r="AK7" s="3"/>
      <c r="AL7" s="51" t="s">
        <v>6</v>
      </c>
      <c r="AM7" s="51"/>
      <c r="AN7" s="51"/>
      <c r="AO7" s="51"/>
      <c r="AP7" s="51"/>
      <c r="AQ7" s="51"/>
      <c r="AR7" s="51"/>
      <c r="AS7" s="51"/>
      <c r="AT7" s="51" t="s">
        <v>7</v>
      </c>
      <c r="AU7" s="51"/>
      <c r="AV7" s="51"/>
      <c r="AW7" s="51"/>
      <c r="AX7" s="51"/>
      <c r="AY7" s="51"/>
      <c r="AZ7" s="51"/>
      <c r="BA7" s="51"/>
      <c r="BB7" s="51" t="s">
        <v>8</v>
      </c>
      <c r="BC7" s="51"/>
      <c r="BD7" s="51"/>
      <c r="BE7" s="51"/>
      <c r="BF7" s="51"/>
      <c r="BG7" s="51"/>
      <c r="BH7" s="51"/>
      <c r="BI7" s="51"/>
      <c r="BJ7" s="3"/>
      <c r="BK7" s="3"/>
      <c r="BL7" s="69" t="s">
        <v>9</v>
      </c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1"/>
    </row>
    <row r="8" spans="1:78" ht="18.75" customHeight="1" x14ac:dyDescent="0.15">
      <c r="A8" s="2"/>
      <c r="B8" s="65" t="str">
        <f>データ!I6</f>
        <v>法適用</v>
      </c>
      <c r="C8" s="65"/>
      <c r="D8" s="65"/>
      <c r="E8" s="65"/>
      <c r="F8" s="65"/>
      <c r="G8" s="65"/>
      <c r="H8" s="65"/>
      <c r="I8" s="65" t="str">
        <f>データ!J6</f>
        <v>下水道事業</v>
      </c>
      <c r="J8" s="65"/>
      <c r="K8" s="65"/>
      <c r="L8" s="65"/>
      <c r="M8" s="65"/>
      <c r="N8" s="65"/>
      <c r="O8" s="65"/>
      <c r="P8" s="65" t="str">
        <f>データ!K6</f>
        <v>個別排水処理</v>
      </c>
      <c r="Q8" s="65"/>
      <c r="R8" s="65"/>
      <c r="S8" s="65"/>
      <c r="T8" s="65"/>
      <c r="U8" s="65"/>
      <c r="V8" s="65"/>
      <c r="W8" s="65" t="str">
        <f>データ!L6</f>
        <v>L2</v>
      </c>
      <c r="X8" s="65"/>
      <c r="Y8" s="65"/>
      <c r="Z8" s="65"/>
      <c r="AA8" s="65"/>
      <c r="AB8" s="65"/>
      <c r="AC8" s="65"/>
      <c r="AD8" s="66" t="str">
        <f>データ!$M$6</f>
        <v>自治体職員</v>
      </c>
      <c r="AE8" s="66"/>
      <c r="AF8" s="66"/>
      <c r="AG8" s="66"/>
      <c r="AH8" s="66"/>
      <c r="AI8" s="66"/>
      <c r="AJ8" s="66"/>
      <c r="AK8" s="3"/>
      <c r="AL8" s="45">
        <f>データ!S6</f>
        <v>303122</v>
      </c>
      <c r="AM8" s="45"/>
      <c r="AN8" s="45"/>
      <c r="AO8" s="45"/>
      <c r="AP8" s="45"/>
      <c r="AQ8" s="45"/>
      <c r="AR8" s="45"/>
      <c r="AS8" s="45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334.55</v>
      </c>
      <c r="BC8" s="46"/>
      <c r="BD8" s="46"/>
      <c r="BE8" s="46"/>
      <c r="BF8" s="46"/>
      <c r="BG8" s="46"/>
      <c r="BH8" s="46"/>
      <c r="BI8" s="46"/>
      <c r="BJ8" s="3"/>
      <c r="BK8" s="3"/>
      <c r="BL8" s="61" t="s">
        <v>10</v>
      </c>
      <c r="BM8" s="62"/>
      <c r="BN8" s="63" t="s">
        <v>11</v>
      </c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4"/>
    </row>
    <row r="9" spans="1:78" ht="18.75" customHeight="1" x14ac:dyDescent="0.15">
      <c r="A9" s="2"/>
      <c r="B9" s="51" t="s">
        <v>12</v>
      </c>
      <c r="C9" s="51"/>
      <c r="D9" s="51"/>
      <c r="E9" s="51"/>
      <c r="F9" s="51"/>
      <c r="G9" s="51"/>
      <c r="H9" s="51"/>
      <c r="I9" s="51" t="s">
        <v>13</v>
      </c>
      <c r="J9" s="51"/>
      <c r="K9" s="51"/>
      <c r="L9" s="51"/>
      <c r="M9" s="51"/>
      <c r="N9" s="51"/>
      <c r="O9" s="51"/>
      <c r="P9" s="51" t="s">
        <v>14</v>
      </c>
      <c r="Q9" s="51"/>
      <c r="R9" s="51"/>
      <c r="S9" s="51"/>
      <c r="T9" s="51"/>
      <c r="U9" s="51"/>
      <c r="V9" s="51"/>
      <c r="W9" s="51" t="s">
        <v>15</v>
      </c>
      <c r="X9" s="51"/>
      <c r="Y9" s="51"/>
      <c r="Z9" s="51"/>
      <c r="AA9" s="51"/>
      <c r="AB9" s="51"/>
      <c r="AC9" s="51"/>
      <c r="AD9" s="51" t="s">
        <v>16</v>
      </c>
      <c r="AE9" s="51"/>
      <c r="AF9" s="51"/>
      <c r="AG9" s="51"/>
      <c r="AH9" s="51"/>
      <c r="AI9" s="51"/>
      <c r="AJ9" s="51"/>
      <c r="AK9" s="3"/>
      <c r="AL9" s="51" t="s">
        <v>17</v>
      </c>
      <c r="AM9" s="51"/>
      <c r="AN9" s="51"/>
      <c r="AO9" s="51"/>
      <c r="AP9" s="51"/>
      <c r="AQ9" s="51"/>
      <c r="AR9" s="51"/>
      <c r="AS9" s="51"/>
      <c r="AT9" s="51" t="s">
        <v>18</v>
      </c>
      <c r="AU9" s="51"/>
      <c r="AV9" s="51"/>
      <c r="AW9" s="51"/>
      <c r="AX9" s="51"/>
      <c r="AY9" s="51"/>
      <c r="AZ9" s="51"/>
      <c r="BA9" s="51"/>
      <c r="BB9" s="51" t="s">
        <v>19</v>
      </c>
      <c r="BC9" s="51"/>
      <c r="BD9" s="51"/>
      <c r="BE9" s="51"/>
      <c r="BF9" s="51"/>
      <c r="BG9" s="51"/>
      <c r="BH9" s="51"/>
      <c r="BI9" s="51"/>
      <c r="BJ9" s="3"/>
      <c r="BK9" s="3"/>
      <c r="BL9" s="52" t="s">
        <v>20</v>
      </c>
      <c r="BM9" s="53"/>
      <c r="BN9" s="54" t="s">
        <v>21</v>
      </c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5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41.61</v>
      </c>
      <c r="J10" s="46"/>
      <c r="K10" s="46"/>
      <c r="L10" s="46"/>
      <c r="M10" s="46"/>
      <c r="N10" s="46"/>
      <c r="O10" s="46"/>
      <c r="P10" s="46">
        <f>データ!P6</f>
        <v>0.06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45">
        <f>データ!R6</f>
        <v>3113</v>
      </c>
      <c r="AE10" s="45"/>
      <c r="AF10" s="45"/>
      <c r="AG10" s="45"/>
      <c r="AH10" s="45"/>
      <c r="AI10" s="45"/>
      <c r="AJ10" s="45"/>
      <c r="AK10" s="2"/>
      <c r="AL10" s="45">
        <f>データ!V6</f>
        <v>181</v>
      </c>
      <c r="AM10" s="45"/>
      <c r="AN10" s="45"/>
      <c r="AO10" s="45"/>
      <c r="AP10" s="45"/>
      <c r="AQ10" s="45"/>
      <c r="AR10" s="45"/>
      <c r="AS10" s="45"/>
      <c r="AT10" s="46">
        <f>データ!W6</f>
        <v>0.02</v>
      </c>
      <c r="AU10" s="46"/>
      <c r="AV10" s="46"/>
      <c r="AW10" s="46"/>
      <c r="AX10" s="46"/>
      <c r="AY10" s="46"/>
      <c r="AZ10" s="46"/>
      <c r="BA10" s="46"/>
      <c r="BB10" s="46">
        <f>データ!X6</f>
        <v>9050</v>
      </c>
      <c r="BC10" s="46"/>
      <c r="BD10" s="46"/>
      <c r="BE10" s="46"/>
      <c r="BF10" s="46"/>
      <c r="BG10" s="46"/>
      <c r="BH10" s="46"/>
      <c r="BI10" s="46"/>
      <c r="BJ10" s="2"/>
      <c r="BK10" s="2"/>
      <c r="BL10" s="47" t="s">
        <v>22</v>
      </c>
      <c r="BM10" s="48"/>
      <c r="BN10" s="49" t="s">
        <v>23</v>
      </c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5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117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115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116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15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【96.22】</v>
      </c>
      <c r="F85" s="12" t="str">
        <f>データ!AT6</f>
        <v>【232.28】</v>
      </c>
      <c r="G85" s="12" t="str">
        <f>データ!BE6</f>
        <v>【155.69】</v>
      </c>
      <c r="H85" s="12" t="str">
        <f>データ!BP6</f>
        <v>【765.05】</v>
      </c>
      <c r="I85" s="12" t="str">
        <f>データ!CA6</f>
        <v>【48.97】</v>
      </c>
      <c r="J85" s="12" t="str">
        <f>データ!CL6</f>
        <v>【328.76】</v>
      </c>
      <c r="K85" s="12" t="str">
        <f>データ!CW6</f>
        <v>【224.12】</v>
      </c>
      <c r="L85" s="12" t="str">
        <f>データ!DH6</f>
        <v>【81.92】</v>
      </c>
      <c r="M85" s="12" t="str">
        <f>データ!DS6</f>
        <v>【35.80】</v>
      </c>
      <c r="N85" s="12" t="str">
        <f>データ!ED6</f>
        <v>【-】</v>
      </c>
      <c r="O85" s="12" t="str">
        <f>データ!EO6</f>
        <v>【-】</v>
      </c>
    </row>
  </sheetData>
  <sheetProtection algorithmName="SHA-512" hashValue="5pN2vXS03Jcwiza9ptUiaVP1NVLBIbJWSk8XTUNvmfZ3nA6Z0VQzZNzaZoPEdOXfK0CkRTxXjeota7qKv/y2Cg==" saltValue="IVmgklh19XqzeCOcb1PGMg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AL10:AS10"/>
    <mergeCell ref="AT10:BA10"/>
    <mergeCell ref="BB10:BI10"/>
    <mergeCell ref="BL10:BM10"/>
    <mergeCell ref="BN10:BY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3" t="s">
        <v>52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53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54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56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57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58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59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60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62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63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64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65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66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2021</v>
      </c>
      <c r="C6" s="19">
        <f t="shared" ref="C6:X6" si="3">C7</f>
        <v>52019</v>
      </c>
      <c r="D6" s="19">
        <f t="shared" si="3"/>
        <v>46</v>
      </c>
      <c r="E6" s="19">
        <f t="shared" si="3"/>
        <v>18</v>
      </c>
      <c r="F6" s="19">
        <f t="shared" si="3"/>
        <v>1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個別排水処理</v>
      </c>
      <c r="L6" s="19" t="str">
        <f t="shared" si="3"/>
        <v>L2</v>
      </c>
      <c r="M6" s="19" t="str">
        <f t="shared" si="3"/>
        <v>自治体職員</v>
      </c>
      <c r="N6" s="20" t="str">
        <f t="shared" si="3"/>
        <v>-</v>
      </c>
      <c r="O6" s="20">
        <f t="shared" si="3"/>
        <v>41.61</v>
      </c>
      <c r="P6" s="20">
        <f t="shared" si="3"/>
        <v>0.06</v>
      </c>
      <c r="Q6" s="20">
        <f t="shared" si="3"/>
        <v>100</v>
      </c>
      <c r="R6" s="20">
        <f t="shared" si="3"/>
        <v>3113</v>
      </c>
      <c r="S6" s="20">
        <f t="shared" si="3"/>
        <v>303122</v>
      </c>
      <c r="T6" s="20">
        <f t="shared" si="3"/>
        <v>906.07</v>
      </c>
      <c r="U6" s="20">
        <f t="shared" si="3"/>
        <v>334.55</v>
      </c>
      <c r="V6" s="20">
        <f t="shared" si="3"/>
        <v>181</v>
      </c>
      <c r="W6" s="20">
        <f t="shared" si="3"/>
        <v>0.02</v>
      </c>
      <c r="X6" s="20">
        <f t="shared" si="3"/>
        <v>9050</v>
      </c>
      <c r="Y6" s="21">
        <f>IF(Y7="",NA(),Y7)</f>
        <v>106.21</v>
      </c>
      <c r="Z6" s="21">
        <f t="shared" ref="Z6:AH6" si="4">IF(Z7="",NA(),Z7)</f>
        <v>104.7</v>
      </c>
      <c r="AA6" s="21">
        <f t="shared" si="4"/>
        <v>106.6</v>
      </c>
      <c r="AB6" s="21">
        <f t="shared" si="4"/>
        <v>111.39</v>
      </c>
      <c r="AC6" s="21">
        <f t="shared" si="4"/>
        <v>112.96</v>
      </c>
      <c r="AD6" s="21">
        <f t="shared" si="4"/>
        <v>93.87</v>
      </c>
      <c r="AE6" s="21">
        <f t="shared" si="4"/>
        <v>86.84</v>
      </c>
      <c r="AF6" s="21">
        <f t="shared" si="4"/>
        <v>89.75</v>
      </c>
      <c r="AG6" s="21">
        <f t="shared" si="4"/>
        <v>96.14</v>
      </c>
      <c r="AH6" s="21">
        <f t="shared" si="4"/>
        <v>95.6</v>
      </c>
      <c r="AI6" s="20" t="str">
        <f>IF(AI7="","",IF(AI7="-","【-】","【"&amp;SUBSTITUTE(TEXT(AI7,"#,##0.00"),"-","△")&amp;"】"))</f>
        <v>【96.22】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231.75</v>
      </c>
      <c r="AP6" s="21">
        <f t="shared" si="5"/>
        <v>254.32</v>
      </c>
      <c r="AQ6" s="21">
        <f t="shared" si="5"/>
        <v>249.76</v>
      </c>
      <c r="AR6" s="21">
        <f t="shared" si="5"/>
        <v>237</v>
      </c>
      <c r="AS6" s="21">
        <f t="shared" si="5"/>
        <v>257.23</v>
      </c>
      <c r="AT6" s="20" t="str">
        <f>IF(AT7="","",IF(AT7="-","【-】","【"&amp;SUBSTITUTE(TEXT(AT7,"#,##0.00"),"-","△")&amp;"】"))</f>
        <v>【232.28】</v>
      </c>
      <c r="AU6" s="21">
        <f>IF(AU7="",NA(),AU7)</f>
        <v>1128.94</v>
      </c>
      <c r="AV6" s="21">
        <f t="shared" ref="AV6:BD6" si="6">IF(AV7="",NA(),AV7)</f>
        <v>972.39</v>
      </c>
      <c r="AW6" s="21">
        <f t="shared" si="6"/>
        <v>1189.8499999999999</v>
      </c>
      <c r="AX6" s="21">
        <f t="shared" si="6"/>
        <v>1289.93</v>
      </c>
      <c r="AY6" s="21">
        <f t="shared" si="6"/>
        <v>1327.46</v>
      </c>
      <c r="AZ6" s="21">
        <f t="shared" si="6"/>
        <v>322.36</v>
      </c>
      <c r="BA6" s="21">
        <f t="shared" si="6"/>
        <v>277.89</v>
      </c>
      <c r="BB6" s="21">
        <f t="shared" si="6"/>
        <v>256.37</v>
      </c>
      <c r="BC6" s="21">
        <f t="shared" si="6"/>
        <v>135.35</v>
      </c>
      <c r="BD6" s="21">
        <f t="shared" si="6"/>
        <v>150.91999999999999</v>
      </c>
      <c r="BE6" s="20" t="str">
        <f>IF(BE7="","",IF(BE7="-","【-】","【"&amp;SUBSTITUTE(TEXT(BE7,"#,##0.00"),"-","△")&amp;"】"))</f>
        <v>【155.69】</v>
      </c>
      <c r="BF6" s="21">
        <f>IF(BF7="",NA(),BF7)</f>
        <v>628.73</v>
      </c>
      <c r="BG6" s="21">
        <f t="shared" ref="BG6:BO6" si="7">IF(BG7="",NA(),BG7)</f>
        <v>623.91999999999996</v>
      </c>
      <c r="BH6" s="21">
        <f t="shared" si="7"/>
        <v>610.66999999999996</v>
      </c>
      <c r="BI6" s="21">
        <f t="shared" si="7"/>
        <v>551.4</v>
      </c>
      <c r="BJ6" s="21">
        <f t="shared" si="7"/>
        <v>563.72</v>
      </c>
      <c r="BK6" s="21">
        <f t="shared" si="7"/>
        <v>888.8</v>
      </c>
      <c r="BL6" s="21">
        <f t="shared" si="7"/>
        <v>855.65</v>
      </c>
      <c r="BM6" s="21">
        <f t="shared" si="7"/>
        <v>862.99</v>
      </c>
      <c r="BN6" s="21">
        <f t="shared" si="7"/>
        <v>782.91</v>
      </c>
      <c r="BO6" s="21">
        <f t="shared" si="7"/>
        <v>783.21</v>
      </c>
      <c r="BP6" s="20" t="str">
        <f>IF(BP7="","",IF(BP7="-","【-】","【"&amp;SUBSTITUTE(TEXT(BP7,"#,##0.00"),"-","△")&amp;"】"))</f>
        <v>【765.05】</v>
      </c>
      <c r="BQ6" s="21">
        <f>IF(BQ7="",NA(),BQ7)</f>
        <v>72.67</v>
      </c>
      <c r="BR6" s="21">
        <f t="shared" ref="BR6:BZ6" si="8">IF(BR7="",NA(),BR7)</f>
        <v>63.78</v>
      </c>
      <c r="BS6" s="21">
        <f t="shared" si="8"/>
        <v>56.73</v>
      </c>
      <c r="BT6" s="21">
        <f t="shared" si="8"/>
        <v>64.59</v>
      </c>
      <c r="BU6" s="21">
        <f t="shared" si="8"/>
        <v>64.569999999999993</v>
      </c>
      <c r="BV6" s="21">
        <f t="shared" si="8"/>
        <v>52.55</v>
      </c>
      <c r="BW6" s="21">
        <f t="shared" si="8"/>
        <v>52.23</v>
      </c>
      <c r="BX6" s="21">
        <f t="shared" si="8"/>
        <v>50.06</v>
      </c>
      <c r="BY6" s="21">
        <f t="shared" si="8"/>
        <v>49.38</v>
      </c>
      <c r="BZ6" s="21">
        <f t="shared" si="8"/>
        <v>48.53</v>
      </c>
      <c r="CA6" s="20" t="str">
        <f>IF(CA7="","",IF(CA7="-","【-】","【"&amp;SUBSTITUTE(TEXT(CA7,"#,##0.00"),"-","△")&amp;"】"))</f>
        <v>【48.97】</v>
      </c>
      <c r="CB6" s="21">
        <f>IF(CB7="",NA(),CB7)</f>
        <v>217.09</v>
      </c>
      <c r="CC6" s="21">
        <f t="shared" ref="CC6:CK6" si="9">IF(CC7="",NA(),CC7)</f>
        <v>242.31</v>
      </c>
      <c r="CD6" s="21">
        <f t="shared" si="9"/>
        <v>269.60000000000002</v>
      </c>
      <c r="CE6" s="21">
        <f t="shared" si="9"/>
        <v>237.76</v>
      </c>
      <c r="CF6" s="21">
        <f t="shared" si="9"/>
        <v>237.52</v>
      </c>
      <c r="CG6" s="21">
        <f t="shared" si="9"/>
        <v>292.45</v>
      </c>
      <c r="CH6" s="21">
        <f t="shared" si="9"/>
        <v>294.05</v>
      </c>
      <c r="CI6" s="21">
        <f t="shared" si="9"/>
        <v>309.22000000000003</v>
      </c>
      <c r="CJ6" s="21">
        <f t="shared" si="9"/>
        <v>316.97000000000003</v>
      </c>
      <c r="CK6" s="21">
        <f t="shared" si="9"/>
        <v>326.17</v>
      </c>
      <c r="CL6" s="20" t="str">
        <f>IF(CL7="","",IF(CL7="-","【-】","【"&amp;SUBSTITUTE(TEXT(CL7,"#,##0.00"),"-","△")&amp;"】"))</f>
        <v>【328.76】</v>
      </c>
      <c r="CM6" s="21">
        <f>IF(CM7="",NA(),CM7)</f>
        <v>52.44</v>
      </c>
      <c r="CN6" s="21">
        <f t="shared" ref="CN6:CV6" si="10">IF(CN7="",NA(),CN7)</f>
        <v>50</v>
      </c>
      <c r="CO6" s="21">
        <f t="shared" si="10"/>
        <v>47.56</v>
      </c>
      <c r="CP6" s="21">
        <f t="shared" si="10"/>
        <v>50</v>
      </c>
      <c r="CQ6" s="21">
        <f t="shared" si="10"/>
        <v>48.78</v>
      </c>
      <c r="CR6" s="21">
        <f t="shared" si="10"/>
        <v>51.71</v>
      </c>
      <c r="CS6" s="21">
        <f t="shared" si="10"/>
        <v>50.56</v>
      </c>
      <c r="CT6" s="21">
        <f t="shared" si="10"/>
        <v>47.35</v>
      </c>
      <c r="CU6" s="21">
        <f t="shared" si="10"/>
        <v>46.36</v>
      </c>
      <c r="CV6" s="21">
        <f t="shared" si="10"/>
        <v>228.91</v>
      </c>
      <c r="CW6" s="20" t="str">
        <f>IF(CW7="","",IF(CW7="-","【-】","【"&amp;SUBSTITUTE(TEXT(CW7,"#,##0.00"),"-","△")&amp;"】"))</f>
        <v>【224.12】</v>
      </c>
      <c r="CX6" s="21">
        <f>IF(CX7="",NA(),CX7)</f>
        <v>90.34</v>
      </c>
      <c r="CY6" s="21">
        <f t="shared" ref="CY6:DG6" si="11">IF(CY7="",NA(),CY7)</f>
        <v>91.54</v>
      </c>
      <c r="CZ6" s="21">
        <f t="shared" si="11"/>
        <v>91.28</v>
      </c>
      <c r="DA6" s="21">
        <f t="shared" si="11"/>
        <v>91.44</v>
      </c>
      <c r="DB6" s="21">
        <f t="shared" si="11"/>
        <v>93.37</v>
      </c>
      <c r="DC6" s="21">
        <f t="shared" si="11"/>
        <v>82.91</v>
      </c>
      <c r="DD6" s="21">
        <f t="shared" si="11"/>
        <v>83.85</v>
      </c>
      <c r="DE6" s="21">
        <f t="shared" si="11"/>
        <v>81.209999999999994</v>
      </c>
      <c r="DF6" s="21">
        <f t="shared" si="11"/>
        <v>83.08</v>
      </c>
      <c r="DG6" s="21">
        <f t="shared" si="11"/>
        <v>82.61</v>
      </c>
      <c r="DH6" s="20" t="str">
        <f>IF(DH7="","",IF(DH7="-","【-】","【"&amp;SUBSTITUTE(TEXT(DH7,"#,##0.00"),"-","△")&amp;"】"))</f>
        <v>【81.92】</v>
      </c>
      <c r="DI6" s="21">
        <f>IF(DI7="",NA(),DI7)</f>
        <v>47.02</v>
      </c>
      <c r="DJ6" s="21">
        <f t="shared" ref="DJ6:DR6" si="12">IF(DJ7="",NA(),DJ7)</f>
        <v>52.9</v>
      </c>
      <c r="DK6" s="21">
        <f t="shared" si="12"/>
        <v>58.77</v>
      </c>
      <c r="DL6" s="21">
        <f t="shared" si="12"/>
        <v>65.19</v>
      </c>
      <c r="DM6" s="21">
        <f t="shared" si="12"/>
        <v>71.61</v>
      </c>
      <c r="DN6" s="21">
        <f t="shared" si="12"/>
        <v>42.61</v>
      </c>
      <c r="DO6" s="21">
        <f t="shared" si="12"/>
        <v>44.22</v>
      </c>
      <c r="DP6" s="21">
        <f t="shared" si="12"/>
        <v>39.64</v>
      </c>
      <c r="DQ6" s="21">
        <f t="shared" si="12"/>
        <v>33.75</v>
      </c>
      <c r="DR6" s="21">
        <f t="shared" si="12"/>
        <v>36.21</v>
      </c>
      <c r="DS6" s="20" t="str">
        <f>IF(DS7="","",IF(DS7="-","【-】","【"&amp;SUBSTITUTE(TEXT(DS7,"#,##0.00"),"-","△")&amp;"】"))</f>
        <v>【35.80】</v>
      </c>
      <c r="DT6" s="21" t="str">
        <f>IF(DT7="",NA(),DT7)</f>
        <v>-</v>
      </c>
      <c r="DU6" s="21" t="str">
        <f t="shared" ref="DU6:EC6" si="13">IF(DU7="",NA(),DU7)</f>
        <v>-</v>
      </c>
      <c r="DV6" s="21" t="str">
        <f t="shared" si="13"/>
        <v>-</v>
      </c>
      <c r="DW6" s="21" t="str">
        <f t="shared" si="13"/>
        <v>-</v>
      </c>
      <c r="DX6" s="21" t="str">
        <f t="shared" si="13"/>
        <v>-</v>
      </c>
      <c r="DY6" s="21" t="str">
        <f t="shared" si="13"/>
        <v>-</v>
      </c>
      <c r="DZ6" s="21" t="str">
        <f t="shared" si="13"/>
        <v>-</v>
      </c>
      <c r="EA6" s="21" t="str">
        <f t="shared" si="13"/>
        <v>-</v>
      </c>
      <c r="EB6" s="21" t="str">
        <f t="shared" si="13"/>
        <v>-</v>
      </c>
      <c r="EC6" s="21" t="str">
        <f t="shared" si="13"/>
        <v>-</v>
      </c>
      <c r="ED6" s="20" t="str">
        <f>IF(ED7="","",IF(ED7="-","【-】","【"&amp;SUBSTITUTE(TEXT(ED7,"#,##0.00"),"-","△")&amp;"】"))</f>
        <v>【-】</v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8" s="22" customFormat="1" x14ac:dyDescent="0.15">
      <c r="A7" s="14"/>
      <c r="B7" s="23">
        <v>2021</v>
      </c>
      <c r="C7" s="23">
        <v>52019</v>
      </c>
      <c r="D7" s="23">
        <v>46</v>
      </c>
      <c r="E7" s="23">
        <v>18</v>
      </c>
      <c r="F7" s="23">
        <v>1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41.61</v>
      </c>
      <c r="P7" s="24">
        <v>0.06</v>
      </c>
      <c r="Q7" s="24">
        <v>100</v>
      </c>
      <c r="R7" s="24">
        <v>3113</v>
      </c>
      <c r="S7" s="24">
        <v>303122</v>
      </c>
      <c r="T7" s="24">
        <v>906.07</v>
      </c>
      <c r="U7" s="24">
        <v>334.55</v>
      </c>
      <c r="V7" s="24">
        <v>181</v>
      </c>
      <c r="W7" s="24">
        <v>0.02</v>
      </c>
      <c r="X7" s="24">
        <v>9050</v>
      </c>
      <c r="Y7" s="24">
        <v>106.21</v>
      </c>
      <c r="Z7" s="24">
        <v>104.7</v>
      </c>
      <c r="AA7" s="24">
        <v>106.6</v>
      </c>
      <c r="AB7" s="24">
        <v>111.39</v>
      </c>
      <c r="AC7" s="24">
        <v>112.96</v>
      </c>
      <c r="AD7" s="24">
        <v>93.87</v>
      </c>
      <c r="AE7" s="24">
        <v>86.84</v>
      </c>
      <c r="AF7" s="24">
        <v>89.75</v>
      </c>
      <c r="AG7" s="24">
        <v>96.14</v>
      </c>
      <c r="AH7" s="24">
        <v>95.6</v>
      </c>
      <c r="AI7" s="24">
        <v>96.22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231.75</v>
      </c>
      <c r="AP7" s="24">
        <v>254.32</v>
      </c>
      <c r="AQ7" s="24">
        <v>249.76</v>
      </c>
      <c r="AR7" s="24">
        <v>237</v>
      </c>
      <c r="AS7" s="24">
        <v>257.23</v>
      </c>
      <c r="AT7" s="24">
        <v>232.28</v>
      </c>
      <c r="AU7" s="24">
        <v>1128.94</v>
      </c>
      <c r="AV7" s="24">
        <v>972.39</v>
      </c>
      <c r="AW7" s="24">
        <v>1189.8499999999999</v>
      </c>
      <c r="AX7" s="24">
        <v>1289.93</v>
      </c>
      <c r="AY7" s="24">
        <v>1327.46</v>
      </c>
      <c r="AZ7" s="24">
        <v>322.36</v>
      </c>
      <c r="BA7" s="24">
        <v>277.89</v>
      </c>
      <c r="BB7" s="24">
        <v>256.37</v>
      </c>
      <c r="BC7" s="24">
        <v>135.35</v>
      </c>
      <c r="BD7" s="24">
        <v>150.91999999999999</v>
      </c>
      <c r="BE7" s="24">
        <v>155.69</v>
      </c>
      <c r="BF7" s="24">
        <v>628.73</v>
      </c>
      <c r="BG7" s="24">
        <v>623.91999999999996</v>
      </c>
      <c r="BH7" s="24">
        <v>610.66999999999996</v>
      </c>
      <c r="BI7" s="24">
        <v>551.4</v>
      </c>
      <c r="BJ7" s="24">
        <v>563.72</v>
      </c>
      <c r="BK7" s="24">
        <v>888.8</v>
      </c>
      <c r="BL7" s="24">
        <v>855.65</v>
      </c>
      <c r="BM7" s="24">
        <v>862.99</v>
      </c>
      <c r="BN7" s="24">
        <v>782.91</v>
      </c>
      <c r="BO7" s="24">
        <v>783.21</v>
      </c>
      <c r="BP7" s="24">
        <v>765.05</v>
      </c>
      <c r="BQ7" s="24">
        <v>72.67</v>
      </c>
      <c r="BR7" s="24">
        <v>63.78</v>
      </c>
      <c r="BS7" s="24">
        <v>56.73</v>
      </c>
      <c r="BT7" s="24">
        <v>64.59</v>
      </c>
      <c r="BU7" s="24">
        <v>64.569999999999993</v>
      </c>
      <c r="BV7" s="24">
        <v>52.55</v>
      </c>
      <c r="BW7" s="24">
        <v>52.23</v>
      </c>
      <c r="BX7" s="24">
        <v>50.06</v>
      </c>
      <c r="BY7" s="24">
        <v>49.38</v>
      </c>
      <c r="BZ7" s="24">
        <v>48.53</v>
      </c>
      <c r="CA7" s="24">
        <v>48.97</v>
      </c>
      <c r="CB7" s="24">
        <v>217.09</v>
      </c>
      <c r="CC7" s="24">
        <v>242.31</v>
      </c>
      <c r="CD7" s="24">
        <v>269.60000000000002</v>
      </c>
      <c r="CE7" s="24">
        <v>237.76</v>
      </c>
      <c r="CF7" s="24">
        <v>237.52</v>
      </c>
      <c r="CG7" s="24">
        <v>292.45</v>
      </c>
      <c r="CH7" s="24">
        <v>294.05</v>
      </c>
      <c r="CI7" s="24">
        <v>309.22000000000003</v>
      </c>
      <c r="CJ7" s="24">
        <v>316.97000000000003</v>
      </c>
      <c r="CK7" s="24">
        <v>326.17</v>
      </c>
      <c r="CL7" s="24">
        <v>328.76</v>
      </c>
      <c r="CM7" s="24">
        <v>52.44</v>
      </c>
      <c r="CN7" s="24">
        <v>50</v>
      </c>
      <c r="CO7" s="24">
        <v>47.56</v>
      </c>
      <c r="CP7" s="24">
        <v>50</v>
      </c>
      <c r="CQ7" s="24">
        <v>48.78</v>
      </c>
      <c r="CR7" s="24">
        <v>51.71</v>
      </c>
      <c r="CS7" s="24">
        <v>50.56</v>
      </c>
      <c r="CT7" s="24">
        <v>47.35</v>
      </c>
      <c r="CU7" s="24">
        <v>46.36</v>
      </c>
      <c r="CV7" s="24">
        <v>228.91</v>
      </c>
      <c r="CW7" s="24">
        <v>224.12</v>
      </c>
      <c r="CX7" s="24">
        <v>90.34</v>
      </c>
      <c r="CY7" s="24">
        <v>91.54</v>
      </c>
      <c r="CZ7" s="24">
        <v>91.28</v>
      </c>
      <c r="DA7" s="24">
        <v>91.44</v>
      </c>
      <c r="DB7" s="24">
        <v>93.37</v>
      </c>
      <c r="DC7" s="24">
        <v>82.91</v>
      </c>
      <c r="DD7" s="24">
        <v>83.85</v>
      </c>
      <c r="DE7" s="24">
        <v>81.209999999999994</v>
      </c>
      <c r="DF7" s="24">
        <v>83.08</v>
      </c>
      <c r="DG7" s="24">
        <v>82.61</v>
      </c>
      <c r="DH7" s="24">
        <v>81.92</v>
      </c>
      <c r="DI7" s="24">
        <v>47.02</v>
      </c>
      <c r="DJ7" s="24">
        <v>52.9</v>
      </c>
      <c r="DK7" s="24">
        <v>58.77</v>
      </c>
      <c r="DL7" s="24">
        <v>65.19</v>
      </c>
      <c r="DM7" s="24">
        <v>71.61</v>
      </c>
      <c r="DN7" s="24">
        <v>42.61</v>
      </c>
      <c r="DO7" s="24">
        <v>44.22</v>
      </c>
      <c r="DP7" s="24">
        <v>39.64</v>
      </c>
      <c r="DQ7" s="24">
        <v>33.75</v>
      </c>
      <c r="DR7" s="24">
        <v>36.21</v>
      </c>
      <c r="DS7" s="24">
        <v>35.799999999999997</v>
      </c>
      <c r="DT7" s="24" t="s">
        <v>102</v>
      </c>
      <c r="DU7" s="24" t="s">
        <v>102</v>
      </c>
      <c r="DV7" s="24" t="s">
        <v>102</v>
      </c>
      <c r="DW7" s="24" t="s">
        <v>102</v>
      </c>
      <c r="DX7" s="24" t="s">
        <v>102</v>
      </c>
      <c r="DY7" s="24" t="s">
        <v>102</v>
      </c>
      <c r="DZ7" s="24" t="s">
        <v>102</v>
      </c>
      <c r="EA7" s="24" t="s">
        <v>102</v>
      </c>
      <c r="EB7" s="24" t="s">
        <v>102</v>
      </c>
      <c r="EC7" s="24" t="s">
        <v>102</v>
      </c>
      <c r="ED7" s="24" t="s">
        <v>102</v>
      </c>
      <c r="EE7" s="24" t="s">
        <v>102</v>
      </c>
      <c r="EF7" s="24" t="s">
        <v>102</v>
      </c>
      <c r="EG7" s="24" t="s">
        <v>102</v>
      </c>
      <c r="EH7" s="24" t="s">
        <v>102</v>
      </c>
      <c r="EI7" s="24" t="s">
        <v>102</v>
      </c>
      <c r="EJ7" s="24" t="s">
        <v>102</v>
      </c>
      <c r="EK7" s="24" t="s">
        <v>102</v>
      </c>
      <c r="EL7" s="24" t="s">
        <v>102</v>
      </c>
      <c r="EM7" s="24" t="s">
        <v>102</v>
      </c>
      <c r="EN7" s="24" t="s">
        <v>102</v>
      </c>
      <c r="EO7" s="24" t="s">
        <v>102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112</v>
      </c>
      <c r="E13" t="s">
        <v>113</v>
      </c>
      <c r="F13" t="s">
        <v>112</v>
      </c>
      <c r="G13" t="s">
        <v>114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伊藤　昭人</cp:lastModifiedBy>
  <cp:lastPrinted>2023-01-18T03:56:10Z</cp:lastPrinted>
  <dcterms:created xsi:type="dcterms:W3CDTF">2023-01-12T23:50:26Z</dcterms:created>
  <dcterms:modified xsi:type="dcterms:W3CDTF">2023-01-30T06:41:43Z</dcterms:modified>
  <cp:category/>
</cp:coreProperties>
</file>