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86F6076B-463A-4D71-850B-708FCC410B24}" xr6:coauthVersionLast="47" xr6:coauthVersionMax="47" xr10:uidLastSave="{00000000-0000-0000-0000-000000000000}"/>
  <bookViews>
    <workbookView xWindow="-120" yWindow="-120" windowWidth="29040" windowHeight="15840" tabRatio="810" xr2:uid="{00000000-000D-0000-FFFF-FFFF00000000}"/>
  </bookViews>
  <sheets>
    <sheet name="17表" sheetId="1" r:id="rId1"/>
    <sheet name="26表の1" sheetId="2" r:id="rId2"/>
    <sheet name="26表の2" sheetId="3" r:id="rId3"/>
    <sheet name="21表・24表" sheetId="7" r:id="rId4"/>
    <sheet name="17表 (入力用)" sheetId="8" state="hidden" r:id="rId5"/>
    <sheet name="17表以外（入力用）" sheetId="9" state="hidden" r:id="rId6"/>
  </sheets>
  <definedNames>
    <definedName name="_xlnm.Print_Area" localSheetId="0">'17表'!$A$1:$L$49</definedName>
    <definedName name="_xlnm.Print_Area" localSheetId="3">'21表・24表'!$A$1:$L$56</definedName>
    <definedName name="_xlnm.Print_Area" localSheetId="1">'26表の1'!$A$1:$L$75</definedName>
    <definedName name="_xlnm.Print_Area" localSheetId="2">'26表の2'!$A$1:$K$65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7" i="7" l="1"/>
  <c r="L28" i="7"/>
  <c r="L29" i="7"/>
  <c r="L30" i="7"/>
  <c r="L31" i="7"/>
  <c r="L32" i="7"/>
  <c r="L33" i="7"/>
  <c r="L34" i="7"/>
  <c r="L35" i="7"/>
  <c r="L36" i="7"/>
  <c r="L37" i="7"/>
  <c r="L45" i="1"/>
  <c r="L46" i="1"/>
  <c r="L47" i="1"/>
  <c r="L48" i="1"/>
  <c r="L49" i="1"/>
  <c r="L44" i="1"/>
  <c r="L42" i="1" l="1"/>
  <c r="L41" i="1"/>
  <c r="L53" i="7"/>
  <c r="L52" i="7"/>
  <c r="L50" i="7"/>
  <c r="I60" i="3"/>
  <c r="K10" i="1"/>
  <c r="L8" i="1"/>
  <c r="K21" i="1"/>
  <c r="K20" i="1"/>
  <c r="L23" i="1"/>
  <c r="J21" i="1"/>
  <c r="L21" i="1" s="1"/>
  <c r="K19" i="1"/>
  <c r="K18" i="1"/>
  <c r="K17" i="1"/>
  <c r="K16" i="1"/>
  <c r="K15" i="1"/>
  <c r="K14" i="1"/>
  <c r="K13" i="1"/>
  <c r="K12" i="1"/>
  <c r="K11" i="1"/>
  <c r="K9" i="1"/>
  <c r="J20" i="1"/>
  <c r="J19" i="1"/>
  <c r="J18" i="1"/>
  <c r="J17" i="1"/>
  <c r="J16" i="1"/>
  <c r="J15" i="1"/>
  <c r="J14" i="1"/>
  <c r="J13" i="1"/>
  <c r="J12" i="1"/>
  <c r="J11" i="1"/>
  <c r="J10" i="1"/>
  <c r="J9" i="1"/>
  <c r="L22" i="1"/>
  <c r="L12" i="1" l="1"/>
  <c r="L16" i="1"/>
  <c r="L13" i="1"/>
  <c r="L51" i="7"/>
  <c r="L17" i="1"/>
  <c r="L10" i="1"/>
  <c r="L22" i="7"/>
  <c r="L43" i="7"/>
  <c r="L47" i="7"/>
  <c r="L13" i="7"/>
  <c r="L21" i="7"/>
  <c r="L72" i="2"/>
  <c r="K18" i="3"/>
  <c r="K47" i="3"/>
  <c r="L19" i="2"/>
  <c r="L8" i="2"/>
  <c r="L12" i="2"/>
  <c r="L52" i="2"/>
  <c r="L46" i="7"/>
  <c r="L26" i="7"/>
  <c r="L19" i="7"/>
  <c r="L26" i="2"/>
  <c r="L38" i="2"/>
  <c r="L62" i="2"/>
  <c r="K8" i="3"/>
  <c r="K32" i="3"/>
  <c r="K40" i="3"/>
  <c r="L8" i="7"/>
  <c r="L16" i="7"/>
  <c r="L20" i="7"/>
  <c r="K9" i="3"/>
  <c r="K13" i="3"/>
  <c r="K21" i="3"/>
  <c r="K25" i="3"/>
  <c r="L74" i="2"/>
  <c r="L23" i="7"/>
  <c r="K22" i="3"/>
  <c r="K11" i="3"/>
  <c r="K15" i="3"/>
  <c r="K19" i="3"/>
  <c r="K16" i="3"/>
  <c r="K14" i="3"/>
  <c r="L14" i="2"/>
  <c r="L22" i="2"/>
  <c r="L70" i="2"/>
  <c r="L55" i="7"/>
  <c r="L24" i="7"/>
  <c r="L45" i="7"/>
  <c r="L58" i="2"/>
  <c r="L18" i="2"/>
  <c r="K31" i="3"/>
  <c r="L25" i="7"/>
  <c r="K28" i="3"/>
  <c r="K35" i="3"/>
  <c r="L14" i="1"/>
  <c r="L18" i="1"/>
  <c r="L11" i="1"/>
  <c r="L38" i="1"/>
  <c r="L73" i="2"/>
  <c r="K30" i="3"/>
  <c r="L11" i="2"/>
  <c r="L23" i="2"/>
  <c r="L31" i="2"/>
  <c r="L39" i="2"/>
  <c r="L47" i="2"/>
  <c r="L59" i="2"/>
  <c r="L63" i="2"/>
  <c r="L16" i="2"/>
  <c r="L24" i="2"/>
  <c r="L36" i="2"/>
  <c r="L40" i="2"/>
  <c r="L44" i="2"/>
  <c r="L48" i="2"/>
  <c r="L56" i="2"/>
  <c r="L60" i="2"/>
  <c r="L64" i="2"/>
  <c r="L9" i="2"/>
  <c r="L13" i="2"/>
  <c r="L17" i="2"/>
  <c r="L42" i="2"/>
  <c r="L45" i="2"/>
  <c r="L11" i="7"/>
  <c r="L29" i="2"/>
  <c r="L37" i="2"/>
  <c r="I62" i="3"/>
  <c r="L50" i="2"/>
  <c r="I63" i="3"/>
  <c r="L61" i="2"/>
  <c r="L65" i="2"/>
  <c r="L69" i="2"/>
  <c r="J61" i="3"/>
  <c r="J62" i="3"/>
  <c r="L48" i="7"/>
  <c r="L33" i="2"/>
  <c r="J65" i="3"/>
  <c r="K29" i="3"/>
  <c r="J64" i="3"/>
  <c r="L34" i="2"/>
  <c r="L40" i="1"/>
  <c r="L15" i="1"/>
  <c r="L9" i="1"/>
  <c r="L20" i="1"/>
  <c r="K36" i="3"/>
  <c r="K44" i="3"/>
  <c r="K48" i="3"/>
  <c r="K26" i="3"/>
  <c r="K37" i="3"/>
  <c r="K41" i="3"/>
  <c r="K45" i="3"/>
  <c r="K49" i="3"/>
  <c r="K23" i="3"/>
  <c r="K27" i="3"/>
  <c r="K34" i="3"/>
  <c r="K38" i="3"/>
  <c r="K42" i="3"/>
  <c r="K46" i="3"/>
  <c r="K24" i="3"/>
  <c r="L67" i="2"/>
  <c r="K10" i="3"/>
  <c r="L35" i="2"/>
  <c r="L51" i="2"/>
  <c r="J60" i="3"/>
  <c r="L46" i="2"/>
  <c r="L30" i="2"/>
  <c r="L54" i="7"/>
  <c r="L10" i="7"/>
  <c r="L14" i="7"/>
  <c r="L18" i="7"/>
  <c r="L9" i="7"/>
  <c r="L17" i="7"/>
  <c r="L24" i="1"/>
  <c r="L43" i="1"/>
  <c r="L39" i="1"/>
  <c r="K39" i="3"/>
  <c r="K43" i="3"/>
  <c r="K33" i="3"/>
  <c r="K17" i="3"/>
  <c r="K12" i="3"/>
  <c r="L68" i="2"/>
  <c r="L71" i="2"/>
  <c r="L66" i="2"/>
  <c r="K20" i="3"/>
  <c r="L43" i="2"/>
  <c r="L55" i="2"/>
  <c r="L53" i="2"/>
  <c r="L20" i="2"/>
  <c r="L10" i="2"/>
  <c r="I61" i="3"/>
  <c r="L41" i="2"/>
  <c r="L49" i="2"/>
  <c r="L27" i="2"/>
  <c r="L21" i="2"/>
  <c r="L28" i="2"/>
  <c r="L32" i="2"/>
  <c r="I64" i="3"/>
  <c r="L57" i="2"/>
  <c r="L15" i="2"/>
  <c r="L25" i="2"/>
  <c r="L49" i="7"/>
  <c r="L44" i="7"/>
  <c r="L42" i="7"/>
  <c r="L15" i="7"/>
  <c r="L12" i="7"/>
  <c r="J63" i="3"/>
  <c r="I65" i="3"/>
  <c r="L54" i="2"/>
  <c r="K65" i="3" l="1"/>
  <c r="K60" i="3"/>
  <c r="K64" i="3"/>
  <c r="K63" i="3"/>
  <c r="K62" i="3"/>
  <c r="K61" i="3"/>
</calcChain>
</file>

<file path=xl/sharedStrings.xml><?xml version="1.0" encoding="utf-8"?>
<sst xmlns="http://schemas.openxmlformats.org/spreadsheetml/2006/main" count="1118" uniqueCount="564">
  <si>
    <t>ア</t>
    <phoneticPr fontId="2"/>
  </si>
  <si>
    <t>の・</t>
    <phoneticPr fontId="2"/>
  </si>
  <si>
    <t>(㎡)</t>
  </si>
  <si>
    <t>(１)</t>
  </si>
  <si>
    <t>(２)</t>
  </si>
  <si>
    <t>(３)</t>
  </si>
  <si>
    <t>(４)</t>
  </si>
  <si>
    <t>１.</t>
  </si>
  <si>
    <t>２.</t>
  </si>
  <si>
    <t>３.</t>
  </si>
  <si>
    <t>４.</t>
  </si>
  <si>
    <t>５.</t>
  </si>
  <si>
    <t>６.</t>
  </si>
  <si>
    <t>７.</t>
  </si>
  <si>
    <t>８.</t>
  </si>
  <si>
    <t>９.</t>
  </si>
  <si>
    <t>３.</t>
    <phoneticPr fontId="2"/>
  </si>
  <si>
    <t>(回)</t>
    <phoneticPr fontId="2"/>
  </si>
  <si>
    <t>(人)</t>
    <phoneticPr fontId="2"/>
  </si>
  <si>
    <t>(１)</t>
    <phoneticPr fontId="2"/>
  </si>
  <si>
    <t>大森山動物園</t>
  </si>
  <si>
    <t>森岳温泉</t>
  </si>
  <si>
    <t>(Ａ)</t>
  </si>
  <si>
    <t>(Ｂ)</t>
  </si>
  <si>
    <t>(ア)</t>
  </si>
  <si>
    <t>(イ)</t>
  </si>
  <si>
    <t>(ウ)</t>
  </si>
  <si>
    <t>(Ｃ)</t>
  </si>
  <si>
    <t>(エ)</t>
  </si>
  <si>
    <t>(Ｄ)</t>
  </si>
  <si>
    <t>(Ｅ)</t>
  </si>
  <si>
    <t>(Ｆ)</t>
  </si>
  <si>
    <t>(Ｇ)</t>
  </si>
  <si>
    <t>(Ｈ)</t>
  </si>
  <si>
    <t>(Ｉ)</t>
  </si>
  <si>
    <t>(Ｊ)</t>
  </si>
  <si>
    <t>(Ｋ)</t>
  </si>
  <si>
    <t>(Ｌ)</t>
  </si>
  <si>
    <t>(Ｍ)</t>
  </si>
  <si>
    <t>(Ｎ)</t>
  </si>
  <si>
    <t>(Ｏ)</t>
  </si>
  <si>
    <t>(Ｐ)</t>
  </si>
  <si>
    <t>(Ｑ)</t>
  </si>
  <si>
    <t>(Ｘ)</t>
  </si>
  <si>
    <t>(Ｙ)</t>
  </si>
  <si>
    <t>財政融資</t>
  </si>
  <si>
    <t>(５)</t>
  </si>
  <si>
    <t>(６)</t>
  </si>
  <si>
    <t>(７)</t>
  </si>
  <si>
    <t>(８)</t>
  </si>
  <si>
    <t>建設改良費のうち用地取得費</t>
  </si>
  <si>
    <t>２.</t>
    <phoneticPr fontId="2"/>
  </si>
  <si>
    <t>(９)</t>
    <phoneticPr fontId="2"/>
  </si>
  <si>
    <t>11.</t>
    <phoneticPr fontId="2"/>
  </si>
  <si>
    <t>12.</t>
    <phoneticPr fontId="2"/>
  </si>
  <si>
    <t>上　記　の</t>
    <rPh sb="0" eb="3">
      <t>ジョウキ</t>
    </rPh>
    <phoneticPr fontId="2"/>
  </si>
  <si>
    <t>補助対象事業分</t>
    <rPh sb="0" eb="2">
      <t>ホジョ</t>
    </rPh>
    <rPh sb="2" eb="4">
      <t>タイショウ</t>
    </rPh>
    <rPh sb="4" eb="7">
      <t>ジギョウブン</t>
    </rPh>
    <phoneticPr fontId="2"/>
  </si>
  <si>
    <t>内　　　訳</t>
    <rPh sb="0" eb="5">
      <t>ウチワケ</t>
    </rPh>
    <phoneticPr fontId="2"/>
  </si>
  <si>
    <t>単独事業分</t>
    <rPh sb="0" eb="2">
      <t>タンドク</t>
    </rPh>
    <rPh sb="2" eb="4">
      <t>ジギョウ</t>
    </rPh>
    <rPh sb="4" eb="5">
      <t>ジギョウブン</t>
    </rPh>
    <phoneticPr fontId="2"/>
  </si>
  <si>
    <t>上記のうち先行取得用地分</t>
    <rPh sb="0" eb="2">
      <t>ジョウキ</t>
    </rPh>
    <rPh sb="5" eb="7">
      <t>センコウ</t>
    </rPh>
    <rPh sb="7" eb="9">
      <t>シュトク</t>
    </rPh>
    <rPh sb="9" eb="11">
      <t>ヨウチ</t>
    </rPh>
    <rPh sb="11" eb="12">
      <t>ブン</t>
    </rPh>
    <phoneticPr fontId="2"/>
  </si>
  <si>
    <t>総　　　収　　　益　　(Ｂ)＋(Ｃ)</t>
    <rPh sb="0" eb="9">
      <t>ソウシュウエキ</t>
    </rPh>
    <phoneticPr fontId="2"/>
  </si>
  <si>
    <t>総　　　費　　　用　　(Ｅ)＋(Ｆ)</t>
    <rPh sb="0" eb="9">
      <t>ソウヒヨウ</t>
    </rPh>
    <phoneticPr fontId="2"/>
  </si>
  <si>
    <t>形 式 収 支 (Ｌ)－(Ｍ)＋(Ｎ)－(Ｏ)＋(Ｘ)＋(Ｙ)</t>
    <rPh sb="0" eb="3">
      <t>ケイシキ</t>
    </rPh>
    <rPh sb="4" eb="7">
      <t>シュウシ</t>
    </rPh>
    <phoneticPr fontId="2"/>
  </si>
  <si>
    <t>休憩施設等</t>
    <rPh sb="0" eb="2">
      <t>キュウケイ</t>
    </rPh>
    <rPh sb="2" eb="4">
      <t>シセツ</t>
    </rPh>
    <rPh sb="4" eb="5">
      <t>トウ</t>
    </rPh>
    <phoneticPr fontId="2"/>
  </si>
  <si>
    <t>小・中学生</t>
    <rPh sb="0" eb="1">
      <t>ショウ</t>
    </rPh>
    <rPh sb="2" eb="5">
      <t>チュウガクセイ</t>
    </rPh>
    <phoneticPr fontId="2"/>
  </si>
  <si>
    <t>②　歳入歳出決算に関する調　（２６表の１）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2"/>
  </si>
  <si>
    <t>②　歳入歳出決算に関する調　（２６表の２）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2"/>
  </si>
  <si>
    <t>秋田市</t>
    <rPh sb="0" eb="3">
      <t>アキタシ</t>
    </rPh>
    <phoneticPr fontId="2"/>
  </si>
  <si>
    <t>合　計</t>
    <rPh sb="0" eb="3">
      <t>ゴウケイ</t>
    </rPh>
    <phoneticPr fontId="2"/>
  </si>
  <si>
    <t>投資額</t>
    <rPh sb="0" eb="3">
      <t>トウシガク</t>
    </rPh>
    <phoneticPr fontId="2"/>
  </si>
  <si>
    <t>退職手当支出額</t>
    <rPh sb="0" eb="2">
      <t>タイショク</t>
    </rPh>
    <rPh sb="2" eb="4">
      <t>テアテ</t>
    </rPh>
    <rPh sb="4" eb="7">
      <t>シシュツガク</t>
    </rPh>
    <phoneticPr fontId="2"/>
  </si>
  <si>
    <t>内</t>
    <rPh sb="0" eb="1">
      <t>ウチ</t>
    </rPh>
    <phoneticPr fontId="2"/>
  </si>
  <si>
    <t>収益的支出分</t>
    <rPh sb="0" eb="3">
      <t>シュウエキテキ</t>
    </rPh>
    <rPh sb="3" eb="5">
      <t>シシュツ</t>
    </rPh>
    <rPh sb="5" eb="6">
      <t>ブン</t>
    </rPh>
    <phoneticPr fontId="2"/>
  </si>
  <si>
    <t>訳</t>
    <rPh sb="0" eb="1">
      <t>ワケ</t>
    </rPh>
    <phoneticPr fontId="2"/>
  </si>
  <si>
    <t>資本的支出分</t>
    <rPh sb="0" eb="3">
      <t>シホンテキ</t>
    </rPh>
    <rPh sb="3" eb="5">
      <t>シシュツ</t>
    </rPh>
    <rPh sb="5" eb="6">
      <t>ブン</t>
    </rPh>
    <phoneticPr fontId="2"/>
  </si>
  <si>
    <t>料金収入</t>
    <rPh sb="0" eb="2">
      <t>リョウキン</t>
    </rPh>
    <rPh sb="2" eb="4">
      <t>シュウニュウ</t>
    </rPh>
    <phoneticPr fontId="2"/>
  </si>
  <si>
    <t>財</t>
    <rPh sb="0" eb="1">
      <t>ザイ</t>
    </rPh>
    <phoneticPr fontId="2"/>
  </si>
  <si>
    <t>営業外収益中他会計繰入金</t>
    <rPh sb="0" eb="3">
      <t>エイギョウガイ</t>
    </rPh>
    <rPh sb="3" eb="5">
      <t>シュウエキ</t>
    </rPh>
    <rPh sb="5" eb="6">
      <t>ナカ</t>
    </rPh>
    <rPh sb="6" eb="7">
      <t>タ</t>
    </rPh>
    <rPh sb="7" eb="9">
      <t>カイケイ</t>
    </rPh>
    <rPh sb="9" eb="11">
      <t>クリイレ</t>
    </rPh>
    <rPh sb="11" eb="12">
      <t>キン</t>
    </rPh>
    <phoneticPr fontId="2"/>
  </si>
  <si>
    <t>務</t>
    <rPh sb="0" eb="1">
      <t>ム</t>
    </rPh>
    <phoneticPr fontId="2"/>
  </si>
  <si>
    <t>営業費用中職員給与費</t>
    <rPh sb="0" eb="2">
      <t>エイギョウ</t>
    </rPh>
    <rPh sb="2" eb="4">
      <t>ヒヨウ</t>
    </rPh>
    <rPh sb="4" eb="5">
      <t>ナカ</t>
    </rPh>
    <rPh sb="5" eb="7">
      <t>ショクイン</t>
    </rPh>
    <rPh sb="7" eb="10">
      <t>キュウヨヒ</t>
    </rPh>
    <phoneticPr fontId="2"/>
  </si>
  <si>
    <t>分</t>
    <rPh sb="0" eb="1">
      <t>ブン</t>
    </rPh>
    <phoneticPr fontId="2"/>
  </si>
  <si>
    <t>支払利息</t>
    <rPh sb="0" eb="2">
      <t>シハライ</t>
    </rPh>
    <rPh sb="2" eb="4">
      <t>リソク</t>
    </rPh>
    <phoneticPr fontId="2"/>
  </si>
  <si>
    <t>析</t>
    <rPh sb="0" eb="1">
      <t>セキ</t>
    </rPh>
    <phoneticPr fontId="2"/>
  </si>
  <si>
    <t>地方債償還金</t>
    <rPh sb="0" eb="3">
      <t>チホウサイ</t>
    </rPh>
    <rPh sb="3" eb="6">
      <t>ショウカンキン</t>
    </rPh>
    <phoneticPr fontId="2"/>
  </si>
  <si>
    <t>元利償還金計</t>
    <rPh sb="0" eb="2">
      <t>ガンリ</t>
    </rPh>
    <rPh sb="2" eb="5">
      <t>ショウカンキン</t>
    </rPh>
    <rPh sb="5" eb="6">
      <t>ケイ</t>
    </rPh>
    <phoneticPr fontId="2"/>
  </si>
  <si>
    <t>給料総額</t>
    <rPh sb="0" eb="2">
      <t>キュウリョウ</t>
    </rPh>
    <rPh sb="2" eb="4">
      <t>ソウガク</t>
    </rPh>
    <phoneticPr fontId="2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</si>
  <si>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2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</si>
  <si>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2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</si>
  <si>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2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</si>
  <si>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2"/>
  </si>
  <si>
    <t>繰の</t>
    <rPh sb="0" eb="1">
      <t>ク</t>
    </rPh>
    <phoneticPr fontId="2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</si>
  <si>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2"/>
  </si>
  <si>
    <t>越内</t>
    <rPh sb="0" eb="1">
      <t>コシ</t>
    </rPh>
    <rPh sb="1" eb="2">
      <t>ウチ</t>
    </rPh>
    <phoneticPr fontId="2"/>
  </si>
  <si>
    <t>事故繰越繰越額</t>
    <rPh sb="0" eb="2">
      <t>ジコ</t>
    </rPh>
    <rPh sb="2" eb="4">
      <t>クリコシ</t>
    </rPh>
    <rPh sb="4" eb="7">
      <t>クリコシガク</t>
    </rPh>
    <phoneticPr fontId="2"/>
  </si>
  <si>
    <t>額訳</t>
    <rPh sb="0" eb="1">
      <t>ガク</t>
    </rPh>
    <rPh sb="1" eb="2">
      <t>ワケ</t>
    </rPh>
    <phoneticPr fontId="2"/>
  </si>
  <si>
    <t>１.</t>
    <phoneticPr fontId="2"/>
  </si>
  <si>
    <t>地方債現在高</t>
    <rPh sb="0" eb="3">
      <t>チホウサイ</t>
    </rPh>
    <rPh sb="3" eb="6">
      <t>ゲンザイダカ</t>
    </rPh>
    <phoneticPr fontId="2"/>
  </si>
  <si>
    <t>政府資金</t>
    <rPh sb="0" eb="2">
      <t>セイフ</t>
    </rPh>
    <rPh sb="2" eb="4">
      <t>シキン</t>
    </rPh>
    <phoneticPr fontId="2"/>
  </si>
  <si>
    <t>郵便貯金</t>
    <rPh sb="0" eb="2">
      <t>ユウビン</t>
    </rPh>
    <rPh sb="2" eb="4">
      <t>チョキン</t>
    </rPh>
    <phoneticPr fontId="2"/>
  </si>
  <si>
    <t>簡易生命保険</t>
    <rPh sb="0" eb="2">
      <t>カンイ</t>
    </rPh>
    <rPh sb="2" eb="4">
      <t>セイメイ</t>
    </rPh>
    <rPh sb="4" eb="6">
      <t>ホケン</t>
    </rPh>
    <phoneticPr fontId="2"/>
  </si>
  <si>
    <t>市中銀行</t>
    <rPh sb="0" eb="2">
      <t>シチュウ</t>
    </rPh>
    <rPh sb="2" eb="4">
      <t>ギンコウ</t>
    </rPh>
    <phoneticPr fontId="2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</si>
  <si>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2"/>
  </si>
  <si>
    <t>市場公募債</t>
    <rPh sb="0" eb="2">
      <t>シジョウ</t>
    </rPh>
    <rPh sb="2" eb="4">
      <t>コウボ</t>
    </rPh>
    <rPh sb="4" eb="5">
      <t>サイ</t>
    </rPh>
    <phoneticPr fontId="2"/>
  </si>
  <si>
    <t>共済組合</t>
    <rPh sb="0" eb="2">
      <t>キョウサイ</t>
    </rPh>
    <rPh sb="2" eb="4">
      <t>クミアイ</t>
    </rPh>
    <phoneticPr fontId="2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</si>
  <si>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2"/>
  </si>
  <si>
    <t>交付公債</t>
    <rPh sb="0" eb="2">
      <t>コウフ</t>
    </rPh>
    <rPh sb="2" eb="4">
      <t>コウサイ</t>
    </rPh>
    <phoneticPr fontId="2"/>
  </si>
  <si>
    <t>その他</t>
    <rPh sb="0" eb="3">
      <t>ソノタ</t>
    </rPh>
    <phoneticPr fontId="2"/>
  </si>
  <si>
    <t>ア</t>
    <phoneticPr fontId="2"/>
  </si>
  <si>
    <t>受託工事収益</t>
    <rPh sb="0" eb="2">
      <t>ジュタク</t>
    </rPh>
    <rPh sb="2" eb="4">
      <t>コウジ</t>
    </rPh>
    <rPh sb="4" eb="6">
      <t>シュウエキ</t>
    </rPh>
    <phoneticPr fontId="2"/>
  </si>
  <si>
    <t>収</t>
    <rPh sb="0" eb="1">
      <t>シュウエキ</t>
    </rPh>
    <phoneticPr fontId="2"/>
  </si>
  <si>
    <t>イ</t>
    <phoneticPr fontId="2"/>
  </si>
  <si>
    <t>国庫補助金</t>
    <rPh sb="0" eb="2">
      <t>コッコ</t>
    </rPh>
    <rPh sb="2" eb="5">
      <t>ホジョキン</t>
    </rPh>
    <phoneticPr fontId="2"/>
  </si>
  <si>
    <t>都道府県補助金</t>
    <rPh sb="0" eb="4">
      <t>トドウフケン</t>
    </rPh>
    <rPh sb="4" eb="7">
      <t>ホジョキン</t>
    </rPh>
    <phoneticPr fontId="2"/>
  </si>
  <si>
    <t>益</t>
    <rPh sb="0" eb="1">
      <t>エキ</t>
    </rPh>
    <phoneticPr fontId="2"/>
  </si>
  <si>
    <t>他会計繰入金</t>
    <rPh sb="0" eb="3">
      <t>タカイケイ</t>
    </rPh>
    <rPh sb="3" eb="6">
      <t>クリイレキン</t>
    </rPh>
    <phoneticPr fontId="2"/>
  </si>
  <si>
    <t>的</t>
    <rPh sb="0" eb="1">
      <t>テキ</t>
    </rPh>
    <phoneticPr fontId="2"/>
  </si>
  <si>
    <t>ア</t>
    <phoneticPr fontId="2"/>
  </si>
  <si>
    <t>収</t>
    <rPh sb="0" eb="1">
      <t>シュウ</t>
    </rPh>
    <phoneticPr fontId="2"/>
  </si>
  <si>
    <t>イ</t>
    <phoneticPr fontId="2"/>
  </si>
  <si>
    <t>支</t>
    <rPh sb="0" eb="1">
      <t>シ</t>
    </rPh>
    <phoneticPr fontId="2"/>
  </si>
  <si>
    <t>ⅰ 地 方 債 利 息</t>
    <rPh sb="2" eb="7">
      <t>チホウサイ</t>
    </rPh>
    <rPh sb="8" eb="11">
      <t>リソク</t>
    </rPh>
    <phoneticPr fontId="2"/>
  </si>
  <si>
    <t>収　　支　　差　　引 　(Ａ)－(Ｄ)</t>
    <rPh sb="0" eb="4">
      <t>シュウシ</t>
    </rPh>
    <rPh sb="6" eb="10">
      <t>サシヒキ</t>
    </rPh>
    <phoneticPr fontId="2"/>
  </si>
  <si>
    <t>地方債</t>
    <rPh sb="0" eb="3">
      <t>チホウサイ</t>
    </rPh>
    <phoneticPr fontId="2"/>
  </si>
  <si>
    <t>他会計出資金</t>
    <rPh sb="0" eb="1">
      <t>タ</t>
    </rPh>
    <rPh sb="1" eb="3">
      <t>カイケイ</t>
    </rPh>
    <rPh sb="3" eb="5">
      <t>シュッシ</t>
    </rPh>
    <rPh sb="5" eb="6">
      <t>キン</t>
    </rPh>
    <phoneticPr fontId="2"/>
  </si>
  <si>
    <t>ウ</t>
    <phoneticPr fontId="2"/>
  </si>
  <si>
    <t>他会計補助金</t>
    <rPh sb="0" eb="3">
      <t>タカイケイ</t>
    </rPh>
    <rPh sb="3" eb="6">
      <t>ホジョキン</t>
    </rPh>
    <phoneticPr fontId="2"/>
  </si>
  <si>
    <t>２.</t>
    <phoneticPr fontId="2"/>
  </si>
  <si>
    <t>エ</t>
    <phoneticPr fontId="2"/>
  </si>
  <si>
    <t>他会計借入金</t>
    <rPh sb="0" eb="3">
      <t>タカイケイ</t>
    </rPh>
    <rPh sb="3" eb="6">
      <t>カリイレキン</t>
    </rPh>
    <phoneticPr fontId="2"/>
  </si>
  <si>
    <t>オ</t>
    <phoneticPr fontId="2"/>
  </si>
  <si>
    <t>固定資産売却代金</t>
    <rPh sb="0" eb="4">
      <t>コテイシサン</t>
    </rPh>
    <rPh sb="4" eb="6">
      <t>バイキャク</t>
    </rPh>
    <rPh sb="6" eb="8">
      <t>ダイキン</t>
    </rPh>
    <phoneticPr fontId="2"/>
  </si>
  <si>
    <t>カ</t>
    <phoneticPr fontId="2"/>
  </si>
  <si>
    <t>資</t>
    <rPh sb="0" eb="1">
      <t>シホン</t>
    </rPh>
    <phoneticPr fontId="2"/>
  </si>
  <si>
    <t>キ</t>
    <phoneticPr fontId="2"/>
  </si>
  <si>
    <t>ク</t>
    <phoneticPr fontId="2"/>
  </si>
  <si>
    <t>工事負担金</t>
    <rPh sb="0" eb="2">
      <t>コウジ</t>
    </rPh>
    <rPh sb="2" eb="5">
      <t>フタンキン</t>
    </rPh>
    <phoneticPr fontId="2"/>
  </si>
  <si>
    <t>ケ</t>
    <phoneticPr fontId="2"/>
  </si>
  <si>
    <t>本</t>
    <rPh sb="0" eb="1">
      <t>ホン</t>
    </rPh>
    <phoneticPr fontId="2"/>
  </si>
  <si>
    <t>建設改良費</t>
    <rPh sb="0" eb="2">
      <t>ケンセツ</t>
    </rPh>
    <rPh sb="2" eb="5">
      <t>カイリョウヒ</t>
    </rPh>
    <phoneticPr fontId="2"/>
  </si>
  <si>
    <t>ア</t>
    <phoneticPr fontId="2"/>
  </si>
  <si>
    <t>の</t>
    <phoneticPr fontId="2"/>
  </si>
  <si>
    <t>　上記の財源としての地方債</t>
    <rPh sb="1" eb="3">
      <t>ジョウキ</t>
    </rPh>
    <rPh sb="4" eb="6">
      <t>ザイゲン</t>
    </rPh>
    <rPh sb="10" eb="13">
      <t>チホウサイ</t>
    </rPh>
    <phoneticPr fontId="2"/>
  </si>
  <si>
    <t>地</t>
    <rPh sb="0" eb="1">
      <t>チホウサイ</t>
    </rPh>
    <phoneticPr fontId="2"/>
  </si>
  <si>
    <t>方</t>
    <rPh sb="0" eb="1">
      <t>ホウ</t>
    </rPh>
    <phoneticPr fontId="2"/>
  </si>
  <si>
    <t>債</t>
    <rPh sb="0" eb="1">
      <t>サイ</t>
    </rPh>
    <phoneticPr fontId="2"/>
  </si>
  <si>
    <t>その他</t>
    <phoneticPr fontId="2"/>
  </si>
  <si>
    <t>財</t>
    <rPh sb="0" eb="1">
      <t>ザイゲン</t>
    </rPh>
    <phoneticPr fontId="2"/>
  </si>
  <si>
    <t>源</t>
    <rPh sb="0" eb="1">
      <t>ゲン</t>
    </rPh>
    <phoneticPr fontId="2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</si>
  <si>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2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</si>
  <si>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2"/>
  </si>
  <si>
    <t>ウ</t>
    <phoneticPr fontId="2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</si>
  <si>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2"/>
  </si>
  <si>
    <t>他会計への繰出金</t>
    <rPh sb="0" eb="3">
      <t>タカイケイ</t>
    </rPh>
    <rPh sb="5" eb="8">
      <t>クリダシキン</t>
    </rPh>
    <phoneticPr fontId="2"/>
  </si>
  <si>
    <t>(３)</t>
    <phoneticPr fontId="2"/>
  </si>
  <si>
    <t>３.</t>
    <phoneticPr fontId="2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</si>
  <si>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2"/>
  </si>
  <si>
    <t>４.</t>
    <phoneticPr fontId="2"/>
  </si>
  <si>
    <t>積立金</t>
    <rPh sb="0" eb="3">
      <t>ツミタテキン</t>
    </rPh>
    <phoneticPr fontId="2"/>
  </si>
  <si>
    <t>５.</t>
    <phoneticPr fontId="2"/>
  </si>
  <si>
    <t>６.</t>
    <phoneticPr fontId="2"/>
  </si>
  <si>
    <t>７.</t>
    <phoneticPr fontId="2"/>
  </si>
  <si>
    <t>８.</t>
    <phoneticPr fontId="2"/>
  </si>
  <si>
    <t>９.</t>
    <phoneticPr fontId="2"/>
  </si>
  <si>
    <t>翌年度に繰越すべき財源</t>
    <rPh sb="0" eb="3">
      <t>ヨクネンド</t>
    </rPh>
    <rPh sb="4" eb="6">
      <t>クリコ</t>
    </rPh>
    <rPh sb="9" eb="11">
      <t>ザイゲン</t>
    </rPh>
    <phoneticPr fontId="2"/>
  </si>
  <si>
    <t>10.</t>
    <phoneticPr fontId="2"/>
  </si>
  <si>
    <t>実質収支</t>
    <rPh sb="0" eb="2">
      <t>ジッシツ</t>
    </rPh>
    <rPh sb="2" eb="4">
      <t>シュウシ</t>
    </rPh>
    <phoneticPr fontId="2"/>
  </si>
  <si>
    <t>(Ｐ) － (Ｑ)</t>
    <phoneticPr fontId="2"/>
  </si>
  <si>
    <t>　ウ　その他観光施設</t>
    <rPh sb="3" eb="6">
      <t>ソノタ</t>
    </rPh>
    <rPh sb="6" eb="8">
      <t>カンコウ</t>
    </rPh>
    <rPh sb="8" eb="10">
      <t>シセツ</t>
    </rPh>
    <phoneticPr fontId="2"/>
  </si>
  <si>
    <t>①　施設及び業務概況に関する調　（１７表）</t>
    <rPh sb="2" eb="4">
      <t>シセツ</t>
    </rPh>
    <rPh sb="4" eb="5">
      <t>オヨ</t>
    </rPh>
    <rPh sb="6" eb="8">
      <t>ギョウム</t>
    </rPh>
    <rPh sb="8" eb="10">
      <t>ガイキョウ</t>
    </rPh>
    <rPh sb="11" eb="12">
      <t>カン</t>
    </rPh>
    <rPh sb="14" eb="15">
      <t>シラ</t>
    </rPh>
    <rPh sb="19" eb="20">
      <t>ヒョウ</t>
    </rPh>
    <phoneticPr fontId="2"/>
  </si>
  <si>
    <t>事業の種類</t>
    <rPh sb="0" eb="2">
      <t>ジギョウ</t>
    </rPh>
    <rPh sb="3" eb="5">
      <t>シュルイ</t>
    </rPh>
    <phoneticPr fontId="2"/>
  </si>
  <si>
    <t>温泉</t>
    <rPh sb="0" eb="2">
      <t>オンセン</t>
    </rPh>
    <phoneticPr fontId="2"/>
  </si>
  <si>
    <t>観光会館</t>
    <rPh sb="0" eb="2">
      <t>カンコウ</t>
    </rPh>
    <rPh sb="2" eb="4">
      <t>カイカン</t>
    </rPh>
    <phoneticPr fontId="2"/>
  </si>
  <si>
    <t>城</t>
    <rPh sb="0" eb="1">
      <t>シロ</t>
    </rPh>
    <phoneticPr fontId="2"/>
  </si>
  <si>
    <t>公園</t>
    <rPh sb="0" eb="2">
      <t>コウエン</t>
    </rPh>
    <phoneticPr fontId="2"/>
  </si>
  <si>
    <t>動植物園</t>
    <rPh sb="0" eb="1">
      <t>ドウ</t>
    </rPh>
    <rPh sb="1" eb="4">
      <t>ショクブツエン</t>
    </rPh>
    <phoneticPr fontId="2"/>
  </si>
  <si>
    <t>博物館</t>
    <rPh sb="0" eb="3">
      <t>ハクブツカン</t>
    </rPh>
    <phoneticPr fontId="2"/>
  </si>
  <si>
    <t>資料館</t>
    <rPh sb="0" eb="3">
      <t>シリョウカン</t>
    </rPh>
    <phoneticPr fontId="2"/>
  </si>
  <si>
    <t>水族館</t>
    <rPh sb="0" eb="3">
      <t>スイゾクカン</t>
    </rPh>
    <phoneticPr fontId="2"/>
  </si>
  <si>
    <t>10.</t>
    <phoneticPr fontId="2"/>
  </si>
  <si>
    <t>事業開始年月日</t>
    <rPh sb="0" eb="2">
      <t>ジギョウ</t>
    </rPh>
    <rPh sb="2" eb="4">
      <t>カイシ</t>
    </rPh>
    <rPh sb="4" eb="7">
      <t>ネンガッピ</t>
    </rPh>
    <phoneticPr fontId="2"/>
  </si>
  <si>
    <t>建物面積</t>
    <rPh sb="0" eb="2">
      <t>タテモノ</t>
    </rPh>
    <rPh sb="2" eb="4">
      <t>メンセキ</t>
    </rPh>
    <phoneticPr fontId="2"/>
  </si>
  <si>
    <t>施設面積</t>
    <rPh sb="0" eb="2">
      <t>シセツ</t>
    </rPh>
    <rPh sb="2" eb="4">
      <t>メンセキ</t>
    </rPh>
    <phoneticPr fontId="2"/>
  </si>
  <si>
    <t>年用</t>
    <rPh sb="0" eb="1">
      <t>ネンカン</t>
    </rPh>
    <rPh sb="1" eb="2">
      <t>ヨウ</t>
    </rPh>
    <phoneticPr fontId="2"/>
  </si>
  <si>
    <t>(１)延 利 用 回 数</t>
    <rPh sb="3" eb="4">
      <t>ノ</t>
    </rPh>
    <rPh sb="5" eb="8">
      <t>リヨウ</t>
    </rPh>
    <rPh sb="9" eb="12">
      <t>カイスウ</t>
    </rPh>
    <phoneticPr fontId="2"/>
  </si>
  <si>
    <t>間状</t>
    <rPh sb="0" eb="1">
      <t>アイダ</t>
    </rPh>
    <rPh sb="1" eb="2">
      <t>ジョウキョウ</t>
    </rPh>
    <phoneticPr fontId="2"/>
  </si>
  <si>
    <t>(２)延 利 用 戸 数</t>
    <rPh sb="3" eb="4">
      <t>ノ</t>
    </rPh>
    <rPh sb="5" eb="8">
      <t>リヨウ</t>
    </rPh>
    <rPh sb="9" eb="12">
      <t>コスウ</t>
    </rPh>
    <phoneticPr fontId="2"/>
  </si>
  <si>
    <t>(戸)</t>
    <rPh sb="1" eb="2">
      <t>ト</t>
    </rPh>
    <phoneticPr fontId="2"/>
  </si>
  <si>
    <t>利況</t>
    <rPh sb="0" eb="1">
      <t>リヨウ</t>
    </rPh>
    <rPh sb="1" eb="2">
      <t>キョウ</t>
    </rPh>
    <phoneticPr fontId="2"/>
  </si>
  <si>
    <t>(３)延 利 用 人 員</t>
    <rPh sb="3" eb="4">
      <t>ノ</t>
    </rPh>
    <rPh sb="5" eb="8">
      <t>リヨウ</t>
    </rPh>
    <rPh sb="9" eb="12">
      <t>ジンイン</t>
    </rPh>
    <phoneticPr fontId="2"/>
  </si>
  <si>
    <t>定額</t>
    <rPh sb="0" eb="2">
      <t>テイガク</t>
    </rPh>
    <phoneticPr fontId="2"/>
  </si>
  <si>
    <t>午前</t>
    <rPh sb="0" eb="2">
      <t>ゴゼン</t>
    </rPh>
    <phoneticPr fontId="2"/>
  </si>
  <si>
    <t>(ホール使用料)</t>
    <rPh sb="4" eb="7">
      <t>シヨウリョウ</t>
    </rPh>
    <phoneticPr fontId="2"/>
  </si>
  <si>
    <t>午後</t>
    <rPh sb="0" eb="2">
      <t>ゴゴ</t>
    </rPh>
    <phoneticPr fontId="2"/>
  </si>
  <si>
    <t>(平　　　　日)</t>
    <rPh sb="1" eb="7">
      <t>ヘイジツ</t>
    </rPh>
    <phoneticPr fontId="2"/>
  </si>
  <si>
    <t>夜間</t>
    <rPh sb="0" eb="2">
      <t>ヤカン</t>
    </rPh>
    <phoneticPr fontId="2"/>
  </si>
  <si>
    <t>料</t>
    <rPh sb="0" eb="1">
      <t>リョウキン</t>
    </rPh>
    <phoneticPr fontId="2"/>
  </si>
  <si>
    <t>全日</t>
    <rPh sb="0" eb="1">
      <t>ゼン</t>
    </rPh>
    <rPh sb="1" eb="2">
      <t>ニチ</t>
    </rPh>
    <phoneticPr fontId="2"/>
  </si>
  <si>
    <t>一般</t>
    <rPh sb="0" eb="2">
      <t>イッパン</t>
    </rPh>
    <phoneticPr fontId="2"/>
  </si>
  <si>
    <t>そ料</t>
    <rPh sb="1" eb="2">
      <t>リョウ</t>
    </rPh>
    <phoneticPr fontId="2"/>
  </si>
  <si>
    <t>ア 個人</t>
    <rPh sb="2" eb="4">
      <t>コジン</t>
    </rPh>
    <phoneticPr fontId="2"/>
  </si>
  <si>
    <t>学生</t>
    <rPh sb="0" eb="2">
      <t>ガクセイ</t>
    </rPh>
    <phoneticPr fontId="2"/>
  </si>
  <si>
    <t>他使</t>
    <rPh sb="0" eb="1">
      <t>タ</t>
    </rPh>
    <rPh sb="1" eb="2">
      <t>シ</t>
    </rPh>
    <phoneticPr fontId="2"/>
  </si>
  <si>
    <t>金</t>
    <rPh sb="0" eb="1">
      <t>キン</t>
    </rPh>
    <phoneticPr fontId="2"/>
  </si>
  <si>
    <t>入用</t>
    <rPh sb="0" eb="1">
      <t>ニュウ</t>
    </rPh>
    <rPh sb="1" eb="2">
      <t>ヨウ</t>
    </rPh>
    <phoneticPr fontId="2"/>
  </si>
  <si>
    <t>イ 団体</t>
    <rPh sb="2" eb="4">
      <t>ダンタイ</t>
    </rPh>
    <phoneticPr fontId="2"/>
  </si>
  <si>
    <t>場料</t>
    <rPh sb="0" eb="1">
      <t>バ</t>
    </rPh>
    <rPh sb="1" eb="2">
      <t>リョウ</t>
    </rPh>
    <phoneticPr fontId="2"/>
  </si>
  <si>
    <t>(１)損益勘定所属職員</t>
    <rPh sb="3" eb="5">
      <t>ソンエキ</t>
    </rPh>
    <rPh sb="5" eb="7">
      <t>カンジョウ</t>
    </rPh>
    <rPh sb="7" eb="9">
      <t>ショゾク</t>
    </rPh>
    <rPh sb="9" eb="11">
      <t>ショクイン</t>
    </rPh>
    <phoneticPr fontId="2"/>
  </si>
  <si>
    <t>職 員 数</t>
    <rPh sb="0" eb="5">
      <t>ショクインスウ</t>
    </rPh>
    <phoneticPr fontId="2"/>
  </si>
  <si>
    <t>(２)資本勘定所属職員</t>
    <rPh sb="3" eb="5">
      <t>シホン</t>
    </rPh>
    <rPh sb="5" eb="7">
      <t>カンジョウ</t>
    </rPh>
    <rPh sb="7" eb="9">
      <t>ショゾク</t>
    </rPh>
    <rPh sb="9" eb="11">
      <t>ショクイン</t>
    </rPh>
    <phoneticPr fontId="2"/>
  </si>
  <si>
    <t>(人)</t>
    <rPh sb="1" eb="2">
      <t>ニン</t>
    </rPh>
    <phoneticPr fontId="2"/>
  </si>
  <si>
    <t>計</t>
    <rPh sb="0" eb="1">
      <t>ケイ</t>
    </rPh>
    <phoneticPr fontId="2"/>
  </si>
  <si>
    <t>行</t>
    <rPh sb="0" eb="1">
      <t>ギョウ</t>
    </rPh>
    <phoneticPr fontId="2"/>
  </si>
  <si>
    <t>列</t>
    <rPh sb="0" eb="1">
      <t>レツ</t>
    </rPh>
    <phoneticPr fontId="2"/>
  </si>
  <si>
    <t>三種町</t>
    <rPh sb="0" eb="1">
      <t>サン</t>
    </rPh>
    <rPh sb="1" eb="2">
      <t>タネ</t>
    </rPh>
    <rPh sb="2" eb="3">
      <t>マチ</t>
    </rPh>
    <phoneticPr fontId="2"/>
  </si>
  <si>
    <t>繰上充用金</t>
    <rPh sb="0" eb="2">
      <t>クリアゲ</t>
    </rPh>
    <rPh sb="2" eb="4">
      <t>ジュウヨウ</t>
    </rPh>
    <rPh sb="4" eb="5">
      <t>キン</t>
    </rPh>
    <phoneticPr fontId="11"/>
  </si>
  <si>
    <t>「02列43列・44列」に係る未収入特定財源</t>
    <rPh sb="3" eb="4">
      <t>レツ</t>
    </rPh>
    <rPh sb="6" eb="7">
      <t>レツ</t>
    </rPh>
    <rPh sb="10" eb="11">
      <t>レツ</t>
    </rPh>
    <rPh sb="13" eb="14">
      <t>カカ</t>
    </rPh>
    <rPh sb="15" eb="16">
      <t>ミ</t>
    </rPh>
    <rPh sb="16" eb="18">
      <t>シュウニュウ</t>
    </rPh>
    <rPh sb="18" eb="20">
      <t>トクテイ</t>
    </rPh>
    <rPh sb="20" eb="22">
      <t>ザイゲン</t>
    </rPh>
    <phoneticPr fontId="11"/>
  </si>
  <si>
    <t xml:space="preserve"> 項　目</t>
    <rPh sb="1" eb="4">
      <t>コウモク</t>
    </rPh>
    <phoneticPr fontId="2"/>
  </si>
  <si>
    <t xml:space="preserve">団体名 </t>
    <rPh sb="0" eb="2">
      <t>ダンタイ</t>
    </rPh>
    <rPh sb="2" eb="3">
      <t>メイ</t>
    </rPh>
    <phoneticPr fontId="2"/>
  </si>
  <si>
    <t>基本給</t>
    <rPh sb="0" eb="3">
      <t>キホンキュウ</t>
    </rPh>
    <phoneticPr fontId="2"/>
  </si>
  <si>
    <t>職</t>
    <rPh sb="0" eb="1">
      <t>ショクイン</t>
    </rPh>
    <phoneticPr fontId="2"/>
  </si>
  <si>
    <t>手当</t>
    <rPh sb="0" eb="2">
      <t>テアテ</t>
    </rPh>
    <phoneticPr fontId="2"/>
  </si>
  <si>
    <t>員</t>
    <rPh sb="0" eb="1">
      <t>イン</t>
    </rPh>
    <phoneticPr fontId="2"/>
  </si>
  <si>
    <t>賃金</t>
    <rPh sb="0" eb="2">
      <t>チンギン</t>
    </rPh>
    <phoneticPr fontId="2"/>
  </si>
  <si>
    <t>給</t>
    <rPh sb="0" eb="1">
      <t>キュウヨ</t>
    </rPh>
    <phoneticPr fontId="2"/>
  </si>
  <si>
    <t>退職給与金</t>
    <rPh sb="0" eb="2">
      <t>タイショク</t>
    </rPh>
    <rPh sb="2" eb="4">
      <t>キュウヨ</t>
    </rPh>
    <rPh sb="4" eb="5">
      <t>キン</t>
    </rPh>
    <phoneticPr fontId="2"/>
  </si>
  <si>
    <t>与</t>
    <rPh sb="0" eb="1">
      <t>ヨ</t>
    </rPh>
    <phoneticPr fontId="2"/>
  </si>
  <si>
    <t>（５）</t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</si>
  <si>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</si>
  <si>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費</t>
    <rPh sb="0" eb="1">
      <t>ヒ</t>
    </rPh>
    <phoneticPr fontId="2"/>
  </si>
  <si>
    <t>（６）</t>
    <phoneticPr fontId="2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</si>
  <si>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2"/>
  </si>
  <si>
    <t>通信運搬費</t>
    <rPh sb="0" eb="2">
      <t>ツウシン</t>
    </rPh>
    <rPh sb="2" eb="5">
      <t>ウンパンヒ</t>
    </rPh>
    <phoneticPr fontId="2"/>
  </si>
  <si>
    <t>修繕費</t>
    <rPh sb="0" eb="3">
      <t>シュウゼンヒ</t>
    </rPh>
    <phoneticPr fontId="2"/>
  </si>
  <si>
    <t>委託料</t>
    <rPh sb="0" eb="3">
      <t>イタクリョウ</t>
    </rPh>
    <phoneticPr fontId="2"/>
  </si>
  <si>
    <t>小計</t>
    <rPh sb="0" eb="2">
      <t>ショウケイ</t>
    </rPh>
    <phoneticPr fontId="2"/>
  </si>
  <si>
    <t>受託工事費</t>
    <rPh sb="0" eb="2">
      <t>ジュタク</t>
    </rPh>
    <rPh sb="2" eb="5">
      <t>コウジヒ</t>
    </rPh>
    <phoneticPr fontId="2"/>
  </si>
  <si>
    <t>10.</t>
    <phoneticPr fontId="2"/>
  </si>
  <si>
    <t>附帯事業費</t>
    <rPh sb="0" eb="1">
      <t>フ</t>
    </rPh>
    <rPh sb="1" eb="2">
      <t>フタイ</t>
    </rPh>
    <rPh sb="2" eb="5">
      <t>ジギョウヒ</t>
    </rPh>
    <phoneticPr fontId="2"/>
  </si>
  <si>
    <t>費用合計</t>
    <rPh sb="0" eb="2">
      <t>ヒヨウ</t>
    </rPh>
    <rPh sb="2" eb="4">
      <t>ゴウケイ</t>
    </rPh>
    <phoneticPr fontId="2"/>
  </si>
  <si>
    <t>13.</t>
    <phoneticPr fontId="2"/>
  </si>
  <si>
    <t>14.</t>
  </si>
  <si>
    <t>収益的収支に関する
繰入金のうち</t>
    <rPh sb="0" eb="2">
      <t>シュウエキ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11"/>
  </si>
  <si>
    <t>繰出基準に基づく繰入金</t>
    <rPh sb="0" eb="1">
      <t>ク</t>
    </rPh>
    <rPh sb="1" eb="2">
      <t>ダ</t>
    </rPh>
    <rPh sb="2" eb="4">
      <t>キジュン</t>
    </rPh>
    <rPh sb="5" eb="6">
      <t>モト</t>
    </rPh>
    <rPh sb="8" eb="10">
      <t>クリイレ</t>
    </rPh>
    <rPh sb="10" eb="11">
      <t>キン</t>
    </rPh>
    <phoneticPr fontId="11"/>
  </si>
  <si>
    <t>繰出基準以外の繰入金</t>
    <rPh sb="0" eb="1">
      <t>ク</t>
    </rPh>
    <rPh sb="1" eb="2">
      <t>ダ</t>
    </rPh>
    <rPh sb="2" eb="4">
      <t>キジュン</t>
    </rPh>
    <rPh sb="4" eb="6">
      <t>イガイ</t>
    </rPh>
    <rPh sb="7" eb="9">
      <t>クリイレ</t>
    </rPh>
    <rPh sb="9" eb="10">
      <t>キン</t>
    </rPh>
    <phoneticPr fontId="11"/>
  </si>
  <si>
    <t>資本的収支に関する
繰入金のうち</t>
    <rPh sb="0" eb="2">
      <t>シホン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11"/>
  </si>
  <si>
    <t>実繰入額</t>
    <rPh sb="0" eb="1">
      <t>ジツ</t>
    </rPh>
    <rPh sb="1" eb="2">
      <t>ク</t>
    </rPh>
    <rPh sb="2" eb="3">
      <t>イ</t>
    </rPh>
    <rPh sb="3" eb="4">
      <t>ガク</t>
    </rPh>
    <phoneticPr fontId="2"/>
  </si>
  <si>
    <t>繰入</t>
    <rPh sb="0" eb="2">
      <t>クリイレ</t>
    </rPh>
    <phoneticPr fontId="2"/>
  </si>
  <si>
    <t>再掲</t>
    <rPh sb="0" eb="2">
      <t>サイケイ</t>
    </rPh>
    <phoneticPr fontId="2"/>
  </si>
  <si>
    <t xml:space="preserve"> 黒　　　　字</t>
    <rPh sb="1" eb="2">
      <t>クロ</t>
    </rPh>
    <rPh sb="6" eb="7">
      <t>ジ</t>
    </rPh>
    <phoneticPr fontId="2"/>
  </si>
  <si>
    <t>収  支  差  引(Ｈ)－(Ｉ)</t>
    <rPh sb="0" eb="1">
      <t>オサム</t>
    </rPh>
    <rPh sb="3" eb="4">
      <t>ササ</t>
    </rPh>
    <rPh sb="6" eb="7">
      <t>サ</t>
    </rPh>
    <rPh sb="9" eb="10">
      <t>イン</t>
    </rPh>
    <phoneticPr fontId="2"/>
  </si>
  <si>
    <t>総費用＋
地方債償
還金に対
する比率
（％）</t>
    <phoneticPr fontId="2"/>
  </si>
  <si>
    <t>機構資金に係る繰上償還金分</t>
    <rPh sb="0" eb="2">
      <t>キコウ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2"/>
  </si>
  <si>
    <t>機構資金</t>
    <rPh sb="0" eb="2">
      <t>キコウ</t>
    </rPh>
    <phoneticPr fontId="2"/>
  </si>
  <si>
    <t>（４）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</si>
  <si>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</si>
  <si>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（１）</t>
    <phoneticPr fontId="2"/>
  </si>
  <si>
    <t>（２）</t>
    <phoneticPr fontId="2"/>
  </si>
  <si>
    <t>（３）</t>
    <phoneticPr fontId="2"/>
  </si>
  <si>
    <t>（４）</t>
    <phoneticPr fontId="2"/>
  </si>
  <si>
    <t>２.</t>
    <phoneticPr fontId="2"/>
  </si>
  <si>
    <t>（１）</t>
    <phoneticPr fontId="2"/>
  </si>
  <si>
    <t>（２）</t>
    <phoneticPr fontId="2"/>
  </si>
  <si>
    <t>（３）</t>
    <phoneticPr fontId="2"/>
  </si>
  <si>
    <t>３.</t>
    <phoneticPr fontId="2"/>
  </si>
  <si>
    <t>４.</t>
    <phoneticPr fontId="2"/>
  </si>
  <si>
    <t>６.</t>
    <phoneticPr fontId="2"/>
  </si>
  <si>
    <t>７.</t>
    <phoneticPr fontId="2"/>
  </si>
  <si>
    <t>８.</t>
    <phoneticPr fontId="2"/>
  </si>
  <si>
    <t>９.</t>
    <phoneticPr fontId="2"/>
  </si>
  <si>
    <t>11.</t>
    <phoneticPr fontId="2"/>
  </si>
  <si>
    <t>④　地方債に関する調　（２４表）</t>
    <rPh sb="2" eb="5">
      <t>チホウサイ</t>
    </rPh>
    <rPh sb="6" eb="7">
      <t>カン</t>
    </rPh>
    <rPh sb="9" eb="10">
      <t>シラ</t>
    </rPh>
    <rPh sb="12" eb="15">
      <t>２４ヒョウ</t>
    </rPh>
    <phoneticPr fontId="2"/>
  </si>
  <si>
    <t>③　費 用 構 成 表　（２１表）</t>
    <rPh sb="2" eb="5">
      <t>ヒヨウ</t>
    </rPh>
    <rPh sb="6" eb="9">
      <t>コウセイ</t>
    </rPh>
    <rPh sb="10" eb="11">
      <t>ヒョウ</t>
    </rPh>
    <rPh sb="13" eb="16">
      <t>２１ヒョウ</t>
    </rPh>
    <phoneticPr fontId="2"/>
  </si>
  <si>
    <t xml:space="preserve">団体名 </t>
    <rPh sb="0" eb="3">
      <t>ダンタイメイ</t>
    </rPh>
    <phoneticPr fontId="2"/>
  </si>
  <si>
    <t xml:space="preserve"> 項　目</t>
    <rPh sb="1" eb="2">
      <t>コウ</t>
    </rPh>
    <rPh sb="3" eb="4">
      <t>メ</t>
    </rPh>
    <phoneticPr fontId="2"/>
  </si>
  <si>
    <t>（月）</t>
    <rPh sb="1" eb="2">
      <t>ツキ</t>
    </rPh>
    <phoneticPr fontId="2"/>
  </si>
  <si>
    <t>1.8ℓ/分(1口当たり)</t>
    <rPh sb="5" eb="6">
      <t>フン</t>
    </rPh>
    <rPh sb="8" eb="9">
      <t>クチ</t>
    </rPh>
    <rPh sb="9" eb="10">
      <t>ア</t>
    </rPh>
    <phoneticPr fontId="2"/>
  </si>
  <si>
    <t>（円）</t>
    <rPh sb="1" eb="2">
      <t>エン</t>
    </rPh>
    <phoneticPr fontId="2"/>
  </si>
  <si>
    <t>営業収益</t>
    <rPh sb="0" eb="2">
      <t>エイギョウ</t>
    </rPh>
    <rPh sb="2" eb="4">
      <t>シュウエキ</t>
    </rPh>
    <phoneticPr fontId="2"/>
  </si>
  <si>
    <t>その他</t>
    <rPh sb="2" eb="3">
      <t>タ</t>
    </rPh>
    <phoneticPr fontId="2"/>
  </si>
  <si>
    <t>営業外収益</t>
    <rPh sb="0" eb="3">
      <t>エイギョウガイ</t>
    </rPh>
    <rPh sb="3" eb="5">
      <t>シュウエキ</t>
    </rPh>
    <phoneticPr fontId="2"/>
  </si>
  <si>
    <t>営業費用</t>
    <rPh sb="0" eb="2">
      <t>エイギョウ</t>
    </rPh>
    <rPh sb="2" eb="4">
      <t>ヒヨウ</t>
    </rPh>
    <phoneticPr fontId="2"/>
  </si>
  <si>
    <t>職員給与費</t>
    <rPh sb="0" eb="2">
      <t>ショクイン</t>
    </rPh>
    <rPh sb="2" eb="4">
      <t>キュウヨ</t>
    </rPh>
    <rPh sb="4" eb="5">
      <t>ヒ</t>
    </rPh>
    <phoneticPr fontId="2"/>
  </si>
  <si>
    <t>受託工事費</t>
    <rPh sb="0" eb="2">
      <t>ジュタク</t>
    </rPh>
    <rPh sb="2" eb="4">
      <t>コウジ</t>
    </rPh>
    <rPh sb="4" eb="5">
      <t>ヒ</t>
    </rPh>
    <phoneticPr fontId="2"/>
  </si>
  <si>
    <t>営業外費用</t>
    <rPh sb="0" eb="3">
      <t>エイギョウガイ</t>
    </rPh>
    <rPh sb="3" eb="5">
      <t>ヒヨウ</t>
    </rPh>
    <phoneticPr fontId="2"/>
  </si>
  <si>
    <t>資本的収入</t>
    <rPh sb="0" eb="2">
      <t>シホン</t>
    </rPh>
    <rPh sb="2" eb="3">
      <t>テキ</t>
    </rPh>
    <rPh sb="3" eb="5">
      <t>シュウニュウ</t>
    </rPh>
    <phoneticPr fontId="2"/>
  </si>
  <si>
    <t>資本的支出</t>
    <rPh sb="0" eb="2">
      <t>シホン</t>
    </rPh>
    <rPh sb="2" eb="3">
      <t>テキ</t>
    </rPh>
    <rPh sb="3" eb="5">
      <t>シシュツ</t>
    </rPh>
    <phoneticPr fontId="2"/>
  </si>
  <si>
    <t>建設利息</t>
    <rPh sb="0" eb="2">
      <t>ケンセツ</t>
    </rPh>
    <rPh sb="2" eb="4">
      <t>リソク</t>
    </rPh>
    <phoneticPr fontId="2"/>
  </si>
  <si>
    <t>補助対象事業費</t>
    <rPh sb="0" eb="2">
      <t>ホジョ</t>
    </rPh>
    <rPh sb="2" eb="4">
      <t>タイショウ</t>
    </rPh>
    <rPh sb="4" eb="7">
      <t>ジギョウヒ</t>
    </rPh>
    <phoneticPr fontId="2"/>
  </si>
  <si>
    <t>単独事業費</t>
    <rPh sb="0" eb="2">
      <t>タンドク</t>
    </rPh>
    <rPh sb="2" eb="5">
      <t>ジギョウヒ</t>
    </rPh>
    <phoneticPr fontId="2"/>
  </si>
  <si>
    <t>内訳</t>
    <rPh sb="0" eb="2">
      <t>ウチワケ</t>
    </rPh>
    <phoneticPr fontId="2"/>
  </si>
  <si>
    <t>他会計繰入金</t>
    <rPh sb="0" eb="3">
      <t>タカイケイ</t>
    </rPh>
    <rPh sb="3" eb="5">
      <t>クリイレ</t>
    </rPh>
    <rPh sb="5" eb="6">
      <t>キン</t>
    </rPh>
    <phoneticPr fontId="2"/>
  </si>
  <si>
    <t>うち</t>
    <phoneticPr fontId="2"/>
  </si>
  <si>
    <t>前年度からの繰越金</t>
    <rPh sb="0" eb="3">
      <t>ゼンネンド</t>
    </rPh>
    <rPh sb="6" eb="8">
      <t>クリコシ</t>
    </rPh>
    <rPh sb="8" eb="9">
      <t>キン</t>
    </rPh>
    <phoneticPr fontId="2"/>
  </si>
  <si>
    <t>うち地方債</t>
    <rPh sb="2" eb="5">
      <t>チホウサイ</t>
    </rPh>
    <phoneticPr fontId="2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</si>
  <si>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2"/>
  </si>
  <si>
    <t>未収入特定財源</t>
    <rPh sb="0" eb="1">
      <t>ミ</t>
    </rPh>
    <rPh sb="1" eb="3">
      <t>シュウニュウ</t>
    </rPh>
    <rPh sb="3" eb="5">
      <t>トクテイ</t>
    </rPh>
    <rPh sb="5" eb="7">
      <t>ザイゲン</t>
    </rPh>
    <phoneticPr fontId="2"/>
  </si>
  <si>
    <t>国庫(県)支出金</t>
    <rPh sb="0" eb="2">
      <t>コッコ</t>
    </rPh>
    <rPh sb="3" eb="4">
      <t>ケン</t>
    </rPh>
    <rPh sb="5" eb="8">
      <t>シシュツキン</t>
    </rPh>
    <phoneticPr fontId="2"/>
  </si>
  <si>
    <t>資調</t>
    <rPh sb="0" eb="1">
      <t>シホン</t>
    </rPh>
    <rPh sb="1" eb="2">
      <t>シラ</t>
    </rPh>
    <phoneticPr fontId="2"/>
  </si>
  <si>
    <t>投績</t>
    <rPh sb="0" eb="1">
      <t>トウシ</t>
    </rPh>
    <rPh sb="1" eb="2">
      <t>ツムギ</t>
    </rPh>
    <phoneticPr fontId="2"/>
  </si>
  <si>
    <t>政実</t>
    <rPh sb="0" eb="1">
      <t>セイジ</t>
    </rPh>
    <rPh sb="1" eb="2">
      <t>ジツ</t>
    </rPh>
    <phoneticPr fontId="2"/>
  </si>
  <si>
    <t>行　</t>
    <rPh sb="0" eb="1">
      <t>ギョウ</t>
    </rPh>
    <phoneticPr fontId="2"/>
  </si>
  <si>
    <t>伴支</t>
    <rPh sb="0" eb="1">
      <t>トモナ</t>
    </rPh>
    <rPh sb="1" eb="2">
      <t>ササ</t>
    </rPh>
    <phoneticPr fontId="2"/>
  </si>
  <si>
    <t>退　</t>
    <rPh sb="0" eb="1">
      <t>タイショク</t>
    </rPh>
    <phoneticPr fontId="2"/>
  </si>
  <si>
    <t>職　</t>
    <rPh sb="0" eb="1">
      <t>ショク</t>
    </rPh>
    <phoneticPr fontId="2"/>
  </si>
  <si>
    <t>国費</t>
    <rPh sb="0" eb="2">
      <t>コクヒ</t>
    </rPh>
    <phoneticPr fontId="2"/>
  </si>
  <si>
    <t>都道府県費</t>
    <rPh sb="0" eb="4">
      <t>トドウフケン</t>
    </rPh>
    <rPh sb="4" eb="5">
      <t>ヒ</t>
    </rPh>
    <phoneticPr fontId="2"/>
  </si>
  <si>
    <t>市町村費</t>
    <rPh sb="0" eb="3">
      <t>シチョウソン</t>
    </rPh>
    <rPh sb="3" eb="4">
      <t>ヒ</t>
    </rPh>
    <phoneticPr fontId="2"/>
  </si>
  <si>
    <t>（人）</t>
    <rPh sb="1" eb="2">
      <t>ニン</t>
    </rPh>
    <phoneticPr fontId="2"/>
  </si>
  <si>
    <t>（年）</t>
    <rPh sb="1" eb="2">
      <t>ネン</t>
    </rPh>
    <phoneticPr fontId="2"/>
  </si>
  <si>
    <t>支給対象人員数</t>
    <rPh sb="0" eb="2">
      <t>シキュウ</t>
    </rPh>
    <rPh sb="2" eb="4">
      <t>タイショウ</t>
    </rPh>
    <rPh sb="4" eb="6">
      <t>ジンイン</t>
    </rPh>
    <rPh sb="6" eb="7">
      <t>カズ</t>
    </rPh>
    <phoneticPr fontId="2"/>
  </si>
  <si>
    <t>延支給月数</t>
    <rPh sb="0" eb="1">
      <t>ノ</t>
    </rPh>
    <rPh sb="1" eb="3">
      <t>シキュウ</t>
    </rPh>
    <rPh sb="3" eb="5">
      <t>ツキスウ</t>
    </rPh>
    <phoneticPr fontId="2"/>
  </si>
  <si>
    <t>延勤続年数</t>
    <rPh sb="0" eb="1">
      <t>ノ</t>
    </rPh>
    <rPh sb="1" eb="3">
      <t>キンゾク</t>
    </rPh>
    <rPh sb="3" eb="5">
      <t>ネンスウ</t>
    </rPh>
    <phoneticPr fontId="2"/>
  </si>
  <si>
    <t>（㎡）</t>
    <phoneticPr fontId="2"/>
  </si>
  <si>
    <t>取得用地面積</t>
    <rPh sb="0" eb="2">
      <t>シュトク</t>
    </rPh>
    <rPh sb="2" eb="4">
      <t>ヨウチ</t>
    </rPh>
    <rPh sb="4" eb="6">
      <t>メンセキ</t>
    </rPh>
    <phoneticPr fontId="2"/>
  </si>
  <si>
    <t>単独事業分</t>
    <rPh sb="0" eb="2">
      <t>タンドク</t>
    </rPh>
    <rPh sb="2" eb="4">
      <t>ジギョウ</t>
    </rPh>
    <rPh sb="4" eb="5">
      <t>ブン</t>
    </rPh>
    <phoneticPr fontId="2"/>
  </si>
  <si>
    <t>上記のうち先行取得用地面積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2"/>
  </si>
  <si>
    <t>事業繰越額</t>
    <rPh sb="0" eb="2">
      <t>ジギョウ</t>
    </rPh>
    <rPh sb="2" eb="4">
      <t>クリコシ</t>
    </rPh>
    <rPh sb="4" eb="5">
      <t>ガク</t>
    </rPh>
    <phoneticPr fontId="2"/>
  </si>
  <si>
    <t>支払繰延額</t>
    <rPh sb="0" eb="2">
      <t>シハライ</t>
    </rPh>
    <rPh sb="2" eb="4">
      <t>クリノベ</t>
    </rPh>
    <rPh sb="4" eb="5">
      <t>ガク</t>
    </rPh>
    <phoneticPr fontId="2"/>
  </si>
  <si>
    <t>新増設に関するもの</t>
    <phoneticPr fontId="2"/>
  </si>
  <si>
    <t>改良に関するもの</t>
    <phoneticPr fontId="2"/>
  </si>
  <si>
    <t>建設改良費の内訳</t>
    <rPh sb="0" eb="2">
      <t>ケンセツ</t>
    </rPh>
    <rPh sb="2" eb="5">
      <t>カイリョウヒ</t>
    </rPh>
    <rPh sb="6" eb="8">
      <t>ウチワケ</t>
    </rPh>
    <phoneticPr fontId="2"/>
  </si>
  <si>
    <t>「02行52列」のうち「経済危機対策」等に基づく事業に係る繰入</t>
    <phoneticPr fontId="2"/>
  </si>
  <si>
    <t>「02行54列」のうち「経済危機対策」等に基づく事業に係る繰入</t>
    <phoneticPr fontId="2"/>
  </si>
  <si>
    <t>地方債利息</t>
    <phoneticPr fontId="2"/>
  </si>
  <si>
    <t>一時借入金利息</t>
    <phoneticPr fontId="2"/>
  </si>
  <si>
    <t>他会計借入金等利息</t>
    <rPh sb="0" eb="1">
      <t>タ</t>
    </rPh>
    <rPh sb="1" eb="3">
      <t>カイケイ</t>
    </rPh>
    <rPh sb="6" eb="7">
      <t>トウ</t>
    </rPh>
    <phoneticPr fontId="2"/>
  </si>
  <si>
    <t>地方公共団金融機構</t>
    <rPh sb="0" eb="2">
      <t>チホウ</t>
    </rPh>
    <rPh sb="2" eb="4">
      <t>コウキョウ</t>
    </rPh>
    <rPh sb="4" eb="5">
      <t>ダン</t>
    </rPh>
    <rPh sb="5" eb="7">
      <t>キンユウ</t>
    </rPh>
    <rPh sb="7" eb="9">
      <t>キコウ</t>
    </rPh>
    <phoneticPr fontId="2"/>
  </si>
  <si>
    <t xml:space="preserve">施設名 </t>
    <rPh sb="0" eb="2">
      <t>シセツ</t>
    </rPh>
    <rPh sb="2" eb="3">
      <t>メイ</t>
    </rPh>
    <phoneticPr fontId="2"/>
  </si>
  <si>
    <t>※　地方債現在高の全てを証書借入で行っているため、証券発行は無い。</t>
    <phoneticPr fontId="2"/>
  </si>
  <si>
    <t>（円）</t>
    <phoneticPr fontId="2"/>
  </si>
  <si>
    <t>その他</t>
    <rPh sb="2" eb="3">
      <t>ホカ</t>
    </rPh>
    <phoneticPr fontId="2"/>
  </si>
  <si>
    <t>合　計</t>
    <rPh sb="0" eb="1">
      <t>ゴウ</t>
    </rPh>
    <rPh sb="2" eb="3">
      <t>ケイ</t>
    </rPh>
    <phoneticPr fontId="2"/>
  </si>
  <si>
    <t>内　訳</t>
    <rPh sb="0" eb="1">
      <t>ウチ</t>
    </rPh>
    <rPh sb="2" eb="3">
      <t>ヤク</t>
    </rPh>
    <phoneticPr fontId="2"/>
  </si>
  <si>
    <t>に　</t>
    <phoneticPr fontId="2"/>
  </si>
  <si>
    <t>う出</t>
    <rPh sb="1" eb="2">
      <t>デ</t>
    </rPh>
    <phoneticPr fontId="2"/>
  </si>
  <si>
    <t>行</t>
  </si>
  <si>
    <t>列</t>
  </si>
  <si>
    <t>団体名</t>
    <rPh sb="0" eb="3">
      <t>ダンタイメイ</t>
    </rPh>
    <phoneticPr fontId="2"/>
  </si>
  <si>
    <t>表</t>
    <rPh sb="0" eb="1">
      <t>ヒョウ</t>
    </rPh>
    <phoneticPr fontId="2"/>
  </si>
  <si>
    <t>　項　目</t>
    <rPh sb="1" eb="4">
      <t>コウモク</t>
    </rPh>
    <phoneticPr fontId="2"/>
  </si>
  <si>
    <t>施設名</t>
    <rPh sb="0" eb="2">
      <t>シセツ</t>
    </rPh>
    <rPh sb="2" eb="3">
      <t>メイ</t>
    </rPh>
    <phoneticPr fontId="2"/>
  </si>
  <si>
    <t>(回)</t>
    <phoneticPr fontId="2"/>
  </si>
  <si>
    <t>(人)</t>
    <phoneticPr fontId="2"/>
  </si>
  <si>
    <t>(１)</t>
    <phoneticPr fontId="2"/>
  </si>
  <si>
    <t>1.8/分(1口当たり)</t>
    <rPh sb="5" eb="6">
      <t>フン</t>
    </rPh>
    <rPh sb="8" eb="9">
      <t>クチ</t>
    </rPh>
    <rPh sb="9" eb="10">
      <t>ア</t>
    </rPh>
    <phoneticPr fontId="2"/>
  </si>
  <si>
    <t>の・</t>
    <phoneticPr fontId="2"/>
  </si>
  <si>
    <t>１.</t>
    <phoneticPr fontId="2"/>
  </si>
  <si>
    <t>（１）</t>
    <phoneticPr fontId="2"/>
  </si>
  <si>
    <t>（２）</t>
    <phoneticPr fontId="2"/>
  </si>
  <si>
    <t>（３）</t>
    <phoneticPr fontId="2"/>
  </si>
  <si>
    <t>（４）</t>
    <phoneticPr fontId="2"/>
  </si>
  <si>
    <t>（５）</t>
    <phoneticPr fontId="2"/>
  </si>
  <si>
    <t>（６）</t>
    <phoneticPr fontId="2"/>
  </si>
  <si>
    <t>２.</t>
    <phoneticPr fontId="2"/>
  </si>
  <si>
    <t>（１）</t>
    <phoneticPr fontId="2"/>
  </si>
  <si>
    <t>一時借入金利息</t>
    <rPh sb="5" eb="7">
      <t>リソク</t>
    </rPh>
    <phoneticPr fontId="2"/>
  </si>
  <si>
    <t>　</t>
    <phoneticPr fontId="2"/>
  </si>
  <si>
    <t>（２）</t>
    <phoneticPr fontId="2"/>
  </si>
  <si>
    <t>（３）</t>
    <phoneticPr fontId="2"/>
  </si>
  <si>
    <t>その他借入金利息</t>
    <phoneticPr fontId="2"/>
  </si>
  <si>
    <t>３.</t>
    <phoneticPr fontId="2"/>
  </si>
  <si>
    <t>４.</t>
    <phoneticPr fontId="2"/>
  </si>
  <si>
    <t>５.</t>
    <phoneticPr fontId="2"/>
  </si>
  <si>
    <t>６.</t>
    <phoneticPr fontId="2"/>
  </si>
  <si>
    <t>７.</t>
    <phoneticPr fontId="2"/>
  </si>
  <si>
    <t>８.</t>
    <phoneticPr fontId="2"/>
  </si>
  <si>
    <t>９.</t>
    <phoneticPr fontId="2"/>
  </si>
  <si>
    <t>10.</t>
    <phoneticPr fontId="2"/>
  </si>
  <si>
    <t>11.</t>
    <phoneticPr fontId="2"/>
  </si>
  <si>
    <t>企業債現在高</t>
    <rPh sb="0" eb="2">
      <t>キギョウ</t>
    </rPh>
    <rPh sb="2" eb="3">
      <t>サイ</t>
    </rPh>
    <rPh sb="3" eb="6">
      <t>ゲンザイダカ</t>
    </rPh>
    <phoneticPr fontId="11"/>
  </si>
  <si>
    <t>4.0未満</t>
    <rPh sb="3" eb="5">
      <t>ミマン</t>
    </rPh>
    <phoneticPr fontId="11"/>
  </si>
  <si>
    <t>4.0～4.5</t>
    <phoneticPr fontId="11"/>
  </si>
  <si>
    <t>4.5～5.0</t>
    <phoneticPr fontId="11"/>
  </si>
  <si>
    <t>5.0～5.5</t>
    <phoneticPr fontId="11"/>
  </si>
  <si>
    <t>5.5～6.0</t>
    <phoneticPr fontId="11"/>
  </si>
  <si>
    <t>6.0～6.5</t>
    <phoneticPr fontId="11"/>
  </si>
  <si>
    <t>6.5～7.0</t>
    <phoneticPr fontId="11"/>
  </si>
  <si>
    <t>7.0～7.5</t>
    <phoneticPr fontId="11"/>
  </si>
  <si>
    <t>7.5～8.0</t>
    <phoneticPr fontId="11"/>
  </si>
  <si>
    <t>8.0～8.5</t>
    <phoneticPr fontId="11"/>
  </si>
  <si>
    <t>8.5以上</t>
    <rPh sb="3" eb="5">
      <t>イジョウ</t>
    </rPh>
    <phoneticPr fontId="11"/>
  </si>
  <si>
    <t>合計</t>
    <rPh sb="0" eb="2">
      <t>ゴウケイ</t>
    </rPh>
    <phoneticPr fontId="11"/>
  </si>
  <si>
    <t>うち建設改良費
以外現在高</t>
    <rPh sb="2" eb="4">
      <t>ケンセツ</t>
    </rPh>
    <rPh sb="4" eb="7">
      <t>カイリョウヒ</t>
    </rPh>
    <rPh sb="8" eb="10">
      <t>イガイ</t>
    </rPh>
    <rPh sb="10" eb="13">
      <t>ゲンザイダカ</t>
    </rPh>
    <phoneticPr fontId="13"/>
  </si>
  <si>
    <t>政府資金</t>
    <rPh sb="0" eb="2">
      <t>セイフ</t>
    </rPh>
    <rPh sb="2" eb="4">
      <t>シキン</t>
    </rPh>
    <phoneticPr fontId="11"/>
  </si>
  <si>
    <t>財政融資</t>
    <rPh sb="0" eb="2">
      <t>ザイセイ</t>
    </rPh>
    <rPh sb="2" eb="4">
      <t>ユウシ</t>
    </rPh>
    <phoneticPr fontId="11"/>
  </si>
  <si>
    <t>郵便貯金</t>
    <rPh sb="0" eb="2">
      <t>ユウビン</t>
    </rPh>
    <rPh sb="2" eb="4">
      <t>チョキン</t>
    </rPh>
    <phoneticPr fontId="11"/>
  </si>
  <si>
    <t>簡易生命保険</t>
    <rPh sb="0" eb="2">
      <t>カンイ</t>
    </rPh>
    <rPh sb="2" eb="4">
      <t>セイメイ</t>
    </rPh>
    <rPh sb="4" eb="6">
      <t>ホケン</t>
    </rPh>
    <phoneticPr fontId="11"/>
  </si>
  <si>
    <t>公営企業金融公庫</t>
    <rPh sb="0" eb="2">
      <t>コウエイ</t>
    </rPh>
    <rPh sb="2" eb="4">
      <t>キギョウ</t>
    </rPh>
    <rPh sb="4" eb="6">
      <t>キンユウ</t>
    </rPh>
    <rPh sb="6" eb="8">
      <t>コウコ</t>
    </rPh>
    <phoneticPr fontId="11"/>
  </si>
  <si>
    <t>市中銀行</t>
    <rPh sb="0" eb="2">
      <t>シチュウ</t>
    </rPh>
    <rPh sb="2" eb="4">
      <t>ギンコウ</t>
    </rPh>
    <phoneticPr fontId="11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</si>
  <si>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11"/>
  </si>
  <si>
    <t>市場公募債</t>
    <rPh sb="0" eb="2">
      <t>シジョウ</t>
    </rPh>
    <rPh sb="2" eb="4">
      <t>コウボ</t>
    </rPh>
    <rPh sb="4" eb="5">
      <t>サイ</t>
    </rPh>
    <phoneticPr fontId="11"/>
  </si>
  <si>
    <t>共済組合</t>
    <rPh sb="0" eb="2">
      <t>キョウサイ</t>
    </rPh>
    <rPh sb="2" eb="4">
      <t>クミアイ</t>
    </rPh>
    <phoneticPr fontId="1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</si>
  <si>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11"/>
  </si>
  <si>
    <t>交付公債</t>
    <rPh sb="0" eb="2">
      <t>コウフ</t>
    </rPh>
    <rPh sb="2" eb="4">
      <t>コウサイ</t>
    </rPh>
    <phoneticPr fontId="11"/>
  </si>
  <si>
    <t>その他</t>
    <rPh sb="2" eb="3">
      <t>タ</t>
    </rPh>
    <phoneticPr fontId="11"/>
  </si>
  <si>
    <t>ア</t>
    <phoneticPr fontId="2"/>
  </si>
  <si>
    <t>営    業    収    益　　</t>
    <rPh sb="0" eb="6">
      <t>エイギョウ</t>
    </rPh>
    <rPh sb="10" eb="16">
      <t>シュウエキ</t>
    </rPh>
    <phoneticPr fontId="2"/>
  </si>
  <si>
    <t>料   金   収   入</t>
    <rPh sb="0" eb="5">
      <t>リョウキン</t>
    </rPh>
    <rPh sb="8" eb="13">
      <t>シュウニュウ</t>
    </rPh>
    <phoneticPr fontId="2"/>
  </si>
  <si>
    <t>そ      の      他</t>
    <rPh sb="0" eb="15">
      <t>ソノタ</t>
    </rPh>
    <phoneticPr fontId="2"/>
  </si>
  <si>
    <t>イ</t>
    <phoneticPr fontId="2"/>
  </si>
  <si>
    <t>営  業  外  収  益　　</t>
    <rPh sb="0" eb="7">
      <t>エイギョウガイ</t>
    </rPh>
    <rPh sb="9" eb="13">
      <t>シュウエキ</t>
    </rPh>
    <phoneticPr fontId="2"/>
  </si>
  <si>
    <t>ア</t>
    <phoneticPr fontId="2"/>
  </si>
  <si>
    <t>営    業    費    用　　</t>
    <rPh sb="0" eb="6">
      <t>エイギョウ</t>
    </rPh>
    <rPh sb="10" eb="16">
      <t>ヒヨウ</t>
    </rPh>
    <phoneticPr fontId="2"/>
  </si>
  <si>
    <t>職  員  給  与  費</t>
    <rPh sb="0" eb="4">
      <t>ショクイン</t>
    </rPh>
    <rPh sb="6" eb="13">
      <t>キュウヨヒ</t>
    </rPh>
    <phoneticPr fontId="2"/>
  </si>
  <si>
    <t>受  託  工  事 費</t>
    <rPh sb="0" eb="4">
      <t>ジュタク</t>
    </rPh>
    <rPh sb="6" eb="12">
      <t>コウジヒ</t>
    </rPh>
    <phoneticPr fontId="2"/>
  </si>
  <si>
    <t>営  業  外  費  用</t>
    <rPh sb="0" eb="7">
      <t>エイギョウガイ</t>
    </rPh>
    <rPh sb="9" eb="13">
      <t>ヒヨウ</t>
    </rPh>
    <phoneticPr fontId="2"/>
  </si>
  <si>
    <t>支   払   利   息</t>
    <rPh sb="0" eb="5">
      <t>シハライ</t>
    </rPh>
    <rPh sb="8" eb="13">
      <t>リソク</t>
    </rPh>
    <phoneticPr fontId="2"/>
  </si>
  <si>
    <t>ⅱ 一時借入金利息</t>
    <rPh sb="2" eb="4">
      <t>イチジ</t>
    </rPh>
    <rPh sb="4" eb="7">
      <t>カリイレキン</t>
    </rPh>
    <rPh sb="7" eb="9">
      <t>リソク</t>
    </rPh>
    <phoneticPr fontId="2"/>
  </si>
  <si>
    <t>資   本   的   収   入</t>
    <rPh sb="0" eb="9">
      <t>シホンテキ</t>
    </rPh>
    <rPh sb="12" eb="17">
      <t>シュウニュウ</t>
    </rPh>
    <phoneticPr fontId="2"/>
  </si>
  <si>
    <t>ア</t>
    <phoneticPr fontId="2"/>
  </si>
  <si>
    <t>ウ</t>
    <phoneticPr fontId="2"/>
  </si>
  <si>
    <t>２.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</si>
  <si>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</si>
  <si>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</si>
  <si>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</si>
  <si>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</si>
  <si>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都 道 府 県 補 助 金</t>
    <rPh sb="0" eb="7">
      <t>トドウフケン</t>
    </rPh>
    <rPh sb="8" eb="13">
      <t>ホジョキン</t>
    </rPh>
    <phoneticPr fontId="2"/>
  </si>
  <si>
    <t>ク</t>
    <phoneticPr fontId="2"/>
  </si>
  <si>
    <t>ケ</t>
    <phoneticPr fontId="2"/>
  </si>
  <si>
    <t>資   本   的   支   出</t>
    <rPh sb="0" eb="9">
      <t>シホンテキ</t>
    </rPh>
    <rPh sb="12" eb="17">
      <t>シシュツ</t>
    </rPh>
    <phoneticPr fontId="2"/>
  </si>
  <si>
    <t>ア</t>
    <phoneticPr fontId="2"/>
  </si>
  <si>
    <t>う</t>
    <phoneticPr fontId="2"/>
  </si>
  <si>
    <t>ち</t>
    <phoneticPr fontId="2"/>
  </si>
  <si>
    <t>建   設   利   息</t>
    <rPh sb="0" eb="5">
      <t>ケンセツ</t>
    </rPh>
    <rPh sb="8" eb="13">
      <t>リソク</t>
    </rPh>
    <phoneticPr fontId="2"/>
  </si>
  <si>
    <t>補 助 対 象 事 業 費</t>
    <rPh sb="0" eb="3">
      <t>ホジョ</t>
    </rPh>
    <rPh sb="4" eb="7">
      <t>タイショウ</t>
    </rPh>
    <rPh sb="8" eb="13">
      <t>ジギョウヒ</t>
    </rPh>
    <phoneticPr fontId="2"/>
  </si>
  <si>
    <t>の</t>
    <phoneticPr fontId="2"/>
  </si>
  <si>
    <t>単   独   事   業   費</t>
    <rPh sb="0" eb="5">
      <t>タンドク</t>
    </rPh>
    <rPh sb="8" eb="17">
      <t>ジギョウヒ</t>
    </rPh>
    <phoneticPr fontId="2"/>
  </si>
  <si>
    <t>内</t>
    <rPh sb="0" eb="1">
      <t>ウチワケ</t>
    </rPh>
    <phoneticPr fontId="2"/>
  </si>
  <si>
    <t>政府資金</t>
    <phoneticPr fontId="2"/>
  </si>
  <si>
    <t>ア</t>
    <phoneticPr fontId="2"/>
  </si>
  <si>
    <t>公庫資金</t>
    <phoneticPr fontId="2"/>
  </si>
  <si>
    <t>の</t>
    <phoneticPr fontId="2"/>
  </si>
  <si>
    <t>その他</t>
    <phoneticPr fontId="2"/>
  </si>
  <si>
    <t>工   事    負   担   金</t>
    <rPh sb="0" eb="5">
      <t>コウジ</t>
    </rPh>
    <rPh sb="9" eb="18">
      <t>フタンキン</t>
    </rPh>
    <phoneticPr fontId="2"/>
  </si>
  <si>
    <t>他  会  計  繰  入  金</t>
    <rPh sb="0" eb="7">
      <t>タカイケイ</t>
    </rPh>
    <rPh sb="9" eb="16">
      <t>クリイレキン</t>
    </rPh>
    <phoneticPr fontId="2"/>
  </si>
  <si>
    <t>う</t>
    <phoneticPr fontId="2"/>
  </si>
  <si>
    <t>公庫資金に係る繰上償還金分</t>
    <rPh sb="0" eb="2">
      <t>コウコ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2"/>
  </si>
  <si>
    <t>ち</t>
    <phoneticPr fontId="2"/>
  </si>
  <si>
    <t>そ        の        他</t>
    <rPh sb="0" eb="19">
      <t>ソノタ</t>
    </rPh>
    <phoneticPr fontId="2"/>
  </si>
  <si>
    <t>(３)</t>
    <phoneticPr fontId="2"/>
  </si>
  <si>
    <t>収　　支　　差　　引 　(Ｈ)－(Ｉ)</t>
    <rPh sb="0" eb="4">
      <t>シュウシ</t>
    </rPh>
    <rPh sb="6" eb="10">
      <t>サシヒキ</t>
    </rPh>
    <phoneticPr fontId="2"/>
  </si>
  <si>
    <t>３.</t>
    <phoneticPr fontId="2"/>
  </si>
  <si>
    <t>４.</t>
    <phoneticPr fontId="2"/>
  </si>
  <si>
    <t>５.</t>
    <phoneticPr fontId="2"/>
  </si>
  <si>
    <t>前  年  度  か  ら  の  繰  越  金</t>
    <rPh sb="0" eb="7">
      <t>ゼンネンド</t>
    </rPh>
    <rPh sb="18" eb="25">
      <t>クリコシキン</t>
    </rPh>
    <phoneticPr fontId="2"/>
  </si>
  <si>
    <t>う   ち   地   方   債</t>
    <rPh sb="8" eb="17">
      <t>チホウサイ</t>
    </rPh>
    <phoneticPr fontId="2"/>
  </si>
  <si>
    <t>６.</t>
    <phoneticPr fontId="2"/>
  </si>
  <si>
    <t>前  年  度  繰  上  充  用  金</t>
    <rPh sb="0" eb="7">
      <t>ゼンネンド</t>
    </rPh>
    <rPh sb="9" eb="13">
      <t>クリアゲ</t>
    </rPh>
    <rPh sb="15" eb="22">
      <t>ジュウヨウキン</t>
    </rPh>
    <phoneticPr fontId="2"/>
  </si>
  <si>
    <t>７.</t>
    <phoneticPr fontId="2"/>
  </si>
  <si>
    <t>未    収    入    特    定    財    源</t>
    <rPh sb="0" eb="1">
      <t>ミ</t>
    </rPh>
    <rPh sb="5" eb="11">
      <t>シュウニュウ</t>
    </rPh>
    <rPh sb="15" eb="21">
      <t>トクテイ</t>
    </rPh>
    <rPh sb="25" eb="31">
      <t>ザイゲン</t>
    </rPh>
    <phoneticPr fontId="2"/>
  </si>
  <si>
    <t>国　庫　(県)　支　出　金</t>
    <rPh sb="0" eb="3">
      <t>コッコ</t>
    </rPh>
    <rPh sb="5" eb="6">
      <t>ケン</t>
    </rPh>
    <rPh sb="8" eb="13">
      <t>シシュツキン</t>
    </rPh>
    <phoneticPr fontId="2"/>
  </si>
  <si>
    <t>地         方         債</t>
    <rPh sb="0" eb="21">
      <t>チホウサイ</t>
    </rPh>
    <phoneticPr fontId="2"/>
  </si>
  <si>
    <t>そ         の         他</t>
    <rPh sb="0" eb="21">
      <t>ソノタ</t>
    </rPh>
    <phoneticPr fontId="2"/>
  </si>
  <si>
    <t>黒　字</t>
    <rPh sb="0" eb="1">
      <t>クロ</t>
    </rPh>
    <rPh sb="2" eb="3">
      <t>ジ</t>
    </rPh>
    <phoneticPr fontId="2"/>
  </si>
  <si>
    <t>(Ｐ) － (Ｑ)</t>
    <phoneticPr fontId="2"/>
  </si>
  <si>
    <t>赤　字(△)</t>
    <rPh sb="0" eb="1">
      <t>アカ</t>
    </rPh>
    <rPh sb="2" eb="3">
      <t>ジ</t>
    </rPh>
    <phoneticPr fontId="2"/>
  </si>
  <si>
    <t>行実</t>
    <rPh sb="0" eb="1">
      <t>ギョウ</t>
    </rPh>
    <rPh sb="1" eb="2">
      <t>ジツ</t>
    </rPh>
    <phoneticPr fontId="2"/>
  </si>
  <si>
    <t>政績</t>
    <rPh sb="0" eb="1">
      <t>セイジ</t>
    </rPh>
    <rPh sb="1" eb="2">
      <t>セキ</t>
    </rPh>
    <phoneticPr fontId="2"/>
  </si>
  <si>
    <t>財　内</t>
    <rPh sb="0" eb="1">
      <t>ザイ</t>
    </rPh>
    <rPh sb="2" eb="3">
      <t>ウチ</t>
    </rPh>
    <phoneticPr fontId="2"/>
  </si>
  <si>
    <t>国             費</t>
    <rPh sb="0" eb="15">
      <t>コクヒ</t>
    </rPh>
    <phoneticPr fontId="2"/>
  </si>
  <si>
    <t>投調</t>
    <rPh sb="0" eb="1">
      <t>トウシ</t>
    </rPh>
    <rPh sb="1" eb="2">
      <t>シラ</t>
    </rPh>
    <phoneticPr fontId="2"/>
  </si>
  <si>
    <t>都 道 府 県 費</t>
    <rPh sb="0" eb="7">
      <t>トドウフケン</t>
    </rPh>
    <rPh sb="8" eb="9">
      <t>ヒ</t>
    </rPh>
    <phoneticPr fontId="2"/>
  </si>
  <si>
    <t>資　</t>
    <rPh sb="0" eb="1">
      <t>シホン</t>
    </rPh>
    <phoneticPr fontId="2"/>
  </si>
  <si>
    <t>源　訳</t>
    <rPh sb="0" eb="1">
      <t>ゲン</t>
    </rPh>
    <rPh sb="2" eb="3">
      <t>ワケ</t>
    </rPh>
    <phoneticPr fontId="2"/>
  </si>
  <si>
    <t>市  町  村  費</t>
    <rPh sb="0" eb="7">
      <t>シチョウソン</t>
    </rPh>
    <rPh sb="9" eb="10">
      <t>ヒ</t>
    </rPh>
    <phoneticPr fontId="2"/>
  </si>
  <si>
    <t>11.</t>
    <phoneticPr fontId="2"/>
  </si>
  <si>
    <t>退う</t>
    <rPh sb="0" eb="1">
      <t>タイショク</t>
    </rPh>
    <phoneticPr fontId="2"/>
  </si>
  <si>
    <t>職支</t>
    <rPh sb="0" eb="1">
      <t>ショク</t>
    </rPh>
    <rPh sb="1" eb="2">
      <t>シシュツ</t>
    </rPh>
    <phoneticPr fontId="2"/>
  </si>
  <si>
    <t>に出</t>
    <rPh sb="1" eb="2">
      <t>デ</t>
    </rPh>
    <phoneticPr fontId="2"/>
  </si>
  <si>
    <t>支 給 対 象 人 員 数 (人)</t>
    <rPh sb="0" eb="3">
      <t>シキュウ</t>
    </rPh>
    <rPh sb="4" eb="7">
      <t>タイショウ</t>
    </rPh>
    <rPh sb="8" eb="13">
      <t>ジンインスウ</t>
    </rPh>
    <rPh sb="15" eb="16">
      <t>ニン</t>
    </rPh>
    <phoneticPr fontId="2"/>
  </si>
  <si>
    <t xml:space="preserve">  伴　　</t>
    <rPh sb="2" eb="3">
      <t>トモナ</t>
    </rPh>
    <phoneticPr fontId="2"/>
  </si>
  <si>
    <t>延　　支　　給　　率　　(月)</t>
    <rPh sb="0" eb="1">
      <t>ノ</t>
    </rPh>
    <rPh sb="3" eb="10">
      <t>シキュウリツ</t>
    </rPh>
    <rPh sb="13" eb="14">
      <t>ツキ</t>
    </rPh>
    <phoneticPr fontId="2"/>
  </si>
  <si>
    <t>延　 勤　 続　 年　 数　(年)</t>
    <rPh sb="0" eb="1">
      <t>ノ</t>
    </rPh>
    <rPh sb="3" eb="7">
      <t>キンゾク</t>
    </rPh>
    <rPh sb="9" eb="13">
      <t>ネンスウ</t>
    </rPh>
    <rPh sb="15" eb="16">
      <t>ネン</t>
    </rPh>
    <phoneticPr fontId="2"/>
  </si>
  <si>
    <t>12.</t>
    <phoneticPr fontId="2"/>
  </si>
  <si>
    <t>取   得   用   地   面   積   (㎡)</t>
    <rPh sb="0" eb="5">
      <t>シュトク</t>
    </rPh>
    <rPh sb="8" eb="13">
      <t>ヨウチ</t>
    </rPh>
    <rPh sb="16" eb="21">
      <t>メンセキ</t>
    </rPh>
    <phoneticPr fontId="2"/>
  </si>
  <si>
    <t>補助対象事業分 (㎡)</t>
    <rPh sb="0" eb="2">
      <t>ホジョ</t>
    </rPh>
    <rPh sb="2" eb="4">
      <t>タイショウ</t>
    </rPh>
    <rPh sb="4" eb="7">
      <t>ジギョウブン</t>
    </rPh>
    <phoneticPr fontId="2"/>
  </si>
  <si>
    <t>単 独 事 業 分 (㎡)</t>
    <rPh sb="0" eb="3">
      <t>タンドク</t>
    </rPh>
    <rPh sb="4" eb="9">
      <t>ジギョウブン</t>
    </rPh>
    <phoneticPr fontId="2"/>
  </si>
  <si>
    <t>上記のうち先行取得用地面積(㎡)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2"/>
  </si>
  <si>
    <t>単 独 事 業 分</t>
    <rPh sb="0" eb="3">
      <t>タンドク</t>
    </rPh>
    <rPh sb="4" eb="9">
      <t>ジギョウブン</t>
    </rPh>
    <phoneticPr fontId="2"/>
  </si>
  <si>
    <t>事  業  繰  越  額</t>
    <rPh sb="0" eb="4">
      <t>ジギョウ</t>
    </rPh>
    <rPh sb="6" eb="13">
      <t>クリコシガク</t>
    </rPh>
    <phoneticPr fontId="2"/>
  </si>
  <si>
    <t>支  払  繰  延  額</t>
    <rPh sb="0" eb="4">
      <t>シハライ</t>
    </rPh>
    <rPh sb="6" eb="13">
      <t>クリコシガク</t>
    </rPh>
    <phoneticPr fontId="2"/>
  </si>
  <si>
    <t>建設改良費のうち新増設に関するもの</t>
    <rPh sb="0" eb="2">
      <t>ケンセツ</t>
    </rPh>
    <rPh sb="2" eb="5">
      <t>カイリョウヒ</t>
    </rPh>
    <rPh sb="8" eb="9">
      <t>シン</t>
    </rPh>
    <rPh sb="9" eb="11">
      <t>ゾウセツ</t>
    </rPh>
    <rPh sb="12" eb="13">
      <t>カン</t>
    </rPh>
    <phoneticPr fontId="2"/>
  </si>
  <si>
    <t>建設改良費のうち改良に関するもの</t>
    <rPh sb="0" eb="2">
      <t>ケンセツ</t>
    </rPh>
    <rPh sb="2" eb="5">
      <t>カイリョウヒ</t>
    </rPh>
    <rPh sb="8" eb="10">
      <t>カイリョウ</t>
    </rPh>
    <rPh sb="11" eb="12">
      <t>カン</t>
    </rPh>
    <phoneticPr fontId="2"/>
  </si>
  <si>
    <t>元金償還分に対して
繰り入れたもの</t>
    <rPh sb="0" eb="2">
      <t>ガンキン</t>
    </rPh>
    <rPh sb="2" eb="5">
      <t>ショウカンブン</t>
    </rPh>
    <rPh sb="6" eb="7">
      <t>タイ</t>
    </rPh>
    <rPh sb="10" eb="11">
      <t>ク</t>
    </rPh>
    <rPh sb="12" eb="13">
      <t>イ</t>
    </rPh>
    <phoneticPr fontId="11"/>
  </si>
  <si>
    <t>利息支払分に対して
繰り入れたもの</t>
    <rPh sb="0" eb="2">
      <t>リソク</t>
    </rPh>
    <rPh sb="2" eb="4">
      <t>シハラ</t>
    </rPh>
    <rPh sb="4" eb="5">
      <t>ブン</t>
    </rPh>
    <rPh sb="6" eb="7">
      <t>タイ</t>
    </rPh>
    <rPh sb="10" eb="11">
      <t>ク</t>
    </rPh>
    <rPh sb="12" eb="13">
      <t>イ</t>
    </rPh>
    <phoneticPr fontId="11"/>
  </si>
  <si>
    <t>元利償還金に対して
繰り入れたもの</t>
    <rPh sb="0" eb="2">
      <t>ガンリ</t>
    </rPh>
    <rPh sb="2" eb="5">
      <t>ショウカンキン</t>
    </rPh>
    <rPh sb="6" eb="7">
      <t>タイ</t>
    </rPh>
    <rPh sb="10" eb="11">
      <t>ク</t>
    </rPh>
    <rPh sb="12" eb="13">
      <t>イ</t>
    </rPh>
    <phoneticPr fontId="2"/>
  </si>
  <si>
    <t>13．</t>
    <phoneticPr fontId="11"/>
  </si>
  <si>
    <t>14．</t>
    <phoneticPr fontId="11"/>
  </si>
  <si>
    <t>地方債利息</t>
    <rPh sb="0" eb="3">
      <t>チホウサイ</t>
    </rPh>
    <rPh sb="3" eb="5">
      <t>リソク</t>
    </rPh>
    <phoneticPr fontId="2"/>
  </si>
  <si>
    <t>財政融資資金</t>
    <rPh sb="0" eb="2">
      <t>ザイセイ</t>
    </rPh>
    <rPh sb="2" eb="4">
      <t>ユウシ</t>
    </rPh>
    <phoneticPr fontId="2"/>
  </si>
  <si>
    <r>
      <rPr>
        <sz val="6"/>
        <rFont val="ＭＳ ゴシック"/>
        <family val="3"/>
        <charset val="128"/>
      </rPr>
      <t xml:space="preserve"> </t>
    </r>
    <r>
      <rPr>
        <sz val="8"/>
        <rFont val="ＭＳ ゴシック"/>
        <family val="3"/>
        <charset val="128"/>
      </rPr>
      <t>８.
指定管理
者制度</t>
    </r>
    <rPh sb="4" eb="6">
      <t>シテイ</t>
    </rPh>
    <rPh sb="6" eb="8">
      <t>カンリ</t>
    </rPh>
    <rPh sb="9" eb="10">
      <t>シャ</t>
    </rPh>
    <rPh sb="10" eb="12">
      <t>セイド</t>
    </rPh>
    <phoneticPr fontId="2"/>
  </si>
  <si>
    <t>(１) 代　　　行　　　制
(２) 利　用　料　金　制
(３) 　　　　無</t>
    <rPh sb="4" eb="5">
      <t>ダイ</t>
    </rPh>
    <rPh sb="8" eb="9">
      <t>ギョウ</t>
    </rPh>
    <rPh sb="12" eb="13">
      <t>セイ</t>
    </rPh>
    <rPh sb="18" eb="19">
      <t>リ</t>
    </rPh>
    <rPh sb="20" eb="21">
      <t>ヨウ</t>
    </rPh>
    <rPh sb="22" eb="23">
      <t>リョウ</t>
    </rPh>
    <rPh sb="24" eb="25">
      <t>キン</t>
    </rPh>
    <rPh sb="26" eb="27">
      <t>セイ</t>
    </rPh>
    <rPh sb="36" eb="37">
      <t>ナ</t>
    </rPh>
    <phoneticPr fontId="2"/>
  </si>
  <si>
    <t>うち</t>
    <phoneticPr fontId="2"/>
  </si>
  <si>
    <t xml:space="preserve"> 赤      　字　(△)</t>
    <rPh sb="1" eb="2">
      <t>アカ</t>
    </rPh>
    <rPh sb="9" eb="10">
      <t>ジ</t>
    </rPh>
    <phoneticPr fontId="2"/>
  </si>
  <si>
    <t>損益勘定所属職員</t>
    <phoneticPr fontId="2"/>
  </si>
  <si>
    <t>資本勘定所属職員</t>
    <phoneticPr fontId="2"/>
  </si>
  <si>
    <t>(１)</t>
    <phoneticPr fontId="2"/>
  </si>
  <si>
    <t>代行制</t>
    <phoneticPr fontId="2"/>
  </si>
  <si>
    <t>(１)</t>
    <phoneticPr fontId="2"/>
  </si>
  <si>
    <t>(２)</t>
    <phoneticPr fontId="2"/>
  </si>
  <si>
    <t>(２)</t>
    <phoneticPr fontId="2"/>
  </si>
  <si>
    <t>利用料金制</t>
    <phoneticPr fontId="2"/>
  </si>
  <si>
    <t>(３)</t>
    <phoneticPr fontId="2"/>
  </si>
  <si>
    <t>無</t>
    <phoneticPr fontId="2"/>
  </si>
  <si>
    <t>小中学生</t>
    <rPh sb="0" eb="1">
      <t>ショウ</t>
    </rPh>
    <rPh sb="1" eb="4">
      <t>チュウガクセイ</t>
    </rPh>
    <phoneticPr fontId="2"/>
  </si>
  <si>
    <t>延利用人員</t>
    <phoneticPr fontId="2"/>
  </si>
  <si>
    <t>延利用戸数</t>
    <phoneticPr fontId="2"/>
  </si>
  <si>
    <t>延利用回数</t>
    <phoneticPr fontId="2"/>
  </si>
  <si>
    <t>事業の種類</t>
    <phoneticPr fontId="2"/>
  </si>
  <si>
    <t>ⅰ</t>
    <phoneticPr fontId="2"/>
  </si>
  <si>
    <t>地方債利息</t>
    <phoneticPr fontId="2"/>
  </si>
  <si>
    <t>ⅱ</t>
    <phoneticPr fontId="2"/>
  </si>
  <si>
    <t>その他借入金利息</t>
    <phoneticPr fontId="2"/>
  </si>
  <si>
    <t>源　訳</t>
    <rPh sb="0" eb="1">
      <t>ミナモト</t>
    </rPh>
    <rPh sb="2" eb="3">
      <t>ワケ</t>
    </rPh>
    <phoneticPr fontId="2"/>
  </si>
  <si>
    <t>内訳</t>
    <rPh sb="0" eb="1">
      <t>ウチ</t>
    </rPh>
    <rPh sb="1" eb="2">
      <t>ヤク</t>
    </rPh>
    <phoneticPr fontId="2"/>
  </si>
  <si>
    <t>　の内訳
繰越額</t>
    <rPh sb="2" eb="4">
      <t>ウチワケ</t>
    </rPh>
    <rPh sb="5" eb="7">
      <t>クリコシ</t>
    </rPh>
    <rPh sb="7" eb="8">
      <t>ガク</t>
    </rPh>
    <phoneticPr fontId="2"/>
  </si>
  <si>
    <t>「02行52列」のうち国の補正予算等に基づく事業に係る繰入</t>
    <rPh sb="11" eb="12">
      <t>クニ</t>
    </rPh>
    <rPh sb="13" eb="17">
      <t>ホセイヨサン</t>
    </rPh>
    <phoneticPr fontId="2"/>
  </si>
  <si>
    <t>「02行54列」のうち国の補正予算等に基づく事業に係る繰入</t>
    <rPh sb="11" eb="12">
      <t>クニ</t>
    </rPh>
    <rPh sb="13" eb="17">
      <t>ホセイヨサン</t>
    </rPh>
    <phoneticPr fontId="2"/>
  </si>
  <si>
    <t>うち建設改良費等以外の経費
に対する地方債現在高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5" eb="16">
      <t>タイ</t>
    </rPh>
    <rPh sb="18" eb="21">
      <t>チホウサイ</t>
    </rPh>
    <rPh sb="21" eb="24">
      <t>ゲンザイダカ</t>
    </rPh>
    <phoneticPr fontId="2"/>
  </si>
  <si>
    <t>地方債の償還に要する資金の全部又は一部を一般会計等
において負担することを定めている場合、その金額</t>
    <rPh sb="0" eb="3">
      <t>チホウサイ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0" eb="22">
      <t>イッパン</t>
    </rPh>
    <rPh sb="22" eb="24">
      <t>カイケイ</t>
    </rPh>
    <rPh sb="24" eb="25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2"/>
  </si>
  <si>
    <t>証書借入分</t>
    <rPh sb="0" eb="2">
      <t>ショウショ</t>
    </rPh>
    <rPh sb="2" eb="4">
      <t>カリイレ</t>
    </rPh>
    <rPh sb="4" eb="5">
      <t>ブン</t>
    </rPh>
    <phoneticPr fontId="2"/>
  </si>
  <si>
    <t>証券借入分</t>
    <rPh sb="0" eb="2">
      <t>ショウケン</t>
    </rPh>
    <rPh sb="2" eb="4">
      <t>カリイレ</t>
    </rPh>
    <rPh sb="4" eb="5">
      <t>ブン</t>
    </rPh>
    <phoneticPr fontId="2"/>
  </si>
  <si>
    <t>一般会計負担分</t>
    <rPh sb="0" eb="2">
      <t>イッパン</t>
    </rPh>
    <rPh sb="2" eb="4">
      <t>カイケイ</t>
    </rPh>
    <rPh sb="4" eb="7">
      <t>フタンブン</t>
    </rPh>
    <phoneticPr fontId="2"/>
  </si>
  <si>
    <t>4.0～4.5</t>
    <phoneticPr fontId="11"/>
  </si>
  <si>
    <t>4.5～5.0</t>
    <phoneticPr fontId="11"/>
  </si>
  <si>
    <t>5.0～5.5</t>
    <phoneticPr fontId="11"/>
  </si>
  <si>
    <t>5.5～6.0</t>
    <phoneticPr fontId="11"/>
  </si>
  <si>
    <t>6.0～6.5</t>
    <phoneticPr fontId="11"/>
  </si>
  <si>
    <t>6.5～7.0</t>
    <phoneticPr fontId="11"/>
  </si>
  <si>
    <t>7.0～7.5</t>
    <phoneticPr fontId="11"/>
  </si>
  <si>
    <t>7.5～8.0</t>
    <phoneticPr fontId="11"/>
  </si>
  <si>
    <t>8.0～8.5</t>
    <phoneticPr fontId="11"/>
  </si>
  <si>
    <t>　上記に対する財源としての地方債</t>
    <rPh sb="1" eb="3">
      <t>ジョウキ</t>
    </rPh>
    <rPh sb="4" eb="5">
      <t>タイ</t>
    </rPh>
    <rPh sb="7" eb="9">
      <t>ザイゲン</t>
    </rPh>
    <rPh sb="13" eb="16">
      <t>チホウサイ</t>
    </rPh>
    <phoneticPr fontId="2"/>
  </si>
  <si>
    <t>繰入再掲</t>
    <rPh sb="2" eb="4">
      <t>サイケイ</t>
    </rPh>
    <phoneticPr fontId="2"/>
  </si>
  <si>
    <t>元利償還金に対して繰入れたもの</t>
    <rPh sb="0" eb="2">
      <t>ガンリ</t>
    </rPh>
    <rPh sb="2" eb="5">
      <t>ショウカンキン</t>
    </rPh>
    <rPh sb="6" eb="7">
      <t>タイ</t>
    </rPh>
    <rPh sb="9" eb="10">
      <t>ク</t>
    </rPh>
    <rPh sb="10" eb="11">
      <t>イ</t>
    </rPh>
    <phoneticPr fontId="2"/>
  </si>
  <si>
    <t>元金償還金分に対して繰入れたもの</t>
    <rPh sb="0" eb="2">
      <t>ガンキン</t>
    </rPh>
    <rPh sb="2" eb="5">
      <t>ショウカンキン</t>
    </rPh>
    <rPh sb="5" eb="6">
      <t>ブン</t>
    </rPh>
    <rPh sb="7" eb="8">
      <t>タイ</t>
    </rPh>
    <rPh sb="10" eb="11">
      <t>ク</t>
    </rPh>
    <rPh sb="11" eb="12">
      <t>イ</t>
    </rPh>
    <phoneticPr fontId="11"/>
  </si>
  <si>
    <t>利息支払い分に対して繰入れたもの</t>
    <rPh sb="0" eb="2">
      <t>リソク</t>
    </rPh>
    <rPh sb="2" eb="4">
      <t>シハラ</t>
    </rPh>
    <rPh sb="5" eb="6">
      <t>ブン</t>
    </rPh>
    <rPh sb="7" eb="8">
      <t>タイ</t>
    </rPh>
    <rPh sb="10" eb="11">
      <t>ク</t>
    </rPh>
    <rPh sb="11" eb="12">
      <t>イ</t>
    </rPh>
    <phoneticPr fontId="11"/>
  </si>
  <si>
    <t>　指定管理者制度</t>
    <rPh sb="1" eb="3">
      <t>シテイ</t>
    </rPh>
    <rPh sb="3" eb="6">
      <t>カンリシャ</t>
    </rPh>
    <rPh sb="6" eb="8">
      <t>セイド</t>
    </rPh>
    <phoneticPr fontId="2"/>
  </si>
  <si>
    <t>職　員　数</t>
    <rPh sb="0" eb="1">
      <t>ショク</t>
    </rPh>
    <rPh sb="2" eb="3">
      <t>イン</t>
    </rPh>
    <rPh sb="4" eb="5">
      <t>スウ</t>
    </rPh>
    <phoneticPr fontId="2"/>
  </si>
  <si>
    <t>　年間利用状況</t>
    <rPh sb="1" eb="3">
      <t>ネンカン</t>
    </rPh>
    <rPh sb="3" eb="5">
      <t>リヨウ</t>
    </rPh>
    <rPh sb="5" eb="7">
      <t>ジョウキョウ</t>
    </rPh>
    <phoneticPr fontId="2"/>
  </si>
  <si>
    <t>地方債</t>
    <rPh sb="0" eb="3">
      <t>チホウサイ</t>
    </rPh>
    <phoneticPr fontId="2"/>
  </si>
  <si>
    <t>内訳</t>
    <rPh sb="0" eb="2">
      <t>ウチワケ</t>
    </rPh>
    <phoneticPr fontId="2"/>
  </si>
  <si>
    <t>「01行27列」の内訳</t>
    <rPh sb="3" eb="4">
      <t>ギョウ</t>
    </rPh>
    <rPh sb="6" eb="7">
      <t>レツ</t>
    </rPh>
    <rPh sb="9" eb="11">
      <t>ウチワケ</t>
    </rPh>
    <phoneticPr fontId="2"/>
  </si>
  <si>
    <t>常勤職員</t>
    <rPh sb="0" eb="2">
      <t>ジョウキン</t>
    </rPh>
    <rPh sb="2" eb="4">
      <t>ショクイン</t>
    </rPh>
    <phoneticPr fontId="2"/>
  </si>
  <si>
    <t>会計年度任用職員
(フルタイム)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2"/>
  </si>
  <si>
    <t>会計年度任用職員
（パートタイム）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2"/>
  </si>
  <si>
    <t>「01行28列」の内訳</t>
    <rPh sb="3" eb="4">
      <t>ギョウ</t>
    </rPh>
    <rPh sb="6" eb="7">
      <t>レツ</t>
    </rPh>
    <rPh sb="9" eb="11">
      <t>ウチワケ</t>
    </rPh>
    <phoneticPr fontId="2"/>
  </si>
  <si>
    <t>1.職員給与費内訳</t>
    <rPh sb="2" eb="4">
      <t>ショクイン</t>
    </rPh>
    <rPh sb="4" eb="6">
      <t>キュウヨ</t>
    </rPh>
    <rPh sb="6" eb="7">
      <t>ヒ</t>
    </rPh>
    <rPh sb="7" eb="9">
      <t>ウチワケ</t>
    </rPh>
    <phoneticPr fontId="2"/>
  </si>
  <si>
    <t>報酬（再掲)</t>
    <rPh sb="0" eb="2">
      <t>ホウシュウ</t>
    </rPh>
    <rPh sb="3" eb="5">
      <t>サイケイ</t>
    </rPh>
    <phoneticPr fontId="2"/>
  </si>
  <si>
    <t>会計年度任用職員（フルタイム）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2"/>
  </si>
  <si>
    <t>会計年度任用職員（パートトタイム）</t>
    <rPh sb="0" eb="2">
      <t>カイケイ</t>
    </rPh>
    <phoneticPr fontId="2"/>
  </si>
  <si>
    <t>01行24列のうち</t>
    <rPh sb="2" eb="3">
      <t>ギョウ</t>
    </rPh>
    <rPh sb="5" eb="6">
      <t>レツ</t>
    </rPh>
    <phoneticPr fontId="2"/>
  </si>
  <si>
    <t>02行21列のうち</t>
    <rPh sb="2" eb="3">
      <t>ギョウ</t>
    </rPh>
    <rPh sb="5" eb="6">
      <t>レツ</t>
    </rPh>
    <phoneticPr fontId="2"/>
  </si>
  <si>
    <t>01行35列の内訳</t>
    <rPh sb="2" eb="3">
      <t>ギョウ</t>
    </rPh>
    <rPh sb="5" eb="6">
      <t>レツ</t>
    </rPh>
    <rPh sb="7" eb="9">
      <t>ウチワケ</t>
    </rPh>
    <phoneticPr fontId="2"/>
  </si>
  <si>
    <t>02行14列の内訳</t>
    <rPh sb="2" eb="3">
      <t>ギョウ</t>
    </rPh>
    <rPh sb="5" eb="6">
      <t>レツ</t>
    </rPh>
    <rPh sb="7" eb="9">
      <t>ウチワケ</t>
    </rPh>
    <phoneticPr fontId="2"/>
  </si>
  <si>
    <t>02行17列の内訳</t>
    <rPh sb="2" eb="3">
      <t>ギョウ</t>
    </rPh>
    <rPh sb="5" eb="6">
      <t>レツ</t>
    </rPh>
    <rPh sb="7" eb="9">
      <t>ウチワケ</t>
    </rPh>
    <phoneticPr fontId="2"/>
  </si>
  <si>
    <t>特別減収対策企業債</t>
    <rPh sb="0" eb="2">
      <t>トクベツ</t>
    </rPh>
    <rPh sb="2" eb="4">
      <t>ゲンシュウ</t>
    </rPh>
    <rPh sb="4" eb="6">
      <t>タイサク</t>
    </rPh>
    <rPh sb="6" eb="9">
      <t>キギョウサイ</t>
    </rPh>
    <phoneticPr fontId="2"/>
  </si>
  <si>
    <t>会計年度任用職員（パートタイム）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2"/>
  </si>
  <si>
    <t>報酬</t>
    <rPh sb="0" eb="2">
      <t>ホウシュウ</t>
    </rPh>
    <phoneticPr fontId="2"/>
  </si>
  <si>
    <t>退職
給与金</t>
    <rPh sb="0" eb="2">
      <t>タイショク</t>
    </rPh>
    <rPh sb="3" eb="5">
      <t>キュウヨ</t>
    </rPh>
    <rPh sb="5" eb="6">
      <t>キン</t>
    </rPh>
    <phoneticPr fontId="2"/>
  </si>
  <si>
    <t>法定
福利費</t>
    <rPh sb="0" eb="2">
      <t>ホウテイ</t>
    </rPh>
    <rPh sb="3" eb="5">
      <t>フクリ</t>
    </rPh>
    <rPh sb="5" eb="6">
      <t>ヒ</t>
    </rPh>
    <phoneticPr fontId="2"/>
  </si>
  <si>
    <t>会計年度任用職員（パートタイム）</t>
    <rPh sb="0" eb="2">
      <t>カイケイ</t>
    </rPh>
    <phoneticPr fontId="2"/>
  </si>
  <si>
    <t>報酬
(再掲)</t>
    <rPh sb="0" eb="2">
      <t>ホウシュウ</t>
    </rPh>
    <rPh sb="4" eb="6">
      <t>サイケイ</t>
    </rPh>
    <phoneticPr fontId="2"/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</si>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</sst>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_ "/>
    <numFmt numFmtId="177" formatCode="#,##0\ ;&quot;△&quot;\ #,##0\ "/>
    <numFmt numFmtId="178" formatCode="#,##0.0\ ;&quot;△&quot;\ #,##0.0\ "/>
    <numFmt numFmtId="179" formatCode="[$-411]ge\.m\.d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sz val="7.5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5"/>
      <name val="ＭＳ ゴシック"/>
      <family val="3"/>
      <charset val="128"/>
    </font>
    <font>
      <b/>
      <i/>
      <sz val="9"/>
      <name val="ＭＳ Ｐゴシック"/>
      <family val="3"/>
      <charset val="128"/>
    </font>
    <font>
      <b/>
      <i/>
      <sz val="9"/>
      <name val="ＭＳ ゴシック"/>
      <family val="3"/>
      <charset val="128"/>
    </font>
    <font>
      <b/>
      <i/>
      <sz val="9"/>
      <name val="Arial"/>
      <family val="2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" fontId="10" fillId="0" borderId="0"/>
  </cellStyleXfs>
  <cellXfs count="631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distributed" vertical="center"/>
    </xf>
    <xf numFmtId="0" fontId="7" fillId="0" borderId="5" xfId="0" quotePrefix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3" xfId="0" quotePrefix="1" applyFont="1" applyBorder="1" applyAlignment="1">
      <alignment horizontal="center" vertical="center"/>
    </xf>
    <xf numFmtId="0" fontId="7" fillId="0" borderId="7" xfId="0" quotePrefix="1" applyFont="1" applyBorder="1" applyAlignment="1">
      <alignment horizontal="center"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distributed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177" fontId="7" fillId="0" borderId="6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vertical="center"/>
    </xf>
    <xf numFmtId="177" fontId="7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/>
    </xf>
    <xf numFmtId="177" fontId="7" fillId="0" borderId="0" xfId="0" applyNumberFormat="1" applyFont="1" applyAlignment="1">
      <alignment horizontal="right" vertical="center"/>
    </xf>
    <xf numFmtId="177" fontId="4" fillId="0" borderId="0" xfId="0" applyNumberFormat="1" applyFont="1" applyBorder="1" applyAlignment="1">
      <alignment vertical="center"/>
    </xf>
    <xf numFmtId="177" fontId="7" fillId="0" borderId="5" xfId="0" applyNumberFormat="1" applyFont="1" applyBorder="1" applyAlignment="1">
      <alignment horizontal="distributed" vertical="center"/>
    </xf>
    <xf numFmtId="177" fontId="7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177" fontId="9" fillId="0" borderId="4" xfId="0" applyNumberFormat="1" applyFont="1" applyFill="1" applyBorder="1" applyAlignment="1">
      <alignment horizontal="center" vertical="center"/>
    </xf>
    <xf numFmtId="0" fontId="7" fillId="2" borderId="5" xfId="0" quotePrefix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distributed" vertical="center"/>
    </xf>
    <xf numFmtId="0" fontId="7" fillId="2" borderId="3" xfId="0" quotePrefix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quotePrefix="1" applyFont="1" applyFill="1" applyBorder="1" applyAlignment="1">
      <alignment horizontal="distributed" vertical="center"/>
    </xf>
    <xf numFmtId="0" fontId="7" fillId="2" borderId="7" xfId="0" quotePrefix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49" fontId="3" fillId="0" borderId="5" xfId="0" applyNumberFormat="1" applyFont="1" applyBorder="1" applyAlignment="1"/>
    <xf numFmtId="49" fontId="3" fillId="0" borderId="7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horizontal="right" vertical="top"/>
    </xf>
    <xf numFmtId="49" fontId="3" fillId="0" borderId="3" xfId="0" quotePrefix="1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textRotation="255"/>
    </xf>
    <xf numFmtId="49" fontId="3" fillId="0" borderId="11" xfId="0" applyNumberFormat="1" applyFont="1" applyBorder="1" applyAlignment="1">
      <alignment horizontal="center" vertical="center" textRotation="255"/>
    </xf>
    <xf numFmtId="49" fontId="3" fillId="0" borderId="1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49" fontId="3" fillId="2" borderId="5" xfId="0" applyNumberFormat="1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vertical="center"/>
    </xf>
    <xf numFmtId="177" fontId="5" fillId="2" borderId="5" xfId="0" applyNumberFormat="1" applyFont="1" applyFill="1" applyBorder="1" applyAlignment="1">
      <alignment vertical="center"/>
    </xf>
    <xf numFmtId="177" fontId="5" fillId="2" borderId="7" xfId="0" applyNumberFormat="1" applyFont="1" applyFill="1" applyBorder="1" applyAlignment="1">
      <alignment vertical="center"/>
    </xf>
    <xf numFmtId="177" fontId="7" fillId="0" borderId="0" xfId="2" applyNumberFormat="1" applyFont="1" applyFill="1" applyAlignment="1" applyProtection="1">
      <alignment vertical="center"/>
      <protection locked="0"/>
    </xf>
    <xf numFmtId="177" fontId="7" fillId="0" borderId="0" xfId="0" applyNumberFormat="1" applyFont="1" applyFill="1" applyAlignment="1">
      <alignment vertical="center"/>
    </xf>
    <xf numFmtId="177" fontId="4" fillId="0" borderId="3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7" fontId="4" fillId="0" borderId="12" xfId="0" applyNumberFormat="1" applyFont="1" applyFill="1" applyBorder="1" applyAlignment="1">
      <alignment horizontal="distributed" vertical="center"/>
    </xf>
    <xf numFmtId="177" fontId="4" fillId="0" borderId="3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distributed" vertical="center"/>
    </xf>
    <xf numFmtId="177" fontId="4" fillId="0" borderId="3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distributed" vertical="center" wrapText="1"/>
    </xf>
    <xf numFmtId="177" fontId="7" fillId="0" borderId="3" xfId="0" applyNumberFormat="1" applyFont="1" applyBorder="1" applyAlignment="1">
      <alignment vertical="center"/>
    </xf>
    <xf numFmtId="177" fontId="7" fillId="0" borderId="3" xfId="0" quotePrefix="1" applyNumberFormat="1" applyFont="1" applyBorder="1" applyAlignment="1">
      <alignment horizontal="center" vertical="center"/>
    </xf>
    <xf numFmtId="177" fontId="7" fillId="2" borderId="5" xfId="0" applyNumberFormat="1" applyFont="1" applyFill="1" applyBorder="1" applyAlignment="1">
      <alignment horizontal="center" vertical="center"/>
    </xf>
    <xf numFmtId="177" fontId="7" fillId="2" borderId="7" xfId="0" applyNumberFormat="1" applyFont="1" applyFill="1" applyBorder="1" applyAlignment="1">
      <alignment horizontal="distributed" vertical="center"/>
    </xf>
    <xf numFmtId="177" fontId="7" fillId="2" borderId="7" xfId="0" applyNumberFormat="1" applyFont="1" applyFill="1" applyBorder="1" applyAlignment="1">
      <alignment horizontal="center" vertical="center"/>
    </xf>
    <xf numFmtId="177" fontId="7" fillId="0" borderId="8" xfId="0" applyNumberFormat="1" applyFont="1" applyBorder="1" applyAlignment="1">
      <alignment vertical="center"/>
    </xf>
    <xf numFmtId="177" fontId="7" fillId="0" borderId="1" xfId="0" applyNumberFormat="1" applyFont="1" applyFill="1" applyBorder="1" applyAlignment="1">
      <alignment vertical="center"/>
    </xf>
    <xf numFmtId="177" fontId="7" fillId="0" borderId="3" xfId="0" applyNumberFormat="1" applyFont="1" applyFill="1" applyBorder="1" applyAlignment="1">
      <alignment vertical="center"/>
    </xf>
    <xf numFmtId="177" fontId="7" fillId="0" borderId="8" xfId="0" quotePrefix="1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vertical="center"/>
    </xf>
    <xf numFmtId="177" fontId="7" fillId="2" borderId="5" xfId="0" applyNumberFormat="1" applyFont="1" applyFill="1" applyBorder="1" applyAlignment="1">
      <alignment horizontal="distributed" vertical="center"/>
    </xf>
    <xf numFmtId="177" fontId="7" fillId="2" borderId="8" xfId="0" applyNumberFormat="1" applyFont="1" applyFill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distributed" vertical="center"/>
    </xf>
    <xf numFmtId="177" fontId="7" fillId="0" borderId="5" xfId="0" quotePrefix="1" applyNumberFormat="1" applyFont="1" applyFill="1" applyBorder="1" applyAlignment="1">
      <alignment vertical="center"/>
    </xf>
    <xf numFmtId="177" fontId="12" fillId="0" borderId="5" xfId="0" applyNumberFormat="1" applyFont="1" applyBorder="1" applyAlignment="1">
      <alignment vertical="center"/>
    </xf>
    <xf numFmtId="177" fontId="12" fillId="0" borderId="7" xfId="0" applyNumberFormat="1" applyFont="1" applyBorder="1" applyAlignment="1">
      <alignment vertical="center"/>
    </xf>
    <xf numFmtId="177" fontId="7" fillId="0" borderId="6" xfId="0" applyNumberFormat="1" applyFont="1" applyFill="1" applyBorder="1" applyAlignment="1">
      <alignment horizontal="center" vertical="center"/>
    </xf>
    <xf numFmtId="0" fontId="5" fillId="0" borderId="4" xfId="0" quotePrefix="1" applyNumberFormat="1" applyFont="1" applyBorder="1"/>
    <xf numFmtId="177" fontId="14" fillId="0" borderId="0" xfId="0" applyNumberFormat="1" applyFont="1" applyFill="1" applyBorder="1" applyAlignment="1">
      <alignment horizontal="distributed" vertical="center" wrapText="1"/>
    </xf>
    <xf numFmtId="177" fontId="14" fillId="0" borderId="0" xfId="0" applyNumberFormat="1" applyFont="1" applyFill="1" applyBorder="1" applyAlignment="1">
      <alignment horizontal="distributed" vertical="center"/>
    </xf>
    <xf numFmtId="177" fontId="14" fillId="0" borderId="0" xfId="0" applyNumberFormat="1" applyFont="1" applyFill="1" applyBorder="1" applyAlignment="1">
      <alignment vertical="center"/>
    </xf>
    <xf numFmtId="177" fontId="14" fillId="0" borderId="12" xfId="0" applyNumberFormat="1" applyFont="1" applyFill="1" applyBorder="1" applyAlignment="1">
      <alignment horizontal="distributed" vertical="center"/>
    </xf>
    <xf numFmtId="177" fontId="14" fillId="0" borderId="12" xfId="0" applyNumberFormat="1" applyFont="1" applyFill="1" applyBorder="1" applyAlignment="1">
      <alignment horizontal="distributed" vertical="center" wrapText="1"/>
    </xf>
    <xf numFmtId="0" fontId="5" fillId="2" borderId="7" xfId="0" applyFont="1" applyFill="1" applyBorder="1" applyAlignment="1">
      <alignment horizontal="distributed" vertical="center"/>
    </xf>
    <xf numFmtId="177" fontId="3" fillId="0" borderId="0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0" fillId="0" borderId="4" xfId="0" applyNumberFormat="1" applyBorder="1" applyAlignment="1">
      <alignment vertical="center"/>
    </xf>
    <xf numFmtId="0" fontId="5" fillId="0" borderId="9" xfId="0" quotePrefix="1" applyNumberFormat="1" applyFont="1" applyBorder="1"/>
    <xf numFmtId="177" fontId="4" fillId="0" borderId="15" xfId="0" applyNumberFormat="1" applyFont="1" applyBorder="1" applyAlignment="1">
      <alignment vertical="center"/>
    </xf>
    <xf numFmtId="177" fontId="7" fillId="0" borderId="15" xfId="2" applyNumberFormat="1" applyFont="1" applyFill="1" applyBorder="1" applyAlignment="1" applyProtection="1">
      <alignment vertical="center"/>
      <protection locked="0"/>
    </xf>
    <xf numFmtId="177" fontId="7" fillId="0" borderId="15" xfId="0" applyNumberFormat="1" applyFont="1" applyFill="1" applyBorder="1" applyAlignment="1">
      <alignment vertical="center"/>
    </xf>
    <xf numFmtId="0" fontId="5" fillId="0" borderId="16" xfId="0" quotePrefix="1" applyNumberFormat="1" applyFont="1" applyBorder="1"/>
    <xf numFmtId="177" fontId="4" fillId="0" borderId="9" xfId="0" applyNumberFormat="1" applyFont="1" applyBorder="1" applyAlignment="1">
      <alignment vertical="center"/>
    </xf>
    <xf numFmtId="177" fontId="7" fillId="0" borderId="15" xfId="0" applyNumberFormat="1" applyFont="1" applyBorder="1" applyAlignment="1">
      <alignment vertical="center"/>
    </xf>
    <xf numFmtId="177" fontId="7" fillId="0" borderId="17" xfId="0" applyNumberFormat="1" applyFont="1" applyBorder="1" applyAlignment="1">
      <alignment vertical="center"/>
    </xf>
    <xf numFmtId="177" fontId="7" fillId="0" borderId="17" xfId="0" quotePrefix="1" applyNumberFormat="1" applyFont="1" applyBorder="1" applyAlignment="1">
      <alignment horizontal="center" vertical="center"/>
    </xf>
    <xf numFmtId="177" fontId="7" fillId="0" borderId="18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176" fontId="0" fillId="0" borderId="20" xfId="0" applyNumberFormat="1" applyBorder="1" applyAlignment="1">
      <alignment vertical="center"/>
    </xf>
    <xf numFmtId="177" fontId="4" fillId="4" borderId="0" xfId="0" applyNumberFormat="1" applyFont="1" applyFill="1" applyAlignment="1">
      <alignment vertical="center"/>
    </xf>
    <xf numFmtId="177" fontId="7" fillId="0" borderId="7" xfId="0" applyNumberFormat="1" applyFont="1" applyFill="1" applyBorder="1" applyAlignment="1">
      <alignment horizontal="center" vertical="center"/>
    </xf>
    <xf numFmtId="176" fontId="0" fillId="0" borderId="16" xfId="0" applyNumberFormat="1" applyBorder="1" applyAlignment="1">
      <alignment vertical="center"/>
    </xf>
    <xf numFmtId="177" fontId="7" fillId="4" borderId="15" xfId="0" applyNumberFormat="1" applyFont="1" applyFill="1" applyBorder="1" applyAlignment="1">
      <alignment vertical="center"/>
    </xf>
    <xf numFmtId="0" fontId="4" fillId="0" borderId="0" xfId="0" applyFont="1" applyAlignment="1">
      <alignment vertical="top"/>
    </xf>
    <xf numFmtId="177" fontId="7" fillId="0" borderId="0" xfId="0" applyNumberFormat="1" applyFont="1" applyAlignment="1">
      <alignment vertical="top"/>
    </xf>
    <xf numFmtId="0" fontId="7" fillId="0" borderId="2" xfId="0" applyFont="1" applyBorder="1" applyAlignment="1">
      <alignment vertical="center" wrapText="1"/>
    </xf>
    <xf numFmtId="176" fontId="0" fillId="0" borderId="9" xfId="0" applyNumberFormat="1" applyFont="1" applyFill="1" applyBorder="1" applyAlignment="1">
      <alignment vertical="center"/>
    </xf>
    <xf numFmtId="0" fontId="5" fillId="0" borderId="10" xfId="0" quotePrefix="1" applyNumberFormat="1" applyFont="1" applyBorder="1"/>
    <xf numFmtId="177" fontId="4" fillId="0" borderId="10" xfId="0" applyNumberFormat="1" applyFont="1" applyBorder="1" applyAlignment="1">
      <alignment vertical="center"/>
    </xf>
    <xf numFmtId="177" fontId="7" fillId="0" borderId="0" xfId="2" applyNumberFormat="1" applyFont="1" applyFill="1" applyAlignment="1">
      <alignment vertical="center"/>
    </xf>
    <xf numFmtId="177" fontId="15" fillId="0" borderId="0" xfId="0" applyNumberFormat="1" applyFont="1" applyFill="1" applyBorder="1" applyAlignment="1">
      <alignment horizontal="distributed" vertical="center"/>
    </xf>
    <xf numFmtId="177" fontId="7" fillId="0" borderId="15" xfId="2" applyNumberFormat="1" applyFont="1" applyFill="1" applyBorder="1" applyAlignment="1">
      <alignment vertical="center"/>
    </xf>
    <xf numFmtId="177" fontId="15" fillId="0" borderId="0" xfId="0" applyNumberFormat="1" applyFont="1" applyFill="1" applyBorder="1" applyAlignment="1">
      <alignment horizontal="distributed" vertical="center" wrapText="1"/>
    </xf>
    <xf numFmtId="177" fontId="15" fillId="0" borderId="0" xfId="0" applyNumberFormat="1" applyFont="1" applyFill="1" applyBorder="1" applyAlignment="1">
      <alignment vertical="center"/>
    </xf>
    <xf numFmtId="177" fontId="15" fillId="0" borderId="12" xfId="0" applyNumberFormat="1" applyFont="1" applyFill="1" applyBorder="1" applyAlignment="1">
      <alignment horizontal="distributed" vertical="center"/>
    </xf>
    <xf numFmtId="177" fontId="15" fillId="0" borderId="12" xfId="0" applyNumberFormat="1" applyFont="1" applyFill="1" applyBorder="1" applyAlignment="1">
      <alignment horizontal="distributed" vertical="center" wrapText="1"/>
    </xf>
    <xf numFmtId="177" fontId="7" fillId="0" borderId="0" xfId="2" applyNumberFormat="1" applyFont="1" applyFill="1" applyBorder="1" applyAlignment="1">
      <alignment vertical="center"/>
    </xf>
    <xf numFmtId="177" fontId="15" fillId="0" borderId="21" xfId="0" applyNumberFormat="1" applyFont="1" applyFill="1" applyBorder="1" applyAlignment="1">
      <alignment horizontal="distributed" vertical="center"/>
    </xf>
    <xf numFmtId="177" fontId="4" fillId="0" borderId="8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vertical="center"/>
    </xf>
    <xf numFmtId="177" fontId="4" fillId="0" borderId="6" xfId="0" applyNumberFormat="1" applyFont="1" applyFill="1" applyBorder="1" applyAlignment="1">
      <alignment horizontal="distributed" vertical="center"/>
    </xf>
    <xf numFmtId="177" fontId="15" fillId="0" borderId="6" xfId="0" applyNumberFormat="1" applyFont="1" applyFill="1" applyBorder="1" applyAlignment="1">
      <alignment horizontal="distributed" vertical="center"/>
    </xf>
    <xf numFmtId="177" fontId="4" fillId="0" borderId="22" xfId="0" applyNumberFormat="1" applyFont="1" applyBorder="1" applyAlignment="1">
      <alignment vertical="center"/>
    </xf>
    <xf numFmtId="177" fontId="7" fillId="0" borderId="22" xfId="2" applyNumberFormat="1" applyFont="1" applyFill="1" applyBorder="1" applyAlignment="1">
      <alignment vertical="center"/>
    </xf>
    <xf numFmtId="177" fontId="4" fillId="0" borderId="23" xfId="0" applyNumberFormat="1" applyFont="1" applyFill="1" applyBorder="1" applyAlignment="1">
      <alignment horizontal="center" vertical="center"/>
    </xf>
    <xf numFmtId="177" fontId="4" fillId="0" borderId="22" xfId="0" applyNumberFormat="1" applyFont="1" applyFill="1" applyBorder="1" applyAlignment="1">
      <alignment vertical="center"/>
    </xf>
    <xf numFmtId="177" fontId="4" fillId="0" borderId="22" xfId="0" applyNumberFormat="1" applyFont="1" applyFill="1" applyBorder="1" applyAlignment="1">
      <alignment horizontal="distributed" vertical="center"/>
    </xf>
    <xf numFmtId="177" fontId="15" fillId="0" borderId="22" xfId="0" applyNumberFormat="1" applyFont="1" applyFill="1" applyBorder="1" applyAlignment="1">
      <alignment horizontal="distributed" vertical="center"/>
    </xf>
    <xf numFmtId="177" fontId="7" fillId="5" borderId="5" xfId="0" applyNumberFormat="1" applyFont="1" applyFill="1" applyBorder="1" applyAlignment="1">
      <alignment horizontal="center" vertical="center"/>
    </xf>
    <xf numFmtId="177" fontId="7" fillId="5" borderId="7" xfId="0" applyNumberFormat="1" applyFont="1" applyFill="1" applyBorder="1" applyAlignment="1">
      <alignment horizontal="center" vertical="center"/>
    </xf>
    <xf numFmtId="177" fontId="18" fillId="0" borderId="0" xfId="0" applyNumberFormat="1" applyFont="1" applyAlignment="1">
      <alignment vertical="center"/>
    </xf>
    <xf numFmtId="177" fontId="7" fillId="5" borderId="4" xfId="0" applyNumberFormat="1" applyFont="1" applyFill="1" applyBorder="1" applyAlignment="1">
      <alignment horizontal="distributed" vertical="center"/>
    </xf>
    <xf numFmtId="177" fontId="7" fillId="5" borderId="6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177" fontId="20" fillId="0" borderId="0" xfId="0" applyNumberFormat="1" applyFont="1" applyFill="1" applyAlignment="1">
      <alignment vertical="center"/>
    </xf>
    <xf numFmtId="49" fontId="21" fillId="0" borderId="0" xfId="0" quotePrefix="1" applyNumberFormat="1" applyFont="1" applyFill="1" applyAlignment="1">
      <alignment horizontal="right" vertical="center"/>
    </xf>
    <xf numFmtId="177" fontId="22" fillId="0" borderId="0" xfId="0" applyNumberFormat="1" applyFont="1" applyFill="1" applyAlignment="1">
      <alignment vertical="center"/>
    </xf>
    <xf numFmtId="177" fontId="22" fillId="0" borderId="0" xfId="0" applyNumberFormat="1" applyFont="1" applyFill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19" fillId="0" borderId="14" xfId="0" applyFont="1" applyFill="1" applyBorder="1" applyAlignment="1">
      <alignment horizontal="right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177" fontId="20" fillId="0" borderId="0" xfId="0" applyNumberFormat="1" applyFont="1" applyFill="1" applyAlignment="1">
      <alignment horizontal="center" vertical="center"/>
    </xf>
    <xf numFmtId="0" fontId="19" fillId="0" borderId="3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2" xfId="0" applyFont="1" applyFill="1" applyBorder="1" applyAlignment="1">
      <alignment horizontal="right" vertical="center"/>
    </xf>
    <xf numFmtId="177" fontId="23" fillId="0" borderId="4" xfId="0" applyNumberFormat="1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1" xfId="0" quotePrefix="1" applyFont="1" applyFill="1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 vertical="center"/>
    </xf>
    <xf numFmtId="38" fontId="23" fillId="0" borderId="4" xfId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3" xfId="0" quotePrefix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vertical="center"/>
    </xf>
    <xf numFmtId="179" fontId="23" fillId="0" borderId="4" xfId="0" applyNumberFormat="1" applyFont="1" applyFill="1" applyBorder="1" applyAlignment="1">
      <alignment horizontal="right" vertical="center"/>
    </xf>
    <xf numFmtId="0" fontId="20" fillId="0" borderId="7" xfId="0" quotePrefix="1" applyFont="1" applyFill="1" applyBorder="1" applyAlignment="1">
      <alignment horizontal="center" vertical="center"/>
    </xf>
    <xf numFmtId="49" fontId="20" fillId="0" borderId="5" xfId="0" quotePrefix="1" applyNumberFormat="1" applyFont="1" applyFill="1" applyBorder="1" applyAlignment="1">
      <alignment horizontal="center" vertical="center"/>
    </xf>
    <xf numFmtId="0" fontId="20" fillId="0" borderId="0" xfId="0" quotePrefix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8" xfId="0" quotePrefix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quotePrefix="1" applyNumberFormat="1" applyFont="1" applyFill="1" applyBorder="1" applyAlignment="1">
      <alignment horizontal="center" vertical="center"/>
    </xf>
    <xf numFmtId="177" fontId="23" fillId="0" borderId="4" xfId="0" applyNumberFormat="1" applyFont="1" applyFill="1" applyBorder="1" applyAlignment="1">
      <alignment horizontal="center" vertical="center"/>
    </xf>
    <xf numFmtId="177" fontId="21" fillId="0" borderId="0" xfId="0" applyNumberFormat="1" applyFont="1" applyFill="1" applyAlignment="1">
      <alignment vertical="center"/>
    </xf>
    <xf numFmtId="49" fontId="21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vertical="center"/>
    </xf>
    <xf numFmtId="49" fontId="19" fillId="0" borderId="5" xfId="0" applyNumberFormat="1" applyFont="1" applyFill="1" applyBorder="1" applyAlignment="1"/>
    <xf numFmtId="49" fontId="19" fillId="0" borderId="7" xfId="0" applyNumberFormat="1" applyFont="1" applyFill="1" applyBorder="1" applyAlignment="1">
      <alignment vertical="center"/>
    </xf>
    <xf numFmtId="49" fontId="19" fillId="0" borderId="14" xfId="0" applyNumberFormat="1" applyFont="1" applyFill="1" applyBorder="1" applyAlignment="1">
      <alignment horizontal="right" vertical="top"/>
    </xf>
    <xf numFmtId="0" fontId="23" fillId="0" borderId="4" xfId="0" applyFont="1" applyFill="1" applyBorder="1" applyAlignment="1">
      <alignment horizontal="center" vertical="center" shrinkToFit="1"/>
    </xf>
    <xf numFmtId="177" fontId="20" fillId="0" borderId="0" xfId="0" applyNumberFormat="1" applyFont="1" applyFill="1" applyAlignment="1">
      <alignment horizontal="right" vertical="center"/>
    </xf>
    <xf numFmtId="49" fontId="19" fillId="0" borderId="14" xfId="0" applyNumberFormat="1" applyFont="1" applyFill="1" applyBorder="1" applyAlignment="1">
      <alignment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8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vertical="center"/>
    </xf>
    <xf numFmtId="49" fontId="19" fillId="0" borderId="21" xfId="0" applyNumberFormat="1" applyFont="1" applyFill="1" applyBorder="1" applyAlignment="1">
      <alignment vertical="center"/>
    </xf>
    <xf numFmtId="49" fontId="22" fillId="0" borderId="0" xfId="0" applyNumberFormat="1" applyFont="1" applyFill="1" applyBorder="1" applyAlignment="1">
      <alignment vertical="center"/>
    </xf>
    <xf numFmtId="177" fontId="19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horizontal="center" vertical="center"/>
    </xf>
    <xf numFmtId="177" fontId="23" fillId="0" borderId="14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177" fontId="23" fillId="0" borderId="21" xfId="0" applyNumberFormat="1" applyFont="1" applyFill="1" applyBorder="1" applyAlignment="1">
      <alignment vertical="center"/>
    </xf>
    <xf numFmtId="177" fontId="20" fillId="0" borderId="0" xfId="0" applyNumberFormat="1" applyFont="1" applyFill="1" applyAlignment="1">
      <alignment vertical="center" shrinkToFit="1"/>
    </xf>
    <xf numFmtId="49" fontId="21" fillId="0" borderId="3" xfId="0" applyNumberFormat="1" applyFont="1" applyFill="1" applyBorder="1" applyAlignment="1">
      <alignment vertical="center" justifyLastLine="1"/>
    </xf>
    <xf numFmtId="177" fontId="19" fillId="0" borderId="5" xfId="0" applyNumberFormat="1" applyFont="1" applyFill="1" applyBorder="1" applyAlignment="1"/>
    <xf numFmtId="177" fontId="19" fillId="0" borderId="7" xfId="0" applyNumberFormat="1" applyFont="1" applyFill="1" applyBorder="1" applyAlignment="1">
      <alignment vertical="center"/>
    </xf>
    <xf numFmtId="177" fontId="19" fillId="0" borderId="7" xfId="0" applyNumberFormat="1" applyFont="1" applyFill="1" applyBorder="1" applyAlignment="1">
      <alignment horizontal="right" vertical="top"/>
    </xf>
    <xf numFmtId="177" fontId="20" fillId="0" borderId="3" xfId="0" applyNumberFormat="1" applyFont="1" applyFill="1" applyBorder="1" applyAlignment="1">
      <alignment horizontal="center" vertical="center"/>
    </xf>
    <xf numFmtId="177" fontId="19" fillId="0" borderId="11" xfId="0" applyNumberFormat="1" applyFont="1" applyFill="1" applyBorder="1" applyAlignment="1">
      <alignment vertical="center"/>
    </xf>
    <xf numFmtId="177" fontId="19" fillId="0" borderId="21" xfId="0" applyNumberFormat="1" applyFont="1" applyFill="1" applyBorder="1" applyAlignment="1">
      <alignment vertical="center"/>
    </xf>
    <xf numFmtId="177" fontId="20" fillId="0" borderId="7" xfId="0" applyNumberFormat="1" applyFont="1" applyFill="1" applyBorder="1" applyAlignment="1">
      <alignment horizontal="center" vertical="center"/>
    </xf>
    <xf numFmtId="177" fontId="20" fillId="0" borderId="3" xfId="0" applyNumberFormat="1" applyFont="1" applyFill="1" applyBorder="1" applyAlignment="1">
      <alignment vertical="center"/>
    </xf>
    <xf numFmtId="177" fontId="20" fillId="0" borderId="12" xfId="0" applyNumberFormat="1" applyFont="1" applyFill="1" applyBorder="1" applyAlignment="1">
      <alignment vertical="center"/>
    </xf>
    <xf numFmtId="177" fontId="20" fillId="0" borderId="11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center" vertical="center"/>
    </xf>
    <xf numFmtId="177" fontId="20" fillId="0" borderId="7" xfId="0" applyNumberFormat="1" applyFont="1" applyFill="1" applyBorder="1" applyAlignment="1">
      <alignment horizontal="center" vertical="center" shrinkToFit="1"/>
    </xf>
    <xf numFmtId="177" fontId="19" fillId="0" borderId="4" xfId="0" applyNumberFormat="1" applyFont="1" applyFill="1" applyBorder="1" applyAlignment="1">
      <alignment vertical="center"/>
    </xf>
    <xf numFmtId="177" fontId="20" fillId="0" borderId="14" xfId="0" applyNumberFormat="1" applyFont="1" applyFill="1" applyBorder="1" applyAlignment="1">
      <alignment horizontal="center" vertical="center"/>
    </xf>
    <xf numFmtId="177" fontId="20" fillId="0" borderId="5" xfId="0" quotePrefix="1" applyNumberFormat="1" applyFont="1" applyFill="1" applyBorder="1" applyAlignment="1">
      <alignment horizontal="center" vertical="center"/>
    </xf>
    <xf numFmtId="177" fontId="19" fillId="0" borderId="14" xfId="0" applyNumberFormat="1" applyFont="1" applyFill="1" applyBorder="1" applyAlignment="1">
      <alignment horizontal="center" vertical="center"/>
    </xf>
    <xf numFmtId="177" fontId="20" fillId="0" borderId="0" xfId="0" applyNumberFormat="1" applyFont="1" applyFill="1" applyBorder="1" applyAlignment="1">
      <alignment vertical="center"/>
    </xf>
    <xf numFmtId="177" fontId="19" fillId="0" borderId="6" xfId="0" applyNumberFormat="1" applyFont="1" applyFill="1" applyBorder="1" applyAlignment="1">
      <alignment vertical="center"/>
    </xf>
    <xf numFmtId="177" fontId="19" fillId="0" borderId="0" xfId="0" applyNumberFormat="1" applyFont="1" applyFill="1" applyBorder="1" applyAlignment="1">
      <alignment vertical="center"/>
    </xf>
    <xf numFmtId="178" fontId="19" fillId="0" borderId="4" xfId="0" applyNumberFormat="1" applyFont="1" applyFill="1" applyBorder="1" applyAlignment="1">
      <alignment vertical="center"/>
    </xf>
    <xf numFmtId="177" fontId="20" fillId="0" borderId="10" xfId="0" applyNumberFormat="1" applyFont="1" applyFill="1" applyBorder="1" applyAlignment="1">
      <alignment horizontal="center" vertical="center"/>
    </xf>
    <xf numFmtId="178" fontId="19" fillId="0" borderId="11" xfId="0" applyNumberFormat="1" applyFont="1" applyFill="1" applyBorder="1" applyAlignment="1">
      <alignment vertical="center"/>
    </xf>
    <xf numFmtId="177" fontId="19" fillId="0" borderId="0" xfId="0" applyNumberFormat="1" applyFont="1" applyFill="1" applyAlignment="1">
      <alignment horizontal="center" vertical="center"/>
    </xf>
    <xf numFmtId="177" fontId="22" fillId="0" borderId="0" xfId="0" applyNumberFormat="1" applyFont="1" applyFill="1" applyAlignment="1">
      <alignment vertical="center" shrinkToFit="1"/>
    </xf>
    <xf numFmtId="177" fontId="21" fillId="0" borderId="0" xfId="0" applyNumberFormat="1" applyFont="1" applyFill="1" applyBorder="1" applyAlignment="1">
      <alignment vertical="center" justifyLastLine="1"/>
    </xf>
    <xf numFmtId="49" fontId="19" fillId="0" borderId="7" xfId="0" applyNumberFormat="1" applyFont="1" applyFill="1" applyBorder="1" applyAlignment="1">
      <alignment horizontal="right" vertical="top"/>
    </xf>
    <xf numFmtId="177" fontId="23" fillId="0" borderId="14" xfId="0" applyNumberFormat="1" applyFont="1" applyFill="1" applyBorder="1" applyAlignment="1">
      <alignment horizontal="center" vertical="center" shrinkToFit="1"/>
    </xf>
    <xf numFmtId="49" fontId="20" fillId="0" borderId="3" xfId="0" applyNumberFormat="1" applyFont="1" applyFill="1" applyBorder="1" applyAlignment="1">
      <alignment vertical="center"/>
    </xf>
    <xf numFmtId="49" fontId="20" fillId="0" borderId="3" xfId="0" quotePrefix="1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 applyAlignment="1">
      <alignment vertical="center" shrinkToFit="1"/>
    </xf>
    <xf numFmtId="177" fontId="20" fillId="0" borderId="21" xfId="0" applyNumberFormat="1" applyFont="1" applyFill="1" applyBorder="1" applyAlignment="1">
      <alignment vertical="center" shrinkToFi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177" fontId="20" fillId="0" borderId="4" xfId="0" applyNumberFormat="1" applyFont="1" applyFill="1" applyBorder="1" applyAlignment="1">
      <alignment vertical="center" shrinkToFit="1"/>
    </xf>
    <xf numFmtId="49" fontId="20" fillId="0" borderId="8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vertical="center"/>
    </xf>
    <xf numFmtId="49" fontId="20" fillId="0" borderId="5" xfId="0" applyNumberFormat="1" applyFont="1" applyFill="1" applyBorder="1" applyAlignment="1">
      <alignment vertical="center"/>
    </xf>
    <xf numFmtId="49" fontId="20" fillId="0" borderId="8" xfId="0" quotePrefix="1" applyNumberFormat="1" applyFont="1" applyFill="1" applyBorder="1" applyAlignment="1">
      <alignment horizontal="center" vertical="center"/>
    </xf>
    <xf numFmtId="177" fontId="19" fillId="0" borderId="0" xfId="0" applyNumberFormat="1" applyFont="1" applyFill="1" applyAlignment="1">
      <alignment vertical="center" shrinkToFit="1"/>
    </xf>
    <xf numFmtId="177" fontId="19" fillId="0" borderId="0" xfId="0" applyNumberFormat="1" applyFont="1" applyFill="1" applyAlignment="1">
      <alignment horizontal="center" vertical="center" shrinkToFit="1"/>
    </xf>
    <xf numFmtId="177" fontId="19" fillId="0" borderId="4" xfId="0" applyNumberFormat="1" applyFont="1" applyFill="1" applyBorder="1" applyAlignment="1">
      <alignment horizontal="center" vertical="center" shrinkToFit="1"/>
    </xf>
    <xf numFmtId="49" fontId="20" fillId="0" borderId="13" xfId="0" quotePrefix="1" applyNumberFormat="1" applyFont="1" applyFill="1" applyBorder="1" applyAlignment="1">
      <alignment horizontal="center" vertical="center"/>
    </xf>
    <xf numFmtId="49" fontId="20" fillId="0" borderId="21" xfId="0" quotePrefix="1" applyNumberFormat="1" applyFont="1" applyFill="1" applyBorder="1" applyAlignment="1">
      <alignment horizontal="center" vertical="center"/>
    </xf>
    <xf numFmtId="49" fontId="20" fillId="0" borderId="12" xfId="0" quotePrefix="1" applyNumberFormat="1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0" fontId="20" fillId="0" borderId="8" xfId="0" applyFon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0" fontId="20" fillId="0" borderId="21" xfId="0" applyFont="1" applyFill="1" applyBorder="1" applyAlignment="1">
      <alignment vertical="center"/>
    </xf>
    <xf numFmtId="3" fontId="5" fillId="0" borderId="4" xfId="0" quotePrefix="1" applyNumberFormat="1" applyFont="1" applyBorder="1"/>
    <xf numFmtId="3" fontId="5" fillId="0" borderId="10" xfId="0" quotePrefix="1" applyNumberFormat="1" applyFont="1" applyBorder="1"/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27" fillId="0" borderId="0" xfId="0" applyFont="1" applyAlignment="1">
      <alignment vertical="center"/>
    </xf>
    <xf numFmtId="177" fontId="28" fillId="0" borderId="0" xfId="0" applyNumberFormat="1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176" fontId="0" fillId="0" borderId="10" xfId="0" applyNumberFormat="1" applyBorder="1" applyAlignment="1">
      <alignment vertical="center"/>
    </xf>
    <xf numFmtId="176" fontId="0" fillId="0" borderId="9" xfId="0" applyNumberFormat="1" applyBorder="1" applyAlignment="1">
      <alignment vertical="center"/>
    </xf>
    <xf numFmtId="177" fontId="20" fillId="0" borderId="4" xfId="0" applyNumberFormat="1" applyFont="1" applyFill="1" applyBorder="1" applyAlignment="1">
      <alignment vertical="center"/>
    </xf>
    <xf numFmtId="177" fontId="3" fillId="0" borderId="13" xfId="0" applyNumberFormat="1" applyFont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5" fillId="0" borderId="11" xfId="0" applyNumberFormat="1" applyFont="1" applyBorder="1" applyAlignment="1">
      <alignment vertical="center"/>
    </xf>
    <xf numFmtId="177" fontId="5" fillId="0" borderId="4" xfId="0" applyNumberFormat="1" applyFont="1" applyBorder="1" applyAlignment="1">
      <alignment vertical="center"/>
    </xf>
    <xf numFmtId="177" fontId="5" fillId="0" borderId="14" xfId="0" applyNumberFormat="1" applyFont="1" applyBorder="1" applyAlignment="1">
      <alignment vertical="center"/>
    </xf>
    <xf numFmtId="177" fontId="20" fillId="0" borderId="0" xfId="0" quotePrefix="1" applyNumberFormat="1" applyFont="1" applyFill="1" applyBorder="1" applyAlignment="1">
      <alignment horizontal="center" vertical="center"/>
    </xf>
    <xf numFmtId="177" fontId="24" fillId="0" borderId="0" xfId="0" applyNumberFormat="1" applyFont="1" applyFill="1" applyBorder="1" applyAlignment="1">
      <alignment horizontal="distributed" vertical="center"/>
    </xf>
    <xf numFmtId="177" fontId="24" fillId="0" borderId="6" xfId="0" applyNumberFormat="1" applyFont="1" applyFill="1" applyBorder="1" applyAlignment="1">
      <alignment horizontal="distributed" vertical="center"/>
    </xf>
    <xf numFmtId="177" fontId="19" fillId="0" borderId="6" xfId="0" applyNumberFormat="1" applyFont="1" applyFill="1" applyBorder="1" applyAlignment="1">
      <alignment horizontal="center" vertical="center"/>
    </xf>
    <xf numFmtId="177" fontId="23" fillId="0" borderId="0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horizontal="distributed" vertical="center"/>
    </xf>
    <xf numFmtId="49" fontId="20" fillId="0" borderId="5" xfId="0" applyNumberFormat="1" applyFont="1" applyFill="1" applyBorder="1" applyAlignment="1">
      <alignment horizontal="distributed" vertical="center"/>
    </xf>
    <xf numFmtId="49" fontId="20" fillId="0" borderId="7" xfId="0" applyNumberFormat="1" applyFont="1" applyFill="1" applyBorder="1" applyAlignment="1">
      <alignment horizontal="distributed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distributed" vertical="center"/>
    </xf>
    <xf numFmtId="177" fontId="20" fillId="0" borderId="7" xfId="0" applyNumberFormat="1" applyFont="1" applyFill="1" applyBorder="1" applyAlignment="1">
      <alignment horizontal="distributed" vertical="center"/>
    </xf>
    <xf numFmtId="177" fontId="20" fillId="0" borderId="8" xfId="0" applyNumberFormat="1" applyFont="1" applyFill="1" applyBorder="1" applyAlignment="1">
      <alignment horizontal="center" vertical="center"/>
    </xf>
    <xf numFmtId="177" fontId="20" fillId="0" borderId="6" xfId="0" applyNumberFormat="1" applyFont="1" applyFill="1" applyBorder="1" applyAlignment="1">
      <alignment horizontal="center" vertical="center"/>
    </xf>
    <xf numFmtId="177" fontId="20" fillId="0" borderId="21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4" fillId="0" borderId="5" xfId="0" applyNumberFormat="1" applyFont="1" applyFill="1" applyBorder="1" applyAlignment="1">
      <alignment horizontal="distributed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3" xfId="0" quotePrefix="1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177" fontId="20" fillId="0" borderId="0" xfId="0" applyNumberFormat="1" applyFont="1" applyAlignment="1">
      <alignment vertical="center"/>
    </xf>
    <xf numFmtId="177" fontId="23" fillId="0" borderId="7" xfId="0" applyNumberFormat="1" applyFont="1" applyBorder="1" applyAlignment="1">
      <alignment vertical="center"/>
    </xf>
    <xf numFmtId="0" fontId="33" fillId="0" borderId="0" xfId="0" applyFont="1" applyBorder="1" applyAlignment="1">
      <alignment horizontal="center" vertical="distributed" textRotation="255"/>
    </xf>
    <xf numFmtId="0" fontId="33" fillId="0" borderId="0" xfId="0" applyFont="1" applyBorder="1" applyAlignment="1">
      <alignment vertical="center" wrapText="1"/>
    </xf>
    <xf numFmtId="49" fontId="19" fillId="0" borderId="0" xfId="0" applyNumberFormat="1" applyFont="1" applyBorder="1" applyAlignment="1">
      <alignment vertical="center" shrinkToFit="1"/>
    </xf>
    <xf numFmtId="0" fontId="33" fillId="0" borderId="0" xfId="0" applyFont="1" applyBorder="1" applyAlignment="1">
      <alignment vertical="center" shrinkToFit="1"/>
    </xf>
    <xf numFmtId="177" fontId="23" fillId="0" borderId="0" xfId="0" applyNumberFormat="1" applyFont="1" applyBorder="1" applyAlignment="1">
      <alignment vertical="center"/>
    </xf>
    <xf numFmtId="0" fontId="31" fillId="0" borderId="7" xfId="0" applyFont="1" applyBorder="1" applyAlignment="1">
      <alignment horizontal="distributed" vertical="center"/>
    </xf>
    <xf numFmtId="0" fontId="32" fillId="0" borderId="4" xfId="0" applyFont="1" applyBorder="1" applyAlignment="1">
      <alignment horizontal="distributed" vertical="center"/>
    </xf>
    <xf numFmtId="49" fontId="20" fillId="0" borderId="14" xfId="0" applyNumberFormat="1" applyFont="1" applyBorder="1" applyAlignment="1">
      <alignment horizontal="distributed" vertical="center"/>
    </xf>
    <xf numFmtId="49" fontId="23" fillId="0" borderId="4" xfId="0" applyNumberFormat="1" applyFont="1" applyBorder="1" applyAlignment="1">
      <alignment horizontal="distributed" vertical="center"/>
    </xf>
    <xf numFmtId="0" fontId="31" fillId="0" borderId="7" xfId="0" applyFont="1" applyBorder="1" applyAlignment="1">
      <alignment horizontal="distributed" vertical="center" shrinkToFit="1"/>
    </xf>
    <xf numFmtId="49" fontId="19" fillId="0" borderId="4" xfId="0" applyNumberFormat="1" applyFont="1" applyBorder="1" applyAlignment="1">
      <alignment horizontal="distributed" vertical="center" shrinkToFit="1"/>
    </xf>
    <xf numFmtId="0" fontId="31" fillId="0" borderId="7" xfId="0" applyFont="1" applyBorder="1" applyAlignment="1">
      <alignment vertical="center" shrinkToFit="1"/>
    </xf>
    <xf numFmtId="0" fontId="32" fillId="0" borderId="4" xfId="0" applyFont="1" applyBorder="1" applyAlignment="1">
      <alignment vertical="center" shrinkToFit="1"/>
    </xf>
    <xf numFmtId="49" fontId="20" fillId="0" borderId="14" xfId="0" applyNumberFormat="1" applyFont="1" applyBorder="1" applyAlignment="1">
      <alignment horizontal="distributed" vertical="center" shrinkToFit="1"/>
    </xf>
    <xf numFmtId="49" fontId="19" fillId="0" borderId="5" xfId="0" applyNumberFormat="1" applyFont="1" applyBorder="1" applyAlignment="1">
      <alignment horizontal="distributed" vertical="center" shrinkToFit="1"/>
    </xf>
    <xf numFmtId="49" fontId="23" fillId="0" borderId="5" xfId="0" applyNumberFormat="1" applyFont="1" applyBorder="1" applyAlignment="1">
      <alignment vertical="center" shrinkToFit="1"/>
    </xf>
    <xf numFmtId="0" fontId="31" fillId="0" borderId="7" xfId="0" applyFont="1" applyBorder="1" applyAlignment="1">
      <alignment vertical="center"/>
    </xf>
    <xf numFmtId="0" fontId="31" fillId="0" borderId="1" xfId="0" applyFont="1" applyBorder="1" applyAlignment="1">
      <alignment vertical="center" wrapText="1"/>
    </xf>
    <xf numFmtId="0" fontId="32" fillId="0" borderId="13" xfId="0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32" fillId="0" borderId="12" xfId="0" applyFont="1" applyBorder="1" applyAlignment="1">
      <alignment vertical="center" wrapText="1"/>
    </xf>
    <xf numFmtId="0" fontId="32" fillId="0" borderId="8" xfId="0" applyFont="1" applyBorder="1" applyAlignment="1">
      <alignment vertical="center" wrapText="1"/>
    </xf>
    <xf numFmtId="0" fontId="32" fillId="0" borderId="21" xfId="0" applyFont="1" applyBorder="1" applyAlignment="1">
      <alignment vertical="center" wrapText="1"/>
    </xf>
    <xf numFmtId="0" fontId="31" fillId="0" borderId="5" xfId="0" applyFont="1" applyBorder="1" applyAlignment="1">
      <alignment horizontal="distributed" vertical="center" wrapText="1"/>
    </xf>
    <xf numFmtId="0" fontId="32" fillId="0" borderId="7" xfId="0" applyFont="1" applyBorder="1" applyAlignment="1">
      <alignment horizontal="distributed" vertical="center" wrapText="1"/>
    </xf>
    <xf numFmtId="0" fontId="32" fillId="0" borderId="14" xfId="0" applyFont="1" applyBorder="1" applyAlignment="1">
      <alignment horizontal="distributed" vertical="center"/>
    </xf>
    <xf numFmtId="0" fontId="20" fillId="0" borderId="2" xfId="0" applyFont="1" applyFill="1" applyBorder="1" applyAlignment="1">
      <alignment horizontal="distributed" vertical="center"/>
    </xf>
    <xf numFmtId="0" fontId="20" fillId="0" borderId="13" xfId="0" applyFont="1" applyFill="1" applyBorder="1" applyAlignment="1">
      <alignment horizontal="distributed" vertical="center"/>
    </xf>
    <xf numFmtId="0" fontId="20" fillId="0" borderId="7" xfId="0" applyFont="1" applyFill="1" applyBorder="1" applyAlignment="1">
      <alignment horizontal="distributed" vertical="center"/>
    </xf>
    <xf numFmtId="0" fontId="20" fillId="0" borderId="14" xfId="0" applyFont="1" applyFill="1" applyBorder="1" applyAlignment="1">
      <alignment horizontal="distributed" vertical="center"/>
    </xf>
    <xf numFmtId="49" fontId="20" fillId="0" borderId="5" xfId="0" applyNumberFormat="1" applyFont="1" applyFill="1" applyBorder="1" applyAlignment="1">
      <alignment horizontal="distributed" vertical="center"/>
    </xf>
    <xf numFmtId="49" fontId="20" fillId="0" borderId="7" xfId="0" applyNumberFormat="1" applyFont="1" applyFill="1" applyBorder="1" applyAlignment="1">
      <alignment horizontal="distributed" vertical="center"/>
    </xf>
    <xf numFmtId="49" fontId="20" fillId="0" borderId="14" xfId="0" applyNumberFormat="1" applyFont="1" applyFill="1" applyBorder="1" applyAlignment="1">
      <alignment horizontal="distributed" vertical="center"/>
    </xf>
    <xf numFmtId="0" fontId="20" fillId="0" borderId="5" xfId="0" applyFont="1" applyFill="1" applyBorder="1" applyAlignment="1">
      <alignment horizontal="distributed" vertical="center"/>
    </xf>
    <xf numFmtId="0" fontId="24" fillId="0" borderId="5" xfId="0" applyFont="1" applyFill="1" applyBorder="1" applyAlignment="1">
      <alignment horizontal="distributed" vertical="center"/>
    </xf>
    <xf numFmtId="0" fontId="24" fillId="0" borderId="7" xfId="0" applyFont="1" applyFill="1" applyBorder="1" applyAlignment="1">
      <alignment horizontal="distributed" vertical="center"/>
    </xf>
    <xf numFmtId="0" fontId="24" fillId="0" borderId="14" xfId="0" applyFont="1" applyFill="1" applyBorder="1" applyAlignment="1">
      <alignment horizontal="distributed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distributed" vertical="center"/>
    </xf>
    <xf numFmtId="0" fontId="20" fillId="0" borderId="12" xfId="0" applyFont="1" applyFill="1" applyBorder="1" applyAlignment="1">
      <alignment horizontal="distributed" vertical="center"/>
    </xf>
    <xf numFmtId="0" fontId="24" fillId="0" borderId="3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7" xfId="0" quotePrefix="1" applyFont="1" applyFill="1" applyBorder="1" applyAlignment="1">
      <alignment horizontal="distributed" vertical="center"/>
    </xf>
    <xf numFmtId="0" fontId="20" fillId="0" borderId="6" xfId="0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distributed" vertical="center" justifyLastLine="1"/>
    </xf>
    <xf numFmtId="49" fontId="21" fillId="0" borderId="7" xfId="0" applyNumberFormat="1" applyFont="1" applyFill="1" applyBorder="1" applyAlignment="1">
      <alignment horizontal="distributed" vertical="center" justifyLastLine="1"/>
    </xf>
    <xf numFmtId="49" fontId="21" fillId="0" borderId="14" xfId="0" applyNumberFormat="1" applyFont="1" applyFill="1" applyBorder="1" applyAlignment="1">
      <alignment horizontal="distributed" vertical="center" justifyLastLine="1"/>
    </xf>
    <xf numFmtId="49" fontId="20" fillId="0" borderId="2" xfId="0" applyNumberFormat="1" applyFont="1" applyFill="1" applyBorder="1" applyAlignment="1">
      <alignment horizontal="distributed" vertical="center"/>
    </xf>
    <xf numFmtId="49" fontId="20" fillId="0" borderId="13" xfId="0" applyNumberFormat="1" applyFont="1" applyFill="1" applyBorder="1" applyAlignment="1">
      <alignment horizontal="distributed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20" fillId="0" borderId="21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distributed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 textRotation="255"/>
    </xf>
    <xf numFmtId="49" fontId="20" fillId="0" borderId="10" xfId="0" applyNumberFormat="1" applyFont="1" applyFill="1" applyBorder="1" applyAlignment="1">
      <alignment horizontal="center" vertical="center" textRotation="255"/>
    </xf>
    <xf numFmtId="49" fontId="20" fillId="0" borderId="11" xfId="0" applyNumberFormat="1" applyFont="1" applyFill="1" applyBorder="1" applyAlignment="1">
      <alignment horizontal="center" vertical="center" textRotation="255"/>
    </xf>
    <xf numFmtId="49" fontId="20" fillId="0" borderId="1" xfId="0" applyNumberFormat="1" applyFont="1" applyFill="1" applyBorder="1" applyAlignment="1">
      <alignment horizontal="center" vertical="center" textRotation="255"/>
    </xf>
    <xf numFmtId="49" fontId="20" fillId="0" borderId="13" xfId="0" applyNumberFormat="1" applyFont="1" applyFill="1" applyBorder="1" applyAlignment="1">
      <alignment horizontal="center" vertical="center" textRotation="255"/>
    </xf>
    <xf numFmtId="49" fontId="20" fillId="0" borderId="8" xfId="0" applyNumberFormat="1" applyFont="1" applyFill="1" applyBorder="1" applyAlignment="1">
      <alignment horizontal="center" vertical="center" textRotation="255"/>
    </xf>
    <xf numFmtId="49" fontId="20" fillId="0" borderId="21" xfId="0" applyNumberFormat="1" applyFont="1" applyFill="1" applyBorder="1" applyAlignment="1">
      <alignment horizontal="center" vertical="center" textRotation="255"/>
    </xf>
    <xf numFmtId="49" fontId="22" fillId="0" borderId="7" xfId="0" applyNumberFormat="1" applyFont="1" applyFill="1" applyBorder="1"/>
    <xf numFmtId="49" fontId="20" fillId="0" borderId="5" xfId="0" applyNumberFormat="1" applyFont="1" applyFill="1" applyBorder="1" applyAlignment="1">
      <alignment horizontal="distributed" vertical="center" shrinkToFit="1"/>
    </xf>
    <xf numFmtId="49" fontId="20" fillId="0" borderId="7" xfId="0" applyNumberFormat="1" applyFont="1" applyFill="1" applyBorder="1" applyAlignment="1">
      <alignment horizontal="distributed" vertical="center" shrinkToFit="1"/>
    </xf>
    <xf numFmtId="49" fontId="20" fillId="0" borderId="10" xfId="0" applyNumberFormat="1" applyFont="1" applyFill="1" applyBorder="1" applyAlignment="1">
      <alignment horizontal="center" vertical="center" textRotation="255" shrinkToFit="1"/>
    </xf>
    <xf numFmtId="0" fontId="32" fillId="0" borderId="11" xfId="0" applyFont="1" applyBorder="1" applyAlignment="1">
      <alignment horizontal="center" vertical="center" textRotation="255" shrinkToFit="1"/>
    </xf>
    <xf numFmtId="49" fontId="25" fillId="0" borderId="7" xfId="0" applyNumberFormat="1" applyFont="1" applyFill="1" applyBorder="1" applyAlignment="1">
      <alignment vertical="center"/>
    </xf>
    <xf numFmtId="49" fontId="26" fillId="0" borderId="5" xfId="0" applyNumberFormat="1" applyFont="1" applyFill="1" applyBorder="1" applyAlignment="1">
      <alignment horizontal="distributed" vertical="center"/>
    </xf>
    <xf numFmtId="49" fontId="26" fillId="0" borderId="7" xfId="0" applyNumberFormat="1" applyFont="1" applyFill="1" applyBorder="1" applyAlignment="1">
      <alignment horizontal="distributed" vertical="center"/>
    </xf>
    <xf numFmtId="49" fontId="20" fillId="0" borderId="9" xfId="0" applyNumberFormat="1" applyFont="1" applyFill="1" applyBorder="1" applyAlignment="1">
      <alignment horizontal="center" vertical="distributed" textRotation="255" justifyLastLine="1"/>
    </xf>
    <xf numFmtId="49" fontId="20" fillId="0" borderId="10" xfId="0" applyNumberFormat="1" applyFont="1" applyFill="1" applyBorder="1" applyAlignment="1">
      <alignment horizontal="center" vertical="distributed" textRotation="255" justifyLastLine="1"/>
    </xf>
    <xf numFmtId="49" fontId="20" fillId="0" borderId="11" xfId="0" applyNumberFormat="1" applyFont="1" applyFill="1" applyBorder="1" applyAlignment="1">
      <alignment horizontal="center" vertical="distributed" textRotation="255" justifyLastLine="1"/>
    </xf>
    <xf numFmtId="177" fontId="20" fillId="0" borderId="1" xfId="0" applyNumberFormat="1" applyFont="1" applyBorder="1" applyAlignment="1">
      <alignment vertical="center" wrapText="1"/>
    </xf>
    <xf numFmtId="0" fontId="31" fillId="0" borderId="13" xfId="0" applyFont="1" applyBorder="1" applyAlignment="1">
      <alignment vertical="center" wrapText="1"/>
    </xf>
    <xf numFmtId="0" fontId="31" fillId="0" borderId="8" xfId="0" applyFont="1" applyBorder="1" applyAlignment="1">
      <alignment vertical="center" wrapText="1"/>
    </xf>
    <xf numFmtId="0" fontId="31" fillId="0" borderId="21" xfId="0" applyFont="1" applyBorder="1" applyAlignment="1">
      <alignment vertical="center" wrapText="1"/>
    </xf>
    <xf numFmtId="49" fontId="20" fillId="0" borderId="5" xfId="0" applyNumberFormat="1" applyFont="1" applyBorder="1" applyAlignment="1">
      <alignment horizontal="distributed" vertical="center" shrinkToFit="1"/>
    </xf>
    <xf numFmtId="0" fontId="31" fillId="0" borderId="7" xfId="0" applyFont="1" applyBorder="1" applyAlignment="1">
      <alignment horizontal="distributed" vertical="center" shrinkToFit="1"/>
    </xf>
    <xf numFmtId="49" fontId="20" fillId="0" borderId="5" xfId="0" applyNumberFormat="1" applyFont="1" applyBorder="1" applyAlignment="1">
      <alignment horizontal="distributed" vertical="center"/>
    </xf>
    <xf numFmtId="0" fontId="32" fillId="0" borderId="7" xfId="0" applyFont="1" applyBorder="1" applyAlignment="1">
      <alignment horizontal="distributed" vertical="center"/>
    </xf>
    <xf numFmtId="49" fontId="23" fillId="0" borderId="5" xfId="0" applyNumberFormat="1" applyFont="1" applyBorder="1" applyAlignment="1">
      <alignment vertical="center" shrinkToFit="1"/>
    </xf>
    <xf numFmtId="0" fontId="32" fillId="0" borderId="14" xfId="0" applyFont="1" applyBorder="1" applyAlignment="1">
      <alignment vertical="center" shrinkToFit="1"/>
    </xf>
    <xf numFmtId="177" fontId="19" fillId="0" borderId="1" xfId="0" applyNumberFormat="1" applyFont="1" applyBorder="1" applyAlignment="1">
      <alignment vertical="center" wrapText="1"/>
    </xf>
    <xf numFmtId="0" fontId="33" fillId="0" borderId="13" xfId="0" applyFont="1" applyBorder="1" applyAlignment="1">
      <alignment vertical="center" wrapText="1"/>
    </xf>
    <xf numFmtId="0" fontId="33" fillId="0" borderId="3" xfId="0" applyFont="1" applyBorder="1" applyAlignment="1">
      <alignment vertical="center" wrapText="1"/>
    </xf>
    <xf numFmtId="0" fontId="33" fillId="0" borderId="12" xfId="0" applyFont="1" applyBorder="1" applyAlignment="1">
      <alignment vertical="center" wrapText="1"/>
    </xf>
    <xf numFmtId="0" fontId="33" fillId="0" borderId="8" xfId="0" applyFont="1" applyBorder="1" applyAlignment="1">
      <alignment vertical="center" wrapText="1"/>
    </xf>
    <xf numFmtId="0" fontId="33" fillId="0" borderId="21" xfId="0" applyFont="1" applyBorder="1" applyAlignment="1">
      <alignment vertical="center" wrapText="1"/>
    </xf>
    <xf numFmtId="0" fontId="31" fillId="0" borderId="7" xfId="0" applyFont="1" applyBorder="1" applyAlignment="1">
      <alignment horizontal="distributed" vertical="center"/>
    </xf>
    <xf numFmtId="0" fontId="32" fillId="0" borderId="7" xfId="0" applyFont="1" applyBorder="1" applyAlignment="1">
      <alignment horizontal="distributed" vertical="center" shrinkToFit="1"/>
    </xf>
    <xf numFmtId="177" fontId="20" fillId="0" borderId="5" xfId="0" applyNumberFormat="1" applyFont="1" applyFill="1" applyBorder="1" applyAlignment="1">
      <alignment horizontal="distributed" vertical="center"/>
    </xf>
    <xf numFmtId="177" fontId="20" fillId="0" borderId="7" xfId="0" applyNumberFormat="1" applyFont="1" applyFill="1" applyBorder="1" applyAlignment="1">
      <alignment horizontal="distributed" vertical="center"/>
    </xf>
    <xf numFmtId="177" fontId="20" fillId="0" borderId="8" xfId="0" applyNumberFormat="1" applyFont="1" applyFill="1" applyBorder="1" applyAlignment="1">
      <alignment horizontal="center" vertical="center"/>
    </xf>
    <xf numFmtId="177" fontId="20" fillId="0" borderId="6" xfId="0" applyNumberFormat="1" applyFont="1" applyFill="1" applyBorder="1" applyAlignment="1">
      <alignment horizontal="center" vertical="center"/>
    </xf>
    <xf numFmtId="177" fontId="20" fillId="0" borderId="21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0" fillId="0" borderId="2" xfId="0" applyNumberFormat="1" applyFont="1" applyFill="1" applyBorder="1" applyAlignment="1">
      <alignment horizontal="center" vertical="center"/>
    </xf>
    <xf numFmtId="177" fontId="20" fillId="0" borderId="13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 textRotation="255"/>
    </xf>
    <xf numFmtId="177" fontId="20" fillId="0" borderId="13" xfId="0" applyNumberFormat="1" applyFont="1" applyFill="1" applyBorder="1" applyAlignment="1">
      <alignment horizontal="center" vertical="center" textRotation="255"/>
    </xf>
    <xf numFmtId="177" fontId="20" fillId="0" borderId="8" xfId="0" applyNumberFormat="1" applyFont="1" applyFill="1" applyBorder="1" applyAlignment="1">
      <alignment horizontal="center" vertical="center" textRotation="255"/>
    </xf>
    <xf numFmtId="177" fontId="20" fillId="0" borderId="21" xfId="0" applyNumberFormat="1" applyFont="1" applyFill="1" applyBorder="1" applyAlignment="1">
      <alignment horizontal="center" vertical="center" textRotation="255"/>
    </xf>
    <xf numFmtId="177" fontId="20" fillId="0" borderId="8" xfId="0" applyNumberFormat="1" applyFont="1" applyFill="1" applyBorder="1" applyAlignment="1">
      <alignment horizontal="distributed" vertical="center"/>
    </xf>
    <xf numFmtId="177" fontId="20" fillId="0" borderId="6" xfId="0" applyNumberFormat="1" applyFont="1" applyFill="1" applyBorder="1" applyAlignment="1">
      <alignment horizontal="distributed" vertical="center"/>
    </xf>
    <xf numFmtId="177" fontId="20" fillId="0" borderId="1" xfId="0" applyNumberFormat="1" applyFont="1" applyFill="1" applyBorder="1" applyAlignment="1">
      <alignment horizontal="center" vertical="center" wrapText="1"/>
    </xf>
    <xf numFmtId="177" fontId="20" fillId="0" borderId="13" xfId="0" applyNumberFormat="1" applyFont="1" applyFill="1" applyBorder="1" applyAlignment="1">
      <alignment horizontal="center" vertical="center" wrapText="1"/>
    </xf>
    <xf numFmtId="177" fontId="20" fillId="0" borderId="3" xfId="0" applyNumberFormat="1" applyFont="1" applyFill="1" applyBorder="1" applyAlignment="1">
      <alignment horizontal="center" vertical="center" wrapText="1"/>
    </xf>
    <xf numFmtId="177" fontId="20" fillId="0" borderId="12" xfId="0" applyNumberFormat="1" applyFont="1" applyFill="1" applyBorder="1" applyAlignment="1">
      <alignment horizontal="center" vertical="center" wrapText="1"/>
    </xf>
    <xf numFmtId="177" fontId="20" fillId="0" borderId="8" xfId="0" applyNumberFormat="1" applyFont="1" applyFill="1" applyBorder="1" applyAlignment="1">
      <alignment horizontal="center" vertical="center" wrapText="1"/>
    </xf>
    <xf numFmtId="177" fontId="20" fillId="0" borderId="21" xfId="0" applyNumberFormat="1" applyFont="1" applyFill="1" applyBorder="1" applyAlignment="1">
      <alignment horizontal="center" vertical="center" wrapText="1"/>
    </xf>
    <xf numFmtId="177" fontId="24" fillId="0" borderId="1" xfId="0" applyNumberFormat="1" applyFont="1" applyFill="1" applyBorder="1" applyAlignment="1">
      <alignment horizontal="distributed" vertical="center" wrapText="1"/>
    </xf>
    <xf numFmtId="177" fontId="24" fillId="0" borderId="2" xfId="0" applyNumberFormat="1" applyFont="1" applyFill="1" applyBorder="1" applyAlignment="1">
      <alignment horizontal="distributed" vertical="center" wrapText="1"/>
    </xf>
    <xf numFmtId="177" fontId="24" fillId="0" borderId="13" xfId="0" applyNumberFormat="1" applyFont="1" applyFill="1" applyBorder="1" applyAlignment="1">
      <alignment horizontal="distributed" vertical="center" wrapText="1"/>
    </xf>
    <xf numFmtId="177" fontId="24" fillId="0" borderId="8" xfId="0" applyNumberFormat="1" applyFont="1" applyFill="1" applyBorder="1" applyAlignment="1">
      <alignment horizontal="distributed" vertical="center" wrapText="1"/>
    </xf>
    <xf numFmtId="177" fontId="24" fillId="0" borderId="6" xfId="0" applyNumberFormat="1" applyFont="1" applyFill="1" applyBorder="1" applyAlignment="1">
      <alignment horizontal="distributed" vertical="center" wrapText="1"/>
    </xf>
    <xf numFmtId="177" fontId="24" fillId="0" borderId="21" xfId="0" applyNumberFormat="1" applyFont="1" applyFill="1" applyBorder="1" applyAlignment="1">
      <alignment horizontal="distributed" vertical="center" wrapText="1"/>
    </xf>
    <xf numFmtId="177" fontId="24" fillId="0" borderId="5" xfId="0" applyNumberFormat="1" applyFont="1" applyFill="1" applyBorder="1" applyAlignment="1">
      <alignment horizontal="distributed" vertical="center"/>
    </xf>
    <xf numFmtId="177" fontId="24" fillId="0" borderId="7" xfId="0" applyNumberFormat="1" applyFont="1" applyFill="1" applyBorder="1" applyAlignment="1">
      <alignment horizontal="distributed" vertical="center"/>
    </xf>
    <xf numFmtId="177" fontId="20" fillId="0" borderId="4" xfId="0" applyNumberFormat="1" applyFont="1" applyFill="1" applyBorder="1" applyAlignment="1">
      <alignment horizontal="distributed" vertical="center"/>
    </xf>
    <xf numFmtId="177" fontId="24" fillId="0" borderId="9" xfId="0" applyNumberFormat="1" applyFont="1" applyFill="1" applyBorder="1" applyAlignment="1">
      <alignment horizontal="distributed" vertical="center"/>
    </xf>
    <xf numFmtId="177" fontId="24" fillId="0" borderId="11" xfId="0" applyNumberFormat="1" applyFont="1" applyFill="1" applyBorder="1" applyAlignment="1">
      <alignment horizontal="distributed" vertical="center"/>
    </xf>
    <xf numFmtId="177" fontId="24" fillId="0" borderId="14" xfId="0" applyNumberFormat="1" applyFont="1" applyFill="1" applyBorder="1" applyAlignment="1">
      <alignment horizontal="distributed" vertical="center"/>
    </xf>
    <xf numFmtId="177" fontId="25" fillId="0" borderId="5" xfId="0" applyNumberFormat="1" applyFont="1" applyFill="1" applyBorder="1" applyAlignment="1">
      <alignment horizontal="distributed" vertical="center"/>
    </xf>
    <xf numFmtId="177" fontId="25" fillId="0" borderId="7" xfId="0" applyNumberFormat="1" applyFont="1" applyFill="1" applyBorder="1" applyAlignment="1">
      <alignment horizontal="distributed" vertical="center"/>
    </xf>
    <xf numFmtId="177" fontId="25" fillId="0" borderId="14" xfId="0" applyNumberFormat="1" applyFont="1" applyFill="1" applyBorder="1" applyAlignment="1">
      <alignment horizontal="distributed" vertical="center"/>
    </xf>
    <xf numFmtId="177" fontId="20" fillId="0" borderId="9" xfId="0" applyNumberFormat="1" applyFont="1" applyFill="1" applyBorder="1" applyAlignment="1">
      <alignment horizontal="center" vertical="center" textRotation="255" wrapText="1"/>
    </xf>
    <xf numFmtId="177" fontId="20" fillId="0" borderId="10" xfId="0" applyNumberFormat="1" applyFont="1" applyFill="1" applyBorder="1" applyAlignment="1">
      <alignment horizontal="center" vertical="center" textRotation="255"/>
    </xf>
    <xf numFmtId="177" fontId="20" fillId="0" borderId="11" xfId="0" applyNumberFormat="1" applyFont="1" applyFill="1" applyBorder="1" applyAlignment="1">
      <alignment horizontal="center" vertical="center" textRotation="255"/>
    </xf>
    <xf numFmtId="49" fontId="19" fillId="0" borderId="9" xfId="0" applyNumberFormat="1" applyFont="1" applyBorder="1" applyAlignment="1">
      <alignment horizontal="center" vertical="distributed" textRotation="255"/>
    </xf>
    <xf numFmtId="0" fontId="33" fillId="0" borderId="10" xfId="0" applyFont="1" applyBorder="1" applyAlignment="1">
      <alignment horizontal="center" vertical="distributed" textRotation="255"/>
    </xf>
    <xf numFmtId="0" fontId="33" fillId="0" borderId="11" xfId="0" applyFont="1" applyBorder="1" applyAlignment="1">
      <alignment horizontal="center" vertical="distributed" textRotation="255"/>
    </xf>
    <xf numFmtId="49" fontId="19" fillId="0" borderId="1" xfId="0" applyNumberFormat="1" applyFont="1" applyBorder="1" applyAlignment="1">
      <alignment horizontal="distributed" vertical="center" wrapText="1"/>
    </xf>
    <xf numFmtId="0" fontId="33" fillId="0" borderId="13" xfId="0" applyFont="1" applyBorder="1" applyAlignment="1">
      <alignment horizontal="distributed" vertical="center" wrapText="1"/>
    </xf>
    <xf numFmtId="0" fontId="33" fillId="0" borderId="8" xfId="0" applyFont="1" applyBorder="1" applyAlignment="1">
      <alignment horizontal="distributed" vertical="center" wrapText="1"/>
    </xf>
    <xf numFmtId="0" fontId="33" fillId="0" borderId="21" xfId="0" applyFont="1" applyBorder="1" applyAlignment="1">
      <alignment horizontal="distributed" vertical="center" wrapText="1"/>
    </xf>
    <xf numFmtId="0" fontId="33" fillId="0" borderId="3" xfId="0" applyFont="1" applyBorder="1" applyAlignment="1">
      <alignment horizontal="distributed" vertical="center" wrapText="1"/>
    </xf>
    <xf numFmtId="0" fontId="33" fillId="0" borderId="12" xfId="0" applyFont="1" applyBorder="1" applyAlignment="1">
      <alignment horizontal="distributed" vertical="center" wrapText="1"/>
    </xf>
    <xf numFmtId="49" fontId="23" fillId="0" borderId="5" xfId="0" applyNumberFormat="1" applyFont="1" applyBorder="1" applyAlignment="1">
      <alignment horizontal="distributed" vertical="center" wrapText="1"/>
    </xf>
    <xf numFmtId="49" fontId="19" fillId="0" borderId="5" xfId="0" quotePrefix="1" applyNumberFormat="1" applyFont="1" applyFill="1" applyBorder="1" applyAlignment="1">
      <alignment horizontal="center" vertical="center"/>
    </xf>
    <xf numFmtId="49" fontId="19" fillId="0" borderId="7" xfId="0" quotePrefix="1" applyNumberFormat="1" applyFont="1" applyFill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center" vertical="center" textRotation="255"/>
    </xf>
    <xf numFmtId="49" fontId="19" fillId="0" borderId="10" xfId="0" applyNumberFormat="1" applyFont="1" applyFill="1" applyBorder="1" applyAlignment="1">
      <alignment horizontal="center" vertical="center" textRotation="255"/>
    </xf>
    <xf numFmtId="49" fontId="19" fillId="0" borderId="11" xfId="0" applyNumberFormat="1" applyFont="1" applyFill="1" applyBorder="1" applyAlignment="1">
      <alignment horizontal="center" vertical="center" textRotation="255"/>
    </xf>
    <xf numFmtId="49" fontId="19" fillId="0" borderId="5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distributed" vertical="center" wrapText="1"/>
    </xf>
    <xf numFmtId="49" fontId="24" fillId="0" borderId="7" xfId="0" applyNumberFormat="1" applyFont="1" applyFill="1" applyBorder="1" applyAlignment="1">
      <alignment horizontal="distributed" vertical="center"/>
    </xf>
    <xf numFmtId="49" fontId="19" fillId="0" borderId="2" xfId="0" applyNumberFormat="1" applyFont="1" applyFill="1" applyBorder="1" applyAlignment="1">
      <alignment horizontal="distributed" vertical="center"/>
    </xf>
    <xf numFmtId="49" fontId="19" fillId="0" borderId="6" xfId="0" applyNumberFormat="1" applyFont="1" applyFill="1" applyBorder="1" applyAlignment="1">
      <alignment horizontal="distributed" vertical="center"/>
    </xf>
    <xf numFmtId="49" fontId="19" fillId="0" borderId="13" xfId="0" applyNumberFormat="1" applyFont="1" applyFill="1" applyBorder="1" applyAlignment="1">
      <alignment horizontal="distributed" vertical="center"/>
    </xf>
    <xf numFmtId="49" fontId="19" fillId="0" borderId="12" xfId="0" applyNumberFormat="1" applyFont="1" applyFill="1" applyBorder="1" applyAlignment="1">
      <alignment horizontal="distributed" vertical="center"/>
    </xf>
    <xf numFmtId="49" fontId="19" fillId="0" borderId="21" xfId="0" applyNumberFormat="1" applyFont="1" applyFill="1" applyBorder="1" applyAlignment="1">
      <alignment horizontal="distributed" vertical="center"/>
    </xf>
    <xf numFmtId="49" fontId="19" fillId="0" borderId="5" xfId="0" applyNumberFormat="1" applyFont="1" applyFill="1" applyBorder="1" applyAlignment="1">
      <alignment horizontal="distributed" vertical="center"/>
    </xf>
    <xf numFmtId="49" fontId="24" fillId="0" borderId="5" xfId="0" applyNumberFormat="1" applyFont="1" applyFill="1" applyBorder="1" applyAlignment="1">
      <alignment horizontal="distributed" vertical="center" wrapText="1" shrinkToFit="1"/>
    </xf>
    <xf numFmtId="49" fontId="24" fillId="0" borderId="7" xfId="0" applyNumberFormat="1" applyFont="1" applyFill="1" applyBorder="1" applyAlignment="1">
      <alignment horizontal="distributed" vertical="center" shrinkToFit="1"/>
    </xf>
    <xf numFmtId="49" fontId="19" fillId="0" borderId="1" xfId="0" quotePrefix="1" applyNumberFormat="1" applyFont="1" applyFill="1" applyBorder="1" applyAlignment="1">
      <alignment horizontal="center" vertical="center"/>
    </xf>
    <xf numFmtId="49" fontId="19" fillId="0" borderId="2" xfId="0" quotePrefix="1" applyNumberFormat="1" applyFont="1" applyFill="1" applyBorder="1" applyAlignment="1">
      <alignment horizontal="center" vertical="center"/>
    </xf>
    <xf numFmtId="49" fontId="19" fillId="0" borderId="3" xfId="0" quotePrefix="1" applyNumberFormat="1" applyFont="1" applyFill="1" applyBorder="1" applyAlignment="1">
      <alignment horizontal="center" vertical="center"/>
    </xf>
    <xf numFmtId="49" fontId="19" fillId="0" borderId="0" xfId="0" quotePrefix="1" applyNumberFormat="1" applyFont="1" applyFill="1" applyBorder="1" applyAlignment="1">
      <alignment horizontal="center" vertical="center"/>
    </xf>
    <xf numFmtId="49" fontId="19" fillId="0" borderId="8" xfId="0" quotePrefix="1" applyNumberFormat="1" applyFont="1" applyFill="1" applyBorder="1" applyAlignment="1">
      <alignment horizontal="center" vertical="center"/>
    </xf>
    <xf numFmtId="49" fontId="19" fillId="0" borderId="6" xfId="0" quotePrefix="1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29" fillId="0" borderId="8" xfId="0" applyFont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  <xf numFmtId="0" fontId="28" fillId="0" borderId="5" xfId="0" applyFont="1" applyBorder="1" applyAlignment="1">
      <alignment horizontal="distributed" vertical="center" wrapText="1"/>
    </xf>
    <xf numFmtId="0" fontId="29" fillId="0" borderId="7" xfId="0" applyFont="1" applyBorder="1" applyAlignment="1">
      <alignment horizontal="distributed" vertical="center" wrapText="1"/>
    </xf>
    <xf numFmtId="0" fontId="29" fillId="0" borderId="14" xfId="0" applyFont="1" applyBorder="1" applyAlignment="1">
      <alignment horizontal="distributed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center"/>
    </xf>
    <xf numFmtId="49" fontId="7" fillId="0" borderId="2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7" fillId="0" borderId="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distributed" vertical="center"/>
    </xf>
    <xf numFmtId="0" fontId="6" fillId="0" borderId="1" xfId="0" quotePrefix="1" applyFont="1" applyBorder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49" fontId="3" fillId="0" borderId="5" xfId="0" applyNumberFormat="1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49" fontId="4" fillId="0" borderId="5" xfId="0" applyNumberFormat="1" applyFont="1" applyBorder="1" applyAlignment="1">
      <alignment horizontal="distributed" vertical="center" shrinkToFit="1"/>
    </xf>
    <xf numFmtId="0" fontId="16" fillId="0" borderId="7" xfId="0" applyFont="1" applyBorder="1" applyAlignment="1">
      <alignment horizontal="distributed" vertical="center" shrinkToFit="1"/>
    </xf>
    <xf numFmtId="0" fontId="16" fillId="0" borderId="14" xfId="0" applyFont="1" applyBorder="1" applyAlignment="1">
      <alignment horizontal="distributed" vertical="center" shrinkToFit="1"/>
    </xf>
    <xf numFmtId="177" fontId="4" fillId="0" borderId="1" xfId="0" applyNumberFormat="1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0" fontId="30" fillId="0" borderId="21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0" fillId="0" borderId="14" xfId="0" applyBorder="1" applyAlignment="1">
      <alignment horizontal="distributed" vertical="center"/>
    </xf>
    <xf numFmtId="177" fontId="4" fillId="0" borderId="5" xfId="0" applyNumberFormat="1" applyFont="1" applyFill="1" applyBorder="1" applyAlignment="1">
      <alignment horizontal="left" vertical="center"/>
    </xf>
    <xf numFmtId="177" fontId="4" fillId="0" borderId="14" xfId="0" applyNumberFormat="1" applyFont="1" applyFill="1" applyBorder="1" applyAlignment="1">
      <alignment horizontal="left" vertical="center"/>
    </xf>
    <xf numFmtId="177" fontId="4" fillId="0" borderId="17" xfId="0" applyNumberFormat="1" applyFont="1" applyFill="1" applyBorder="1" applyAlignment="1">
      <alignment horizontal="distributed" vertical="center"/>
    </xf>
    <xf numFmtId="3" fontId="15" fillId="3" borderId="15" xfId="0" applyNumberFormat="1" applyFont="1" applyFill="1" applyBorder="1" applyAlignment="1">
      <alignment horizontal="distributed" vertical="center"/>
    </xf>
    <xf numFmtId="3" fontId="15" fillId="3" borderId="25" xfId="0" applyNumberFormat="1" applyFont="1" applyFill="1" applyBorder="1" applyAlignment="1">
      <alignment horizontal="distributed" vertical="center"/>
    </xf>
    <xf numFmtId="177" fontId="4" fillId="0" borderId="19" xfId="0" applyNumberFormat="1" applyFont="1" applyFill="1" applyBorder="1" applyAlignment="1">
      <alignment horizontal="left" vertical="center"/>
    </xf>
    <xf numFmtId="177" fontId="4" fillId="0" borderId="26" xfId="0" applyNumberFormat="1" applyFont="1" applyFill="1" applyBorder="1" applyAlignment="1">
      <alignment horizontal="left" vertical="center"/>
    </xf>
    <xf numFmtId="177" fontId="16" fillId="0" borderId="0" xfId="0" applyNumberFormat="1" applyFont="1" applyFill="1" applyBorder="1" applyAlignment="1">
      <alignment horizontal="distributed" vertical="center" wrapText="1"/>
    </xf>
    <xf numFmtId="3" fontId="17" fillId="3" borderId="12" xfId="0" applyNumberFormat="1" applyFont="1" applyFill="1" applyBorder="1" applyAlignment="1">
      <alignment horizontal="distributed"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left" vertical="center"/>
    </xf>
    <xf numFmtId="177" fontId="6" fillId="0" borderId="2" xfId="0" applyNumberFormat="1" applyFont="1" applyFill="1" applyBorder="1" applyAlignment="1">
      <alignment horizontal="left" vertical="center"/>
    </xf>
    <xf numFmtId="177" fontId="6" fillId="0" borderId="13" xfId="0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center" vertical="center"/>
    </xf>
    <xf numFmtId="177" fontId="6" fillId="0" borderId="12" xfId="0" applyNumberFormat="1" applyFont="1" applyFill="1" applyBorder="1" applyAlignment="1">
      <alignment horizontal="center" vertical="center"/>
    </xf>
    <xf numFmtId="177" fontId="6" fillId="0" borderId="22" xfId="0" applyNumberFormat="1" applyFont="1" applyFill="1" applyBorder="1" applyAlignment="1">
      <alignment horizontal="center" vertical="center"/>
    </xf>
    <xf numFmtId="177" fontId="6" fillId="0" borderId="24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distributed" vertical="center"/>
    </xf>
    <xf numFmtId="49" fontId="3" fillId="0" borderId="2" xfId="0" applyNumberFormat="1" applyFont="1" applyBorder="1" applyAlignment="1">
      <alignment horizontal="distributed" vertical="center"/>
    </xf>
    <xf numFmtId="49" fontId="3" fillId="0" borderId="6" xfId="0" applyNumberFormat="1" applyFont="1" applyBorder="1" applyAlignment="1">
      <alignment horizontal="distributed" vertical="center"/>
    </xf>
    <xf numFmtId="49" fontId="3" fillId="2" borderId="7" xfId="0" applyNumberFormat="1" applyFont="1" applyFill="1" applyBorder="1" applyAlignment="1">
      <alignment horizontal="distributed" vertical="center"/>
    </xf>
    <xf numFmtId="49" fontId="3" fillId="0" borderId="0" xfId="0" applyNumberFormat="1" applyFont="1" applyBorder="1" applyAlignment="1">
      <alignment horizontal="distributed" vertical="center"/>
    </xf>
    <xf numFmtId="177" fontId="4" fillId="0" borderId="15" xfId="0" applyNumberFormat="1" applyFont="1" applyFill="1" applyBorder="1" applyAlignment="1">
      <alignment horizontal="distributed" vertical="center"/>
    </xf>
    <xf numFmtId="177" fontId="4" fillId="0" borderId="25" xfId="0" applyNumberFormat="1" applyFont="1" applyFill="1" applyBorder="1" applyAlignment="1">
      <alignment horizontal="distributed" vertical="center"/>
    </xf>
    <xf numFmtId="49" fontId="3" fillId="0" borderId="9" xfId="0" applyNumberFormat="1" applyFont="1" applyBorder="1" applyAlignment="1">
      <alignment horizontal="center" vertical="distributed" textRotation="255"/>
    </xf>
    <xf numFmtId="0" fontId="0" fillId="0" borderId="10" xfId="0" applyBorder="1" applyAlignment="1">
      <alignment horizontal="center" vertical="distributed" textRotation="255"/>
    </xf>
    <xf numFmtId="0" fontId="0" fillId="0" borderId="27" xfId="0" applyBorder="1" applyAlignment="1">
      <alignment horizontal="center" vertical="distributed" textRotation="255"/>
    </xf>
    <xf numFmtId="49" fontId="3" fillId="0" borderId="1" xfId="0" applyNumberFormat="1" applyFont="1" applyBorder="1" applyAlignment="1">
      <alignment horizontal="distributed" vertical="center" wrapText="1"/>
    </xf>
    <xf numFmtId="0" fontId="0" fillId="0" borderId="13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21" xfId="0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49" fontId="3" fillId="0" borderId="5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177" fontId="6" fillId="0" borderId="3" xfId="0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177" fontId="6" fillId="0" borderId="12" xfId="0" applyNumberFormat="1" applyFont="1" applyFill="1" applyBorder="1" applyAlignment="1">
      <alignment horizontal="left" vertical="center"/>
    </xf>
    <xf numFmtId="177" fontId="7" fillId="0" borderId="18" xfId="0" applyNumberFormat="1" applyFont="1" applyBorder="1" applyAlignment="1">
      <alignment horizontal="distributed" vertical="center"/>
    </xf>
    <xf numFmtId="177" fontId="7" fillId="0" borderId="7" xfId="0" applyNumberFormat="1" applyFont="1" applyBorder="1" applyAlignment="1">
      <alignment horizontal="distributed" vertical="center"/>
    </xf>
    <xf numFmtId="177" fontId="7" fillId="0" borderId="7" xfId="0" applyNumberFormat="1" applyFont="1" applyFill="1" applyBorder="1" applyAlignment="1">
      <alignment horizontal="distributed" vertical="center"/>
    </xf>
    <xf numFmtId="177" fontId="7" fillId="5" borderId="7" xfId="0" applyNumberFormat="1" applyFont="1" applyFill="1" applyBorder="1" applyAlignment="1">
      <alignment horizontal="distributed" vertical="center"/>
    </xf>
    <xf numFmtId="177" fontId="7" fillId="0" borderId="5" xfId="0" applyNumberFormat="1" applyFont="1" applyFill="1" applyBorder="1" applyAlignment="1">
      <alignment horizontal="distributed" vertical="center"/>
    </xf>
    <xf numFmtId="177" fontId="7" fillId="0" borderId="5" xfId="0" applyNumberFormat="1" applyFont="1" applyBorder="1" applyAlignment="1">
      <alignment horizontal="distributed" vertical="center"/>
    </xf>
    <xf numFmtId="177" fontId="8" fillId="0" borderId="5" xfId="0" applyNumberFormat="1" applyFont="1" applyBorder="1" applyAlignment="1">
      <alignment horizontal="distributed" vertical="center"/>
    </xf>
    <xf numFmtId="177" fontId="8" fillId="0" borderId="7" xfId="0" applyNumberFormat="1" applyFont="1" applyBorder="1" applyAlignment="1">
      <alignment horizontal="distributed" vertical="center"/>
    </xf>
    <xf numFmtId="177" fontId="6" fillId="0" borderId="7" xfId="0" applyNumberFormat="1" applyFont="1" applyBorder="1" applyAlignment="1">
      <alignment horizontal="distributed" vertical="center"/>
    </xf>
    <xf numFmtId="177" fontId="7" fillId="0" borderId="2" xfId="0" applyNumberFormat="1" applyFont="1" applyBorder="1" applyAlignment="1">
      <alignment horizontal="distributed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7" fillId="0" borderId="13" xfId="0" applyNumberFormat="1" applyFont="1" applyBorder="1" applyAlignment="1">
      <alignment horizontal="distributed" vertical="center"/>
    </xf>
    <xf numFmtId="177" fontId="7" fillId="0" borderId="5" xfId="0" applyNumberFormat="1" applyFont="1" applyBorder="1" applyAlignment="1">
      <alignment horizontal="left" vertical="center"/>
    </xf>
    <xf numFmtId="177" fontId="7" fillId="0" borderId="7" xfId="0" applyNumberFormat="1" applyFont="1" applyBorder="1" applyAlignment="1">
      <alignment horizontal="left" vertical="center"/>
    </xf>
    <xf numFmtId="177" fontId="7" fillId="0" borderId="21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distributed" vertical="center"/>
    </xf>
    <xf numFmtId="177" fontId="7" fillId="0" borderId="6" xfId="0" applyNumberFormat="1" applyFont="1" applyBorder="1" applyAlignment="1">
      <alignment horizontal="distributed"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177" fontId="7" fillId="0" borderId="13" xfId="0" applyNumberFormat="1" applyFont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left" vertical="center"/>
    </xf>
    <xf numFmtId="177" fontId="6" fillId="0" borderId="1" xfId="0" applyNumberFormat="1" applyFont="1" applyFill="1" applyBorder="1" applyAlignment="1">
      <alignment horizontal="distributed" vertical="center" wrapText="1"/>
    </xf>
    <xf numFmtId="177" fontId="6" fillId="0" borderId="2" xfId="0" applyNumberFormat="1" applyFont="1" applyFill="1" applyBorder="1" applyAlignment="1">
      <alignment horizontal="distributed" vertical="center" wrapText="1"/>
    </xf>
    <xf numFmtId="177" fontId="6" fillId="0" borderId="13" xfId="0" applyNumberFormat="1" applyFont="1" applyFill="1" applyBorder="1" applyAlignment="1">
      <alignment horizontal="distributed" vertical="center" wrapText="1"/>
    </xf>
    <xf numFmtId="177" fontId="6" fillId="0" borderId="8" xfId="0" applyNumberFormat="1" applyFont="1" applyFill="1" applyBorder="1" applyAlignment="1">
      <alignment horizontal="distributed" vertical="center" wrapText="1"/>
    </xf>
    <xf numFmtId="177" fontId="6" fillId="0" borderId="6" xfId="0" applyNumberFormat="1" applyFont="1" applyFill="1" applyBorder="1" applyAlignment="1">
      <alignment horizontal="distributed" vertical="center" wrapText="1"/>
    </xf>
    <xf numFmtId="177" fontId="6" fillId="0" borderId="21" xfId="0" applyNumberFormat="1" applyFont="1" applyFill="1" applyBorder="1" applyAlignment="1">
      <alignment horizontal="distributed" vertical="center" wrapText="1"/>
    </xf>
    <xf numFmtId="177" fontId="7" fillId="0" borderId="5" xfId="0" applyNumberFormat="1" applyFont="1" applyFill="1" applyBorder="1" applyAlignment="1">
      <alignment horizontal="left" vertical="center"/>
    </xf>
    <xf numFmtId="177" fontId="7" fillId="0" borderId="7" xfId="0" applyNumberFormat="1" applyFont="1" applyFill="1" applyBorder="1" applyAlignment="1">
      <alignment horizontal="left" vertical="center"/>
    </xf>
    <xf numFmtId="177" fontId="7" fillId="0" borderId="1" xfId="0" applyNumberFormat="1" applyFont="1" applyFill="1" applyBorder="1" applyAlignment="1">
      <alignment horizontal="distributed" vertical="center" wrapText="1"/>
    </xf>
    <xf numFmtId="177" fontId="7" fillId="0" borderId="2" xfId="0" applyNumberFormat="1" applyFont="1" applyFill="1" applyBorder="1" applyAlignment="1">
      <alignment horizontal="distributed" vertical="center" wrapText="1"/>
    </xf>
    <xf numFmtId="177" fontId="7" fillId="0" borderId="13" xfId="0" applyNumberFormat="1" applyFont="1" applyFill="1" applyBorder="1" applyAlignment="1">
      <alignment horizontal="distributed" vertical="center" wrapText="1"/>
    </xf>
    <xf numFmtId="177" fontId="7" fillId="0" borderId="8" xfId="0" applyNumberFormat="1" applyFont="1" applyFill="1" applyBorder="1" applyAlignment="1">
      <alignment horizontal="distributed" vertical="center" wrapText="1"/>
    </xf>
    <xf numFmtId="177" fontId="7" fillId="0" borderId="6" xfId="0" applyNumberFormat="1" applyFont="1" applyFill="1" applyBorder="1" applyAlignment="1">
      <alignment horizontal="distributed" vertical="center" wrapText="1"/>
    </xf>
    <xf numFmtId="177" fontId="7" fillId="0" borderId="21" xfId="0" applyNumberFormat="1" applyFont="1" applyFill="1" applyBorder="1" applyAlignment="1">
      <alignment horizontal="distributed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/>
    </xf>
    <xf numFmtId="177" fontId="6" fillId="0" borderId="8" xfId="0" applyNumberFormat="1" applyFont="1" applyFill="1" applyBorder="1" applyAlignment="1">
      <alignment horizontal="left" vertical="center"/>
    </xf>
    <xf numFmtId="177" fontId="6" fillId="0" borderId="6" xfId="0" applyNumberFormat="1" applyFont="1" applyFill="1" applyBorder="1" applyAlignment="1">
      <alignment horizontal="left" vertical="center"/>
    </xf>
    <xf numFmtId="177" fontId="6" fillId="0" borderId="21" xfId="0" applyNumberFormat="1" applyFont="1" applyFill="1" applyBorder="1" applyAlignment="1">
      <alignment horizontal="left" vertical="center"/>
    </xf>
    <xf numFmtId="177" fontId="4" fillId="0" borderId="3" xfId="0" applyNumberFormat="1" applyFont="1" applyFill="1" applyBorder="1" applyAlignment="1">
      <alignment horizontal="distributed" vertical="center"/>
    </xf>
    <xf numFmtId="3" fontId="15" fillId="3" borderId="0" xfId="0" applyNumberFormat="1" applyFont="1" applyFill="1" applyBorder="1" applyAlignment="1">
      <alignment horizontal="distributed" vertical="center"/>
    </xf>
    <xf numFmtId="3" fontId="15" fillId="3" borderId="12" xfId="0" applyNumberFormat="1" applyFont="1" applyFill="1" applyBorder="1" applyAlignment="1">
      <alignment horizontal="distributed" vertical="center"/>
    </xf>
    <xf numFmtId="177" fontId="4" fillId="0" borderId="8" xfId="0" applyNumberFormat="1" applyFont="1" applyFill="1" applyBorder="1" applyAlignment="1">
      <alignment horizontal="left" vertical="center"/>
    </xf>
    <xf numFmtId="177" fontId="4" fillId="0" borderId="21" xfId="0" applyNumberFormat="1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23表" xfId="2" xr:uid="{00000000-0005-0000-0000-000002000000}"/>
  </cellStyles>
  <dxfs count="0"/>
  <tableStyles count="1" defaultTableStyle="TableStyleMedium2" defaultPivotStyle="PivotStyleLight16">
    <tableStyle name="Invisible" pivot="0" table="0" count="0" xr9:uid="{5F7702E5-DA8F-4003-9369-073B1232DDB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6</xdr:row>
      <xdr:rowOff>9525</xdr:rowOff>
    </xdr:from>
    <xdr:to>
      <xdr:col>6</xdr:col>
      <xdr:colOff>323850</xdr:colOff>
      <xdr:row>7</xdr:row>
      <xdr:rowOff>0</xdr:rowOff>
    </xdr:to>
    <xdr:sp macro="" textlink="">
      <xdr:nvSpPr>
        <xdr:cNvPr id="1154" name="Line 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>
          <a:spLocks noChangeShapeType="1"/>
        </xdr:cNvSpPr>
      </xdr:nvSpPr>
      <xdr:spPr bwMode="auto">
        <a:xfrm>
          <a:off x="552450" y="1028700"/>
          <a:ext cx="182880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7</xdr:col>
      <xdr:colOff>0</xdr:colOff>
      <xdr:row>8</xdr:row>
      <xdr:rowOff>0</xdr:rowOff>
    </xdr:to>
    <xdr:sp macro="" textlink="">
      <xdr:nvSpPr>
        <xdr:cNvPr id="1155" name="Line 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>
          <a:spLocks noChangeShapeType="1"/>
        </xdr:cNvSpPr>
      </xdr:nvSpPr>
      <xdr:spPr bwMode="auto">
        <a:xfrm>
          <a:off x="561975" y="1028700"/>
          <a:ext cx="18192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2114" name="Line 2">
          <a:extLst>
            <a:ext uri="{FF2B5EF4-FFF2-40B4-BE49-F238E27FC236}">
              <a16:creationId xmlns:a16="http://schemas.microsoft.com/office/drawing/2014/main" id="{00000000-0008-0000-0100-00004208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321945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139" name="Line 3">
          <a:extLst>
            <a:ext uri="{FF2B5EF4-FFF2-40B4-BE49-F238E27FC236}">
              <a16:creationId xmlns:a16="http://schemas.microsoft.com/office/drawing/2014/main" id="{00000000-0008-0000-0200-0000430C0000}"/>
            </a:ext>
          </a:extLst>
        </xdr:cNvPr>
        <xdr:cNvSpPr>
          <a:spLocks noChangeShapeType="1"/>
        </xdr:cNvSpPr>
      </xdr:nvSpPr>
      <xdr:spPr bwMode="auto">
        <a:xfrm>
          <a:off x="523875" y="895350"/>
          <a:ext cx="30765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7549" name="Line 1">
          <a:extLst>
            <a:ext uri="{FF2B5EF4-FFF2-40B4-BE49-F238E27FC236}">
              <a16:creationId xmlns:a16="http://schemas.microsoft.com/office/drawing/2014/main" id="{00000000-0008-0000-0300-00007D1D0000}"/>
            </a:ext>
          </a:extLst>
        </xdr:cNvPr>
        <xdr:cNvSpPr>
          <a:spLocks noChangeShapeType="1"/>
        </xdr:cNvSpPr>
      </xdr:nvSpPr>
      <xdr:spPr bwMode="auto">
        <a:xfrm>
          <a:off x="32004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</xdr:row>
      <xdr:rowOff>0</xdr:rowOff>
    </xdr:from>
    <xdr:to>
      <xdr:col>11</xdr:col>
      <xdr:colOff>0</xdr:colOff>
      <xdr:row>4</xdr:row>
      <xdr:rowOff>0</xdr:rowOff>
    </xdr:to>
    <xdr:sp macro="" textlink="">
      <xdr:nvSpPr>
        <xdr:cNvPr id="7550" name="Line 2">
          <a:extLst>
            <a:ext uri="{FF2B5EF4-FFF2-40B4-BE49-F238E27FC236}">
              <a16:creationId xmlns:a16="http://schemas.microsoft.com/office/drawing/2014/main" id="{00000000-0008-0000-0300-00007E1D0000}"/>
            </a:ext>
          </a:extLst>
        </xdr:cNvPr>
        <xdr:cNvSpPr>
          <a:spLocks noChangeShapeType="1"/>
        </xdr:cNvSpPr>
      </xdr:nvSpPr>
      <xdr:spPr bwMode="auto">
        <a:xfrm>
          <a:off x="53149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51" name="Line 3">
          <a:extLst>
            <a:ext uri="{FF2B5EF4-FFF2-40B4-BE49-F238E27FC236}">
              <a16:creationId xmlns:a16="http://schemas.microsoft.com/office/drawing/2014/main" id="{00000000-0008-0000-0300-00007F1D0000}"/>
            </a:ext>
          </a:extLst>
        </xdr:cNvPr>
        <xdr:cNvSpPr>
          <a:spLocks noChangeShapeType="1"/>
        </xdr:cNvSpPr>
      </xdr:nvSpPr>
      <xdr:spPr bwMode="auto">
        <a:xfrm>
          <a:off x="4257675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52" name="Line 4">
          <a:extLst>
            <a:ext uri="{FF2B5EF4-FFF2-40B4-BE49-F238E27FC236}">
              <a16:creationId xmlns:a16="http://schemas.microsoft.com/office/drawing/2014/main" id="{00000000-0008-0000-0300-0000801D0000}"/>
            </a:ext>
          </a:extLst>
        </xdr:cNvPr>
        <xdr:cNvSpPr>
          <a:spLocks noChangeShapeType="1"/>
        </xdr:cNvSpPr>
      </xdr:nvSpPr>
      <xdr:spPr bwMode="auto">
        <a:xfrm>
          <a:off x="4257675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7553" name="Line 5">
          <a:extLst>
            <a:ext uri="{FF2B5EF4-FFF2-40B4-BE49-F238E27FC236}">
              <a16:creationId xmlns:a16="http://schemas.microsoft.com/office/drawing/2014/main" id="{00000000-0008-0000-0300-0000811D0000}"/>
            </a:ext>
          </a:extLst>
        </xdr:cNvPr>
        <xdr:cNvSpPr>
          <a:spLocks noChangeShapeType="1"/>
        </xdr:cNvSpPr>
      </xdr:nvSpPr>
      <xdr:spPr bwMode="auto">
        <a:xfrm>
          <a:off x="561975" y="1266825"/>
          <a:ext cx="263842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40</xdr:row>
      <xdr:rowOff>9525</xdr:rowOff>
    </xdr:from>
    <xdr:to>
      <xdr:col>9</xdr:col>
      <xdr:colOff>0</xdr:colOff>
      <xdr:row>41</xdr:row>
      <xdr:rowOff>0</xdr:rowOff>
    </xdr:to>
    <xdr:sp macro="" textlink="">
      <xdr:nvSpPr>
        <xdr:cNvPr id="7554" name="Line 8">
          <a:extLst>
            <a:ext uri="{FF2B5EF4-FFF2-40B4-BE49-F238E27FC236}">
              <a16:creationId xmlns:a16="http://schemas.microsoft.com/office/drawing/2014/main" id="{00000000-0008-0000-0300-0000821D0000}"/>
            </a:ext>
          </a:extLst>
        </xdr:cNvPr>
        <xdr:cNvSpPr>
          <a:spLocks noChangeShapeType="1"/>
        </xdr:cNvSpPr>
      </xdr:nvSpPr>
      <xdr:spPr bwMode="auto">
        <a:xfrm>
          <a:off x="561975" y="7362825"/>
          <a:ext cx="263842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341" name="Line 1">
          <a:extLst>
            <a:ext uri="{FF2B5EF4-FFF2-40B4-BE49-F238E27FC236}">
              <a16:creationId xmlns:a16="http://schemas.microsoft.com/office/drawing/2014/main" id="{00000000-0008-0000-0400-00007D240000}"/>
            </a:ext>
          </a:extLst>
        </xdr:cNvPr>
        <xdr:cNvSpPr>
          <a:spLocks noChangeShapeType="1"/>
        </xdr:cNvSpPr>
      </xdr:nvSpPr>
      <xdr:spPr bwMode="auto">
        <a:xfrm>
          <a:off x="857250" y="123825"/>
          <a:ext cx="1962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9342" name="Line 2">
          <a:extLst>
            <a:ext uri="{FF2B5EF4-FFF2-40B4-BE49-F238E27FC236}">
              <a16:creationId xmlns:a16="http://schemas.microsoft.com/office/drawing/2014/main" id="{00000000-0008-0000-0400-00007E240000}"/>
            </a:ext>
          </a:extLst>
        </xdr:cNvPr>
        <xdr:cNvSpPr>
          <a:spLocks noChangeShapeType="1"/>
        </xdr:cNvSpPr>
      </xdr:nvSpPr>
      <xdr:spPr bwMode="auto">
        <a:xfrm>
          <a:off x="857250" y="123825"/>
          <a:ext cx="1609725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0</xdr:rowOff>
    </xdr:to>
    <xdr:sp macro="" textlink="">
      <xdr:nvSpPr>
        <xdr:cNvPr id="10489" name="Line 1">
          <a:extLst>
            <a:ext uri="{FF2B5EF4-FFF2-40B4-BE49-F238E27FC236}">
              <a16:creationId xmlns:a16="http://schemas.microsoft.com/office/drawing/2014/main" id="{00000000-0008-0000-0500-0000F928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9525</xdr:rowOff>
    </xdr:to>
    <xdr:sp macro="" textlink="">
      <xdr:nvSpPr>
        <xdr:cNvPr id="10490" name="Line 2">
          <a:extLst>
            <a:ext uri="{FF2B5EF4-FFF2-40B4-BE49-F238E27FC236}">
              <a16:creationId xmlns:a16="http://schemas.microsoft.com/office/drawing/2014/main" id="{00000000-0008-0000-0500-0000FA28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9525</xdr:rowOff>
    </xdr:to>
    <xdr:sp macro="" textlink="">
      <xdr:nvSpPr>
        <xdr:cNvPr id="10491" name="Line 3">
          <a:extLst>
            <a:ext uri="{FF2B5EF4-FFF2-40B4-BE49-F238E27FC236}">
              <a16:creationId xmlns:a16="http://schemas.microsoft.com/office/drawing/2014/main" id="{00000000-0008-0000-0500-0000FB28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</xdr:row>
      <xdr:rowOff>0</xdr:rowOff>
    </xdr:from>
    <xdr:to>
      <xdr:col>9</xdr:col>
      <xdr:colOff>552450</xdr:colOff>
      <xdr:row>2</xdr:row>
      <xdr:rowOff>0</xdr:rowOff>
    </xdr:to>
    <xdr:sp macro="" textlink="">
      <xdr:nvSpPr>
        <xdr:cNvPr id="10492" name="Line 4">
          <a:extLst>
            <a:ext uri="{FF2B5EF4-FFF2-40B4-BE49-F238E27FC236}">
              <a16:creationId xmlns:a16="http://schemas.microsoft.com/office/drawing/2014/main" id="{00000000-0008-0000-0500-0000FC280000}"/>
            </a:ext>
          </a:extLst>
        </xdr:cNvPr>
        <xdr:cNvSpPr>
          <a:spLocks noChangeShapeType="1"/>
        </xdr:cNvSpPr>
      </xdr:nvSpPr>
      <xdr:spPr bwMode="auto">
        <a:xfrm>
          <a:off x="876300" y="123825"/>
          <a:ext cx="2238375" cy="24765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N49"/>
  <sheetViews>
    <sheetView showZeros="0" tabSelected="1" view="pageBreakPreview" zoomScaleNormal="100" zoomScaleSheetLayoutView="100" workbookViewId="0"/>
  </sheetViews>
  <sheetFormatPr defaultRowHeight="14.1" customHeight="1" x14ac:dyDescent="0.15"/>
  <cols>
    <col min="1" max="1" width="3.625" style="160" customWidth="1"/>
    <col min="2" max="2" width="3.625" style="161" customWidth="1"/>
    <col min="3" max="3" width="4.125" style="160" customWidth="1"/>
    <col min="4" max="4" width="7.125" style="160" customWidth="1"/>
    <col min="5" max="9" width="4.25" style="160" customWidth="1"/>
    <col min="10" max="12" width="14.375" style="160" customWidth="1"/>
    <col min="13" max="14" width="3.625" style="160" customWidth="1"/>
    <col min="15" max="16384" width="9" style="160"/>
  </cols>
  <sheetData>
    <row r="1" spans="1:14" ht="15" customHeight="1" x14ac:dyDescent="0.15">
      <c r="C1" s="162" t="s">
        <v>253</v>
      </c>
      <c r="D1" s="372" t="s">
        <v>254</v>
      </c>
      <c r="E1" s="373"/>
      <c r="F1" s="373"/>
      <c r="G1" s="373"/>
      <c r="H1" s="374"/>
    </row>
    <row r="2" spans="1:14" s="163" customFormat="1" ht="12.75" customHeight="1" x14ac:dyDescent="0.15"/>
    <row r="3" spans="1:14" s="163" customFormat="1" ht="15" customHeight="1" x14ac:dyDescent="0.15">
      <c r="B3" s="163" t="s">
        <v>167</v>
      </c>
    </row>
    <row r="4" spans="1:14" s="163" customFormat="1" ht="9.9499999999999993" customHeight="1" x14ac:dyDescent="0.15"/>
    <row r="5" spans="1:14" s="163" customFormat="1" ht="15" customHeight="1" x14ac:dyDescent="0.15">
      <c r="C5" s="163" t="s">
        <v>168</v>
      </c>
      <c r="E5" s="164"/>
      <c r="F5" s="164"/>
    </row>
    <row r="6" spans="1:14" s="163" customFormat="1" ht="12.75" customHeight="1" x14ac:dyDescent="0.15"/>
    <row r="7" spans="1:14" ht="32.1" customHeight="1" x14ac:dyDescent="0.15">
      <c r="C7" s="165"/>
      <c r="D7" s="166"/>
      <c r="E7" s="166"/>
      <c r="F7" s="166"/>
      <c r="G7" s="166"/>
      <c r="H7" s="167"/>
      <c r="I7" s="168" t="s">
        <v>272</v>
      </c>
      <c r="J7" s="169" t="s">
        <v>67</v>
      </c>
      <c r="K7" s="169" t="s">
        <v>213</v>
      </c>
      <c r="L7" s="170" t="s">
        <v>68</v>
      </c>
    </row>
    <row r="8" spans="1:14" ht="24" customHeight="1" x14ac:dyDescent="0.15">
      <c r="A8" s="171" t="s">
        <v>211</v>
      </c>
      <c r="B8" s="172" t="s">
        <v>212</v>
      </c>
      <c r="C8" s="173" t="s">
        <v>216</v>
      </c>
      <c r="D8" s="174"/>
      <c r="E8" s="174"/>
      <c r="F8" s="174"/>
      <c r="G8" s="174"/>
      <c r="H8" s="175"/>
      <c r="I8" s="176" t="s">
        <v>327</v>
      </c>
      <c r="J8" s="263" t="s">
        <v>20</v>
      </c>
      <c r="K8" s="264" t="s">
        <v>21</v>
      </c>
      <c r="L8" s="177">
        <f>COUNTA(J8:K8)</f>
        <v>2</v>
      </c>
      <c r="M8" s="171" t="s">
        <v>211</v>
      </c>
      <c r="N8" s="172" t="s">
        <v>212</v>
      </c>
    </row>
    <row r="9" spans="1:14" ht="17.100000000000001" customHeight="1" x14ac:dyDescent="0.15">
      <c r="A9" s="178">
        <v>1</v>
      </c>
      <c r="B9" s="161">
        <v>1</v>
      </c>
      <c r="C9" s="179"/>
      <c r="D9" s="348"/>
      <c r="E9" s="348"/>
      <c r="F9" s="299"/>
      <c r="G9" s="180" t="s">
        <v>7</v>
      </c>
      <c r="H9" s="350" t="s">
        <v>170</v>
      </c>
      <c r="I9" s="351"/>
      <c r="J9" s="181" t="str">
        <f>IF('17表 (入力用)'!J4=1,"○","　")</f>
        <v>　</v>
      </c>
      <c r="K9" s="181" t="str">
        <f>IF('17表 (入力用)'!K4=1,"○","　")</f>
        <v>○</v>
      </c>
      <c r="L9" s="177">
        <f>COUNTIF(J9:K9,"○")</f>
        <v>1</v>
      </c>
      <c r="M9" s="178">
        <v>1</v>
      </c>
      <c r="N9" s="161">
        <v>1</v>
      </c>
    </row>
    <row r="10" spans="1:14" ht="17.100000000000001" customHeight="1" x14ac:dyDescent="0.15">
      <c r="A10" s="178"/>
      <c r="C10" s="302"/>
      <c r="D10" s="182"/>
      <c r="E10" s="182"/>
      <c r="F10" s="182"/>
      <c r="G10" s="180" t="s">
        <v>8</v>
      </c>
      <c r="H10" s="350" t="s">
        <v>171</v>
      </c>
      <c r="I10" s="351"/>
      <c r="J10" s="181" t="str">
        <f>IF('17表 (入力用)'!J4=2,"○","　")</f>
        <v>　</v>
      </c>
      <c r="K10" s="181" t="str">
        <f>IF('17表 (入力用)'!K4=2,"○","　")</f>
        <v>　</v>
      </c>
      <c r="L10" s="177">
        <f t="shared" ref="L10:L18" si="0">COUNTIF(J10:K10,"○")</f>
        <v>0</v>
      </c>
      <c r="M10" s="178">
        <v>0</v>
      </c>
      <c r="N10" s="161">
        <v>0</v>
      </c>
    </row>
    <row r="11" spans="1:14" ht="17.100000000000001" customHeight="1" x14ac:dyDescent="0.15">
      <c r="A11" s="178"/>
      <c r="C11" s="302"/>
      <c r="D11" s="182"/>
      <c r="E11" s="182"/>
      <c r="F11" s="182"/>
      <c r="G11" s="180" t="s">
        <v>16</v>
      </c>
      <c r="H11" s="350" t="s">
        <v>172</v>
      </c>
      <c r="I11" s="351"/>
      <c r="J11" s="181" t="str">
        <f>IF('17表 (入力用)'!J4=3,"○","　")</f>
        <v>　</v>
      </c>
      <c r="K11" s="181" t="str">
        <f>IF('17表 (入力用)'!K4=3,"○","　")</f>
        <v>　</v>
      </c>
      <c r="L11" s="177">
        <f t="shared" si="0"/>
        <v>0</v>
      </c>
      <c r="M11" s="178">
        <v>0</v>
      </c>
      <c r="N11" s="161">
        <v>0</v>
      </c>
    </row>
    <row r="12" spans="1:14" ht="17.100000000000001" customHeight="1" x14ac:dyDescent="0.15">
      <c r="A12" s="178"/>
      <c r="C12" s="302"/>
      <c r="D12" s="182"/>
      <c r="E12" s="182"/>
      <c r="F12" s="182"/>
      <c r="G12" s="180" t="s">
        <v>10</v>
      </c>
      <c r="H12" s="350" t="s">
        <v>173</v>
      </c>
      <c r="I12" s="351"/>
      <c r="J12" s="181" t="str">
        <f>IF('17表 (入力用)'!J4=4,"○","　")</f>
        <v>　</v>
      </c>
      <c r="K12" s="181" t="str">
        <f>IF('17表 (入力用)'!K4=4,"○","　")</f>
        <v>　</v>
      </c>
      <c r="L12" s="177">
        <f t="shared" si="0"/>
        <v>0</v>
      </c>
      <c r="M12" s="178">
        <v>0</v>
      </c>
      <c r="N12" s="161">
        <v>0</v>
      </c>
    </row>
    <row r="13" spans="1:14" ht="17.100000000000001" customHeight="1" x14ac:dyDescent="0.15">
      <c r="A13" s="178"/>
      <c r="C13" s="183" t="s">
        <v>95</v>
      </c>
      <c r="D13" s="363" t="s">
        <v>508</v>
      </c>
      <c r="E13" s="363"/>
      <c r="F13" s="364"/>
      <c r="G13" s="180" t="s">
        <v>11</v>
      </c>
      <c r="H13" s="350" t="s">
        <v>174</v>
      </c>
      <c r="I13" s="351"/>
      <c r="J13" s="181" t="str">
        <f>IF('17表 (入力用)'!J4=5,"○","　")</f>
        <v>○</v>
      </c>
      <c r="K13" s="181" t="str">
        <f>IF('17表 (入力用)'!K4=5,"○","　")</f>
        <v>　</v>
      </c>
      <c r="L13" s="177">
        <f t="shared" si="0"/>
        <v>1</v>
      </c>
      <c r="M13" s="178">
        <v>0</v>
      </c>
      <c r="N13" s="161">
        <v>0</v>
      </c>
    </row>
    <row r="14" spans="1:14" ht="17.100000000000001" customHeight="1" x14ac:dyDescent="0.15">
      <c r="A14" s="178"/>
      <c r="C14" s="302"/>
      <c r="D14" s="182"/>
      <c r="E14" s="182"/>
      <c r="F14" s="182"/>
      <c r="G14" s="180" t="s">
        <v>12</v>
      </c>
      <c r="H14" s="350" t="s">
        <v>175</v>
      </c>
      <c r="I14" s="351"/>
      <c r="J14" s="181" t="str">
        <f>IF('17表 (入力用)'!J4=6,"○","　")</f>
        <v>　</v>
      </c>
      <c r="K14" s="181" t="str">
        <f>IF('17表 (入力用)'!K4=6,"○","　")</f>
        <v>　</v>
      </c>
      <c r="L14" s="177">
        <f t="shared" si="0"/>
        <v>0</v>
      </c>
      <c r="M14" s="178">
        <v>0</v>
      </c>
      <c r="N14" s="161">
        <v>0</v>
      </c>
    </row>
    <row r="15" spans="1:14" ht="17.100000000000001" customHeight="1" x14ac:dyDescent="0.15">
      <c r="A15" s="178"/>
      <c r="C15" s="302"/>
      <c r="D15" s="182"/>
      <c r="E15" s="182"/>
      <c r="F15" s="182"/>
      <c r="G15" s="180" t="s">
        <v>13</v>
      </c>
      <c r="H15" s="350" t="s">
        <v>176</v>
      </c>
      <c r="I15" s="351"/>
      <c r="J15" s="181" t="str">
        <f>IF('17表 (入力用)'!J4=7,"○","　")</f>
        <v>　</v>
      </c>
      <c r="K15" s="181" t="str">
        <f>IF('17表 (入力用)'!K4=7,"○","　")</f>
        <v>　</v>
      </c>
      <c r="L15" s="177">
        <f t="shared" si="0"/>
        <v>0</v>
      </c>
      <c r="M15" s="178">
        <v>0</v>
      </c>
      <c r="N15" s="161">
        <v>0</v>
      </c>
    </row>
    <row r="16" spans="1:14" ht="17.100000000000001" customHeight="1" x14ac:dyDescent="0.15">
      <c r="A16" s="178"/>
      <c r="C16" s="302"/>
      <c r="D16" s="182"/>
      <c r="E16" s="182"/>
      <c r="F16" s="182"/>
      <c r="G16" s="180" t="s">
        <v>14</v>
      </c>
      <c r="H16" s="350" t="s">
        <v>177</v>
      </c>
      <c r="I16" s="351"/>
      <c r="J16" s="181" t="str">
        <f>IF('17表 (入力用)'!J4=8,"○","　")</f>
        <v>　</v>
      </c>
      <c r="K16" s="181" t="str">
        <f>IF('17表 (入力用)'!K4=8,"○","　")</f>
        <v>　</v>
      </c>
      <c r="L16" s="177">
        <f t="shared" si="0"/>
        <v>0</v>
      </c>
      <c r="M16" s="178">
        <v>0</v>
      </c>
      <c r="N16" s="161">
        <v>0</v>
      </c>
    </row>
    <row r="17" spans="1:14" ht="17.100000000000001" customHeight="1" x14ac:dyDescent="0.15">
      <c r="A17" s="178"/>
      <c r="C17" s="302"/>
      <c r="D17" s="182"/>
      <c r="E17" s="182"/>
      <c r="F17" s="182"/>
      <c r="G17" s="180" t="s">
        <v>15</v>
      </c>
      <c r="H17" s="350" t="s">
        <v>63</v>
      </c>
      <c r="I17" s="351"/>
      <c r="J17" s="181" t="str">
        <f>IF('17表 (入力用)'!J4=9,"○","　")</f>
        <v>　</v>
      </c>
      <c r="K17" s="181" t="str">
        <f>IF('17表 (入力用)'!K4=9,"○","　")</f>
        <v>　</v>
      </c>
      <c r="L17" s="177">
        <f t="shared" si="0"/>
        <v>0</v>
      </c>
      <c r="M17" s="178">
        <v>0</v>
      </c>
      <c r="N17" s="161">
        <v>0</v>
      </c>
    </row>
    <row r="18" spans="1:14" ht="17.100000000000001" customHeight="1" x14ac:dyDescent="0.15">
      <c r="A18" s="178"/>
      <c r="C18" s="303"/>
      <c r="D18" s="184"/>
      <c r="E18" s="184"/>
      <c r="F18" s="184"/>
      <c r="G18" s="180" t="s">
        <v>178</v>
      </c>
      <c r="H18" s="350" t="s">
        <v>106</v>
      </c>
      <c r="I18" s="351"/>
      <c r="J18" s="181" t="str">
        <f>IF('17表 (入力用)'!J4=10,"○","　")</f>
        <v>　</v>
      </c>
      <c r="K18" s="181" t="str">
        <f>IF('17表 (入力用)'!K4=10,"○","　")</f>
        <v>　</v>
      </c>
      <c r="L18" s="177">
        <f t="shared" si="0"/>
        <v>0</v>
      </c>
      <c r="M18" s="178">
        <v>0</v>
      </c>
      <c r="N18" s="161">
        <v>0</v>
      </c>
    </row>
    <row r="19" spans="1:14" ht="17.100000000000001" customHeight="1" x14ac:dyDescent="0.15">
      <c r="A19" s="178">
        <v>1</v>
      </c>
      <c r="B19" s="161">
        <v>2</v>
      </c>
      <c r="C19" s="183" t="s">
        <v>8</v>
      </c>
      <c r="D19" s="350" t="s">
        <v>179</v>
      </c>
      <c r="E19" s="350"/>
      <c r="F19" s="350"/>
      <c r="G19" s="350"/>
      <c r="H19" s="350"/>
      <c r="I19" s="351"/>
      <c r="J19" s="185" t="str">
        <f>IF('17表 (入力用)'!J5=0,"　",IF(LEFT('17表 (入力用)'!J5,1)="1","M",IF(LEFT('17表 (入力用)'!J5,1)="2","T",IF(LEFT('17表 (入力用)'!J5,1)="3","S",IF(LEFT('17表 (入力用)'!J5,1)="4","H","#"))))&amp;" "&amp;MID('17表 (入力用)'!J5,2,2)&amp;"."&amp;MID('17表 (入力用)'!J5,4,2)&amp;"."&amp;RIGHT('17表 (入力用)'!J5,2)&amp;" ")</f>
        <v xml:space="preserve">S 48.09.01 </v>
      </c>
      <c r="K19" s="185" t="str">
        <f>IF('17表 (入力用)'!K5=0,"　",IF(LEFT('17表 (入力用)'!K5,1)="1","M",IF(LEFT('17表 (入力用)'!K5,1)="2","T",IF(LEFT('17表 (入力用)'!K5,1)="3","S",IF(LEFT('17表 (入力用)'!K5,1)="4","H","#"))))&amp;" "&amp;MID('17表 (入力用)'!K5,2,2)&amp;"."&amp;MID('17表 (入力用)'!K5,4,2)&amp;"."&amp;RIGHT('17表 (入力用)'!K5,2)&amp;" ")</f>
        <v xml:space="preserve">S 28.04.01 </v>
      </c>
      <c r="L19" s="177"/>
      <c r="M19" s="178">
        <v>1</v>
      </c>
      <c r="N19" s="161">
        <v>2</v>
      </c>
    </row>
    <row r="20" spans="1:14" ht="17.100000000000001" customHeight="1" x14ac:dyDescent="0.15">
      <c r="A20" s="178">
        <v>1</v>
      </c>
      <c r="B20" s="161">
        <v>7</v>
      </c>
      <c r="C20" s="180" t="s">
        <v>9</v>
      </c>
      <c r="D20" s="350" t="s">
        <v>180</v>
      </c>
      <c r="E20" s="350"/>
      <c r="F20" s="350"/>
      <c r="G20" s="350"/>
      <c r="H20" s="350"/>
      <c r="I20" s="186" t="s">
        <v>2</v>
      </c>
      <c r="J20" s="177">
        <f>'17表 (入力用)'!J10</f>
        <v>6754</v>
      </c>
      <c r="K20" s="177">
        <f>'17表 (入力用)'!K10</f>
        <v>48</v>
      </c>
      <c r="L20" s="177">
        <f>SUM(J20:K20)</f>
        <v>6802</v>
      </c>
      <c r="M20" s="178">
        <v>1</v>
      </c>
      <c r="N20" s="161">
        <v>7</v>
      </c>
    </row>
    <row r="21" spans="1:14" ht="17.100000000000001" customHeight="1" x14ac:dyDescent="0.15">
      <c r="A21" s="178">
        <v>1</v>
      </c>
      <c r="B21" s="161">
        <v>8</v>
      </c>
      <c r="C21" s="180" t="s">
        <v>10</v>
      </c>
      <c r="D21" s="350" t="s">
        <v>181</v>
      </c>
      <c r="E21" s="350"/>
      <c r="F21" s="350"/>
      <c r="G21" s="350"/>
      <c r="H21" s="350"/>
      <c r="I21" s="186" t="s">
        <v>2</v>
      </c>
      <c r="J21" s="177">
        <f>'17表 (入力用)'!J11</f>
        <v>150070</v>
      </c>
      <c r="K21" s="177">
        <f>'17表 (入力用)'!K11</f>
        <v>1082</v>
      </c>
      <c r="L21" s="177">
        <f>SUM(J21:K21)</f>
        <v>151152</v>
      </c>
      <c r="M21" s="178">
        <v>1</v>
      </c>
      <c r="N21" s="161">
        <v>8</v>
      </c>
    </row>
    <row r="22" spans="1:14" ht="17.100000000000001" customHeight="1" x14ac:dyDescent="0.15">
      <c r="A22" s="178">
        <v>1</v>
      </c>
      <c r="B22" s="161">
        <v>9</v>
      </c>
      <c r="C22" s="183" t="s">
        <v>11</v>
      </c>
      <c r="D22" s="305"/>
      <c r="E22" s="187" t="s">
        <v>496</v>
      </c>
      <c r="F22" s="370" t="s">
        <v>507</v>
      </c>
      <c r="G22" s="370"/>
      <c r="H22" s="370"/>
      <c r="I22" s="188" t="s">
        <v>17</v>
      </c>
      <c r="J22" s="177"/>
      <c r="K22" s="177"/>
      <c r="L22" s="177">
        <f>SUM(J22:K22)</f>
        <v>0</v>
      </c>
      <c r="M22" s="178">
        <v>1</v>
      </c>
      <c r="N22" s="161">
        <v>9</v>
      </c>
    </row>
    <row r="23" spans="1:14" ht="17.100000000000001" customHeight="1" x14ac:dyDescent="0.15">
      <c r="A23" s="178">
        <v>1</v>
      </c>
      <c r="B23" s="161">
        <v>10</v>
      </c>
      <c r="C23" s="268" t="s">
        <v>539</v>
      </c>
      <c r="D23" s="271"/>
      <c r="E23" s="187" t="s">
        <v>500</v>
      </c>
      <c r="F23" s="370" t="s">
        <v>506</v>
      </c>
      <c r="G23" s="370"/>
      <c r="H23" s="370"/>
      <c r="I23" s="189" t="s">
        <v>186</v>
      </c>
      <c r="J23" s="177"/>
      <c r="K23" s="177">
        <v>1350</v>
      </c>
      <c r="L23" s="177">
        <f>SUM(J23:K23)</f>
        <v>1350</v>
      </c>
      <c r="M23" s="178">
        <v>1</v>
      </c>
      <c r="N23" s="161">
        <v>10</v>
      </c>
    </row>
    <row r="24" spans="1:14" ht="17.100000000000001" customHeight="1" x14ac:dyDescent="0.15">
      <c r="A24" s="178">
        <v>1</v>
      </c>
      <c r="B24" s="161">
        <v>11</v>
      </c>
      <c r="C24" s="190"/>
      <c r="D24" s="272"/>
      <c r="E24" s="187" t="s">
        <v>502</v>
      </c>
      <c r="F24" s="370" t="s">
        <v>505</v>
      </c>
      <c r="G24" s="370"/>
      <c r="H24" s="370"/>
      <c r="I24" s="188" t="s">
        <v>18</v>
      </c>
      <c r="J24" s="177">
        <v>239252</v>
      </c>
      <c r="K24" s="177">
        <v>181059</v>
      </c>
      <c r="L24" s="177">
        <f>SUM(J24:K24)</f>
        <v>420311</v>
      </c>
      <c r="M24" s="178">
        <v>1</v>
      </c>
      <c r="N24" s="161">
        <v>11</v>
      </c>
    </row>
    <row r="25" spans="1:14" ht="17.100000000000001" customHeight="1" x14ac:dyDescent="0.15">
      <c r="A25" s="178">
        <v>1</v>
      </c>
      <c r="B25" s="161">
        <v>13</v>
      </c>
      <c r="C25" s="179"/>
      <c r="D25" s="179" t="s">
        <v>498</v>
      </c>
      <c r="E25" s="348" t="s">
        <v>170</v>
      </c>
      <c r="F25" s="349"/>
      <c r="G25" s="355" t="s">
        <v>189</v>
      </c>
      <c r="H25" s="350"/>
      <c r="I25" s="351"/>
      <c r="J25" s="177"/>
      <c r="K25" s="177">
        <v>2750</v>
      </c>
      <c r="L25" s="177"/>
      <c r="M25" s="178">
        <v>1</v>
      </c>
      <c r="N25" s="161">
        <v>13</v>
      </c>
    </row>
    <row r="26" spans="1:14" ht="17.100000000000001" customHeight="1" x14ac:dyDescent="0.15">
      <c r="A26" s="178">
        <v>1</v>
      </c>
      <c r="B26" s="161">
        <v>14</v>
      </c>
      <c r="C26" s="302"/>
      <c r="D26" s="302"/>
      <c r="E26" s="371" t="s">
        <v>274</v>
      </c>
      <c r="F26" s="362"/>
      <c r="G26" s="356" t="s">
        <v>275</v>
      </c>
      <c r="H26" s="357"/>
      <c r="I26" s="358"/>
      <c r="J26" s="177"/>
      <c r="K26" s="177"/>
      <c r="L26" s="177"/>
      <c r="M26" s="178">
        <v>1</v>
      </c>
      <c r="N26" s="161">
        <v>14</v>
      </c>
    </row>
    <row r="27" spans="1:14" ht="17.100000000000001" customHeight="1" x14ac:dyDescent="0.15">
      <c r="A27" s="178">
        <v>1</v>
      </c>
      <c r="B27" s="161">
        <v>15</v>
      </c>
      <c r="C27" s="302" t="s">
        <v>12</v>
      </c>
      <c r="D27" s="179" t="s">
        <v>499</v>
      </c>
      <c r="E27" s="368" t="s">
        <v>171</v>
      </c>
      <c r="F27" s="369"/>
      <c r="G27" s="355" t="s">
        <v>190</v>
      </c>
      <c r="H27" s="350"/>
      <c r="I27" s="351"/>
      <c r="J27" s="177"/>
      <c r="K27" s="177"/>
      <c r="L27" s="177"/>
      <c r="M27" s="178">
        <v>1</v>
      </c>
      <c r="N27" s="161">
        <v>15</v>
      </c>
    </row>
    <row r="28" spans="1:14" ht="17.100000000000001" customHeight="1" x14ac:dyDescent="0.15">
      <c r="A28" s="178">
        <v>1</v>
      </c>
      <c r="B28" s="161">
        <v>16</v>
      </c>
      <c r="C28" s="302"/>
      <c r="D28" s="365" t="s">
        <v>191</v>
      </c>
      <c r="E28" s="366"/>
      <c r="F28" s="367"/>
      <c r="G28" s="355" t="s">
        <v>192</v>
      </c>
      <c r="H28" s="350"/>
      <c r="I28" s="351"/>
      <c r="J28" s="177"/>
      <c r="K28" s="177"/>
      <c r="L28" s="177"/>
      <c r="M28" s="178">
        <v>1</v>
      </c>
      <c r="N28" s="161">
        <v>16</v>
      </c>
    </row>
    <row r="29" spans="1:14" ht="17.100000000000001" customHeight="1" x14ac:dyDescent="0.15">
      <c r="A29" s="178">
        <v>1</v>
      </c>
      <c r="B29" s="161">
        <v>17</v>
      </c>
      <c r="C29" s="302"/>
      <c r="D29" s="365" t="s">
        <v>193</v>
      </c>
      <c r="E29" s="366"/>
      <c r="F29" s="367"/>
      <c r="G29" s="355" t="s">
        <v>194</v>
      </c>
      <c r="H29" s="350"/>
      <c r="I29" s="351"/>
      <c r="J29" s="177"/>
      <c r="K29" s="177"/>
      <c r="L29" s="177"/>
      <c r="M29" s="178">
        <v>1</v>
      </c>
      <c r="N29" s="161">
        <v>17</v>
      </c>
    </row>
    <row r="30" spans="1:14" ht="17.100000000000001" customHeight="1" x14ac:dyDescent="0.15">
      <c r="A30" s="178">
        <v>1</v>
      </c>
      <c r="B30" s="161">
        <v>18</v>
      </c>
      <c r="C30" s="302" t="s">
        <v>195</v>
      </c>
      <c r="D30" s="190"/>
      <c r="E30" s="306" t="s">
        <v>276</v>
      </c>
      <c r="F30" s="306"/>
      <c r="G30" s="355" t="s">
        <v>196</v>
      </c>
      <c r="H30" s="350"/>
      <c r="I30" s="351"/>
      <c r="J30" s="177"/>
      <c r="K30" s="177"/>
      <c r="L30" s="177"/>
      <c r="M30" s="178">
        <v>1</v>
      </c>
      <c r="N30" s="161">
        <v>18</v>
      </c>
    </row>
    <row r="31" spans="1:14" ht="17.100000000000001" customHeight="1" x14ac:dyDescent="0.15">
      <c r="A31" s="178">
        <v>1</v>
      </c>
      <c r="B31" s="161">
        <v>19</v>
      </c>
      <c r="C31" s="302"/>
      <c r="D31" s="183" t="s">
        <v>153</v>
      </c>
      <c r="E31" s="191"/>
      <c r="F31" s="192"/>
      <c r="G31" s="355" t="s">
        <v>197</v>
      </c>
      <c r="H31" s="350"/>
      <c r="I31" s="351"/>
      <c r="J31" s="177">
        <v>730</v>
      </c>
      <c r="K31" s="177"/>
      <c r="L31" s="177"/>
      <c r="M31" s="178">
        <v>1</v>
      </c>
      <c r="N31" s="161">
        <v>19</v>
      </c>
    </row>
    <row r="32" spans="1:14" ht="17.100000000000001" customHeight="1" x14ac:dyDescent="0.15">
      <c r="A32" s="178">
        <v>1</v>
      </c>
      <c r="B32" s="161">
        <v>20</v>
      </c>
      <c r="C32" s="302"/>
      <c r="D32" s="302" t="s">
        <v>198</v>
      </c>
      <c r="E32" s="359" t="s">
        <v>199</v>
      </c>
      <c r="F32" s="360"/>
      <c r="G32" s="355" t="s">
        <v>200</v>
      </c>
      <c r="H32" s="350"/>
      <c r="I32" s="351"/>
      <c r="J32" s="177">
        <v>730</v>
      </c>
      <c r="K32" s="177"/>
      <c r="L32" s="177"/>
      <c r="M32" s="178">
        <v>1</v>
      </c>
      <c r="N32" s="161">
        <v>20</v>
      </c>
    </row>
    <row r="33" spans="1:14" ht="17.100000000000001" customHeight="1" x14ac:dyDescent="0.15">
      <c r="A33" s="178">
        <v>1</v>
      </c>
      <c r="B33" s="161">
        <v>21</v>
      </c>
      <c r="C33" s="302"/>
      <c r="D33" s="302" t="s">
        <v>1</v>
      </c>
      <c r="E33" s="361" t="s">
        <v>276</v>
      </c>
      <c r="F33" s="362"/>
      <c r="G33" s="355" t="s">
        <v>504</v>
      </c>
      <c r="H33" s="350"/>
      <c r="I33" s="351"/>
      <c r="J33" s="177"/>
      <c r="K33" s="177"/>
      <c r="L33" s="177"/>
      <c r="M33" s="178">
        <v>1</v>
      </c>
      <c r="N33" s="161">
        <v>21</v>
      </c>
    </row>
    <row r="34" spans="1:14" ht="17.100000000000001" customHeight="1" x14ac:dyDescent="0.15">
      <c r="A34" s="178">
        <v>1</v>
      </c>
      <c r="B34" s="161">
        <v>22</v>
      </c>
      <c r="C34" s="302"/>
      <c r="D34" s="302" t="s">
        <v>201</v>
      </c>
      <c r="E34" s="191"/>
      <c r="F34" s="192"/>
      <c r="G34" s="355" t="s">
        <v>197</v>
      </c>
      <c r="H34" s="350"/>
      <c r="I34" s="351"/>
      <c r="J34" s="177">
        <v>530</v>
      </c>
      <c r="K34" s="177"/>
      <c r="L34" s="177"/>
      <c r="M34" s="178">
        <v>1</v>
      </c>
      <c r="N34" s="161">
        <v>22</v>
      </c>
    </row>
    <row r="35" spans="1:14" ht="17.100000000000001" customHeight="1" x14ac:dyDescent="0.15">
      <c r="A35" s="178">
        <v>1</v>
      </c>
      <c r="B35" s="161">
        <v>23</v>
      </c>
      <c r="C35" s="302" t="s">
        <v>202</v>
      </c>
      <c r="D35" s="302" t="s">
        <v>203</v>
      </c>
      <c r="E35" s="359" t="s">
        <v>204</v>
      </c>
      <c r="F35" s="360"/>
      <c r="G35" s="355" t="s">
        <v>200</v>
      </c>
      <c r="H35" s="350"/>
      <c r="I35" s="351"/>
      <c r="J35" s="177">
        <v>530</v>
      </c>
      <c r="K35" s="177"/>
      <c r="L35" s="177"/>
      <c r="M35" s="178">
        <v>1</v>
      </c>
      <c r="N35" s="161">
        <v>23</v>
      </c>
    </row>
    <row r="36" spans="1:14" ht="17.100000000000001" customHeight="1" x14ac:dyDescent="0.15">
      <c r="A36" s="178">
        <v>1</v>
      </c>
      <c r="B36" s="161">
        <v>24</v>
      </c>
      <c r="C36" s="302"/>
      <c r="D36" s="193" t="s">
        <v>205</v>
      </c>
      <c r="E36" s="361" t="s">
        <v>276</v>
      </c>
      <c r="F36" s="362"/>
      <c r="G36" s="355" t="s">
        <v>504</v>
      </c>
      <c r="H36" s="350"/>
      <c r="I36" s="351"/>
      <c r="J36" s="177"/>
      <c r="K36" s="177"/>
      <c r="L36" s="177"/>
      <c r="M36" s="178">
        <v>1</v>
      </c>
      <c r="N36" s="161">
        <v>24</v>
      </c>
    </row>
    <row r="37" spans="1:14" ht="17.100000000000001" customHeight="1" x14ac:dyDescent="0.15">
      <c r="A37" s="178">
        <v>1</v>
      </c>
      <c r="B37" s="161">
        <v>25</v>
      </c>
      <c r="C37" s="193"/>
      <c r="D37" s="194" t="s">
        <v>6</v>
      </c>
      <c r="E37" s="350" t="s">
        <v>330</v>
      </c>
      <c r="F37" s="350"/>
      <c r="G37" s="350"/>
      <c r="H37" s="350"/>
      <c r="I37" s="195" t="s">
        <v>329</v>
      </c>
      <c r="J37" s="177">
        <v>1250</v>
      </c>
      <c r="K37" s="177"/>
      <c r="L37" s="177"/>
      <c r="M37" s="178">
        <v>1</v>
      </c>
      <c r="N37" s="161">
        <v>25</v>
      </c>
    </row>
    <row r="38" spans="1:14" ht="17.100000000000001" customHeight="1" x14ac:dyDescent="0.15">
      <c r="A38" s="178">
        <v>1</v>
      </c>
      <c r="B38" s="161">
        <v>27</v>
      </c>
      <c r="C38" s="183" t="s">
        <v>13</v>
      </c>
      <c r="D38" s="196"/>
      <c r="E38" s="187" t="s">
        <v>19</v>
      </c>
      <c r="F38" s="350" t="s">
        <v>494</v>
      </c>
      <c r="G38" s="350"/>
      <c r="H38" s="350"/>
      <c r="I38" s="351"/>
      <c r="J38" s="177">
        <v>46</v>
      </c>
      <c r="K38" s="177"/>
      <c r="L38" s="177">
        <f>SUM(J38:K38)</f>
        <v>46</v>
      </c>
      <c r="M38" s="178">
        <v>1</v>
      </c>
      <c r="N38" s="161">
        <v>27</v>
      </c>
    </row>
    <row r="39" spans="1:14" ht="17.100000000000001" customHeight="1" x14ac:dyDescent="0.15">
      <c r="A39" s="178">
        <v>1</v>
      </c>
      <c r="B39" s="161">
        <v>28</v>
      </c>
      <c r="C39" s="359" t="s">
        <v>538</v>
      </c>
      <c r="D39" s="360"/>
      <c r="E39" s="187" t="s">
        <v>500</v>
      </c>
      <c r="F39" s="350" t="s">
        <v>495</v>
      </c>
      <c r="G39" s="350"/>
      <c r="H39" s="350"/>
      <c r="I39" s="351"/>
      <c r="J39" s="177"/>
      <c r="K39" s="177"/>
      <c r="L39" s="177">
        <f>SUM(J39:K39)</f>
        <v>0</v>
      </c>
      <c r="M39" s="178">
        <v>1</v>
      </c>
      <c r="N39" s="161">
        <v>28</v>
      </c>
    </row>
    <row r="40" spans="1:14" ht="17.100000000000001" customHeight="1" x14ac:dyDescent="0.15">
      <c r="A40" s="178">
        <v>1</v>
      </c>
      <c r="B40" s="161">
        <v>29</v>
      </c>
      <c r="C40" s="361" t="s">
        <v>209</v>
      </c>
      <c r="D40" s="362"/>
      <c r="E40" s="355" t="s">
        <v>210</v>
      </c>
      <c r="F40" s="350"/>
      <c r="G40" s="350"/>
      <c r="H40" s="350"/>
      <c r="I40" s="351"/>
      <c r="J40" s="177">
        <v>46</v>
      </c>
      <c r="K40" s="177"/>
      <c r="L40" s="177">
        <f>SUM(J40:K40)</f>
        <v>46</v>
      </c>
      <c r="M40" s="178">
        <v>1</v>
      </c>
      <c r="N40" s="161">
        <v>29</v>
      </c>
    </row>
    <row r="41" spans="1:14" ht="17.100000000000001" customHeight="1" x14ac:dyDescent="0.15">
      <c r="A41" s="178">
        <v>1</v>
      </c>
      <c r="B41" s="161">
        <v>30</v>
      </c>
      <c r="C41" s="197" t="s">
        <v>161</v>
      </c>
      <c r="D41" s="304"/>
      <c r="E41" s="265"/>
      <c r="F41" s="352" t="s">
        <v>497</v>
      </c>
      <c r="G41" s="353"/>
      <c r="H41" s="353"/>
      <c r="I41" s="354"/>
      <c r="J41" s="198"/>
      <c r="K41" s="198"/>
      <c r="L41" s="177">
        <f>COUNTIF(J41:K41,"○")</f>
        <v>0</v>
      </c>
      <c r="M41" s="178">
        <v>1</v>
      </c>
      <c r="N41" s="161">
        <v>30</v>
      </c>
    </row>
    <row r="42" spans="1:14" ht="17.100000000000001" customHeight="1" x14ac:dyDescent="0.15">
      <c r="A42" s="178"/>
      <c r="C42" s="268" t="s">
        <v>537</v>
      </c>
      <c r="D42" s="182"/>
      <c r="E42" s="267"/>
      <c r="F42" s="352" t="s">
        <v>501</v>
      </c>
      <c r="G42" s="353"/>
      <c r="H42" s="353"/>
      <c r="I42" s="354"/>
      <c r="J42" s="198"/>
      <c r="K42" s="198"/>
      <c r="L42" s="177">
        <f>COUNTIF(J42:K42,"○")</f>
        <v>0</v>
      </c>
      <c r="M42" s="178"/>
      <c r="N42" s="161"/>
    </row>
    <row r="43" spans="1:14" ht="17.100000000000001" customHeight="1" x14ac:dyDescent="0.15">
      <c r="A43" s="178"/>
      <c r="C43" s="269"/>
      <c r="D43" s="270"/>
      <c r="E43" s="266"/>
      <c r="F43" s="352" t="s">
        <v>503</v>
      </c>
      <c r="G43" s="353"/>
      <c r="H43" s="353"/>
      <c r="I43" s="354"/>
      <c r="J43" s="198" t="s">
        <v>563</v>
      </c>
      <c r="K43" s="198" t="s">
        <v>563</v>
      </c>
      <c r="L43" s="177">
        <f>COUNTIF(J43:K43,"○")</f>
        <v>2</v>
      </c>
      <c r="M43" s="178"/>
      <c r="N43" s="161"/>
    </row>
    <row r="44" spans="1:14" ht="21.95" customHeight="1" x14ac:dyDescent="0.15">
      <c r="A44" s="319">
        <v>1</v>
      </c>
      <c r="B44" s="320">
        <v>31</v>
      </c>
      <c r="C44" s="339" t="s">
        <v>542</v>
      </c>
      <c r="D44" s="340"/>
      <c r="E44" s="345" t="s">
        <v>543</v>
      </c>
      <c r="F44" s="346"/>
      <c r="G44" s="346"/>
      <c r="H44" s="346"/>
      <c r="I44" s="347"/>
      <c r="J44" s="177">
        <v>34</v>
      </c>
      <c r="K44" s="177"/>
      <c r="L44" s="177">
        <f>SUM(J44:K44)</f>
        <v>34</v>
      </c>
      <c r="M44" s="319">
        <v>1</v>
      </c>
      <c r="N44" s="320">
        <v>31</v>
      </c>
    </row>
    <row r="45" spans="1:14" ht="21.95" customHeight="1" x14ac:dyDescent="0.15">
      <c r="A45" s="319">
        <v>1</v>
      </c>
      <c r="B45" s="320">
        <v>32</v>
      </c>
      <c r="C45" s="341"/>
      <c r="D45" s="342"/>
      <c r="E45" s="345" t="s">
        <v>544</v>
      </c>
      <c r="F45" s="346"/>
      <c r="G45" s="346"/>
      <c r="H45" s="346"/>
      <c r="I45" s="347"/>
      <c r="J45" s="177">
        <v>7</v>
      </c>
      <c r="K45" s="177"/>
      <c r="L45" s="177">
        <f t="shared" ref="L45:L49" si="1">SUM(J45:K45)</f>
        <v>7</v>
      </c>
      <c r="M45" s="319">
        <v>1</v>
      </c>
      <c r="N45" s="320">
        <v>32</v>
      </c>
    </row>
    <row r="46" spans="1:14" ht="21.95" customHeight="1" x14ac:dyDescent="0.15">
      <c r="A46" s="319">
        <v>1</v>
      </c>
      <c r="B46" s="320">
        <v>33</v>
      </c>
      <c r="C46" s="343"/>
      <c r="D46" s="344"/>
      <c r="E46" s="345" t="s">
        <v>545</v>
      </c>
      <c r="F46" s="346"/>
      <c r="G46" s="346"/>
      <c r="H46" s="346"/>
      <c r="I46" s="347"/>
      <c r="J46" s="177">
        <v>5</v>
      </c>
      <c r="K46" s="177"/>
      <c r="L46" s="177">
        <f t="shared" si="1"/>
        <v>5</v>
      </c>
      <c r="M46" s="319">
        <v>1</v>
      </c>
      <c r="N46" s="320">
        <v>33</v>
      </c>
    </row>
    <row r="47" spans="1:14" ht="21.95" customHeight="1" x14ac:dyDescent="0.15">
      <c r="A47" s="319">
        <v>1</v>
      </c>
      <c r="B47" s="320">
        <v>34</v>
      </c>
      <c r="C47" s="339" t="s">
        <v>546</v>
      </c>
      <c r="D47" s="340"/>
      <c r="E47" s="345" t="s">
        <v>543</v>
      </c>
      <c r="F47" s="346"/>
      <c r="G47" s="346"/>
      <c r="H47" s="346"/>
      <c r="I47" s="347"/>
      <c r="J47" s="177"/>
      <c r="K47" s="177"/>
      <c r="L47" s="177">
        <f t="shared" si="1"/>
        <v>0</v>
      </c>
      <c r="M47" s="319">
        <v>1</v>
      </c>
      <c r="N47" s="320">
        <v>34</v>
      </c>
    </row>
    <row r="48" spans="1:14" ht="21.95" customHeight="1" x14ac:dyDescent="0.15">
      <c r="A48" s="319">
        <v>1</v>
      </c>
      <c r="B48" s="320">
        <v>35</v>
      </c>
      <c r="C48" s="341"/>
      <c r="D48" s="342"/>
      <c r="E48" s="345" t="s">
        <v>544</v>
      </c>
      <c r="F48" s="346"/>
      <c r="G48" s="346"/>
      <c r="H48" s="346"/>
      <c r="I48" s="347"/>
      <c r="J48" s="177"/>
      <c r="K48" s="177"/>
      <c r="L48" s="177">
        <f t="shared" si="1"/>
        <v>0</v>
      </c>
      <c r="M48" s="319">
        <v>1</v>
      </c>
      <c r="N48" s="320">
        <v>35</v>
      </c>
    </row>
    <row r="49" spans="1:14" ht="21.95" customHeight="1" x14ac:dyDescent="0.15">
      <c r="A49" s="319">
        <v>1</v>
      </c>
      <c r="B49" s="320">
        <v>36</v>
      </c>
      <c r="C49" s="343"/>
      <c r="D49" s="344"/>
      <c r="E49" s="345" t="s">
        <v>545</v>
      </c>
      <c r="F49" s="346"/>
      <c r="G49" s="346"/>
      <c r="H49" s="346"/>
      <c r="I49" s="347"/>
      <c r="J49" s="177"/>
      <c r="K49" s="177"/>
      <c r="L49" s="177">
        <f t="shared" si="1"/>
        <v>0</v>
      </c>
      <c r="M49" s="319">
        <v>1</v>
      </c>
      <c r="N49" s="320">
        <v>36</v>
      </c>
    </row>
  </sheetData>
  <mergeCells count="57">
    <mergeCell ref="G31:I31"/>
    <mergeCell ref="E40:I40"/>
    <mergeCell ref="G33:I33"/>
    <mergeCell ref="C39:D39"/>
    <mergeCell ref="E37:H37"/>
    <mergeCell ref="G34:I34"/>
    <mergeCell ref="F39:I39"/>
    <mergeCell ref="D1:H1"/>
    <mergeCell ref="D9:E9"/>
    <mergeCell ref="H10:I10"/>
    <mergeCell ref="H11:I11"/>
    <mergeCell ref="H9:I9"/>
    <mergeCell ref="D13:F13"/>
    <mergeCell ref="H17:I17"/>
    <mergeCell ref="H18:I18"/>
    <mergeCell ref="D20:H20"/>
    <mergeCell ref="F38:I38"/>
    <mergeCell ref="G35:I35"/>
    <mergeCell ref="G36:I36"/>
    <mergeCell ref="G29:I29"/>
    <mergeCell ref="D28:F28"/>
    <mergeCell ref="D29:F29"/>
    <mergeCell ref="E27:F27"/>
    <mergeCell ref="E33:F33"/>
    <mergeCell ref="F23:H23"/>
    <mergeCell ref="F22:H22"/>
    <mergeCell ref="F24:H24"/>
    <mergeCell ref="E26:F26"/>
    <mergeCell ref="H12:I12"/>
    <mergeCell ref="H13:I13"/>
    <mergeCell ref="H14:I14"/>
    <mergeCell ref="H15:I15"/>
    <mergeCell ref="H16:I16"/>
    <mergeCell ref="E25:F25"/>
    <mergeCell ref="D19:I19"/>
    <mergeCell ref="F43:I43"/>
    <mergeCell ref="D21:H21"/>
    <mergeCell ref="G25:I25"/>
    <mergeCell ref="G27:I27"/>
    <mergeCell ref="G26:I26"/>
    <mergeCell ref="F42:I42"/>
    <mergeCell ref="F41:I41"/>
    <mergeCell ref="G28:I28"/>
    <mergeCell ref="G32:I32"/>
    <mergeCell ref="G30:I30"/>
    <mergeCell ref="E35:F35"/>
    <mergeCell ref="E32:F32"/>
    <mergeCell ref="E36:F36"/>
    <mergeCell ref="C40:D40"/>
    <mergeCell ref="C44:D46"/>
    <mergeCell ref="C47:D49"/>
    <mergeCell ref="E44:I44"/>
    <mergeCell ref="E45:I45"/>
    <mergeCell ref="E46:I46"/>
    <mergeCell ref="E47:I47"/>
    <mergeCell ref="E48:I48"/>
    <mergeCell ref="E49:I49"/>
  </mergeCells>
  <phoneticPr fontId="2"/>
  <pageMargins left="0.78740157480314965" right="0.78740157480314965" top="0.78740157480314965" bottom="0.39370078740157483" header="0.19685039370078741" footer="0.19685039370078741"/>
  <pageSetup paperSize="9" scale="97" fitToWidth="0" orientation="portrait" horizontalDpi="1200" verticalDpi="1200" r:id="rId1"/>
  <headerFooter alignWithMargins="0"/>
  <rowBreaks count="1" manualBreakCount="1">
    <brk id="49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74"/>
  <sheetViews>
    <sheetView showZeros="0" view="pageBreakPreview" zoomScale="130" zoomScaleNormal="100" zoomScaleSheetLayoutView="130" workbookViewId="0"/>
  </sheetViews>
  <sheetFormatPr defaultRowHeight="10.5" customHeight="1" x14ac:dyDescent="0.15"/>
  <cols>
    <col min="1" max="1" width="3.625" style="214" customWidth="1"/>
    <col min="2" max="2" width="3.625" style="161" customWidth="1"/>
    <col min="3" max="3" width="3.75" style="216" customWidth="1"/>
    <col min="4" max="4" width="5" style="216" customWidth="1"/>
    <col min="5" max="5" width="3.75" style="216" customWidth="1"/>
    <col min="6" max="6" width="4.375" style="216" customWidth="1"/>
    <col min="7" max="7" width="3.75" style="216" customWidth="1"/>
    <col min="8" max="8" width="17.375" style="216" customWidth="1"/>
    <col min="9" max="9" width="4.25" style="216" customWidth="1"/>
    <col min="10" max="12" width="12.375" style="262" customWidth="1"/>
    <col min="13" max="14" width="3.625" style="214" customWidth="1"/>
    <col min="15" max="16384" width="9" style="214"/>
  </cols>
  <sheetData>
    <row r="1" spans="1:14" s="163" customFormat="1" ht="14.1" customHeight="1" x14ac:dyDescent="0.15">
      <c r="B1" s="161"/>
      <c r="C1" s="162" t="s">
        <v>253</v>
      </c>
      <c r="D1" s="372" t="s">
        <v>254</v>
      </c>
      <c r="E1" s="373"/>
      <c r="F1" s="373"/>
      <c r="G1" s="374"/>
      <c r="H1" s="201"/>
      <c r="I1" s="201"/>
      <c r="J1" s="246"/>
      <c r="K1" s="246"/>
      <c r="L1" s="246"/>
      <c r="N1" s="247"/>
    </row>
    <row r="2" spans="1:14" s="163" customFormat="1" ht="9.9499999999999993" customHeight="1" x14ac:dyDescent="0.15">
      <c r="C2" s="201"/>
      <c r="D2" s="201"/>
      <c r="E2" s="201"/>
      <c r="F2" s="201"/>
      <c r="G2" s="201"/>
      <c r="H2" s="201"/>
      <c r="I2" s="201"/>
      <c r="J2" s="246"/>
      <c r="K2" s="246"/>
      <c r="L2" s="246"/>
    </row>
    <row r="3" spans="1:14" s="163" customFormat="1" ht="14.1" customHeight="1" x14ac:dyDescent="0.15">
      <c r="B3" s="163" t="s">
        <v>167</v>
      </c>
      <c r="C3" s="201"/>
      <c r="D3" s="201"/>
      <c r="E3" s="201"/>
      <c r="F3" s="201"/>
      <c r="G3" s="201"/>
      <c r="H3" s="201"/>
      <c r="I3" s="201"/>
      <c r="J3" s="246"/>
      <c r="K3" s="246"/>
      <c r="L3" s="246"/>
    </row>
    <row r="4" spans="1:14" s="163" customFormat="1" ht="9.9499999999999993" customHeight="1" x14ac:dyDescent="0.15">
      <c r="C4" s="201"/>
      <c r="D4" s="201"/>
      <c r="E4" s="201"/>
      <c r="F4" s="201"/>
      <c r="G4" s="201"/>
      <c r="H4" s="201"/>
      <c r="I4" s="201"/>
      <c r="J4" s="246"/>
      <c r="K4" s="246"/>
      <c r="L4" s="246"/>
    </row>
    <row r="5" spans="1:14" s="163" customFormat="1" ht="14.1" customHeight="1" x14ac:dyDescent="0.15">
      <c r="C5" s="201" t="s">
        <v>65</v>
      </c>
      <c r="D5" s="201"/>
      <c r="E5" s="215"/>
      <c r="F5" s="201"/>
      <c r="G5" s="201"/>
      <c r="H5" s="201"/>
      <c r="I5" s="201"/>
      <c r="J5" s="246"/>
      <c r="K5" s="246"/>
      <c r="L5" s="246"/>
    </row>
    <row r="6" spans="1:14" s="163" customFormat="1" ht="9.9499999999999993" customHeight="1" x14ac:dyDescent="0.15">
      <c r="C6" s="201"/>
      <c r="D6" s="201"/>
      <c r="E6" s="201"/>
      <c r="F6" s="201"/>
      <c r="G6" s="201"/>
      <c r="H6" s="201"/>
      <c r="I6" s="201"/>
      <c r="J6" s="246"/>
      <c r="K6" s="246"/>
      <c r="L6" s="246"/>
    </row>
    <row r="7" spans="1:14" ht="25.5" customHeight="1" x14ac:dyDescent="0.15">
      <c r="A7" s="172" t="s">
        <v>211</v>
      </c>
      <c r="B7" s="172" t="s">
        <v>212</v>
      </c>
      <c r="C7" s="202" t="s">
        <v>273</v>
      </c>
      <c r="D7" s="203"/>
      <c r="E7" s="203"/>
      <c r="F7" s="203"/>
      <c r="G7" s="203"/>
      <c r="H7" s="203"/>
      <c r="I7" s="248" t="s">
        <v>217</v>
      </c>
      <c r="J7" s="205" t="s">
        <v>67</v>
      </c>
      <c r="K7" s="205" t="s">
        <v>213</v>
      </c>
      <c r="L7" s="249" t="s">
        <v>68</v>
      </c>
      <c r="M7" s="172" t="s">
        <v>211</v>
      </c>
      <c r="N7" s="172" t="s">
        <v>212</v>
      </c>
    </row>
    <row r="8" spans="1:14" s="161" customFormat="1" ht="12.95" customHeight="1" x14ac:dyDescent="0.15">
      <c r="A8" s="161">
        <v>1</v>
      </c>
      <c r="B8" s="161">
        <v>1</v>
      </c>
      <c r="C8" s="250"/>
      <c r="D8" s="251" t="s">
        <v>3</v>
      </c>
      <c r="E8" s="353" t="s">
        <v>60</v>
      </c>
      <c r="F8" s="353"/>
      <c r="G8" s="353"/>
      <c r="H8" s="379"/>
      <c r="I8" s="307" t="s">
        <v>22</v>
      </c>
      <c r="J8" s="252">
        <v>418887</v>
      </c>
      <c r="K8" s="252">
        <v>16447</v>
      </c>
      <c r="L8" s="253">
        <f>SUM(J8:K8)</f>
        <v>435334</v>
      </c>
      <c r="M8" s="161">
        <v>1</v>
      </c>
      <c r="N8" s="161">
        <v>1</v>
      </c>
    </row>
    <row r="9" spans="1:14" s="161" customFormat="1" ht="12.95" customHeight="1" x14ac:dyDescent="0.15">
      <c r="A9" s="161">
        <v>1</v>
      </c>
      <c r="B9" s="161">
        <v>2</v>
      </c>
      <c r="C9" s="250"/>
      <c r="D9" s="250"/>
      <c r="E9" s="254" t="s">
        <v>107</v>
      </c>
      <c r="F9" s="353" t="s">
        <v>277</v>
      </c>
      <c r="G9" s="353"/>
      <c r="H9" s="353"/>
      <c r="I9" s="308" t="s">
        <v>23</v>
      </c>
      <c r="J9" s="252">
        <v>72113</v>
      </c>
      <c r="K9" s="252">
        <v>16447</v>
      </c>
      <c r="L9" s="253">
        <f t="shared" ref="L9:L71" si="0">SUM(J9:K9)</f>
        <v>88560</v>
      </c>
      <c r="M9" s="161">
        <v>1</v>
      </c>
      <c r="N9" s="161">
        <v>2</v>
      </c>
    </row>
    <row r="10" spans="1:14" s="161" customFormat="1" ht="12.95" customHeight="1" x14ac:dyDescent="0.15">
      <c r="A10" s="161">
        <v>1</v>
      </c>
      <c r="B10" s="161">
        <v>3</v>
      </c>
      <c r="C10" s="251" t="s">
        <v>7</v>
      </c>
      <c r="D10" s="250"/>
      <c r="E10" s="255"/>
      <c r="F10" s="256" t="s">
        <v>24</v>
      </c>
      <c r="G10" s="353" t="s">
        <v>75</v>
      </c>
      <c r="H10" s="353"/>
      <c r="I10" s="308"/>
      <c r="J10" s="252">
        <v>66897</v>
      </c>
      <c r="K10" s="252">
        <v>16447</v>
      </c>
      <c r="L10" s="253">
        <f t="shared" si="0"/>
        <v>83344</v>
      </c>
      <c r="M10" s="161">
        <v>1</v>
      </c>
      <c r="N10" s="161">
        <v>3</v>
      </c>
    </row>
    <row r="11" spans="1:14" s="161" customFormat="1" ht="12.95" customHeight="1" x14ac:dyDescent="0.15">
      <c r="A11" s="161">
        <v>1</v>
      </c>
      <c r="B11" s="161">
        <v>5</v>
      </c>
      <c r="C11" s="255"/>
      <c r="D11" s="250"/>
      <c r="E11" s="255"/>
      <c r="F11" s="256" t="s">
        <v>25</v>
      </c>
      <c r="G11" s="353" t="s">
        <v>108</v>
      </c>
      <c r="H11" s="353"/>
      <c r="I11" s="308"/>
      <c r="J11" s="257"/>
      <c r="K11" s="257"/>
      <c r="L11" s="253">
        <f t="shared" si="0"/>
        <v>0</v>
      </c>
      <c r="M11" s="161">
        <v>1</v>
      </c>
      <c r="N11" s="161">
        <v>5</v>
      </c>
    </row>
    <row r="12" spans="1:14" s="161" customFormat="1" ht="12.95" customHeight="1" x14ac:dyDescent="0.15">
      <c r="A12" s="161">
        <v>1</v>
      </c>
      <c r="B12" s="161">
        <v>6</v>
      </c>
      <c r="C12" s="255"/>
      <c r="D12" s="250"/>
      <c r="E12" s="258"/>
      <c r="F12" s="256" t="s">
        <v>26</v>
      </c>
      <c r="G12" s="353" t="s">
        <v>278</v>
      </c>
      <c r="H12" s="353"/>
      <c r="I12" s="308"/>
      <c r="J12" s="257">
        <v>5216</v>
      </c>
      <c r="K12" s="257"/>
      <c r="L12" s="253">
        <f>SUM(J12:K12)</f>
        <v>5216</v>
      </c>
      <c r="M12" s="161">
        <v>1</v>
      </c>
      <c r="N12" s="161">
        <v>6</v>
      </c>
    </row>
    <row r="13" spans="1:14" s="161" customFormat="1" ht="12.95" customHeight="1" x14ac:dyDescent="0.15">
      <c r="A13" s="161">
        <v>1</v>
      </c>
      <c r="B13" s="161">
        <v>7</v>
      </c>
      <c r="C13" s="255" t="s">
        <v>109</v>
      </c>
      <c r="D13" s="250"/>
      <c r="E13" s="255" t="s">
        <v>110</v>
      </c>
      <c r="F13" s="353" t="s">
        <v>279</v>
      </c>
      <c r="G13" s="353"/>
      <c r="H13" s="353"/>
      <c r="I13" s="308" t="s">
        <v>27</v>
      </c>
      <c r="J13" s="257">
        <v>346774</v>
      </c>
      <c r="K13" s="257"/>
      <c r="L13" s="253">
        <f t="shared" si="0"/>
        <v>346774</v>
      </c>
      <c r="M13" s="161">
        <v>1</v>
      </c>
      <c r="N13" s="161">
        <v>7</v>
      </c>
    </row>
    <row r="14" spans="1:14" s="161" customFormat="1" ht="12.95" customHeight="1" x14ac:dyDescent="0.15">
      <c r="A14" s="161">
        <v>1</v>
      </c>
      <c r="B14" s="161">
        <v>8</v>
      </c>
      <c r="C14" s="255"/>
      <c r="D14" s="250"/>
      <c r="E14" s="250"/>
      <c r="F14" s="256" t="s">
        <v>24</v>
      </c>
      <c r="G14" s="353" t="s">
        <v>111</v>
      </c>
      <c r="H14" s="353"/>
      <c r="I14" s="308"/>
      <c r="J14" s="257"/>
      <c r="K14" s="257"/>
      <c r="L14" s="253">
        <f t="shared" si="0"/>
        <v>0</v>
      </c>
      <c r="M14" s="161">
        <v>1</v>
      </c>
      <c r="N14" s="161">
        <v>8</v>
      </c>
    </row>
    <row r="15" spans="1:14" s="161" customFormat="1" ht="12.95" customHeight="1" x14ac:dyDescent="0.15">
      <c r="A15" s="161">
        <v>1</v>
      </c>
      <c r="B15" s="161">
        <v>9</v>
      </c>
      <c r="C15" s="255"/>
      <c r="D15" s="250"/>
      <c r="E15" s="250"/>
      <c r="F15" s="258" t="s">
        <v>25</v>
      </c>
      <c r="G15" s="353" t="s">
        <v>112</v>
      </c>
      <c r="H15" s="353"/>
      <c r="I15" s="307"/>
      <c r="J15" s="257"/>
      <c r="K15" s="257"/>
      <c r="L15" s="253">
        <f t="shared" si="0"/>
        <v>0</v>
      </c>
      <c r="M15" s="161">
        <v>1</v>
      </c>
      <c r="N15" s="161">
        <v>9</v>
      </c>
    </row>
    <row r="16" spans="1:14" s="161" customFormat="1" ht="12.95" customHeight="1" x14ac:dyDescent="0.15">
      <c r="A16" s="161">
        <v>1</v>
      </c>
      <c r="B16" s="161">
        <v>10</v>
      </c>
      <c r="C16" s="255" t="s">
        <v>113</v>
      </c>
      <c r="D16" s="250"/>
      <c r="E16" s="250"/>
      <c r="F16" s="256" t="s">
        <v>26</v>
      </c>
      <c r="G16" s="353" t="s">
        <v>114</v>
      </c>
      <c r="H16" s="353"/>
      <c r="I16" s="308"/>
      <c r="J16" s="257">
        <v>307641</v>
      </c>
      <c r="K16" s="257">
        <v>0</v>
      </c>
      <c r="L16" s="253">
        <f t="shared" si="0"/>
        <v>307641</v>
      </c>
      <c r="M16" s="161">
        <v>1</v>
      </c>
      <c r="N16" s="161">
        <v>10</v>
      </c>
    </row>
    <row r="17" spans="1:14" s="161" customFormat="1" ht="12.95" customHeight="1" x14ac:dyDescent="0.15">
      <c r="A17" s="161">
        <v>1</v>
      </c>
      <c r="B17" s="161">
        <v>11</v>
      </c>
      <c r="C17" s="255"/>
      <c r="D17" s="259"/>
      <c r="E17" s="259"/>
      <c r="F17" s="258" t="s">
        <v>28</v>
      </c>
      <c r="G17" s="353" t="s">
        <v>278</v>
      </c>
      <c r="H17" s="353"/>
      <c r="I17" s="307"/>
      <c r="J17" s="257">
        <v>39133</v>
      </c>
      <c r="K17" s="257">
        <v>0</v>
      </c>
      <c r="L17" s="253">
        <f t="shared" si="0"/>
        <v>39133</v>
      </c>
      <c r="M17" s="161">
        <v>1</v>
      </c>
      <c r="N17" s="161">
        <v>11</v>
      </c>
    </row>
    <row r="18" spans="1:14" s="161" customFormat="1" ht="12.95" customHeight="1" x14ac:dyDescent="0.15">
      <c r="A18" s="161">
        <v>1</v>
      </c>
      <c r="B18" s="161">
        <v>12</v>
      </c>
      <c r="C18" s="255"/>
      <c r="D18" s="251" t="s">
        <v>4</v>
      </c>
      <c r="E18" s="353" t="s">
        <v>61</v>
      </c>
      <c r="F18" s="353"/>
      <c r="G18" s="353"/>
      <c r="H18" s="353"/>
      <c r="I18" s="308" t="s">
        <v>29</v>
      </c>
      <c r="J18" s="257">
        <v>419265</v>
      </c>
      <c r="K18" s="257">
        <v>13081</v>
      </c>
      <c r="L18" s="253">
        <f t="shared" si="0"/>
        <v>432346</v>
      </c>
      <c r="M18" s="161">
        <v>1</v>
      </c>
      <c r="N18" s="161">
        <v>12</v>
      </c>
    </row>
    <row r="19" spans="1:14" s="161" customFormat="1" ht="12.95" customHeight="1" x14ac:dyDescent="0.15">
      <c r="A19" s="161">
        <v>1</v>
      </c>
      <c r="B19" s="161">
        <v>13</v>
      </c>
      <c r="C19" s="255" t="s">
        <v>115</v>
      </c>
      <c r="D19" s="250"/>
      <c r="E19" s="254" t="s">
        <v>116</v>
      </c>
      <c r="F19" s="353" t="s">
        <v>280</v>
      </c>
      <c r="G19" s="353"/>
      <c r="H19" s="353"/>
      <c r="I19" s="308" t="s">
        <v>30</v>
      </c>
      <c r="J19" s="257">
        <v>417905</v>
      </c>
      <c r="K19" s="257">
        <v>13081</v>
      </c>
      <c r="L19" s="253">
        <f>SUM(J19:K19)</f>
        <v>430986</v>
      </c>
      <c r="M19" s="161">
        <v>1</v>
      </c>
      <c r="N19" s="161">
        <v>13</v>
      </c>
    </row>
    <row r="20" spans="1:14" s="161" customFormat="1" ht="12.95" customHeight="1" x14ac:dyDescent="0.15">
      <c r="A20" s="161">
        <v>1</v>
      </c>
      <c r="B20" s="161">
        <v>14</v>
      </c>
      <c r="C20" s="255"/>
      <c r="D20" s="250"/>
      <c r="E20" s="255"/>
      <c r="F20" s="256" t="s">
        <v>24</v>
      </c>
      <c r="G20" s="353" t="s">
        <v>281</v>
      </c>
      <c r="H20" s="353"/>
      <c r="I20" s="308"/>
      <c r="J20" s="257">
        <v>243580</v>
      </c>
      <c r="K20" s="257">
        <v>0</v>
      </c>
      <c r="L20" s="253">
        <f t="shared" si="0"/>
        <v>243580</v>
      </c>
      <c r="M20" s="161">
        <v>1</v>
      </c>
      <c r="N20" s="161">
        <v>14</v>
      </c>
    </row>
    <row r="21" spans="1:14" s="161" customFormat="1" ht="12.95" customHeight="1" x14ac:dyDescent="0.15">
      <c r="A21" s="161">
        <v>1</v>
      </c>
      <c r="B21" s="161">
        <v>15</v>
      </c>
      <c r="C21" s="255"/>
      <c r="D21" s="250"/>
      <c r="E21" s="255"/>
      <c r="F21" s="256" t="s">
        <v>25</v>
      </c>
      <c r="G21" s="353" t="s">
        <v>282</v>
      </c>
      <c r="H21" s="353"/>
      <c r="I21" s="308"/>
      <c r="J21" s="257"/>
      <c r="K21" s="257"/>
      <c r="L21" s="253">
        <f t="shared" si="0"/>
        <v>0</v>
      </c>
      <c r="M21" s="161">
        <v>1</v>
      </c>
      <c r="N21" s="161">
        <v>15</v>
      </c>
    </row>
    <row r="22" spans="1:14" s="161" customFormat="1" ht="12.95" customHeight="1" x14ac:dyDescent="0.15">
      <c r="A22" s="161">
        <v>1</v>
      </c>
      <c r="B22" s="161">
        <v>16</v>
      </c>
      <c r="C22" s="255" t="s">
        <v>117</v>
      </c>
      <c r="D22" s="250"/>
      <c r="E22" s="258"/>
      <c r="F22" s="258" t="s">
        <v>26</v>
      </c>
      <c r="G22" s="353" t="s">
        <v>278</v>
      </c>
      <c r="H22" s="353"/>
      <c r="I22" s="307"/>
      <c r="J22" s="257">
        <v>174325</v>
      </c>
      <c r="K22" s="257">
        <v>13081</v>
      </c>
      <c r="L22" s="253">
        <f t="shared" si="0"/>
        <v>187406</v>
      </c>
      <c r="M22" s="161">
        <v>1</v>
      </c>
      <c r="N22" s="161">
        <v>16</v>
      </c>
    </row>
    <row r="23" spans="1:14" s="161" customFormat="1" ht="12.95" customHeight="1" x14ac:dyDescent="0.15">
      <c r="A23" s="161">
        <v>1</v>
      </c>
      <c r="B23" s="161">
        <v>17</v>
      </c>
      <c r="C23" s="255"/>
      <c r="D23" s="250"/>
      <c r="E23" s="255" t="s">
        <v>118</v>
      </c>
      <c r="F23" s="353" t="s">
        <v>283</v>
      </c>
      <c r="G23" s="353"/>
      <c r="H23" s="353"/>
      <c r="I23" s="308" t="s">
        <v>31</v>
      </c>
      <c r="J23" s="257">
        <v>1360</v>
      </c>
      <c r="K23" s="257">
        <v>0</v>
      </c>
      <c r="L23" s="253">
        <f t="shared" si="0"/>
        <v>1360</v>
      </c>
      <c r="M23" s="161">
        <v>1</v>
      </c>
      <c r="N23" s="161">
        <v>17</v>
      </c>
    </row>
    <row r="24" spans="1:14" s="161" customFormat="1" ht="12.95" customHeight="1" x14ac:dyDescent="0.15">
      <c r="A24" s="161">
        <v>1</v>
      </c>
      <c r="B24" s="161">
        <v>18</v>
      </c>
      <c r="C24" s="255"/>
      <c r="D24" s="250"/>
      <c r="E24" s="250"/>
      <c r="F24" s="254" t="s">
        <v>24</v>
      </c>
      <c r="G24" s="353" t="s">
        <v>81</v>
      </c>
      <c r="H24" s="353"/>
      <c r="I24" s="308"/>
      <c r="J24" s="257">
        <v>1360</v>
      </c>
      <c r="K24" s="257">
        <v>0</v>
      </c>
      <c r="L24" s="253">
        <f t="shared" si="0"/>
        <v>1360</v>
      </c>
      <c r="M24" s="161">
        <v>1</v>
      </c>
      <c r="N24" s="161">
        <v>18</v>
      </c>
    </row>
    <row r="25" spans="1:14" s="161" customFormat="1" ht="12.95" customHeight="1" x14ac:dyDescent="0.15">
      <c r="A25" s="161">
        <v>1</v>
      </c>
      <c r="B25" s="161">
        <v>19</v>
      </c>
      <c r="C25" s="255" t="s">
        <v>119</v>
      </c>
      <c r="D25" s="250"/>
      <c r="E25" s="250"/>
      <c r="F25" s="250"/>
      <c r="G25" s="260" t="s">
        <v>509</v>
      </c>
      <c r="H25" s="301" t="s">
        <v>510</v>
      </c>
      <c r="I25" s="308"/>
      <c r="J25" s="257">
        <v>1359</v>
      </c>
      <c r="K25" s="257">
        <v>0</v>
      </c>
      <c r="L25" s="253">
        <f t="shared" si="0"/>
        <v>1359</v>
      </c>
      <c r="M25" s="161">
        <v>1</v>
      </c>
      <c r="N25" s="161">
        <v>19</v>
      </c>
    </row>
    <row r="26" spans="1:14" s="161" customFormat="1" ht="12.95" customHeight="1" x14ac:dyDescent="0.15">
      <c r="A26" s="161">
        <v>1</v>
      </c>
      <c r="B26" s="161">
        <v>20</v>
      </c>
      <c r="C26" s="250"/>
      <c r="D26" s="250"/>
      <c r="E26" s="250"/>
      <c r="F26" s="259"/>
      <c r="G26" s="260" t="s">
        <v>511</v>
      </c>
      <c r="H26" s="301" t="s">
        <v>512</v>
      </c>
      <c r="I26" s="308"/>
      <c r="J26" s="257">
        <v>1</v>
      </c>
      <c r="K26" s="257">
        <v>0</v>
      </c>
      <c r="L26" s="253">
        <f>SUM(J26:K26)</f>
        <v>1</v>
      </c>
      <c r="M26" s="161">
        <v>1</v>
      </c>
      <c r="N26" s="161">
        <v>20</v>
      </c>
    </row>
    <row r="27" spans="1:14" s="161" customFormat="1" ht="12.95" customHeight="1" x14ac:dyDescent="0.15">
      <c r="A27" s="161">
        <v>1</v>
      </c>
      <c r="B27" s="161">
        <v>21</v>
      </c>
      <c r="C27" s="250"/>
      <c r="D27" s="259"/>
      <c r="E27" s="259"/>
      <c r="F27" s="258" t="s">
        <v>25</v>
      </c>
      <c r="G27" s="353" t="s">
        <v>278</v>
      </c>
      <c r="H27" s="353"/>
      <c r="I27" s="307"/>
      <c r="J27" s="257"/>
      <c r="K27" s="257"/>
      <c r="L27" s="253">
        <f t="shared" si="0"/>
        <v>0</v>
      </c>
      <c r="M27" s="161">
        <v>1</v>
      </c>
      <c r="N27" s="161">
        <v>21</v>
      </c>
    </row>
    <row r="28" spans="1:14" s="161" customFormat="1" ht="12.95" customHeight="1" x14ac:dyDescent="0.15">
      <c r="A28" s="161">
        <v>1</v>
      </c>
      <c r="B28" s="161">
        <v>22</v>
      </c>
      <c r="C28" s="259"/>
      <c r="D28" s="261" t="s">
        <v>5</v>
      </c>
      <c r="E28" s="380" t="s">
        <v>121</v>
      </c>
      <c r="F28" s="380"/>
      <c r="G28" s="380"/>
      <c r="H28" s="380"/>
      <c r="I28" s="307" t="s">
        <v>32</v>
      </c>
      <c r="J28" s="257">
        <v>-378</v>
      </c>
      <c r="K28" s="257">
        <v>3366</v>
      </c>
      <c r="L28" s="253">
        <f t="shared" si="0"/>
        <v>2988</v>
      </c>
      <c r="M28" s="161">
        <v>1</v>
      </c>
      <c r="N28" s="161">
        <v>22</v>
      </c>
    </row>
    <row r="29" spans="1:14" s="161" customFormat="1" ht="12.95" customHeight="1" x14ac:dyDescent="0.15">
      <c r="A29" s="161">
        <v>1</v>
      </c>
      <c r="B29" s="161">
        <v>23</v>
      </c>
      <c r="C29" s="250"/>
      <c r="D29" s="251" t="s">
        <v>3</v>
      </c>
      <c r="E29" s="353" t="s">
        <v>284</v>
      </c>
      <c r="F29" s="353"/>
      <c r="G29" s="353"/>
      <c r="H29" s="353"/>
      <c r="I29" s="308" t="s">
        <v>33</v>
      </c>
      <c r="J29" s="257">
        <v>61424</v>
      </c>
      <c r="K29" s="257">
        <v>159625</v>
      </c>
      <c r="L29" s="253">
        <f t="shared" si="0"/>
        <v>221049</v>
      </c>
      <c r="M29" s="161">
        <v>1</v>
      </c>
      <c r="N29" s="161">
        <v>23</v>
      </c>
    </row>
    <row r="30" spans="1:14" s="161" customFormat="1" ht="12.95" customHeight="1" x14ac:dyDescent="0.15">
      <c r="A30" s="161">
        <v>1</v>
      </c>
      <c r="B30" s="161">
        <v>24</v>
      </c>
      <c r="C30" s="250"/>
      <c r="D30" s="250"/>
      <c r="E30" s="256" t="s">
        <v>0</v>
      </c>
      <c r="F30" s="353" t="s">
        <v>122</v>
      </c>
      <c r="G30" s="353"/>
      <c r="H30" s="353"/>
      <c r="I30" s="308"/>
      <c r="J30" s="257">
        <v>12100</v>
      </c>
      <c r="K30" s="257">
        <v>0</v>
      </c>
      <c r="L30" s="253">
        <f t="shared" si="0"/>
        <v>12100</v>
      </c>
      <c r="M30" s="161">
        <v>1</v>
      </c>
      <c r="N30" s="161">
        <v>24</v>
      </c>
    </row>
    <row r="31" spans="1:14" s="161" customFormat="1" ht="12.95" customHeight="1" x14ac:dyDescent="0.15">
      <c r="A31" s="161">
        <v>1</v>
      </c>
      <c r="B31" s="161">
        <v>26</v>
      </c>
      <c r="C31" s="250"/>
      <c r="D31" s="250"/>
      <c r="E31" s="256" t="s">
        <v>124</v>
      </c>
      <c r="F31" s="353" t="s">
        <v>125</v>
      </c>
      <c r="G31" s="353"/>
      <c r="H31" s="353"/>
      <c r="I31" s="308"/>
      <c r="J31" s="257">
        <v>44814</v>
      </c>
      <c r="K31" s="257">
        <v>99193</v>
      </c>
      <c r="L31" s="253">
        <f t="shared" si="0"/>
        <v>144007</v>
      </c>
      <c r="M31" s="161">
        <v>1</v>
      </c>
      <c r="N31" s="161">
        <v>26</v>
      </c>
    </row>
    <row r="32" spans="1:14" s="161" customFormat="1" ht="12.95" customHeight="1" x14ac:dyDescent="0.15">
      <c r="A32" s="161">
        <v>1</v>
      </c>
      <c r="B32" s="161">
        <v>27</v>
      </c>
      <c r="C32" s="255" t="s">
        <v>126</v>
      </c>
      <c r="D32" s="250"/>
      <c r="E32" s="256" t="s">
        <v>127</v>
      </c>
      <c r="F32" s="353" t="s">
        <v>128</v>
      </c>
      <c r="G32" s="353"/>
      <c r="H32" s="353"/>
      <c r="I32" s="308"/>
      <c r="J32" s="257"/>
      <c r="K32" s="257"/>
      <c r="L32" s="253">
        <f t="shared" si="0"/>
        <v>0</v>
      </c>
      <c r="M32" s="161">
        <v>1</v>
      </c>
      <c r="N32" s="161">
        <v>27</v>
      </c>
    </row>
    <row r="33" spans="1:14" s="161" customFormat="1" ht="12.95" customHeight="1" x14ac:dyDescent="0.15">
      <c r="A33" s="161">
        <v>1</v>
      </c>
      <c r="B33" s="161">
        <v>28</v>
      </c>
      <c r="C33" s="255"/>
      <c r="D33" s="250"/>
      <c r="E33" s="256" t="s">
        <v>129</v>
      </c>
      <c r="F33" s="353" t="s">
        <v>130</v>
      </c>
      <c r="G33" s="353"/>
      <c r="H33" s="353"/>
      <c r="I33" s="308"/>
      <c r="J33" s="257"/>
      <c r="K33" s="257"/>
      <c r="L33" s="253">
        <f t="shared" si="0"/>
        <v>0</v>
      </c>
      <c r="M33" s="161">
        <v>1</v>
      </c>
      <c r="N33" s="161">
        <v>28</v>
      </c>
    </row>
    <row r="34" spans="1:14" s="161" customFormat="1" ht="12.95" customHeight="1" x14ac:dyDescent="0.15">
      <c r="A34" s="161">
        <v>1</v>
      </c>
      <c r="B34" s="161">
        <v>29</v>
      </c>
      <c r="C34" s="255"/>
      <c r="D34" s="250"/>
      <c r="E34" s="256" t="s">
        <v>131</v>
      </c>
      <c r="F34" s="353" t="s">
        <v>111</v>
      </c>
      <c r="G34" s="353"/>
      <c r="H34" s="353"/>
      <c r="I34" s="308"/>
      <c r="J34" s="257"/>
      <c r="K34" s="257"/>
      <c r="L34" s="253">
        <f t="shared" si="0"/>
        <v>0</v>
      </c>
      <c r="M34" s="161">
        <v>1</v>
      </c>
      <c r="N34" s="161">
        <v>29</v>
      </c>
    </row>
    <row r="35" spans="1:14" s="161" customFormat="1" ht="12.95" customHeight="1" x14ac:dyDescent="0.15">
      <c r="A35" s="161">
        <v>1</v>
      </c>
      <c r="B35" s="161">
        <v>30</v>
      </c>
      <c r="C35" s="255" t="s">
        <v>132</v>
      </c>
      <c r="D35" s="250"/>
      <c r="E35" s="256" t="s">
        <v>133</v>
      </c>
      <c r="F35" s="353" t="s">
        <v>112</v>
      </c>
      <c r="G35" s="353"/>
      <c r="H35" s="353"/>
      <c r="I35" s="308"/>
      <c r="J35" s="257"/>
      <c r="K35" s="257"/>
      <c r="L35" s="253">
        <f t="shared" si="0"/>
        <v>0</v>
      </c>
      <c r="M35" s="161">
        <v>1</v>
      </c>
      <c r="N35" s="161">
        <v>30</v>
      </c>
    </row>
    <row r="36" spans="1:14" s="161" customFormat="1" ht="12.95" customHeight="1" x14ac:dyDescent="0.15">
      <c r="A36" s="161">
        <v>1</v>
      </c>
      <c r="B36" s="161">
        <v>31</v>
      </c>
      <c r="C36" s="255"/>
      <c r="D36" s="250"/>
      <c r="E36" s="256" t="s">
        <v>134</v>
      </c>
      <c r="F36" s="353" t="s">
        <v>135</v>
      </c>
      <c r="G36" s="353"/>
      <c r="H36" s="353"/>
      <c r="I36" s="308"/>
      <c r="J36" s="257"/>
      <c r="K36" s="257"/>
      <c r="L36" s="253">
        <f t="shared" si="0"/>
        <v>0</v>
      </c>
      <c r="M36" s="161">
        <v>1</v>
      </c>
      <c r="N36" s="161">
        <v>31</v>
      </c>
    </row>
    <row r="37" spans="1:14" s="161" customFormat="1" ht="12.95" customHeight="1" x14ac:dyDescent="0.15">
      <c r="A37" s="161">
        <v>1</v>
      </c>
      <c r="B37" s="161">
        <v>32</v>
      </c>
      <c r="C37" s="255"/>
      <c r="D37" s="259"/>
      <c r="E37" s="258" t="s">
        <v>136</v>
      </c>
      <c r="F37" s="353" t="s">
        <v>106</v>
      </c>
      <c r="G37" s="353"/>
      <c r="H37" s="353"/>
      <c r="I37" s="307"/>
      <c r="J37" s="257">
        <v>4510</v>
      </c>
      <c r="K37" s="257">
        <v>60432</v>
      </c>
      <c r="L37" s="253">
        <f t="shared" si="0"/>
        <v>64942</v>
      </c>
      <c r="M37" s="161">
        <v>1</v>
      </c>
      <c r="N37" s="161">
        <v>32</v>
      </c>
    </row>
    <row r="38" spans="1:14" s="161" customFormat="1" ht="12.95" customHeight="1" x14ac:dyDescent="0.15">
      <c r="A38" s="161">
        <v>1</v>
      </c>
      <c r="B38" s="161">
        <v>33</v>
      </c>
      <c r="C38" s="255" t="s">
        <v>137</v>
      </c>
      <c r="D38" s="251" t="s">
        <v>4</v>
      </c>
      <c r="E38" s="353" t="s">
        <v>285</v>
      </c>
      <c r="F38" s="353"/>
      <c r="G38" s="353"/>
      <c r="H38" s="353"/>
      <c r="I38" s="308" t="s">
        <v>34</v>
      </c>
      <c r="J38" s="257">
        <v>69875</v>
      </c>
      <c r="K38" s="257">
        <v>158694</v>
      </c>
      <c r="L38" s="253">
        <f>SUM(J38:K38)</f>
        <v>228569</v>
      </c>
      <c r="M38" s="161">
        <v>1</v>
      </c>
      <c r="N38" s="161">
        <v>33</v>
      </c>
    </row>
    <row r="39" spans="1:14" s="161" customFormat="1" ht="12.95" customHeight="1" x14ac:dyDescent="0.15">
      <c r="A39" s="161">
        <v>1</v>
      </c>
      <c r="B39" s="161">
        <v>34</v>
      </c>
      <c r="C39" s="255"/>
      <c r="D39" s="250"/>
      <c r="E39" s="256" t="s">
        <v>0</v>
      </c>
      <c r="F39" s="353" t="s">
        <v>138</v>
      </c>
      <c r="G39" s="353"/>
      <c r="H39" s="353"/>
      <c r="I39" s="308"/>
      <c r="J39" s="257">
        <v>40105</v>
      </c>
      <c r="K39" s="257">
        <v>158694</v>
      </c>
      <c r="L39" s="253">
        <f t="shared" si="0"/>
        <v>198799</v>
      </c>
      <c r="M39" s="161">
        <v>1</v>
      </c>
      <c r="N39" s="161">
        <v>34</v>
      </c>
    </row>
    <row r="40" spans="1:14" s="161" customFormat="1" ht="12.95" customHeight="1" x14ac:dyDescent="0.15">
      <c r="A40" s="161">
        <v>1</v>
      </c>
      <c r="B40" s="161">
        <v>35</v>
      </c>
      <c r="C40" s="255"/>
      <c r="D40" s="250"/>
      <c r="E40" s="384" t="s">
        <v>492</v>
      </c>
      <c r="F40" s="385"/>
      <c r="G40" s="352" t="s">
        <v>281</v>
      </c>
      <c r="H40" s="353"/>
      <c r="I40" s="308"/>
      <c r="J40" s="257"/>
      <c r="K40" s="257"/>
      <c r="L40" s="253">
        <f t="shared" si="0"/>
        <v>0</v>
      </c>
      <c r="M40" s="161">
        <v>1</v>
      </c>
      <c r="N40" s="161">
        <v>35</v>
      </c>
    </row>
    <row r="41" spans="1:14" s="161" customFormat="1" ht="12.95" customHeight="1" x14ac:dyDescent="0.15">
      <c r="A41" s="161">
        <v>1</v>
      </c>
      <c r="B41" s="161">
        <v>36</v>
      </c>
      <c r="C41" s="255" t="s">
        <v>115</v>
      </c>
      <c r="D41" s="250"/>
      <c r="E41" s="386"/>
      <c r="F41" s="387"/>
      <c r="G41" s="352" t="s">
        <v>286</v>
      </c>
      <c r="H41" s="353"/>
      <c r="I41" s="307"/>
      <c r="J41" s="257"/>
      <c r="K41" s="257"/>
      <c r="L41" s="253">
        <f t="shared" si="0"/>
        <v>0</v>
      </c>
      <c r="M41" s="161">
        <v>1</v>
      </c>
      <c r="N41" s="161">
        <v>36</v>
      </c>
    </row>
    <row r="42" spans="1:14" s="161" customFormat="1" ht="12.95" customHeight="1" x14ac:dyDescent="0.15">
      <c r="A42" s="161">
        <v>1</v>
      </c>
      <c r="B42" s="161">
        <v>37</v>
      </c>
      <c r="C42" s="255"/>
      <c r="D42" s="250"/>
      <c r="E42" s="255" t="s">
        <v>139</v>
      </c>
      <c r="F42" s="352" t="s">
        <v>287</v>
      </c>
      <c r="G42" s="388"/>
      <c r="H42" s="388"/>
      <c r="I42" s="308"/>
      <c r="J42" s="257"/>
      <c r="K42" s="257">
        <v>153025</v>
      </c>
      <c r="L42" s="253">
        <f t="shared" si="0"/>
        <v>153025</v>
      </c>
      <c r="M42" s="161">
        <v>1</v>
      </c>
      <c r="N42" s="161">
        <v>37</v>
      </c>
    </row>
    <row r="43" spans="1:14" s="161" customFormat="1" ht="12.95" customHeight="1" x14ac:dyDescent="0.15">
      <c r="A43" s="161">
        <v>1</v>
      </c>
      <c r="B43" s="161">
        <v>38</v>
      </c>
      <c r="C43" s="255"/>
      <c r="D43" s="250"/>
      <c r="E43" s="255" t="s">
        <v>140</v>
      </c>
      <c r="F43" s="389" t="s">
        <v>532</v>
      </c>
      <c r="G43" s="390"/>
      <c r="H43" s="390"/>
      <c r="I43" s="308"/>
      <c r="J43" s="257"/>
      <c r="K43" s="257"/>
      <c r="L43" s="253">
        <f t="shared" si="0"/>
        <v>0</v>
      </c>
      <c r="M43" s="161">
        <v>1</v>
      </c>
      <c r="N43" s="161">
        <v>38</v>
      </c>
    </row>
    <row r="44" spans="1:14" s="161" customFormat="1" ht="12.95" customHeight="1" x14ac:dyDescent="0.15">
      <c r="A44" s="161">
        <v>1</v>
      </c>
      <c r="B44" s="161">
        <v>39</v>
      </c>
      <c r="C44" s="255" t="s">
        <v>117</v>
      </c>
      <c r="D44" s="250"/>
      <c r="E44" s="255" t="s">
        <v>71</v>
      </c>
      <c r="F44" s="352" t="s">
        <v>288</v>
      </c>
      <c r="G44" s="353"/>
      <c r="H44" s="353"/>
      <c r="I44" s="308"/>
      <c r="J44" s="257">
        <v>40105</v>
      </c>
      <c r="K44" s="257">
        <v>5669</v>
      </c>
      <c r="L44" s="253">
        <f t="shared" si="0"/>
        <v>45774</v>
      </c>
      <c r="M44" s="161">
        <v>1</v>
      </c>
      <c r="N44" s="161">
        <v>39</v>
      </c>
    </row>
    <row r="45" spans="1:14" s="161" customFormat="1" ht="12.95" customHeight="1" x14ac:dyDescent="0.15">
      <c r="A45" s="161">
        <v>1</v>
      </c>
      <c r="B45" s="161">
        <v>40</v>
      </c>
      <c r="C45" s="255"/>
      <c r="D45" s="250"/>
      <c r="E45" s="258" t="s">
        <v>73</v>
      </c>
      <c r="F45" s="389" t="s">
        <v>532</v>
      </c>
      <c r="G45" s="390"/>
      <c r="H45" s="390"/>
      <c r="I45" s="307"/>
      <c r="J45" s="257">
        <v>12100</v>
      </c>
      <c r="K45" s="257">
        <v>0</v>
      </c>
      <c r="L45" s="253">
        <f t="shared" si="0"/>
        <v>12100</v>
      </c>
      <c r="M45" s="161">
        <v>1</v>
      </c>
      <c r="N45" s="161">
        <v>40</v>
      </c>
    </row>
    <row r="46" spans="1:14" s="161" customFormat="1" ht="12.95" customHeight="1" x14ac:dyDescent="0.15">
      <c r="A46" s="161">
        <v>1</v>
      </c>
      <c r="B46" s="161">
        <v>41</v>
      </c>
      <c r="C46" s="255"/>
      <c r="D46" s="250"/>
      <c r="E46" s="250"/>
      <c r="F46" s="254"/>
      <c r="G46" s="381" t="s">
        <v>541</v>
      </c>
      <c r="H46" s="300" t="s">
        <v>489</v>
      </c>
      <c r="I46" s="308"/>
      <c r="J46" s="257"/>
      <c r="K46" s="257"/>
      <c r="L46" s="253">
        <f t="shared" si="0"/>
        <v>0</v>
      </c>
      <c r="M46" s="161">
        <v>1</v>
      </c>
      <c r="N46" s="161">
        <v>41</v>
      </c>
    </row>
    <row r="47" spans="1:14" s="161" customFormat="1" ht="12.95" customHeight="1" x14ac:dyDescent="0.15">
      <c r="A47" s="161">
        <v>1</v>
      </c>
      <c r="B47" s="161">
        <v>42</v>
      </c>
      <c r="C47" s="255" t="s">
        <v>119</v>
      </c>
      <c r="D47" s="250"/>
      <c r="E47" s="255" t="s">
        <v>0</v>
      </c>
      <c r="F47" s="391" t="s">
        <v>540</v>
      </c>
      <c r="G47" s="382"/>
      <c r="H47" s="300" t="s">
        <v>252</v>
      </c>
      <c r="I47" s="308"/>
      <c r="J47" s="257"/>
      <c r="K47" s="257"/>
      <c r="L47" s="253">
        <f t="shared" si="0"/>
        <v>0</v>
      </c>
      <c r="M47" s="161">
        <v>1</v>
      </c>
      <c r="N47" s="161">
        <v>42</v>
      </c>
    </row>
    <row r="48" spans="1:14" s="161" customFormat="1" ht="12.95" customHeight="1" x14ac:dyDescent="0.15">
      <c r="A48" s="161">
        <v>1</v>
      </c>
      <c r="B48" s="161">
        <v>43</v>
      </c>
      <c r="C48" s="255"/>
      <c r="D48" s="250"/>
      <c r="E48" s="255" t="s">
        <v>140</v>
      </c>
      <c r="F48" s="392"/>
      <c r="G48" s="383"/>
      <c r="H48" s="300" t="s">
        <v>145</v>
      </c>
      <c r="I48" s="308"/>
      <c r="J48" s="257">
        <v>12100</v>
      </c>
      <c r="K48" s="257"/>
      <c r="L48" s="253">
        <f t="shared" si="0"/>
        <v>12100</v>
      </c>
      <c r="M48" s="161">
        <v>1</v>
      </c>
      <c r="N48" s="161">
        <v>43</v>
      </c>
    </row>
    <row r="49" spans="1:14" s="161" customFormat="1" ht="12.95" customHeight="1" x14ac:dyDescent="0.15">
      <c r="A49" s="161">
        <v>1</v>
      </c>
      <c r="B49" s="161">
        <v>44</v>
      </c>
      <c r="C49" s="250"/>
      <c r="D49" s="250"/>
      <c r="E49" s="255" t="s">
        <v>146</v>
      </c>
      <c r="F49" s="352" t="s">
        <v>111</v>
      </c>
      <c r="G49" s="353"/>
      <c r="H49" s="353"/>
      <c r="I49" s="308"/>
      <c r="J49" s="257"/>
      <c r="K49" s="257"/>
      <c r="L49" s="253">
        <f t="shared" si="0"/>
        <v>0</v>
      </c>
      <c r="M49" s="161">
        <v>1</v>
      </c>
      <c r="N49" s="161">
        <v>44</v>
      </c>
    </row>
    <row r="50" spans="1:14" s="161" customFormat="1" ht="12.95" customHeight="1" x14ac:dyDescent="0.15">
      <c r="A50" s="161">
        <v>1</v>
      </c>
      <c r="B50" s="161">
        <v>45</v>
      </c>
      <c r="C50" s="250"/>
      <c r="D50" s="250"/>
      <c r="E50" s="255" t="s">
        <v>147</v>
      </c>
      <c r="F50" s="352" t="s">
        <v>112</v>
      </c>
      <c r="G50" s="353"/>
      <c r="H50" s="353"/>
      <c r="I50" s="308"/>
      <c r="J50" s="257"/>
      <c r="K50" s="257"/>
      <c r="L50" s="253">
        <f t="shared" si="0"/>
        <v>0</v>
      </c>
      <c r="M50" s="161">
        <v>1</v>
      </c>
      <c r="N50" s="161">
        <v>45</v>
      </c>
    </row>
    <row r="51" spans="1:14" s="161" customFormat="1" ht="12.95" customHeight="1" x14ac:dyDescent="0.15">
      <c r="A51" s="161">
        <v>1</v>
      </c>
      <c r="B51" s="161">
        <v>46</v>
      </c>
      <c r="C51" s="250"/>
      <c r="D51" s="250"/>
      <c r="E51" s="255" t="s">
        <v>71</v>
      </c>
      <c r="F51" s="352" t="s">
        <v>135</v>
      </c>
      <c r="G51" s="353"/>
      <c r="H51" s="353"/>
      <c r="I51" s="308"/>
      <c r="J51" s="257"/>
      <c r="K51" s="257"/>
      <c r="L51" s="253">
        <f t="shared" si="0"/>
        <v>0</v>
      </c>
      <c r="M51" s="161">
        <v>1</v>
      </c>
      <c r="N51" s="161">
        <v>46</v>
      </c>
    </row>
    <row r="52" spans="1:14" s="161" customFormat="1" ht="12.95" customHeight="1" x14ac:dyDescent="0.15">
      <c r="A52" s="161">
        <v>1</v>
      </c>
      <c r="B52" s="161">
        <v>47</v>
      </c>
      <c r="C52" s="250"/>
      <c r="D52" s="250"/>
      <c r="E52" s="255" t="s">
        <v>73</v>
      </c>
      <c r="F52" s="352" t="s">
        <v>290</v>
      </c>
      <c r="G52" s="353"/>
      <c r="H52" s="353"/>
      <c r="I52" s="308"/>
      <c r="J52" s="257">
        <v>15044</v>
      </c>
      <c r="K52" s="257">
        <v>99193</v>
      </c>
      <c r="L52" s="253">
        <f>SUM(J52:K52)</f>
        <v>114237</v>
      </c>
      <c r="M52" s="161">
        <v>1</v>
      </c>
      <c r="N52" s="161">
        <v>47</v>
      </c>
    </row>
    <row r="53" spans="1:14" s="161" customFormat="1" ht="12.95" customHeight="1" x14ac:dyDescent="0.15">
      <c r="A53" s="161">
        <v>1</v>
      </c>
      <c r="B53" s="161">
        <v>48</v>
      </c>
      <c r="C53" s="250"/>
      <c r="D53" s="250"/>
      <c r="E53" s="259"/>
      <c r="F53" s="352" t="s">
        <v>106</v>
      </c>
      <c r="G53" s="353"/>
      <c r="H53" s="353"/>
      <c r="I53" s="308"/>
      <c r="J53" s="257">
        <v>12961</v>
      </c>
      <c r="K53" s="257">
        <v>59501</v>
      </c>
      <c r="L53" s="253">
        <f t="shared" si="0"/>
        <v>72462</v>
      </c>
      <c r="M53" s="161">
        <v>1</v>
      </c>
      <c r="N53" s="161">
        <v>48</v>
      </c>
    </row>
    <row r="54" spans="1:14" s="161" customFormat="1" ht="12.95" customHeight="1" x14ac:dyDescent="0.15">
      <c r="A54" s="161">
        <v>1</v>
      </c>
      <c r="B54" s="161">
        <v>49</v>
      </c>
      <c r="C54" s="250"/>
      <c r="D54" s="250"/>
      <c r="E54" s="256" t="s">
        <v>118</v>
      </c>
      <c r="F54" s="353" t="s">
        <v>83</v>
      </c>
      <c r="G54" s="353"/>
      <c r="H54" s="353"/>
      <c r="I54" s="308" t="s">
        <v>35</v>
      </c>
      <c r="J54" s="257">
        <v>29770</v>
      </c>
      <c r="K54" s="257">
        <v>0</v>
      </c>
      <c r="L54" s="253">
        <f t="shared" si="0"/>
        <v>29770</v>
      </c>
      <c r="M54" s="161">
        <v>1</v>
      </c>
      <c r="N54" s="161">
        <v>49</v>
      </c>
    </row>
    <row r="55" spans="1:14" s="161" customFormat="1" ht="12.95" customHeight="1" x14ac:dyDescent="0.15">
      <c r="A55" s="161">
        <v>1</v>
      </c>
      <c r="B55" s="161">
        <v>50</v>
      </c>
      <c r="C55" s="250"/>
      <c r="D55" s="250"/>
      <c r="E55" s="381" t="s">
        <v>291</v>
      </c>
      <c r="F55" s="352" t="s">
        <v>148</v>
      </c>
      <c r="G55" s="353"/>
      <c r="H55" s="353"/>
      <c r="I55" s="308"/>
      <c r="J55" s="257"/>
      <c r="K55" s="257"/>
      <c r="L55" s="253">
        <f t="shared" si="0"/>
        <v>0</v>
      </c>
      <c r="M55" s="161">
        <v>1</v>
      </c>
      <c r="N55" s="161">
        <v>50</v>
      </c>
    </row>
    <row r="56" spans="1:14" s="161" customFormat="1" ht="12.95" customHeight="1" x14ac:dyDescent="0.15">
      <c r="A56" s="161">
        <v>1</v>
      </c>
      <c r="B56" s="161">
        <v>51</v>
      </c>
      <c r="C56" s="250"/>
      <c r="D56" s="250"/>
      <c r="E56" s="382"/>
      <c r="F56" s="352" t="s">
        <v>251</v>
      </c>
      <c r="G56" s="353"/>
      <c r="H56" s="353"/>
      <c r="I56" s="308"/>
      <c r="J56" s="257"/>
      <c r="K56" s="257"/>
      <c r="L56" s="253">
        <f t="shared" si="0"/>
        <v>0</v>
      </c>
      <c r="M56" s="161">
        <v>1</v>
      </c>
      <c r="N56" s="161">
        <v>51</v>
      </c>
    </row>
    <row r="57" spans="1:14" s="161" customFormat="1" ht="12.95" customHeight="1" x14ac:dyDescent="0.15">
      <c r="A57" s="161">
        <v>1</v>
      </c>
      <c r="B57" s="161">
        <v>52</v>
      </c>
      <c r="C57" s="250"/>
      <c r="D57" s="250"/>
      <c r="E57" s="383"/>
      <c r="F57" s="394" t="s">
        <v>149</v>
      </c>
      <c r="G57" s="395"/>
      <c r="H57" s="395"/>
      <c r="I57" s="308"/>
      <c r="J57" s="257"/>
      <c r="K57" s="257"/>
      <c r="L57" s="253">
        <f t="shared" si="0"/>
        <v>0</v>
      </c>
      <c r="M57" s="161">
        <v>1</v>
      </c>
      <c r="N57" s="161">
        <v>52</v>
      </c>
    </row>
    <row r="58" spans="1:14" s="161" customFormat="1" ht="12.95" customHeight="1" x14ac:dyDescent="0.15">
      <c r="A58" s="161">
        <v>1</v>
      </c>
      <c r="B58" s="161">
        <v>53</v>
      </c>
      <c r="C58" s="250"/>
      <c r="D58" s="250"/>
      <c r="E58" s="256" t="s">
        <v>150</v>
      </c>
      <c r="F58" s="353" t="s">
        <v>151</v>
      </c>
      <c r="G58" s="353"/>
      <c r="H58" s="353"/>
      <c r="I58" s="308"/>
      <c r="J58" s="257"/>
      <c r="K58" s="257"/>
      <c r="L58" s="253">
        <f t="shared" si="0"/>
        <v>0</v>
      </c>
      <c r="M58" s="161">
        <v>1</v>
      </c>
      <c r="N58" s="161">
        <v>53</v>
      </c>
    </row>
    <row r="59" spans="1:14" s="161" customFormat="1" ht="12.95" customHeight="1" x14ac:dyDescent="0.15">
      <c r="A59" s="161">
        <v>1</v>
      </c>
      <c r="B59" s="161">
        <v>54</v>
      </c>
      <c r="C59" s="250"/>
      <c r="D59" s="250"/>
      <c r="E59" s="256" t="s">
        <v>127</v>
      </c>
      <c r="F59" s="353" t="s">
        <v>152</v>
      </c>
      <c r="G59" s="353"/>
      <c r="H59" s="353"/>
      <c r="I59" s="308"/>
      <c r="J59" s="257"/>
      <c r="K59" s="257"/>
      <c r="L59" s="253">
        <f t="shared" si="0"/>
        <v>0</v>
      </c>
      <c r="M59" s="161">
        <v>1</v>
      </c>
      <c r="N59" s="161">
        <v>54</v>
      </c>
    </row>
    <row r="60" spans="1:14" s="161" customFormat="1" ht="12.95" customHeight="1" x14ac:dyDescent="0.15">
      <c r="A60" s="161">
        <v>1</v>
      </c>
      <c r="B60" s="161">
        <v>55</v>
      </c>
      <c r="C60" s="250"/>
      <c r="D60" s="259"/>
      <c r="E60" s="258" t="s">
        <v>129</v>
      </c>
      <c r="F60" s="353" t="s">
        <v>278</v>
      </c>
      <c r="G60" s="353"/>
      <c r="H60" s="353"/>
      <c r="I60" s="307"/>
      <c r="J60" s="257"/>
      <c r="K60" s="257"/>
      <c r="L60" s="253">
        <f t="shared" si="0"/>
        <v>0</v>
      </c>
      <c r="M60" s="161">
        <v>1</v>
      </c>
      <c r="N60" s="161">
        <v>55</v>
      </c>
    </row>
    <row r="61" spans="1:14" s="161" customFormat="1" ht="12.95" customHeight="1" x14ac:dyDescent="0.15">
      <c r="A61" s="161">
        <v>1</v>
      </c>
      <c r="B61" s="161">
        <v>56</v>
      </c>
      <c r="C61" s="259"/>
      <c r="D61" s="261" t="s">
        <v>153</v>
      </c>
      <c r="E61" s="353" t="s">
        <v>249</v>
      </c>
      <c r="F61" s="353"/>
      <c r="G61" s="353"/>
      <c r="H61" s="353"/>
      <c r="I61" s="307" t="s">
        <v>36</v>
      </c>
      <c r="J61" s="257">
        <v>-8451</v>
      </c>
      <c r="K61" s="257">
        <v>931</v>
      </c>
      <c r="L61" s="253">
        <f t="shared" si="0"/>
        <v>-7520</v>
      </c>
      <c r="M61" s="161">
        <v>1</v>
      </c>
      <c r="N61" s="161">
        <v>56</v>
      </c>
    </row>
    <row r="62" spans="1:14" s="161" customFormat="1" ht="12.95" customHeight="1" x14ac:dyDescent="0.15">
      <c r="A62" s="161">
        <v>1</v>
      </c>
      <c r="B62" s="161">
        <v>57</v>
      </c>
      <c r="C62" s="256" t="s">
        <v>154</v>
      </c>
      <c r="D62" s="353" t="s">
        <v>155</v>
      </c>
      <c r="E62" s="353"/>
      <c r="F62" s="353"/>
      <c r="G62" s="353"/>
      <c r="H62" s="353"/>
      <c r="I62" s="308" t="s">
        <v>37</v>
      </c>
      <c r="J62" s="257">
        <v>-8829</v>
      </c>
      <c r="K62" s="257">
        <v>4297</v>
      </c>
      <c r="L62" s="253">
        <f>SUM(J62:K62)</f>
        <v>-4532</v>
      </c>
      <c r="M62" s="161">
        <v>1</v>
      </c>
      <c r="N62" s="161">
        <v>57</v>
      </c>
    </row>
    <row r="63" spans="1:14" s="161" customFormat="1" ht="12.95" customHeight="1" x14ac:dyDescent="0.15">
      <c r="A63" s="161">
        <v>1</v>
      </c>
      <c r="B63" s="161">
        <v>58</v>
      </c>
      <c r="C63" s="256" t="s">
        <v>156</v>
      </c>
      <c r="D63" s="353" t="s">
        <v>157</v>
      </c>
      <c r="E63" s="353"/>
      <c r="F63" s="353"/>
      <c r="G63" s="353"/>
      <c r="H63" s="353"/>
      <c r="I63" s="308" t="s">
        <v>38</v>
      </c>
      <c r="J63" s="257"/>
      <c r="K63" s="257"/>
      <c r="L63" s="253">
        <f t="shared" si="0"/>
        <v>0</v>
      </c>
      <c r="M63" s="161">
        <v>1</v>
      </c>
      <c r="N63" s="161">
        <v>58</v>
      </c>
    </row>
    <row r="64" spans="1:14" s="161" customFormat="1" ht="12.95" customHeight="1" x14ac:dyDescent="0.15">
      <c r="A64" s="161">
        <v>1</v>
      </c>
      <c r="B64" s="161">
        <v>59</v>
      </c>
      <c r="C64" s="255" t="s">
        <v>158</v>
      </c>
      <c r="D64" s="353" t="s">
        <v>292</v>
      </c>
      <c r="E64" s="353"/>
      <c r="F64" s="353"/>
      <c r="G64" s="353"/>
      <c r="H64" s="353"/>
      <c r="I64" s="308" t="s">
        <v>39</v>
      </c>
      <c r="J64" s="257">
        <v>21001</v>
      </c>
      <c r="K64" s="257">
        <v>5046</v>
      </c>
      <c r="L64" s="253">
        <f t="shared" si="0"/>
        <v>26047</v>
      </c>
      <c r="M64" s="161">
        <v>1</v>
      </c>
      <c r="N64" s="161">
        <v>59</v>
      </c>
    </row>
    <row r="65" spans="1:14" s="161" customFormat="1" ht="12.95" customHeight="1" x14ac:dyDescent="0.15">
      <c r="A65" s="161">
        <v>1</v>
      </c>
      <c r="B65" s="161">
        <v>60</v>
      </c>
      <c r="C65" s="259"/>
      <c r="D65" s="259"/>
      <c r="E65" s="353" t="s">
        <v>293</v>
      </c>
      <c r="F65" s="353"/>
      <c r="G65" s="353"/>
      <c r="H65" s="353"/>
      <c r="I65" s="307"/>
      <c r="J65" s="257"/>
      <c r="K65" s="257"/>
      <c r="L65" s="253">
        <f t="shared" si="0"/>
        <v>0</v>
      </c>
      <c r="M65" s="161">
        <v>1</v>
      </c>
      <c r="N65" s="161">
        <v>60</v>
      </c>
    </row>
    <row r="66" spans="1:14" s="161" customFormat="1" ht="12.95" customHeight="1" x14ac:dyDescent="0.15">
      <c r="A66" s="161">
        <v>2</v>
      </c>
      <c r="B66" s="161">
        <v>1</v>
      </c>
      <c r="C66" s="256" t="s">
        <v>159</v>
      </c>
      <c r="D66" s="353" t="s">
        <v>294</v>
      </c>
      <c r="E66" s="353"/>
      <c r="F66" s="353"/>
      <c r="G66" s="353"/>
      <c r="H66" s="353"/>
      <c r="I66" s="308" t="s">
        <v>40</v>
      </c>
      <c r="J66" s="257"/>
      <c r="K66" s="257"/>
      <c r="L66" s="253">
        <f t="shared" si="0"/>
        <v>0</v>
      </c>
      <c r="M66" s="161">
        <v>2</v>
      </c>
      <c r="N66" s="161">
        <v>1</v>
      </c>
    </row>
    <row r="67" spans="1:14" s="161" customFormat="1" ht="12.95" customHeight="1" x14ac:dyDescent="0.15">
      <c r="A67" s="161">
        <v>2</v>
      </c>
      <c r="B67" s="161">
        <v>2</v>
      </c>
      <c r="C67" s="256" t="s">
        <v>160</v>
      </c>
      <c r="D67" s="393" t="s">
        <v>62</v>
      </c>
      <c r="E67" s="393"/>
      <c r="F67" s="393"/>
      <c r="G67" s="393"/>
      <c r="H67" s="393"/>
      <c r="I67" s="308" t="s">
        <v>41</v>
      </c>
      <c r="J67" s="257">
        <v>12172</v>
      </c>
      <c r="K67" s="257">
        <v>9343</v>
      </c>
      <c r="L67" s="253">
        <f t="shared" si="0"/>
        <v>21515</v>
      </c>
      <c r="M67" s="161">
        <v>2</v>
      </c>
      <c r="N67" s="161">
        <v>2</v>
      </c>
    </row>
    <row r="68" spans="1:14" s="161" customFormat="1" ht="12.95" customHeight="1" x14ac:dyDescent="0.15">
      <c r="A68" s="161">
        <v>2</v>
      </c>
      <c r="B68" s="161">
        <v>3</v>
      </c>
      <c r="C68" s="255" t="s">
        <v>161</v>
      </c>
      <c r="D68" s="353" t="s">
        <v>295</v>
      </c>
      <c r="E68" s="353"/>
      <c r="F68" s="353"/>
      <c r="G68" s="353"/>
      <c r="H68" s="353"/>
      <c r="I68" s="308"/>
      <c r="J68" s="257"/>
      <c r="K68" s="257"/>
      <c r="L68" s="253">
        <f t="shared" si="0"/>
        <v>0</v>
      </c>
      <c r="M68" s="161">
        <v>2</v>
      </c>
      <c r="N68" s="161">
        <v>3</v>
      </c>
    </row>
    <row r="69" spans="1:14" s="161" customFormat="1" ht="12.95" customHeight="1" x14ac:dyDescent="0.15">
      <c r="A69" s="161">
        <v>2</v>
      </c>
      <c r="B69" s="161">
        <v>4</v>
      </c>
      <c r="C69" s="250"/>
      <c r="D69" s="396" t="s">
        <v>289</v>
      </c>
      <c r="E69" s="352" t="s">
        <v>296</v>
      </c>
      <c r="F69" s="353"/>
      <c r="G69" s="353"/>
      <c r="H69" s="353"/>
      <c r="I69" s="308"/>
      <c r="J69" s="257"/>
      <c r="K69" s="257"/>
      <c r="L69" s="253">
        <f t="shared" si="0"/>
        <v>0</v>
      </c>
      <c r="M69" s="161">
        <v>2</v>
      </c>
      <c r="N69" s="161">
        <v>4</v>
      </c>
    </row>
    <row r="70" spans="1:14" s="161" customFormat="1" ht="12.95" customHeight="1" x14ac:dyDescent="0.15">
      <c r="A70" s="161">
        <v>2</v>
      </c>
      <c r="B70" s="161">
        <v>5</v>
      </c>
      <c r="C70" s="250"/>
      <c r="D70" s="397"/>
      <c r="E70" s="352" t="s">
        <v>122</v>
      </c>
      <c r="F70" s="353"/>
      <c r="G70" s="353"/>
      <c r="H70" s="353"/>
      <c r="I70" s="308"/>
      <c r="J70" s="257"/>
      <c r="K70" s="257"/>
      <c r="L70" s="253">
        <f t="shared" si="0"/>
        <v>0</v>
      </c>
      <c r="M70" s="161">
        <v>2</v>
      </c>
      <c r="N70" s="161">
        <v>5</v>
      </c>
    </row>
    <row r="71" spans="1:14" s="161" customFormat="1" ht="12.95" customHeight="1" x14ac:dyDescent="0.15">
      <c r="A71" s="161">
        <v>2</v>
      </c>
      <c r="B71" s="161">
        <v>6</v>
      </c>
      <c r="C71" s="259"/>
      <c r="D71" s="398"/>
      <c r="E71" s="352" t="s">
        <v>278</v>
      </c>
      <c r="F71" s="353"/>
      <c r="G71" s="353"/>
      <c r="H71" s="353"/>
      <c r="I71" s="307"/>
      <c r="J71" s="257"/>
      <c r="K71" s="257"/>
      <c r="L71" s="253">
        <f t="shared" si="0"/>
        <v>0</v>
      </c>
      <c r="M71" s="161">
        <v>2</v>
      </c>
      <c r="N71" s="161">
        <v>6</v>
      </c>
    </row>
    <row r="72" spans="1:14" s="161" customFormat="1" ht="12.95" customHeight="1" x14ac:dyDescent="0.15">
      <c r="A72" s="161">
        <v>2</v>
      </c>
      <c r="B72" s="161">
        <v>7</v>
      </c>
      <c r="C72" s="256" t="s">
        <v>162</v>
      </c>
      <c r="D72" s="353" t="s">
        <v>163</v>
      </c>
      <c r="E72" s="353"/>
      <c r="F72" s="353"/>
      <c r="G72" s="353"/>
      <c r="H72" s="353"/>
      <c r="I72" s="308" t="s">
        <v>42</v>
      </c>
      <c r="J72" s="257">
        <v>12171</v>
      </c>
      <c r="K72" s="257">
        <v>0</v>
      </c>
      <c r="L72" s="253">
        <f>SUM(J72:K72)</f>
        <v>12171</v>
      </c>
      <c r="M72" s="161">
        <v>2</v>
      </c>
      <c r="N72" s="161">
        <v>7</v>
      </c>
    </row>
    <row r="73" spans="1:14" s="161" customFormat="1" ht="12.95" customHeight="1" x14ac:dyDescent="0.15">
      <c r="A73" s="161">
        <v>2</v>
      </c>
      <c r="B73" s="161">
        <v>8</v>
      </c>
      <c r="C73" s="254" t="s">
        <v>164</v>
      </c>
      <c r="D73" s="375" t="s">
        <v>165</v>
      </c>
      <c r="E73" s="375"/>
      <c r="F73" s="375"/>
      <c r="G73" s="376"/>
      <c r="H73" s="260" t="s">
        <v>248</v>
      </c>
      <c r="I73" s="308"/>
      <c r="J73" s="257">
        <v>1</v>
      </c>
      <c r="K73" s="257">
        <v>9343</v>
      </c>
      <c r="L73" s="253">
        <f>SUM(J73:K73)</f>
        <v>9344</v>
      </c>
      <c r="M73" s="161">
        <v>2</v>
      </c>
      <c r="N73" s="161">
        <v>8</v>
      </c>
    </row>
    <row r="74" spans="1:14" s="161" customFormat="1" ht="12.95" customHeight="1" x14ac:dyDescent="0.15">
      <c r="A74" s="161">
        <v>2</v>
      </c>
      <c r="B74" s="161">
        <v>9</v>
      </c>
      <c r="C74" s="258"/>
      <c r="D74" s="377" t="s">
        <v>166</v>
      </c>
      <c r="E74" s="377"/>
      <c r="F74" s="377"/>
      <c r="G74" s="378"/>
      <c r="H74" s="259" t="s">
        <v>493</v>
      </c>
      <c r="I74" s="307"/>
      <c r="J74" s="257"/>
      <c r="K74" s="257"/>
      <c r="L74" s="253">
        <f>SUM(J74:K74)</f>
        <v>0</v>
      </c>
      <c r="M74" s="161">
        <v>2</v>
      </c>
      <c r="N74" s="161">
        <v>9</v>
      </c>
    </row>
  </sheetData>
  <mergeCells count="68">
    <mergeCell ref="D69:D71"/>
    <mergeCell ref="D68:H68"/>
    <mergeCell ref="E69:H69"/>
    <mergeCell ref="D63:H63"/>
    <mergeCell ref="D64:H64"/>
    <mergeCell ref="E65:H65"/>
    <mergeCell ref="D66:H66"/>
    <mergeCell ref="D62:H62"/>
    <mergeCell ref="D67:H67"/>
    <mergeCell ref="E61:H61"/>
    <mergeCell ref="F52:H52"/>
    <mergeCell ref="F53:H53"/>
    <mergeCell ref="F54:H54"/>
    <mergeCell ref="F55:H55"/>
    <mergeCell ref="F56:H56"/>
    <mergeCell ref="F57:H57"/>
    <mergeCell ref="F58:H58"/>
    <mergeCell ref="F60:H60"/>
    <mergeCell ref="E55:E57"/>
    <mergeCell ref="F59:H59"/>
    <mergeCell ref="F49:H49"/>
    <mergeCell ref="F50:H50"/>
    <mergeCell ref="F51:H51"/>
    <mergeCell ref="G46:G48"/>
    <mergeCell ref="F36:H36"/>
    <mergeCell ref="F37:H37"/>
    <mergeCell ref="E38:H38"/>
    <mergeCell ref="F39:H39"/>
    <mergeCell ref="G40:H40"/>
    <mergeCell ref="E40:F41"/>
    <mergeCell ref="G41:H41"/>
    <mergeCell ref="F42:H42"/>
    <mergeCell ref="F43:H43"/>
    <mergeCell ref="F44:H44"/>
    <mergeCell ref="F47:F48"/>
    <mergeCell ref="F45:H45"/>
    <mergeCell ref="D73:G73"/>
    <mergeCell ref="D74:G74"/>
    <mergeCell ref="G15:H15"/>
    <mergeCell ref="E8:H8"/>
    <mergeCell ref="F9:H9"/>
    <mergeCell ref="G10:H10"/>
    <mergeCell ref="G11:H11"/>
    <mergeCell ref="G12:H12"/>
    <mergeCell ref="F13:H13"/>
    <mergeCell ref="G14:H14"/>
    <mergeCell ref="F35:H35"/>
    <mergeCell ref="G22:H22"/>
    <mergeCell ref="F23:H23"/>
    <mergeCell ref="G24:H24"/>
    <mergeCell ref="G27:H27"/>
    <mergeCell ref="E28:H28"/>
    <mergeCell ref="D1:G1"/>
    <mergeCell ref="E70:H70"/>
    <mergeCell ref="E71:H71"/>
    <mergeCell ref="D72:H72"/>
    <mergeCell ref="G16:H16"/>
    <mergeCell ref="G17:H17"/>
    <mergeCell ref="E18:H18"/>
    <mergeCell ref="F19:H19"/>
    <mergeCell ref="G20:H20"/>
    <mergeCell ref="G21:H21"/>
    <mergeCell ref="E29:H29"/>
    <mergeCell ref="F30:H30"/>
    <mergeCell ref="F31:H31"/>
    <mergeCell ref="F32:H32"/>
    <mergeCell ref="F33:H33"/>
    <mergeCell ref="F34:H34"/>
  </mergeCells>
  <phoneticPr fontId="2"/>
  <pageMargins left="0.78740157480314965" right="0.78740157480314965" top="0.78740157480314965" bottom="0.39370078740157483" header="0.19685039370078741" footer="0.19685039370078741"/>
  <pageSetup paperSize="9" scale="86" fitToWidth="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M66"/>
  <sheetViews>
    <sheetView showZeros="0" view="pageBreakPreview" zoomScaleNormal="100" zoomScaleSheetLayoutView="100" workbookViewId="0"/>
  </sheetViews>
  <sheetFormatPr defaultRowHeight="11.1" customHeight="1" x14ac:dyDescent="0.15"/>
  <cols>
    <col min="1" max="1" width="3.125" style="214" customWidth="1"/>
    <col min="2" max="2" width="3.625" style="161" customWidth="1"/>
    <col min="3" max="3" width="5.375" style="214" customWidth="1"/>
    <col min="4" max="5" width="3.75" style="214" customWidth="1"/>
    <col min="6" max="6" width="11" style="214" customWidth="1"/>
    <col min="7" max="7" width="12.375" style="214" customWidth="1"/>
    <col min="8" max="8" width="4.875" style="214" customWidth="1"/>
    <col min="9" max="11" width="12.625" style="214" customWidth="1"/>
    <col min="12" max="12" width="3.125" style="214" customWidth="1"/>
    <col min="13" max="13" width="3.625" style="214" customWidth="1"/>
    <col min="14" max="16384" width="9" style="214"/>
  </cols>
  <sheetData>
    <row r="1" spans="1:13" s="163" customFormat="1" ht="14.1" customHeight="1" x14ac:dyDescent="0.15">
      <c r="B1" s="161"/>
      <c r="C1" s="162" t="s">
        <v>253</v>
      </c>
      <c r="D1" s="372" t="s">
        <v>254</v>
      </c>
      <c r="E1" s="373"/>
      <c r="F1" s="374"/>
      <c r="G1" s="222"/>
    </row>
    <row r="2" spans="1:13" s="163" customFormat="1" ht="9.9499999999999993" customHeight="1" x14ac:dyDescent="0.15"/>
    <row r="3" spans="1:13" s="163" customFormat="1" ht="14.1" customHeight="1" x14ac:dyDescent="0.15">
      <c r="B3" s="163" t="s">
        <v>167</v>
      </c>
    </row>
    <row r="4" spans="1:13" s="163" customFormat="1" ht="9.9499999999999993" customHeight="1" x14ac:dyDescent="0.15"/>
    <row r="5" spans="1:13" s="163" customFormat="1" ht="14.1" customHeight="1" x14ac:dyDescent="0.15">
      <c r="C5" s="163" t="s">
        <v>66</v>
      </c>
      <c r="E5" s="164"/>
    </row>
    <row r="6" spans="1:13" s="163" customFormat="1" ht="9.9499999999999993" customHeight="1" x14ac:dyDescent="0.15"/>
    <row r="7" spans="1:13" ht="30" customHeight="1" x14ac:dyDescent="0.15">
      <c r="A7" s="172" t="s">
        <v>211</v>
      </c>
      <c r="B7" s="172" t="s">
        <v>212</v>
      </c>
      <c r="C7" s="223" t="s">
        <v>273</v>
      </c>
      <c r="D7" s="224"/>
      <c r="E7" s="224"/>
      <c r="F7" s="224"/>
      <c r="G7" s="224"/>
      <c r="H7" s="225" t="s">
        <v>272</v>
      </c>
      <c r="I7" s="205" t="s">
        <v>67</v>
      </c>
      <c r="J7" s="205" t="s">
        <v>213</v>
      </c>
      <c r="K7" s="218" t="s">
        <v>68</v>
      </c>
      <c r="L7" s="172" t="s">
        <v>211</v>
      </c>
      <c r="M7" s="172" t="s">
        <v>212</v>
      </c>
    </row>
    <row r="8" spans="1:13" ht="15" customHeight="1" x14ac:dyDescent="0.15">
      <c r="A8" s="161">
        <v>2</v>
      </c>
      <c r="B8" s="161">
        <v>10</v>
      </c>
      <c r="C8" s="226" t="s">
        <v>300</v>
      </c>
      <c r="D8" s="429" t="s">
        <v>69</v>
      </c>
      <c r="E8" s="430"/>
      <c r="F8" s="430"/>
      <c r="G8" s="430"/>
      <c r="H8" s="312"/>
      <c r="I8" s="227">
        <v>52087</v>
      </c>
      <c r="J8" s="227">
        <v>161170</v>
      </c>
      <c r="K8" s="228">
        <f>SUM(I8:J8)</f>
        <v>213257</v>
      </c>
      <c r="L8" s="161">
        <v>2</v>
      </c>
      <c r="M8" s="161">
        <v>10</v>
      </c>
    </row>
    <row r="9" spans="1:13" ht="15" customHeight="1" x14ac:dyDescent="0.15">
      <c r="A9" s="161">
        <v>2</v>
      </c>
      <c r="B9" s="161">
        <v>11</v>
      </c>
      <c r="C9" s="226" t="s">
        <v>299</v>
      </c>
      <c r="D9" s="422" t="s">
        <v>458</v>
      </c>
      <c r="E9" s="424"/>
      <c r="F9" s="417" t="s">
        <v>304</v>
      </c>
      <c r="G9" s="418"/>
      <c r="H9" s="229"/>
      <c r="I9" s="227"/>
      <c r="J9" s="227"/>
      <c r="K9" s="228">
        <f t="shared" ref="K9:K49" si="0">SUM(I9:J9)</f>
        <v>0</v>
      </c>
      <c r="L9" s="161">
        <v>2</v>
      </c>
      <c r="M9" s="161">
        <v>11</v>
      </c>
    </row>
    <row r="10" spans="1:13" ht="15" customHeight="1" x14ac:dyDescent="0.15">
      <c r="A10" s="161">
        <v>2</v>
      </c>
      <c r="B10" s="161">
        <v>12</v>
      </c>
      <c r="C10" s="226" t="s">
        <v>298</v>
      </c>
      <c r="D10" s="230"/>
      <c r="E10" s="231"/>
      <c r="F10" s="417" t="s">
        <v>305</v>
      </c>
      <c r="G10" s="418"/>
      <c r="H10" s="229"/>
      <c r="I10" s="227"/>
      <c r="J10" s="227"/>
      <c r="K10" s="228">
        <f t="shared" si="0"/>
        <v>0</v>
      </c>
      <c r="L10" s="161">
        <v>2</v>
      </c>
      <c r="M10" s="161">
        <v>12</v>
      </c>
    </row>
    <row r="11" spans="1:13" ht="15" customHeight="1" x14ac:dyDescent="0.15">
      <c r="A11" s="161">
        <v>2</v>
      </c>
      <c r="B11" s="161">
        <v>13</v>
      </c>
      <c r="C11" s="232" t="s">
        <v>297</v>
      </c>
      <c r="D11" s="419" t="s">
        <v>513</v>
      </c>
      <c r="E11" s="421"/>
      <c r="F11" s="417" t="s">
        <v>306</v>
      </c>
      <c r="G11" s="418"/>
      <c r="H11" s="312"/>
      <c r="I11" s="227">
        <v>52087</v>
      </c>
      <c r="J11" s="227">
        <v>161170</v>
      </c>
      <c r="K11" s="228">
        <f t="shared" si="0"/>
        <v>213257</v>
      </c>
      <c r="L11" s="161">
        <v>2</v>
      </c>
      <c r="M11" s="161">
        <v>13</v>
      </c>
    </row>
    <row r="12" spans="1:13" ht="15" customHeight="1" x14ac:dyDescent="0.15">
      <c r="A12" s="161">
        <v>2</v>
      </c>
      <c r="B12" s="161">
        <v>14</v>
      </c>
      <c r="C12" s="226" t="s">
        <v>53</v>
      </c>
      <c r="D12" s="417" t="s">
        <v>70</v>
      </c>
      <c r="E12" s="418"/>
      <c r="F12" s="418"/>
      <c r="G12" s="418"/>
      <c r="H12" s="229"/>
      <c r="I12" s="227"/>
      <c r="J12" s="227"/>
      <c r="K12" s="228">
        <f t="shared" si="0"/>
        <v>0</v>
      </c>
      <c r="L12" s="161">
        <v>2</v>
      </c>
      <c r="M12" s="161">
        <v>14</v>
      </c>
    </row>
    <row r="13" spans="1:13" ht="15" customHeight="1" x14ac:dyDescent="0.15">
      <c r="A13" s="161">
        <v>2</v>
      </c>
      <c r="B13" s="161">
        <v>15</v>
      </c>
      <c r="C13" s="226" t="s">
        <v>302</v>
      </c>
      <c r="D13" s="425" t="s">
        <v>514</v>
      </c>
      <c r="E13" s="426"/>
      <c r="F13" s="417" t="s">
        <v>72</v>
      </c>
      <c r="G13" s="418"/>
      <c r="H13" s="229"/>
      <c r="I13" s="227"/>
      <c r="J13" s="227"/>
      <c r="K13" s="228">
        <f t="shared" si="0"/>
        <v>0</v>
      </c>
      <c r="L13" s="161">
        <v>2</v>
      </c>
      <c r="M13" s="161">
        <v>15</v>
      </c>
    </row>
    <row r="14" spans="1:13" ht="15" customHeight="1" x14ac:dyDescent="0.15">
      <c r="A14" s="161">
        <v>2</v>
      </c>
      <c r="B14" s="161">
        <v>16</v>
      </c>
      <c r="C14" s="226" t="s">
        <v>303</v>
      </c>
      <c r="D14" s="427"/>
      <c r="E14" s="428"/>
      <c r="F14" s="417" t="s">
        <v>74</v>
      </c>
      <c r="G14" s="418"/>
      <c r="H14" s="312"/>
      <c r="I14" s="227"/>
      <c r="J14" s="227"/>
      <c r="K14" s="228">
        <f t="shared" si="0"/>
        <v>0</v>
      </c>
      <c r="L14" s="161">
        <v>2</v>
      </c>
      <c r="M14" s="161">
        <v>16</v>
      </c>
    </row>
    <row r="15" spans="1:13" ht="15" customHeight="1" x14ac:dyDescent="0.15">
      <c r="A15" s="161">
        <v>2</v>
      </c>
      <c r="B15" s="161">
        <v>17</v>
      </c>
      <c r="C15" s="226" t="s">
        <v>333</v>
      </c>
      <c r="D15" s="417" t="s">
        <v>309</v>
      </c>
      <c r="E15" s="418"/>
      <c r="F15" s="418"/>
      <c r="G15" s="418"/>
      <c r="H15" s="229" t="s">
        <v>307</v>
      </c>
      <c r="I15" s="227"/>
      <c r="J15" s="227"/>
      <c r="K15" s="228">
        <f t="shared" si="0"/>
        <v>0</v>
      </c>
      <c r="L15" s="161">
        <v>2</v>
      </c>
      <c r="M15" s="161">
        <v>17</v>
      </c>
    </row>
    <row r="16" spans="1:13" ht="15" customHeight="1" x14ac:dyDescent="0.15">
      <c r="A16" s="161">
        <v>2</v>
      </c>
      <c r="B16" s="161">
        <v>18</v>
      </c>
      <c r="C16" s="226" t="s">
        <v>301</v>
      </c>
      <c r="D16" s="417" t="s">
        <v>310</v>
      </c>
      <c r="E16" s="418"/>
      <c r="F16" s="418"/>
      <c r="G16" s="418"/>
      <c r="H16" s="229" t="s">
        <v>274</v>
      </c>
      <c r="I16" s="227"/>
      <c r="J16" s="227"/>
      <c r="K16" s="228">
        <f t="shared" si="0"/>
        <v>0</v>
      </c>
      <c r="L16" s="161">
        <v>2</v>
      </c>
      <c r="M16" s="161">
        <v>18</v>
      </c>
    </row>
    <row r="17" spans="1:13" ht="15" customHeight="1" x14ac:dyDescent="0.15">
      <c r="A17" s="161">
        <v>2</v>
      </c>
      <c r="B17" s="161">
        <v>19</v>
      </c>
      <c r="C17" s="311" t="s">
        <v>334</v>
      </c>
      <c r="D17" s="417" t="s">
        <v>311</v>
      </c>
      <c r="E17" s="418"/>
      <c r="F17" s="418"/>
      <c r="G17" s="418"/>
      <c r="H17" s="312" t="s">
        <v>308</v>
      </c>
      <c r="I17" s="227"/>
      <c r="J17" s="227"/>
      <c r="K17" s="228">
        <f t="shared" si="0"/>
        <v>0</v>
      </c>
      <c r="L17" s="161">
        <v>2</v>
      </c>
      <c r="M17" s="161">
        <v>19</v>
      </c>
    </row>
    <row r="18" spans="1:13" ht="15" customHeight="1" x14ac:dyDescent="0.15">
      <c r="A18" s="161">
        <v>2</v>
      </c>
      <c r="B18" s="161">
        <v>20</v>
      </c>
      <c r="C18" s="233" t="s">
        <v>54</v>
      </c>
      <c r="D18" s="418" t="s">
        <v>85</v>
      </c>
      <c r="E18" s="418"/>
      <c r="F18" s="418"/>
      <c r="G18" s="418"/>
      <c r="H18" s="229"/>
      <c r="I18" s="227">
        <v>136251</v>
      </c>
      <c r="J18" s="227"/>
      <c r="K18" s="228">
        <f>SUM(I18:J18)</f>
        <v>136251</v>
      </c>
      <c r="L18" s="161">
        <v>2</v>
      </c>
      <c r="M18" s="161">
        <v>20</v>
      </c>
    </row>
    <row r="19" spans="1:13" ht="15" customHeight="1" x14ac:dyDescent="0.15">
      <c r="A19" s="161">
        <v>2</v>
      </c>
      <c r="B19" s="161">
        <v>21</v>
      </c>
      <c r="C19" s="417" t="s">
        <v>86</v>
      </c>
      <c r="D19" s="418"/>
      <c r="E19" s="418"/>
      <c r="F19" s="418"/>
      <c r="G19" s="418"/>
      <c r="H19" s="234" t="s">
        <v>43</v>
      </c>
      <c r="I19" s="227"/>
      <c r="J19" s="227"/>
      <c r="K19" s="228">
        <f t="shared" si="0"/>
        <v>0</v>
      </c>
      <c r="L19" s="161">
        <v>2</v>
      </c>
      <c r="M19" s="161">
        <v>21</v>
      </c>
    </row>
    <row r="20" spans="1:13" ht="15" customHeight="1" x14ac:dyDescent="0.15">
      <c r="A20" s="161">
        <v>2</v>
      </c>
      <c r="B20" s="161">
        <v>22</v>
      </c>
      <c r="C20" s="417" t="s">
        <v>87</v>
      </c>
      <c r="D20" s="418"/>
      <c r="E20" s="418"/>
      <c r="F20" s="418"/>
      <c r="G20" s="418"/>
      <c r="H20" s="234" t="s">
        <v>44</v>
      </c>
      <c r="I20" s="227"/>
      <c r="J20" s="227"/>
      <c r="K20" s="228">
        <f t="shared" si="0"/>
        <v>0</v>
      </c>
      <c r="L20" s="161">
        <v>2</v>
      </c>
      <c r="M20" s="161">
        <v>22</v>
      </c>
    </row>
    <row r="21" spans="1:13" ht="15" customHeight="1" x14ac:dyDescent="0.15">
      <c r="A21" s="161">
        <v>2</v>
      </c>
      <c r="B21" s="161">
        <v>29</v>
      </c>
      <c r="C21" s="417" t="s">
        <v>50</v>
      </c>
      <c r="D21" s="418"/>
      <c r="E21" s="418"/>
      <c r="F21" s="418"/>
      <c r="G21" s="418"/>
      <c r="H21" s="229"/>
      <c r="I21" s="235"/>
      <c r="J21" s="235"/>
      <c r="K21" s="228">
        <f t="shared" si="0"/>
        <v>0</v>
      </c>
      <c r="L21" s="161">
        <v>2</v>
      </c>
      <c r="M21" s="161">
        <v>29</v>
      </c>
    </row>
    <row r="22" spans="1:13" ht="15" customHeight="1" x14ac:dyDescent="0.15">
      <c r="A22" s="161">
        <v>2</v>
      </c>
      <c r="B22" s="161">
        <v>30</v>
      </c>
      <c r="C22" s="422" t="s">
        <v>55</v>
      </c>
      <c r="D22" s="423"/>
      <c r="E22" s="424"/>
      <c r="F22" s="417" t="s">
        <v>56</v>
      </c>
      <c r="G22" s="418"/>
      <c r="H22" s="229"/>
      <c r="I22" s="235"/>
      <c r="J22" s="235"/>
      <c r="K22" s="228">
        <f t="shared" si="0"/>
        <v>0</v>
      </c>
      <c r="L22" s="161">
        <v>2</v>
      </c>
      <c r="M22" s="161">
        <v>30</v>
      </c>
    </row>
    <row r="23" spans="1:13" ht="15" customHeight="1" x14ac:dyDescent="0.15">
      <c r="A23" s="161">
        <v>2</v>
      </c>
      <c r="B23" s="161">
        <v>31</v>
      </c>
      <c r="C23" s="419" t="s">
        <v>57</v>
      </c>
      <c r="D23" s="420"/>
      <c r="E23" s="421"/>
      <c r="F23" s="417" t="s">
        <v>58</v>
      </c>
      <c r="G23" s="418"/>
      <c r="H23" s="312"/>
      <c r="I23" s="235"/>
      <c r="J23" s="235"/>
      <c r="K23" s="228">
        <f t="shared" si="0"/>
        <v>0</v>
      </c>
      <c r="L23" s="161">
        <v>2</v>
      </c>
      <c r="M23" s="161">
        <v>31</v>
      </c>
    </row>
    <row r="24" spans="1:13" ht="15" customHeight="1" x14ac:dyDescent="0.15">
      <c r="A24" s="161">
        <v>2</v>
      </c>
      <c r="B24" s="161">
        <v>32</v>
      </c>
      <c r="C24" s="417" t="s">
        <v>59</v>
      </c>
      <c r="D24" s="418"/>
      <c r="E24" s="418"/>
      <c r="F24" s="418"/>
      <c r="G24" s="418"/>
      <c r="H24" s="229"/>
      <c r="I24" s="235"/>
      <c r="J24" s="235"/>
      <c r="K24" s="228">
        <f t="shared" si="0"/>
        <v>0</v>
      </c>
      <c r="L24" s="161">
        <v>2</v>
      </c>
      <c r="M24" s="161">
        <v>32</v>
      </c>
    </row>
    <row r="25" spans="1:13" ht="15" customHeight="1" x14ac:dyDescent="0.15">
      <c r="A25" s="161">
        <v>2</v>
      </c>
      <c r="B25" s="161">
        <v>33</v>
      </c>
      <c r="C25" s="417" t="s">
        <v>313</v>
      </c>
      <c r="D25" s="418"/>
      <c r="E25" s="418"/>
      <c r="F25" s="418"/>
      <c r="G25" s="418"/>
      <c r="H25" s="229" t="s">
        <v>312</v>
      </c>
      <c r="I25" s="235"/>
      <c r="J25" s="235"/>
      <c r="K25" s="228">
        <f t="shared" si="0"/>
        <v>0</v>
      </c>
      <c r="L25" s="161">
        <v>2</v>
      </c>
      <c r="M25" s="161">
        <v>33</v>
      </c>
    </row>
    <row r="26" spans="1:13" ht="15" customHeight="1" x14ac:dyDescent="0.15">
      <c r="A26" s="161">
        <v>2</v>
      </c>
      <c r="B26" s="161">
        <v>34</v>
      </c>
      <c r="C26" s="422" t="s">
        <v>55</v>
      </c>
      <c r="D26" s="423"/>
      <c r="E26" s="424"/>
      <c r="F26" s="417" t="s">
        <v>56</v>
      </c>
      <c r="G26" s="418"/>
      <c r="H26" s="229" t="s">
        <v>312</v>
      </c>
      <c r="I26" s="235"/>
      <c r="J26" s="235"/>
      <c r="K26" s="228">
        <f t="shared" si="0"/>
        <v>0</v>
      </c>
      <c r="L26" s="161">
        <v>2</v>
      </c>
      <c r="M26" s="161">
        <v>34</v>
      </c>
    </row>
    <row r="27" spans="1:13" ht="15" customHeight="1" x14ac:dyDescent="0.15">
      <c r="A27" s="161">
        <v>2</v>
      </c>
      <c r="B27" s="161">
        <v>35</v>
      </c>
      <c r="C27" s="419" t="s">
        <v>57</v>
      </c>
      <c r="D27" s="420"/>
      <c r="E27" s="421"/>
      <c r="F27" s="417" t="s">
        <v>314</v>
      </c>
      <c r="G27" s="418"/>
      <c r="H27" s="229" t="s">
        <v>312</v>
      </c>
      <c r="I27" s="235"/>
      <c r="J27" s="235"/>
      <c r="K27" s="228">
        <f t="shared" si="0"/>
        <v>0</v>
      </c>
      <c r="L27" s="161">
        <v>2</v>
      </c>
      <c r="M27" s="161">
        <v>35</v>
      </c>
    </row>
    <row r="28" spans="1:13" ht="15" customHeight="1" x14ac:dyDescent="0.15">
      <c r="A28" s="161">
        <v>2</v>
      </c>
      <c r="B28" s="161">
        <v>36</v>
      </c>
      <c r="C28" s="417" t="s">
        <v>315</v>
      </c>
      <c r="D28" s="418"/>
      <c r="E28" s="418"/>
      <c r="F28" s="418"/>
      <c r="G28" s="418"/>
      <c r="H28" s="229" t="s">
        <v>312</v>
      </c>
      <c r="I28" s="235"/>
      <c r="J28" s="235"/>
      <c r="K28" s="228">
        <f t="shared" si="0"/>
        <v>0</v>
      </c>
      <c r="L28" s="161">
        <v>2</v>
      </c>
      <c r="M28" s="161">
        <v>36</v>
      </c>
    </row>
    <row r="29" spans="1:13" ht="15" customHeight="1" x14ac:dyDescent="0.15">
      <c r="A29" s="161">
        <v>2</v>
      </c>
      <c r="B29" s="161">
        <v>37</v>
      </c>
      <c r="C29" s="417" t="s">
        <v>88</v>
      </c>
      <c r="D29" s="418"/>
      <c r="E29" s="418"/>
      <c r="F29" s="418"/>
      <c r="G29" s="418"/>
      <c r="H29" s="229"/>
      <c r="I29" s="235">
        <v>44</v>
      </c>
      <c r="J29" s="235"/>
      <c r="K29" s="228">
        <f t="shared" si="0"/>
        <v>44</v>
      </c>
      <c r="L29" s="161">
        <v>2</v>
      </c>
      <c r="M29" s="161">
        <v>37</v>
      </c>
    </row>
    <row r="30" spans="1:13" ht="15" customHeight="1" x14ac:dyDescent="0.15">
      <c r="A30" s="161">
        <v>2</v>
      </c>
      <c r="B30" s="161">
        <v>38</v>
      </c>
      <c r="C30" s="422" t="s">
        <v>55</v>
      </c>
      <c r="D30" s="423"/>
      <c r="E30" s="424"/>
      <c r="F30" s="417" t="s">
        <v>56</v>
      </c>
      <c r="G30" s="418"/>
      <c r="H30" s="229"/>
      <c r="I30" s="235">
        <v>0</v>
      </c>
      <c r="J30" s="235"/>
      <c r="K30" s="228">
        <f t="shared" si="0"/>
        <v>0</v>
      </c>
      <c r="L30" s="161">
        <v>2</v>
      </c>
      <c r="M30" s="161">
        <v>38</v>
      </c>
    </row>
    <row r="31" spans="1:13" ht="15" customHeight="1" x14ac:dyDescent="0.15">
      <c r="A31" s="161">
        <v>2</v>
      </c>
      <c r="B31" s="161">
        <v>39</v>
      </c>
      <c r="C31" s="419" t="s">
        <v>57</v>
      </c>
      <c r="D31" s="420"/>
      <c r="E31" s="421"/>
      <c r="F31" s="417" t="s">
        <v>314</v>
      </c>
      <c r="G31" s="418"/>
      <c r="H31" s="312"/>
      <c r="I31" s="235">
        <v>44</v>
      </c>
      <c r="J31" s="235"/>
      <c r="K31" s="228">
        <f t="shared" si="0"/>
        <v>44</v>
      </c>
      <c r="L31" s="161">
        <v>2</v>
      </c>
      <c r="M31" s="161">
        <v>39</v>
      </c>
    </row>
    <row r="32" spans="1:13" ht="15" customHeight="1" x14ac:dyDescent="0.15">
      <c r="A32" s="161">
        <v>2</v>
      </c>
      <c r="B32" s="161">
        <v>40</v>
      </c>
      <c r="C32" s="452" t="s">
        <v>515</v>
      </c>
      <c r="D32" s="417" t="s">
        <v>89</v>
      </c>
      <c r="E32" s="418"/>
      <c r="F32" s="418"/>
      <c r="G32" s="418"/>
      <c r="H32" s="229"/>
      <c r="I32" s="235"/>
      <c r="J32" s="235"/>
      <c r="K32" s="228">
        <f t="shared" si="0"/>
        <v>0</v>
      </c>
      <c r="L32" s="161">
        <v>2</v>
      </c>
      <c r="M32" s="161">
        <v>40</v>
      </c>
    </row>
    <row r="33" spans="1:13" ht="15" customHeight="1" x14ac:dyDescent="0.15">
      <c r="A33" s="161">
        <v>2</v>
      </c>
      <c r="B33" s="161">
        <v>41</v>
      </c>
      <c r="C33" s="453"/>
      <c r="D33" s="417" t="s">
        <v>91</v>
      </c>
      <c r="E33" s="418"/>
      <c r="F33" s="418"/>
      <c r="G33" s="418"/>
      <c r="H33" s="229"/>
      <c r="I33" s="235">
        <v>44</v>
      </c>
      <c r="J33" s="235"/>
      <c r="K33" s="228">
        <f t="shared" si="0"/>
        <v>44</v>
      </c>
      <c r="L33" s="161">
        <v>2</v>
      </c>
      <c r="M33" s="161">
        <v>41</v>
      </c>
    </row>
    <row r="34" spans="1:13" ht="15" customHeight="1" x14ac:dyDescent="0.15">
      <c r="A34" s="161">
        <v>2</v>
      </c>
      <c r="B34" s="161">
        <v>42</v>
      </c>
      <c r="C34" s="453"/>
      <c r="D34" s="417" t="s">
        <v>93</v>
      </c>
      <c r="E34" s="418"/>
      <c r="F34" s="418"/>
      <c r="G34" s="418"/>
      <c r="H34" s="229"/>
      <c r="I34" s="235"/>
      <c r="J34" s="235"/>
      <c r="K34" s="228">
        <f t="shared" si="0"/>
        <v>0</v>
      </c>
      <c r="L34" s="161">
        <v>2</v>
      </c>
      <c r="M34" s="161">
        <v>42</v>
      </c>
    </row>
    <row r="35" spans="1:13" ht="15" customHeight="1" x14ac:dyDescent="0.15">
      <c r="A35" s="161">
        <v>2</v>
      </c>
      <c r="B35" s="161">
        <v>43</v>
      </c>
      <c r="C35" s="453"/>
      <c r="D35" s="417" t="s">
        <v>316</v>
      </c>
      <c r="E35" s="418"/>
      <c r="F35" s="418"/>
      <c r="G35" s="418"/>
      <c r="H35" s="229"/>
      <c r="I35" s="235"/>
      <c r="J35" s="235"/>
      <c r="K35" s="228">
        <f t="shared" si="0"/>
        <v>0</v>
      </c>
      <c r="L35" s="161">
        <v>2</v>
      </c>
      <c r="M35" s="161">
        <v>43</v>
      </c>
    </row>
    <row r="36" spans="1:13" ht="15" customHeight="1" x14ac:dyDescent="0.15">
      <c r="A36" s="161">
        <v>2</v>
      </c>
      <c r="B36" s="161">
        <v>44</v>
      </c>
      <c r="C36" s="454"/>
      <c r="D36" s="417" t="s">
        <v>317</v>
      </c>
      <c r="E36" s="418"/>
      <c r="F36" s="418"/>
      <c r="G36" s="418"/>
      <c r="H36" s="312"/>
      <c r="I36" s="235"/>
      <c r="J36" s="235"/>
      <c r="K36" s="228">
        <f t="shared" si="0"/>
        <v>0</v>
      </c>
      <c r="L36" s="161">
        <v>2</v>
      </c>
      <c r="M36" s="161">
        <v>44</v>
      </c>
    </row>
    <row r="37" spans="1:13" ht="15" customHeight="1" x14ac:dyDescent="0.15">
      <c r="A37" s="161">
        <v>2</v>
      </c>
      <c r="B37" s="161">
        <v>47</v>
      </c>
      <c r="C37" s="443" t="s">
        <v>516</v>
      </c>
      <c r="D37" s="444"/>
      <c r="E37" s="444"/>
      <c r="F37" s="444"/>
      <c r="G37" s="444"/>
      <c r="H37" s="312"/>
      <c r="I37" s="235"/>
      <c r="J37" s="235"/>
      <c r="K37" s="228">
        <f t="shared" si="0"/>
        <v>0</v>
      </c>
      <c r="L37" s="161">
        <v>2</v>
      </c>
      <c r="M37" s="161">
        <v>47</v>
      </c>
    </row>
    <row r="38" spans="1:13" ht="15" customHeight="1" x14ac:dyDescent="0.15">
      <c r="A38" s="161">
        <v>2</v>
      </c>
      <c r="B38" s="161">
        <v>48</v>
      </c>
      <c r="C38" s="443" t="s">
        <v>517</v>
      </c>
      <c r="D38" s="444"/>
      <c r="E38" s="444"/>
      <c r="F38" s="444"/>
      <c r="G38" s="444"/>
      <c r="H38" s="312"/>
      <c r="I38" s="235"/>
      <c r="J38" s="235"/>
      <c r="K38" s="228">
        <f t="shared" si="0"/>
        <v>0</v>
      </c>
      <c r="L38" s="161">
        <v>2</v>
      </c>
      <c r="M38" s="161">
        <v>48</v>
      </c>
    </row>
    <row r="39" spans="1:13" ht="15" customHeight="1" x14ac:dyDescent="0.15">
      <c r="A39" s="161">
        <v>2</v>
      </c>
      <c r="B39" s="161">
        <v>49</v>
      </c>
      <c r="C39" s="446" t="s">
        <v>320</v>
      </c>
      <c r="D39" s="446"/>
      <c r="E39" s="446"/>
      <c r="F39" s="445" t="s">
        <v>318</v>
      </c>
      <c r="G39" s="417"/>
      <c r="H39" s="229"/>
      <c r="I39" s="235"/>
      <c r="J39" s="235"/>
      <c r="K39" s="228">
        <f t="shared" si="0"/>
        <v>0</v>
      </c>
      <c r="L39" s="161">
        <v>2</v>
      </c>
      <c r="M39" s="161">
        <v>49</v>
      </c>
    </row>
    <row r="40" spans="1:13" ht="15" customHeight="1" x14ac:dyDescent="0.15">
      <c r="A40" s="161">
        <v>2</v>
      </c>
      <c r="B40" s="161">
        <v>50</v>
      </c>
      <c r="C40" s="447"/>
      <c r="D40" s="447"/>
      <c r="E40" s="447"/>
      <c r="F40" s="445" t="s">
        <v>319</v>
      </c>
      <c r="G40" s="417"/>
      <c r="H40" s="229"/>
      <c r="I40" s="235">
        <v>40105</v>
      </c>
      <c r="J40" s="235">
        <v>158694</v>
      </c>
      <c r="K40" s="228">
        <f>SUM(I40:J40)</f>
        <v>198799</v>
      </c>
      <c r="L40" s="161">
        <v>2</v>
      </c>
      <c r="M40" s="161">
        <v>50</v>
      </c>
    </row>
    <row r="41" spans="1:13" ht="15" customHeight="1" x14ac:dyDescent="0.15">
      <c r="A41" s="161">
        <v>2</v>
      </c>
      <c r="B41" s="161">
        <v>51</v>
      </c>
      <c r="C41" s="437" t="s">
        <v>241</v>
      </c>
      <c r="D41" s="438"/>
      <c r="E41" s="439"/>
      <c r="F41" s="417" t="s">
        <v>242</v>
      </c>
      <c r="G41" s="418"/>
      <c r="H41" s="236"/>
      <c r="I41" s="235">
        <v>0</v>
      </c>
      <c r="J41" s="235">
        <v>0</v>
      </c>
      <c r="K41" s="228">
        <f t="shared" si="0"/>
        <v>0</v>
      </c>
      <c r="L41" s="161">
        <v>2</v>
      </c>
      <c r="M41" s="161">
        <v>51</v>
      </c>
    </row>
    <row r="42" spans="1:13" ht="15" customHeight="1" x14ac:dyDescent="0.15">
      <c r="A42" s="161">
        <v>2</v>
      </c>
      <c r="B42" s="161">
        <v>52</v>
      </c>
      <c r="C42" s="440"/>
      <c r="D42" s="441"/>
      <c r="E42" s="442"/>
      <c r="F42" s="417" t="s">
        <v>243</v>
      </c>
      <c r="G42" s="418"/>
      <c r="H42" s="236"/>
      <c r="I42" s="235">
        <v>307641</v>
      </c>
      <c r="J42" s="235">
        <v>0</v>
      </c>
      <c r="K42" s="228">
        <f t="shared" si="0"/>
        <v>307641</v>
      </c>
      <c r="L42" s="161">
        <v>2</v>
      </c>
      <c r="M42" s="161">
        <v>52</v>
      </c>
    </row>
    <row r="43" spans="1:13" ht="15" customHeight="1" x14ac:dyDescent="0.15">
      <c r="A43" s="161">
        <v>2</v>
      </c>
      <c r="B43" s="161">
        <v>53</v>
      </c>
      <c r="C43" s="437" t="s">
        <v>244</v>
      </c>
      <c r="D43" s="438"/>
      <c r="E43" s="439"/>
      <c r="F43" s="417" t="s">
        <v>242</v>
      </c>
      <c r="G43" s="418"/>
      <c r="H43" s="229"/>
      <c r="I43" s="235">
        <v>0</v>
      </c>
      <c r="J43" s="235">
        <v>0</v>
      </c>
      <c r="K43" s="228">
        <f t="shared" si="0"/>
        <v>0</v>
      </c>
      <c r="L43" s="161">
        <v>2</v>
      </c>
      <c r="M43" s="161">
        <v>53</v>
      </c>
    </row>
    <row r="44" spans="1:13" ht="15" customHeight="1" x14ac:dyDescent="0.15">
      <c r="A44" s="161">
        <v>2</v>
      </c>
      <c r="B44" s="161">
        <v>54</v>
      </c>
      <c r="C44" s="440"/>
      <c r="D44" s="441"/>
      <c r="E44" s="442"/>
      <c r="F44" s="417" t="s">
        <v>243</v>
      </c>
      <c r="G44" s="418"/>
      <c r="H44" s="229"/>
      <c r="I44" s="235">
        <v>44814</v>
      </c>
      <c r="J44" s="235">
        <v>99193</v>
      </c>
      <c r="K44" s="228">
        <f t="shared" si="0"/>
        <v>144007</v>
      </c>
      <c r="L44" s="161">
        <v>2</v>
      </c>
      <c r="M44" s="161">
        <v>54</v>
      </c>
    </row>
    <row r="45" spans="1:13" ht="15" customHeight="1" x14ac:dyDescent="0.15">
      <c r="A45" s="161">
        <v>2</v>
      </c>
      <c r="B45" s="161">
        <v>56</v>
      </c>
      <c r="C45" s="449" t="s">
        <v>535</v>
      </c>
      <c r="D45" s="450"/>
      <c r="E45" s="450"/>
      <c r="F45" s="451"/>
      <c r="G45" s="309" t="s">
        <v>245</v>
      </c>
      <c r="H45" s="236"/>
      <c r="I45" s="235">
        <v>29770</v>
      </c>
      <c r="J45" s="235"/>
      <c r="K45" s="228">
        <f t="shared" si="0"/>
        <v>29770</v>
      </c>
      <c r="L45" s="161">
        <v>2</v>
      </c>
      <c r="M45" s="161">
        <v>56</v>
      </c>
    </row>
    <row r="46" spans="1:13" ht="15" customHeight="1" x14ac:dyDescent="0.15">
      <c r="A46" s="161">
        <v>2</v>
      </c>
      <c r="B46" s="161">
        <v>58</v>
      </c>
      <c r="C46" s="449" t="s">
        <v>536</v>
      </c>
      <c r="D46" s="450"/>
      <c r="E46" s="450"/>
      <c r="F46" s="451"/>
      <c r="G46" s="309" t="s">
        <v>245</v>
      </c>
      <c r="H46" s="236"/>
      <c r="I46" s="235">
        <v>1360</v>
      </c>
      <c r="J46" s="235"/>
      <c r="K46" s="228">
        <f t="shared" si="0"/>
        <v>1360</v>
      </c>
      <c r="L46" s="161">
        <v>2</v>
      </c>
      <c r="M46" s="161">
        <v>58</v>
      </c>
    </row>
    <row r="47" spans="1:13" ht="15" customHeight="1" x14ac:dyDescent="0.15">
      <c r="A47" s="161">
        <v>2</v>
      </c>
      <c r="B47" s="161">
        <v>60</v>
      </c>
      <c r="C47" s="315" t="s">
        <v>533</v>
      </c>
      <c r="D47" s="443" t="s">
        <v>534</v>
      </c>
      <c r="E47" s="444"/>
      <c r="F47" s="448"/>
      <c r="G47" s="309" t="s">
        <v>245</v>
      </c>
      <c r="H47" s="313"/>
      <c r="I47" s="235">
        <v>31130</v>
      </c>
      <c r="J47" s="235"/>
      <c r="K47" s="228">
        <f>SUM(I47:J47)</f>
        <v>31130</v>
      </c>
      <c r="L47" s="161">
        <v>2</v>
      </c>
      <c r="M47" s="161">
        <v>60</v>
      </c>
    </row>
    <row r="48" spans="1:13" ht="15" customHeight="1" x14ac:dyDescent="0.15">
      <c r="A48" s="161">
        <v>2</v>
      </c>
      <c r="B48" s="161">
        <v>61</v>
      </c>
      <c r="C48" s="237" t="s">
        <v>239</v>
      </c>
      <c r="D48" s="418" t="s">
        <v>214</v>
      </c>
      <c r="E48" s="418"/>
      <c r="F48" s="418"/>
      <c r="G48" s="418"/>
      <c r="H48" s="238"/>
      <c r="I48" s="235"/>
      <c r="J48" s="235"/>
      <c r="K48" s="228">
        <f t="shared" si="0"/>
        <v>0</v>
      </c>
      <c r="L48" s="161">
        <v>2</v>
      </c>
      <c r="M48" s="161">
        <v>61</v>
      </c>
    </row>
    <row r="49" spans="1:13" ht="15" customHeight="1" x14ac:dyDescent="0.15">
      <c r="A49" s="161">
        <v>2</v>
      </c>
      <c r="B49" s="161">
        <v>62</v>
      </c>
      <c r="C49" s="237" t="s">
        <v>240</v>
      </c>
      <c r="D49" s="418" t="s">
        <v>215</v>
      </c>
      <c r="E49" s="418"/>
      <c r="F49" s="418"/>
      <c r="G49" s="418"/>
      <c r="H49" s="238"/>
      <c r="I49" s="235"/>
      <c r="J49" s="235"/>
      <c r="K49" s="228">
        <f t="shared" si="0"/>
        <v>0</v>
      </c>
      <c r="L49" s="161">
        <v>2</v>
      </c>
      <c r="M49" s="161">
        <v>62</v>
      </c>
    </row>
    <row r="50" spans="1:13" ht="15" customHeight="1" x14ac:dyDescent="0.15">
      <c r="A50" s="161">
        <v>2</v>
      </c>
      <c r="B50" s="161">
        <v>63</v>
      </c>
      <c r="C50" s="407" t="s">
        <v>551</v>
      </c>
      <c r="D50" s="408"/>
      <c r="E50" s="405" t="s">
        <v>556</v>
      </c>
      <c r="F50" s="415"/>
      <c r="G50" s="415"/>
      <c r="H50" s="327"/>
      <c r="I50" s="328"/>
      <c r="J50" s="235"/>
      <c r="K50" s="235"/>
      <c r="L50" s="161">
        <v>2</v>
      </c>
      <c r="M50" s="161">
        <v>63</v>
      </c>
    </row>
    <row r="51" spans="1:13" ht="15" customHeight="1" x14ac:dyDescent="0.15">
      <c r="A51" s="161">
        <v>2</v>
      </c>
      <c r="B51" s="161">
        <v>64</v>
      </c>
      <c r="C51" s="407" t="s">
        <v>552</v>
      </c>
      <c r="D51" s="408"/>
      <c r="E51" s="405" t="s">
        <v>556</v>
      </c>
      <c r="F51" s="415"/>
      <c r="G51" s="415"/>
      <c r="H51" s="329"/>
      <c r="I51" s="330"/>
      <c r="J51" s="235"/>
      <c r="K51" s="235"/>
      <c r="L51" s="161">
        <v>2</v>
      </c>
      <c r="M51" s="161">
        <v>64</v>
      </c>
    </row>
    <row r="52" spans="1:13" ht="15" customHeight="1" x14ac:dyDescent="0.15">
      <c r="A52" s="161">
        <v>2</v>
      </c>
      <c r="B52" s="161">
        <v>65</v>
      </c>
      <c r="C52" s="409" t="s">
        <v>553</v>
      </c>
      <c r="D52" s="410"/>
      <c r="E52" s="403" t="s">
        <v>543</v>
      </c>
      <c r="F52" s="404"/>
      <c r="G52" s="404"/>
      <c r="H52" s="331"/>
      <c r="I52" s="332"/>
      <c r="J52" s="235"/>
      <c r="K52" s="235"/>
      <c r="L52" s="161">
        <v>2</v>
      </c>
      <c r="M52" s="161">
        <v>65</v>
      </c>
    </row>
    <row r="53" spans="1:13" ht="15" customHeight="1" x14ac:dyDescent="0.15">
      <c r="A53" s="161">
        <v>2</v>
      </c>
      <c r="B53" s="161">
        <v>66</v>
      </c>
      <c r="C53" s="411"/>
      <c r="D53" s="412"/>
      <c r="E53" s="403" t="s">
        <v>549</v>
      </c>
      <c r="F53" s="416"/>
      <c r="G53" s="416"/>
      <c r="H53" s="333"/>
      <c r="I53" s="334"/>
      <c r="J53" s="235"/>
      <c r="K53" s="235"/>
      <c r="L53" s="161">
        <v>2</v>
      </c>
      <c r="M53" s="161">
        <v>66</v>
      </c>
    </row>
    <row r="54" spans="1:13" ht="15" customHeight="1" x14ac:dyDescent="0.15">
      <c r="A54" s="161">
        <v>2</v>
      </c>
      <c r="B54" s="161">
        <v>67</v>
      </c>
      <c r="C54" s="413"/>
      <c r="D54" s="414"/>
      <c r="E54" s="403" t="s">
        <v>557</v>
      </c>
      <c r="F54" s="416"/>
      <c r="G54" s="416"/>
      <c r="H54" s="333"/>
      <c r="I54" s="334"/>
      <c r="J54" s="235"/>
      <c r="K54" s="235"/>
      <c r="L54" s="161">
        <v>2</v>
      </c>
      <c r="M54" s="161">
        <v>67</v>
      </c>
    </row>
    <row r="55" spans="1:13" ht="15" customHeight="1" x14ac:dyDescent="0.15">
      <c r="A55" s="161">
        <v>2</v>
      </c>
      <c r="B55" s="161">
        <v>68</v>
      </c>
      <c r="C55" s="399" t="s">
        <v>554</v>
      </c>
      <c r="D55" s="400"/>
      <c r="E55" s="403" t="s">
        <v>543</v>
      </c>
      <c r="F55" s="404"/>
      <c r="G55" s="404"/>
      <c r="H55" s="335"/>
      <c r="I55" s="336"/>
      <c r="J55" s="235"/>
      <c r="K55" s="235"/>
      <c r="L55" s="161">
        <v>2</v>
      </c>
      <c r="M55" s="161">
        <v>68</v>
      </c>
    </row>
    <row r="56" spans="1:13" s="241" customFormat="1" ht="15" customHeight="1" x14ac:dyDescent="0.15">
      <c r="A56" s="239">
        <v>2</v>
      </c>
      <c r="B56" s="239">
        <v>69</v>
      </c>
      <c r="C56" s="401"/>
      <c r="D56" s="402"/>
      <c r="E56" s="405" t="s">
        <v>549</v>
      </c>
      <c r="F56" s="406"/>
      <c r="G56" s="406"/>
      <c r="H56" s="333"/>
      <c r="I56" s="337"/>
      <c r="J56" s="235"/>
      <c r="K56" s="235"/>
      <c r="L56" s="239">
        <v>2</v>
      </c>
      <c r="M56" s="239">
        <v>69</v>
      </c>
    </row>
    <row r="57" spans="1:13" s="241" customFormat="1" ht="15" customHeight="1" x14ac:dyDescent="0.15">
      <c r="A57" s="239">
        <v>2</v>
      </c>
      <c r="B57" s="239">
        <v>70</v>
      </c>
      <c r="C57" s="399" t="s">
        <v>555</v>
      </c>
      <c r="D57" s="400"/>
      <c r="E57" s="403" t="s">
        <v>543</v>
      </c>
      <c r="F57" s="404"/>
      <c r="G57" s="404"/>
      <c r="H57" s="335"/>
      <c r="I57" s="336"/>
      <c r="J57" s="235"/>
      <c r="K57" s="235"/>
      <c r="L57" s="239">
        <v>2</v>
      </c>
      <c r="M57" s="239">
        <v>70</v>
      </c>
    </row>
    <row r="58" spans="1:13" s="241" customFormat="1" ht="15" customHeight="1" x14ac:dyDescent="0.15">
      <c r="A58" s="239">
        <v>2</v>
      </c>
      <c r="B58" s="239">
        <v>71</v>
      </c>
      <c r="C58" s="401"/>
      <c r="D58" s="402"/>
      <c r="E58" s="405" t="s">
        <v>549</v>
      </c>
      <c r="F58" s="406"/>
      <c r="G58" s="406"/>
      <c r="H58" s="338"/>
      <c r="I58" s="337"/>
      <c r="J58" s="235"/>
      <c r="K58" s="235"/>
      <c r="L58" s="239">
        <v>2</v>
      </c>
      <c r="M58" s="239">
        <v>71</v>
      </c>
    </row>
    <row r="59" spans="1:13" s="241" customFormat="1" ht="15" customHeight="1" x14ac:dyDescent="0.15">
      <c r="A59" s="239"/>
      <c r="B59" s="239"/>
      <c r="C59" s="294"/>
      <c r="D59" s="295"/>
      <c r="E59" s="295"/>
      <c r="F59" s="296"/>
      <c r="G59" s="296"/>
      <c r="H59" s="297"/>
      <c r="I59" s="240"/>
      <c r="J59" s="240"/>
      <c r="K59" s="240"/>
      <c r="L59" s="239"/>
      <c r="M59" s="239"/>
    </row>
    <row r="60" spans="1:13" ht="15" customHeight="1" x14ac:dyDescent="0.15">
      <c r="A60" s="161"/>
      <c r="B60" s="221">
        <v>101</v>
      </c>
      <c r="C60" s="314"/>
      <c r="D60" s="431" t="s">
        <v>250</v>
      </c>
      <c r="E60" s="432"/>
      <c r="F60" s="417" t="s">
        <v>75</v>
      </c>
      <c r="G60" s="418"/>
      <c r="H60" s="310"/>
      <c r="I60" s="242">
        <f>ROUND('26表の1'!J10/('26表の1'!J18+'26表の1'!J54)*100,1)</f>
        <v>14.9</v>
      </c>
      <c r="J60" s="242">
        <f>ROUND('26表の1'!K10/('26表の1'!K18+'26表の1'!K54)*100,1)</f>
        <v>125.7</v>
      </c>
      <c r="K60" s="242">
        <f>ROUND('26表の1'!L10/('26表の1'!L18+'26表の1'!L54)*100,1)</f>
        <v>18</v>
      </c>
      <c r="L60" s="161">
        <v>0</v>
      </c>
      <c r="M60" s="161">
        <v>101</v>
      </c>
    </row>
    <row r="61" spans="1:13" ht="15" customHeight="1" x14ac:dyDescent="0.15">
      <c r="A61" s="161"/>
      <c r="B61" s="221">
        <v>102</v>
      </c>
      <c r="C61" s="243" t="s">
        <v>76</v>
      </c>
      <c r="D61" s="433"/>
      <c r="E61" s="434"/>
      <c r="F61" s="417" t="s">
        <v>77</v>
      </c>
      <c r="G61" s="418"/>
      <c r="H61" s="310"/>
      <c r="I61" s="242">
        <f>ROUND('26表の1'!J16/('26表の1'!J18+'26表の1'!J54)*100,1)</f>
        <v>68.5</v>
      </c>
      <c r="J61" s="242">
        <f>ROUND('26表の1'!K16/('26表の1'!K18+'26表の1'!K54)*100,1)</f>
        <v>0</v>
      </c>
      <c r="K61" s="242">
        <f>ROUND('26表の1'!L16/('26表の1'!L18+'26表の1'!L54)*100,1)</f>
        <v>66.599999999999994</v>
      </c>
      <c r="L61" s="161">
        <v>0</v>
      </c>
      <c r="M61" s="161">
        <v>102</v>
      </c>
    </row>
    <row r="62" spans="1:13" ht="15" customHeight="1" x14ac:dyDescent="0.15">
      <c r="A62" s="161"/>
      <c r="B62" s="221">
        <v>103</v>
      </c>
      <c r="C62" s="243" t="s">
        <v>78</v>
      </c>
      <c r="D62" s="433"/>
      <c r="E62" s="434"/>
      <c r="F62" s="417" t="s">
        <v>79</v>
      </c>
      <c r="G62" s="418"/>
      <c r="H62" s="310"/>
      <c r="I62" s="242">
        <f>ROUND('26表の1'!J20/('26表の1'!J18+'26表の1'!J54)*100,1)</f>
        <v>54.2</v>
      </c>
      <c r="J62" s="242">
        <f>ROUND('26表の1'!K20/('26表の1'!K18+'26表の1'!K54)*100,1)</f>
        <v>0</v>
      </c>
      <c r="K62" s="242">
        <f>ROUND('26表の1'!L20/('26表の1'!L18+'26表の1'!L54)*100,1)</f>
        <v>52.7</v>
      </c>
      <c r="L62" s="161">
        <v>0</v>
      </c>
      <c r="M62" s="161">
        <v>103</v>
      </c>
    </row>
    <row r="63" spans="1:13" ht="15" customHeight="1" x14ac:dyDescent="0.15">
      <c r="A63" s="161"/>
      <c r="B63" s="221">
        <v>104</v>
      </c>
      <c r="C63" s="243" t="s">
        <v>80</v>
      </c>
      <c r="D63" s="433"/>
      <c r="E63" s="434"/>
      <c r="F63" s="417" t="s">
        <v>81</v>
      </c>
      <c r="G63" s="418"/>
      <c r="H63" s="310"/>
      <c r="I63" s="244">
        <f>ROUND('26表の1'!J25/('26表の1'!J18+'26表の1'!J54)*100,1)</f>
        <v>0.3</v>
      </c>
      <c r="J63" s="244">
        <f>ROUND('26表の1'!K25/('26表の1'!K18+'26表の1'!K54)*100,1)</f>
        <v>0</v>
      </c>
      <c r="K63" s="244">
        <f>ROUND('26表の1'!L25/('26表の1'!L18+'26表の1'!L54)*100,1)</f>
        <v>0.3</v>
      </c>
      <c r="L63" s="161">
        <v>0</v>
      </c>
      <c r="M63" s="161">
        <v>104</v>
      </c>
    </row>
    <row r="64" spans="1:13" ht="15" customHeight="1" x14ac:dyDescent="0.15">
      <c r="A64" s="161"/>
      <c r="B64" s="221">
        <v>105</v>
      </c>
      <c r="C64" s="243" t="s">
        <v>82</v>
      </c>
      <c r="D64" s="433"/>
      <c r="E64" s="434"/>
      <c r="F64" s="417" t="s">
        <v>83</v>
      </c>
      <c r="G64" s="418"/>
      <c r="H64" s="310"/>
      <c r="I64" s="244">
        <f>ROUND('26表の1'!J54/('26表の1'!J18+'26表の1'!J54)*100,1)</f>
        <v>6.6</v>
      </c>
      <c r="J64" s="244">
        <f>ROUND('26表の1'!K54/('26表の1'!K18+'26表の1'!K54)*100,1)</f>
        <v>0</v>
      </c>
      <c r="K64" s="244">
        <f>ROUND('26表の1'!L54/('26表の1'!L18+'26表の1'!L54)*100,1)</f>
        <v>6.4</v>
      </c>
      <c r="L64" s="161">
        <v>0</v>
      </c>
      <c r="M64" s="161">
        <v>105</v>
      </c>
    </row>
    <row r="65" spans="1:13" ht="15" customHeight="1" x14ac:dyDescent="0.15">
      <c r="A65" s="161"/>
      <c r="B65" s="221">
        <v>106</v>
      </c>
      <c r="C65" s="311"/>
      <c r="D65" s="435"/>
      <c r="E65" s="436"/>
      <c r="F65" s="417" t="s">
        <v>84</v>
      </c>
      <c r="G65" s="418"/>
      <c r="H65" s="310"/>
      <c r="I65" s="244">
        <f>ROUND(('26表の1'!J25+'26表の1'!J54)/('26表の1'!J18+'26表の1'!J54)*100,1)</f>
        <v>6.9</v>
      </c>
      <c r="J65" s="244">
        <f>ROUND(('26表の1'!K25+'26表の1'!K54)/('26表の1'!K18+'26表の1'!K54)*100,1)</f>
        <v>0</v>
      </c>
      <c r="K65" s="244">
        <f>ROUND(('26表の1'!L25+'26表の1'!L54)/('26表の1'!L18+'26表の1'!L54)*100,1)</f>
        <v>6.7</v>
      </c>
      <c r="L65" s="161">
        <v>0</v>
      </c>
      <c r="M65" s="161">
        <v>106</v>
      </c>
    </row>
    <row r="66" spans="1:13" ht="12" customHeight="1" x14ac:dyDescent="0.15">
      <c r="H66" s="245"/>
      <c r="L66" s="161">
        <v>0</v>
      </c>
      <c r="M66" s="161">
        <v>0</v>
      </c>
    </row>
  </sheetData>
  <mergeCells count="77">
    <mergeCell ref="C46:F46"/>
    <mergeCell ref="C45:F45"/>
    <mergeCell ref="F44:G44"/>
    <mergeCell ref="C32:C36"/>
    <mergeCell ref="C41:E42"/>
    <mergeCell ref="F41:G41"/>
    <mergeCell ref="F42:G42"/>
    <mergeCell ref="F43:G43"/>
    <mergeCell ref="F62:G62"/>
    <mergeCell ref="C26:E26"/>
    <mergeCell ref="C28:G28"/>
    <mergeCell ref="C27:E27"/>
    <mergeCell ref="F27:G27"/>
    <mergeCell ref="D35:G35"/>
    <mergeCell ref="D33:G33"/>
    <mergeCell ref="D32:G32"/>
    <mergeCell ref="F31:G31"/>
    <mergeCell ref="C30:E30"/>
    <mergeCell ref="C31:E31"/>
    <mergeCell ref="F26:G26"/>
    <mergeCell ref="D34:G34"/>
    <mergeCell ref="C29:G29"/>
    <mergeCell ref="F30:G30"/>
    <mergeCell ref="D47:F47"/>
    <mergeCell ref="D11:E11"/>
    <mergeCell ref="F65:G65"/>
    <mergeCell ref="D60:E65"/>
    <mergeCell ref="D36:G36"/>
    <mergeCell ref="C43:E44"/>
    <mergeCell ref="C37:G37"/>
    <mergeCell ref="C38:G38"/>
    <mergeCell ref="F39:G39"/>
    <mergeCell ref="F40:G40"/>
    <mergeCell ref="C39:E40"/>
    <mergeCell ref="F64:G64"/>
    <mergeCell ref="F61:G61"/>
    <mergeCell ref="D48:G48"/>
    <mergeCell ref="D49:G49"/>
    <mergeCell ref="F63:G63"/>
    <mergeCell ref="F60:G60"/>
    <mergeCell ref="C25:G25"/>
    <mergeCell ref="F22:G22"/>
    <mergeCell ref="C22:E22"/>
    <mergeCell ref="C24:G24"/>
    <mergeCell ref="D1:F1"/>
    <mergeCell ref="D12:G12"/>
    <mergeCell ref="F13:G13"/>
    <mergeCell ref="D15:G15"/>
    <mergeCell ref="D16:G16"/>
    <mergeCell ref="D13:E14"/>
    <mergeCell ref="F9:G9"/>
    <mergeCell ref="D8:G8"/>
    <mergeCell ref="F10:G10"/>
    <mergeCell ref="F11:G11"/>
    <mergeCell ref="F14:G14"/>
    <mergeCell ref="D9:E9"/>
    <mergeCell ref="D17:G17"/>
    <mergeCell ref="D18:G18"/>
    <mergeCell ref="C23:E23"/>
    <mergeCell ref="C21:G21"/>
    <mergeCell ref="C20:G20"/>
    <mergeCell ref="C19:G19"/>
    <mergeCell ref="F23:G23"/>
    <mergeCell ref="C50:D50"/>
    <mergeCell ref="C51:D51"/>
    <mergeCell ref="C52:D54"/>
    <mergeCell ref="E50:G50"/>
    <mergeCell ref="E51:G51"/>
    <mergeCell ref="E52:G52"/>
    <mergeCell ref="E53:G53"/>
    <mergeCell ref="E54:G54"/>
    <mergeCell ref="C55:D56"/>
    <mergeCell ref="C57:D58"/>
    <mergeCell ref="E55:G55"/>
    <mergeCell ref="E57:G57"/>
    <mergeCell ref="E56:G56"/>
    <mergeCell ref="E58:G58"/>
  </mergeCells>
  <phoneticPr fontId="2"/>
  <pageMargins left="0.78740157480314965" right="0.78740157480314965" top="0.78740157480314965" bottom="0.39370078740157483" header="0.19685039370078741" footer="0.19685039370078741"/>
  <pageSetup paperSize="9" scale="85" fitToHeight="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N56"/>
  <sheetViews>
    <sheetView showZeros="0" view="pageBreakPreview" zoomScaleNormal="100" zoomScaleSheetLayoutView="100" workbookViewId="0"/>
  </sheetViews>
  <sheetFormatPr defaultRowHeight="18" customHeight="1" x14ac:dyDescent="0.15"/>
  <cols>
    <col min="1" max="1" width="3.625" style="163" customWidth="1"/>
    <col min="2" max="2" width="3.625" style="161" customWidth="1"/>
    <col min="3" max="3" width="4.25" style="201" customWidth="1"/>
    <col min="4" max="4" width="2" style="213" customWidth="1"/>
    <col min="5" max="5" width="6.75" style="201" customWidth="1"/>
    <col min="6" max="6" width="10.25" style="201" customWidth="1"/>
    <col min="7" max="7" width="1.875" style="201" customWidth="1"/>
    <col min="8" max="8" width="18.625" style="201" customWidth="1"/>
    <col min="9" max="9" width="1.875" style="201" customWidth="1"/>
    <col min="10" max="11" width="13.875" style="161" customWidth="1"/>
    <col min="12" max="12" width="13.875" style="163" customWidth="1"/>
    <col min="13" max="14" width="3.625" style="163" customWidth="1"/>
    <col min="15" max="16384" width="9" style="163"/>
  </cols>
  <sheetData>
    <row r="1" spans="1:14" s="199" customFormat="1" ht="18" customHeight="1" x14ac:dyDescent="0.15">
      <c r="B1" s="161"/>
      <c r="C1" s="162" t="s">
        <v>253</v>
      </c>
      <c r="D1" s="372" t="s">
        <v>254</v>
      </c>
      <c r="E1" s="373"/>
      <c r="F1" s="373"/>
      <c r="G1" s="374"/>
      <c r="H1" s="200"/>
      <c r="I1" s="200"/>
    </row>
    <row r="2" spans="1:14" ht="14.1" customHeight="1" x14ac:dyDescent="0.15">
      <c r="B2" s="163"/>
      <c r="D2" s="201"/>
      <c r="J2" s="163"/>
      <c r="K2" s="163"/>
    </row>
    <row r="3" spans="1:14" ht="18" customHeight="1" x14ac:dyDescent="0.15">
      <c r="B3" s="163" t="s">
        <v>167</v>
      </c>
      <c r="D3" s="201"/>
      <c r="J3" s="163"/>
      <c r="K3" s="163"/>
    </row>
    <row r="4" spans="1:14" ht="14.1" customHeight="1" x14ac:dyDescent="0.15">
      <c r="B4" s="163"/>
      <c r="D4" s="201"/>
      <c r="J4" s="163"/>
      <c r="K4" s="163"/>
    </row>
    <row r="5" spans="1:14" ht="18" customHeight="1" x14ac:dyDescent="0.15">
      <c r="B5" s="163"/>
      <c r="C5" s="201" t="s">
        <v>271</v>
      </c>
      <c r="D5" s="201"/>
      <c r="J5" s="163"/>
      <c r="K5" s="163"/>
    </row>
    <row r="6" spans="1:14" ht="17.100000000000001" customHeight="1" x14ac:dyDescent="0.15">
      <c r="B6" s="163"/>
      <c r="D6" s="201"/>
      <c r="J6" s="163"/>
      <c r="K6" s="163"/>
    </row>
    <row r="7" spans="1:14" ht="29.1" customHeight="1" x14ac:dyDescent="0.15">
      <c r="A7" s="172" t="s">
        <v>211</v>
      </c>
      <c r="B7" s="172" t="s">
        <v>212</v>
      </c>
      <c r="C7" s="202" t="s">
        <v>216</v>
      </c>
      <c r="D7" s="203"/>
      <c r="E7" s="203"/>
      <c r="F7" s="203"/>
      <c r="G7" s="203"/>
      <c r="H7" s="203"/>
      <c r="I7" s="204" t="s">
        <v>217</v>
      </c>
      <c r="J7" s="205" t="s">
        <v>67</v>
      </c>
      <c r="K7" s="205" t="s">
        <v>213</v>
      </c>
      <c r="L7" s="198" t="s">
        <v>331</v>
      </c>
      <c r="M7" s="172" t="s">
        <v>211</v>
      </c>
      <c r="N7" s="172" t="s">
        <v>212</v>
      </c>
    </row>
    <row r="8" spans="1:14" ht="17.100000000000001" customHeight="1" x14ac:dyDescent="0.15">
      <c r="A8" s="161">
        <v>1</v>
      </c>
      <c r="B8" s="206">
        <v>1</v>
      </c>
      <c r="C8" s="318" t="s">
        <v>95</v>
      </c>
      <c r="D8" s="470" t="s">
        <v>255</v>
      </c>
      <c r="E8" s="471"/>
      <c r="F8" s="379" t="s">
        <v>218</v>
      </c>
      <c r="G8" s="379"/>
      <c r="H8" s="379"/>
      <c r="I8" s="207"/>
      <c r="J8" s="177">
        <v>140199</v>
      </c>
      <c r="K8" s="177"/>
      <c r="L8" s="177">
        <f>SUM(J8:K8)</f>
        <v>140199</v>
      </c>
      <c r="M8" s="161">
        <v>1</v>
      </c>
      <c r="N8" s="206">
        <v>1</v>
      </c>
    </row>
    <row r="9" spans="1:14" ht="17.100000000000001" customHeight="1" x14ac:dyDescent="0.15">
      <c r="A9" s="161">
        <v>1</v>
      </c>
      <c r="B9" s="206">
        <v>2</v>
      </c>
      <c r="C9" s="208" t="s">
        <v>219</v>
      </c>
      <c r="D9" s="470" t="s">
        <v>256</v>
      </c>
      <c r="E9" s="471"/>
      <c r="F9" s="379" t="s">
        <v>220</v>
      </c>
      <c r="G9" s="379"/>
      <c r="H9" s="379"/>
      <c r="I9" s="207"/>
      <c r="J9" s="177">
        <v>47338</v>
      </c>
      <c r="K9" s="177"/>
      <c r="L9" s="177">
        <f t="shared" ref="L9:L25" si="0">SUM(J9:K9)</f>
        <v>47338</v>
      </c>
      <c r="M9" s="161">
        <v>1</v>
      </c>
      <c r="N9" s="206">
        <v>2</v>
      </c>
    </row>
    <row r="10" spans="1:14" ht="17.100000000000001" customHeight="1" x14ac:dyDescent="0.15">
      <c r="A10" s="161">
        <v>1</v>
      </c>
      <c r="B10" s="206">
        <v>3</v>
      </c>
      <c r="C10" s="208" t="s">
        <v>221</v>
      </c>
      <c r="D10" s="470" t="s">
        <v>257</v>
      </c>
      <c r="E10" s="471"/>
      <c r="F10" s="379" t="s">
        <v>558</v>
      </c>
      <c r="G10" s="379"/>
      <c r="H10" s="379"/>
      <c r="I10" s="207"/>
      <c r="J10" s="177">
        <v>12209</v>
      </c>
      <c r="K10" s="177"/>
      <c r="L10" s="177">
        <f t="shared" si="0"/>
        <v>12209</v>
      </c>
      <c r="M10" s="161">
        <v>1</v>
      </c>
      <c r="N10" s="206">
        <v>3</v>
      </c>
    </row>
    <row r="11" spans="1:14" ht="17.100000000000001" customHeight="1" x14ac:dyDescent="0.15">
      <c r="A11" s="161">
        <v>1</v>
      </c>
      <c r="B11" s="206">
        <v>4</v>
      </c>
      <c r="C11" s="208" t="s">
        <v>223</v>
      </c>
      <c r="D11" s="470" t="s">
        <v>258</v>
      </c>
      <c r="E11" s="471"/>
      <c r="F11" s="379" t="s">
        <v>224</v>
      </c>
      <c r="G11" s="379"/>
      <c r="H11" s="379"/>
      <c r="I11" s="207"/>
      <c r="J11" s="177"/>
      <c r="K11" s="177"/>
      <c r="L11" s="177">
        <f t="shared" si="0"/>
        <v>0</v>
      </c>
      <c r="M11" s="161">
        <v>1</v>
      </c>
      <c r="N11" s="206">
        <v>4</v>
      </c>
    </row>
    <row r="12" spans="1:14" ht="17.100000000000001" customHeight="1" x14ac:dyDescent="0.15">
      <c r="A12" s="161">
        <v>1</v>
      </c>
      <c r="B12" s="206">
        <v>5</v>
      </c>
      <c r="C12" s="208" t="s">
        <v>225</v>
      </c>
      <c r="D12" s="470" t="s">
        <v>226</v>
      </c>
      <c r="E12" s="471"/>
      <c r="F12" s="379" t="s">
        <v>227</v>
      </c>
      <c r="G12" s="379"/>
      <c r="H12" s="379"/>
      <c r="I12" s="207"/>
      <c r="J12" s="177">
        <v>43834</v>
      </c>
      <c r="K12" s="177"/>
      <c r="L12" s="177">
        <f t="shared" si="0"/>
        <v>43834</v>
      </c>
      <c r="M12" s="161">
        <v>1</v>
      </c>
      <c r="N12" s="206">
        <v>5</v>
      </c>
    </row>
    <row r="13" spans="1:14" ht="17.100000000000001" customHeight="1" x14ac:dyDescent="0.15">
      <c r="A13" s="161">
        <v>1</v>
      </c>
      <c r="B13" s="206">
        <v>6</v>
      </c>
      <c r="C13" s="209" t="s">
        <v>228</v>
      </c>
      <c r="D13" s="470" t="s">
        <v>229</v>
      </c>
      <c r="E13" s="471"/>
      <c r="F13" s="379" t="s">
        <v>210</v>
      </c>
      <c r="G13" s="379"/>
      <c r="H13" s="379"/>
      <c r="I13" s="207"/>
      <c r="J13" s="177">
        <v>243580</v>
      </c>
      <c r="K13" s="177"/>
      <c r="L13" s="177">
        <f>SUM(J13:K13)</f>
        <v>243580</v>
      </c>
      <c r="M13" s="161">
        <v>1</v>
      </c>
      <c r="N13" s="206">
        <v>6</v>
      </c>
    </row>
    <row r="14" spans="1:14" ht="17.100000000000001" customHeight="1" x14ac:dyDescent="0.15">
      <c r="A14" s="161">
        <v>1</v>
      </c>
      <c r="B14" s="206">
        <v>7</v>
      </c>
      <c r="C14" s="316" t="s">
        <v>259</v>
      </c>
      <c r="D14" s="379" t="s">
        <v>81</v>
      </c>
      <c r="E14" s="379"/>
      <c r="F14" s="379"/>
      <c r="G14" s="379"/>
      <c r="H14" s="379"/>
      <c r="I14" s="207"/>
      <c r="J14" s="177">
        <v>1360</v>
      </c>
      <c r="K14" s="177"/>
      <c r="L14" s="177">
        <f t="shared" si="0"/>
        <v>1360</v>
      </c>
      <c r="M14" s="161">
        <v>1</v>
      </c>
      <c r="N14" s="206">
        <v>7</v>
      </c>
    </row>
    <row r="15" spans="1:14" ht="17.100000000000001" customHeight="1" x14ac:dyDescent="0.15">
      <c r="A15" s="161">
        <v>1</v>
      </c>
      <c r="B15" s="206">
        <v>8</v>
      </c>
      <c r="C15" s="467" t="s">
        <v>332</v>
      </c>
      <c r="D15" s="470" t="s">
        <v>260</v>
      </c>
      <c r="E15" s="471"/>
      <c r="F15" s="379" t="s">
        <v>323</v>
      </c>
      <c r="G15" s="379"/>
      <c r="H15" s="379"/>
      <c r="I15" s="207"/>
      <c r="J15" s="177">
        <v>1359</v>
      </c>
      <c r="K15" s="177"/>
      <c r="L15" s="177">
        <f t="shared" si="0"/>
        <v>1359</v>
      </c>
      <c r="M15" s="161">
        <v>1</v>
      </c>
      <c r="N15" s="206">
        <v>8</v>
      </c>
    </row>
    <row r="16" spans="1:14" ht="17.100000000000001" customHeight="1" x14ac:dyDescent="0.15">
      <c r="A16" s="161">
        <v>1</v>
      </c>
      <c r="B16" s="206">
        <v>9</v>
      </c>
      <c r="C16" s="468"/>
      <c r="D16" s="470" t="s">
        <v>261</v>
      </c>
      <c r="E16" s="471"/>
      <c r="F16" s="379" t="s">
        <v>324</v>
      </c>
      <c r="G16" s="379"/>
      <c r="H16" s="379"/>
      <c r="I16" s="207"/>
      <c r="J16" s="177">
        <v>1</v>
      </c>
      <c r="K16" s="177"/>
      <c r="L16" s="177">
        <f t="shared" si="0"/>
        <v>1</v>
      </c>
      <c r="M16" s="161">
        <v>1</v>
      </c>
      <c r="N16" s="206">
        <v>9</v>
      </c>
    </row>
    <row r="17" spans="1:14" ht="17.100000000000001" customHeight="1" x14ac:dyDescent="0.15">
      <c r="A17" s="161">
        <v>1</v>
      </c>
      <c r="B17" s="206">
        <v>10</v>
      </c>
      <c r="C17" s="469"/>
      <c r="D17" s="470" t="s">
        <v>262</v>
      </c>
      <c r="E17" s="471"/>
      <c r="F17" s="379" t="s">
        <v>325</v>
      </c>
      <c r="G17" s="379"/>
      <c r="H17" s="379"/>
      <c r="I17" s="207"/>
      <c r="J17" s="177"/>
      <c r="K17" s="177"/>
      <c r="L17" s="177">
        <f t="shared" si="0"/>
        <v>0</v>
      </c>
      <c r="M17" s="161">
        <v>1</v>
      </c>
      <c r="N17" s="206">
        <v>10</v>
      </c>
    </row>
    <row r="18" spans="1:14" ht="17.100000000000001" customHeight="1" x14ac:dyDescent="0.15">
      <c r="A18" s="161">
        <v>1</v>
      </c>
      <c r="B18" s="206">
        <v>11</v>
      </c>
      <c r="C18" s="316" t="s">
        <v>263</v>
      </c>
      <c r="D18" s="379" t="s">
        <v>230</v>
      </c>
      <c r="E18" s="379"/>
      <c r="F18" s="379"/>
      <c r="G18" s="379"/>
      <c r="H18" s="379"/>
      <c r="I18" s="207"/>
      <c r="J18" s="177">
        <v>21228</v>
      </c>
      <c r="K18" s="177">
        <v>8022</v>
      </c>
      <c r="L18" s="177">
        <f t="shared" si="0"/>
        <v>29250</v>
      </c>
      <c r="M18" s="161">
        <v>1</v>
      </c>
      <c r="N18" s="206">
        <v>11</v>
      </c>
    </row>
    <row r="19" spans="1:14" ht="17.100000000000001" customHeight="1" x14ac:dyDescent="0.15">
      <c r="A19" s="161">
        <v>1</v>
      </c>
      <c r="B19" s="206">
        <v>12</v>
      </c>
      <c r="C19" s="210" t="s">
        <v>264</v>
      </c>
      <c r="D19" s="474" t="s">
        <v>231</v>
      </c>
      <c r="E19" s="474"/>
      <c r="F19" s="474"/>
      <c r="G19" s="474"/>
      <c r="H19" s="474"/>
      <c r="I19" s="211"/>
      <c r="J19" s="177">
        <v>1566</v>
      </c>
      <c r="K19" s="177">
        <v>109</v>
      </c>
      <c r="L19" s="177">
        <f>SUM(J19:K19)</f>
        <v>1675</v>
      </c>
      <c r="M19" s="161">
        <v>1</v>
      </c>
      <c r="N19" s="206">
        <v>12</v>
      </c>
    </row>
    <row r="20" spans="1:14" ht="17.100000000000001" customHeight="1" x14ac:dyDescent="0.15">
      <c r="A20" s="161">
        <v>1</v>
      </c>
      <c r="B20" s="206">
        <v>13</v>
      </c>
      <c r="C20" s="210" t="s">
        <v>158</v>
      </c>
      <c r="D20" s="474" t="s">
        <v>232</v>
      </c>
      <c r="E20" s="474"/>
      <c r="F20" s="474"/>
      <c r="G20" s="474"/>
      <c r="H20" s="474"/>
      <c r="I20" s="211"/>
      <c r="J20" s="177">
        <v>11982</v>
      </c>
      <c r="K20" s="177">
        <v>2477</v>
      </c>
      <c r="L20" s="177">
        <f t="shared" si="0"/>
        <v>14459</v>
      </c>
      <c r="M20" s="161">
        <v>1</v>
      </c>
      <c r="N20" s="206">
        <v>13</v>
      </c>
    </row>
    <row r="21" spans="1:14" ht="17.100000000000001" customHeight="1" x14ac:dyDescent="0.15">
      <c r="A21" s="161">
        <v>1</v>
      </c>
      <c r="B21" s="206">
        <v>14</v>
      </c>
      <c r="C21" s="210" t="s">
        <v>265</v>
      </c>
      <c r="D21" s="474" t="s">
        <v>233</v>
      </c>
      <c r="E21" s="474"/>
      <c r="F21" s="474"/>
      <c r="G21" s="474"/>
      <c r="H21" s="474"/>
      <c r="I21" s="211"/>
      <c r="J21" s="177">
        <v>41117</v>
      </c>
      <c r="K21" s="177">
        <v>1980</v>
      </c>
      <c r="L21" s="177">
        <f>SUM(J21:K21)</f>
        <v>43097</v>
      </c>
      <c r="M21" s="161">
        <v>1</v>
      </c>
      <c r="N21" s="206">
        <v>14</v>
      </c>
    </row>
    <row r="22" spans="1:14" ht="17.100000000000001" customHeight="1" x14ac:dyDescent="0.15">
      <c r="A22" s="161">
        <v>1</v>
      </c>
      <c r="B22" s="206">
        <v>15</v>
      </c>
      <c r="C22" s="316" t="s">
        <v>266</v>
      </c>
      <c r="D22" s="379" t="s">
        <v>106</v>
      </c>
      <c r="E22" s="379"/>
      <c r="F22" s="379"/>
      <c r="G22" s="379"/>
      <c r="H22" s="379"/>
      <c r="I22" s="207"/>
      <c r="J22" s="177">
        <v>98432</v>
      </c>
      <c r="K22" s="177">
        <v>493</v>
      </c>
      <c r="L22" s="177">
        <f t="shared" si="0"/>
        <v>98925</v>
      </c>
      <c r="M22" s="161">
        <v>1</v>
      </c>
      <c r="N22" s="206">
        <v>15</v>
      </c>
    </row>
    <row r="23" spans="1:14" ht="17.100000000000001" customHeight="1" x14ac:dyDescent="0.15">
      <c r="A23" s="161">
        <v>1</v>
      </c>
      <c r="B23" s="206">
        <v>16</v>
      </c>
      <c r="C23" s="209" t="s">
        <v>267</v>
      </c>
      <c r="D23" s="475" t="s">
        <v>234</v>
      </c>
      <c r="E23" s="475"/>
      <c r="F23" s="475"/>
      <c r="G23" s="475"/>
      <c r="H23" s="475"/>
      <c r="I23" s="212"/>
      <c r="J23" s="177">
        <v>419265</v>
      </c>
      <c r="K23" s="177">
        <v>13081</v>
      </c>
      <c r="L23" s="177">
        <f>SUM(J23:K23)</f>
        <v>432346</v>
      </c>
      <c r="M23" s="161">
        <v>1</v>
      </c>
      <c r="N23" s="206">
        <v>16</v>
      </c>
    </row>
    <row r="24" spans="1:14" ht="17.100000000000001" customHeight="1" x14ac:dyDescent="0.15">
      <c r="A24" s="161">
        <v>1</v>
      </c>
      <c r="B24" s="206">
        <v>30</v>
      </c>
      <c r="C24" s="209" t="s">
        <v>268</v>
      </c>
      <c r="D24" s="475" t="s">
        <v>235</v>
      </c>
      <c r="E24" s="475"/>
      <c r="F24" s="475"/>
      <c r="G24" s="475"/>
      <c r="H24" s="475"/>
      <c r="I24" s="212"/>
      <c r="J24" s="177"/>
      <c r="K24" s="177"/>
      <c r="L24" s="177">
        <f t="shared" si="0"/>
        <v>0</v>
      </c>
      <c r="M24" s="161">
        <v>1</v>
      </c>
      <c r="N24" s="206">
        <v>30</v>
      </c>
    </row>
    <row r="25" spans="1:14" ht="17.100000000000001" customHeight="1" x14ac:dyDescent="0.15">
      <c r="A25" s="161">
        <v>1</v>
      </c>
      <c r="B25" s="206">
        <v>31</v>
      </c>
      <c r="C25" s="209" t="s">
        <v>236</v>
      </c>
      <c r="D25" s="475" t="s">
        <v>237</v>
      </c>
      <c r="E25" s="475"/>
      <c r="F25" s="475"/>
      <c r="G25" s="475"/>
      <c r="H25" s="475"/>
      <c r="I25" s="212"/>
      <c r="J25" s="177"/>
      <c r="K25" s="177"/>
      <c r="L25" s="177">
        <f t="shared" si="0"/>
        <v>0</v>
      </c>
      <c r="M25" s="161">
        <v>1</v>
      </c>
      <c r="N25" s="206">
        <v>31</v>
      </c>
    </row>
    <row r="26" spans="1:14" ht="17.100000000000001" customHeight="1" x14ac:dyDescent="0.15">
      <c r="A26" s="161">
        <v>1</v>
      </c>
      <c r="B26" s="206">
        <v>32</v>
      </c>
      <c r="C26" s="209" t="s">
        <v>269</v>
      </c>
      <c r="D26" s="475" t="s">
        <v>238</v>
      </c>
      <c r="E26" s="475"/>
      <c r="F26" s="475"/>
      <c r="G26" s="475"/>
      <c r="H26" s="475"/>
      <c r="I26" s="212"/>
      <c r="J26" s="177">
        <v>419265</v>
      </c>
      <c r="K26" s="177">
        <v>13081</v>
      </c>
      <c r="L26" s="177">
        <f>SUM(J26:K26)</f>
        <v>432346</v>
      </c>
      <c r="M26" s="161">
        <v>1</v>
      </c>
      <c r="N26" s="206">
        <v>32</v>
      </c>
    </row>
    <row r="27" spans="1:14" ht="17.100000000000001" customHeight="1" x14ac:dyDescent="0.15">
      <c r="A27" s="161">
        <v>2</v>
      </c>
      <c r="B27" s="206">
        <v>1</v>
      </c>
      <c r="C27" s="455" t="s">
        <v>547</v>
      </c>
      <c r="D27" s="458" t="s">
        <v>218</v>
      </c>
      <c r="E27" s="459"/>
      <c r="F27" s="405" t="s">
        <v>543</v>
      </c>
      <c r="G27" s="415"/>
      <c r="H27" s="415"/>
      <c r="I27" s="321"/>
      <c r="J27" s="177">
        <v>125962</v>
      </c>
      <c r="K27" s="177"/>
      <c r="L27" s="177">
        <f t="shared" ref="L27:L37" si="1">SUM(J27:K27)</f>
        <v>125962</v>
      </c>
      <c r="M27" s="161">
        <v>2</v>
      </c>
      <c r="N27" s="206">
        <v>1</v>
      </c>
    </row>
    <row r="28" spans="1:14" ht="17.100000000000001" customHeight="1" x14ac:dyDescent="0.15">
      <c r="A28" s="161">
        <v>2</v>
      </c>
      <c r="B28" s="206">
        <v>2</v>
      </c>
      <c r="C28" s="456"/>
      <c r="D28" s="460"/>
      <c r="E28" s="461"/>
      <c r="F28" s="403" t="s">
        <v>549</v>
      </c>
      <c r="G28" s="404"/>
      <c r="H28" s="404"/>
      <c r="I28" s="321"/>
      <c r="J28" s="177">
        <v>14237</v>
      </c>
      <c r="K28" s="177"/>
      <c r="L28" s="177">
        <f t="shared" si="1"/>
        <v>14237</v>
      </c>
      <c r="M28" s="161">
        <v>2</v>
      </c>
      <c r="N28" s="206">
        <v>2</v>
      </c>
    </row>
    <row r="29" spans="1:14" ht="17.100000000000001" customHeight="1" x14ac:dyDescent="0.15">
      <c r="A29" s="161">
        <v>2</v>
      </c>
      <c r="B29" s="206">
        <v>3</v>
      </c>
      <c r="C29" s="456"/>
      <c r="D29" s="458" t="s">
        <v>220</v>
      </c>
      <c r="E29" s="459"/>
      <c r="F29" s="405" t="s">
        <v>543</v>
      </c>
      <c r="G29" s="415"/>
      <c r="H29" s="415"/>
      <c r="I29" s="321"/>
      <c r="J29" s="177">
        <v>42455</v>
      </c>
      <c r="K29" s="177"/>
      <c r="L29" s="177">
        <f t="shared" si="1"/>
        <v>42455</v>
      </c>
      <c r="M29" s="161">
        <v>2</v>
      </c>
      <c r="N29" s="206">
        <v>3</v>
      </c>
    </row>
    <row r="30" spans="1:14" ht="17.100000000000001" customHeight="1" x14ac:dyDescent="0.15">
      <c r="A30" s="161">
        <v>2</v>
      </c>
      <c r="B30" s="206">
        <v>4</v>
      </c>
      <c r="C30" s="456"/>
      <c r="D30" s="462"/>
      <c r="E30" s="463"/>
      <c r="F30" s="403" t="s">
        <v>549</v>
      </c>
      <c r="G30" s="404"/>
      <c r="H30" s="404"/>
      <c r="I30" s="321"/>
      <c r="J30" s="177">
        <v>3137</v>
      </c>
      <c r="K30" s="177"/>
      <c r="L30" s="177">
        <f t="shared" si="1"/>
        <v>3137</v>
      </c>
      <c r="M30" s="161">
        <v>2</v>
      </c>
      <c r="N30" s="206">
        <v>4</v>
      </c>
    </row>
    <row r="31" spans="1:14" ht="17.100000000000001" customHeight="1" x14ac:dyDescent="0.15">
      <c r="A31" s="161">
        <v>2</v>
      </c>
      <c r="B31" s="206">
        <v>5</v>
      </c>
      <c r="C31" s="456"/>
      <c r="D31" s="460"/>
      <c r="E31" s="461"/>
      <c r="F31" s="403" t="s">
        <v>550</v>
      </c>
      <c r="G31" s="404"/>
      <c r="H31" s="404"/>
      <c r="I31" s="321"/>
      <c r="J31" s="177">
        <v>1746</v>
      </c>
      <c r="K31" s="177"/>
      <c r="L31" s="177">
        <f t="shared" si="1"/>
        <v>1746</v>
      </c>
      <c r="M31" s="161">
        <v>2</v>
      </c>
      <c r="N31" s="206">
        <v>5</v>
      </c>
    </row>
    <row r="32" spans="1:14" ht="23.25" customHeight="1" x14ac:dyDescent="0.15">
      <c r="A32" s="161">
        <v>2</v>
      </c>
      <c r="B32" s="206">
        <v>6</v>
      </c>
      <c r="C32" s="456"/>
      <c r="D32" s="464" t="s">
        <v>562</v>
      </c>
      <c r="E32" s="347"/>
      <c r="F32" s="403" t="s">
        <v>561</v>
      </c>
      <c r="G32" s="404"/>
      <c r="H32" s="404"/>
      <c r="I32" s="321"/>
      <c r="J32" s="177">
        <v>12209</v>
      </c>
      <c r="K32" s="177"/>
      <c r="L32" s="177">
        <f t="shared" si="1"/>
        <v>12209</v>
      </c>
      <c r="M32" s="161">
        <v>2</v>
      </c>
      <c r="N32" s="206">
        <v>6</v>
      </c>
    </row>
    <row r="33" spans="1:14" ht="17.100000000000001" customHeight="1" x14ac:dyDescent="0.15">
      <c r="A33" s="161">
        <v>2</v>
      </c>
      <c r="B33" s="206">
        <v>7</v>
      </c>
      <c r="C33" s="456"/>
      <c r="D33" s="458" t="s">
        <v>559</v>
      </c>
      <c r="E33" s="459"/>
      <c r="F33" s="405" t="s">
        <v>543</v>
      </c>
      <c r="G33" s="415"/>
      <c r="H33" s="415"/>
      <c r="I33" s="321"/>
      <c r="J33" s="177"/>
      <c r="K33" s="177"/>
      <c r="L33" s="177">
        <f t="shared" si="1"/>
        <v>0</v>
      </c>
      <c r="M33" s="161">
        <v>2</v>
      </c>
      <c r="N33" s="206">
        <v>7</v>
      </c>
    </row>
    <row r="34" spans="1:14" ht="17.100000000000001" customHeight="1" x14ac:dyDescent="0.15">
      <c r="A34" s="161">
        <v>2</v>
      </c>
      <c r="B34" s="206">
        <v>8</v>
      </c>
      <c r="C34" s="456"/>
      <c r="D34" s="460"/>
      <c r="E34" s="461"/>
      <c r="F34" s="403" t="s">
        <v>549</v>
      </c>
      <c r="G34" s="404"/>
      <c r="H34" s="404"/>
      <c r="I34" s="321"/>
      <c r="J34" s="177"/>
      <c r="K34" s="177"/>
      <c r="L34" s="177">
        <f t="shared" si="1"/>
        <v>0</v>
      </c>
      <c r="M34" s="161">
        <v>2</v>
      </c>
      <c r="N34" s="206">
        <v>8</v>
      </c>
    </row>
    <row r="35" spans="1:14" ht="17.100000000000001" customHeight="1" x14ac:dyDescent="0.15">
      <c r="A35" s="214">
        <v>2</v>
      </c>
      <c r="B35" s="161">
        <v>9</v>
      </c>
      <c r="C35" s="456"/>
      <c r="D35" s="458" t="s">
        <v>560</v>
      </c>
      <c r="E35" s="459"/>
      <c r="F35" s="405" t="s">
        <v>543</v>
      </c>
      <c r="G35" s="415"/>
      <c r="H35" s="415"/>
      <c r="I35" s="321"/>
      <c r="J35" s="177">
        <v>35779</v>
      </c>
      <c r="K35" s="287"/>
      <c r="L35" s="177">
        <f t="shared" si="1"/>
        <v>35779</v>
      </c>
      <c r="M35" s="214">
        <v>2</v>
      </c>
      <c r="N35" s="214">
        <v>9</v>
      </c>
    </row>
    <row r="36" spans="1:14" ht="17.100000000000001" customHeight="1" x14ac:dyDescent="0.15">
      <c r="A36" s="214">
        <v>2</v>
      </c>
      <c r="B36" s="161">
        <v>10</v>
      </c>
      <c r="C36" s="456"/>
      <c r="D36" s="462"/>
      <c r="E36" s="463"/>
      <c r="F36" s="403" t="s">
        <v>549</v>
      </c>
      <c r="G36" s="404"/>
      <c r="H36" s="404"/>
      <c r="I36" s="321"/>
      <c r="J36" s="177">
        <v>5901</v>
      </c>
      <c r="K36" s="287"/>
      <c r="L36" s="177">
        <f t="shared" si="1"/>
        <v>5901</v>
      </c>
      <c r="M36" s="214">
        <v>2</v>
      </c>
      <c r="N36" s="214">
        <v>10</v>
      </c>
    </row>
    <row r="37" spans="1:14" ht="17.100000000000001" customHeight="1" x14ac:dyDescent="0.15">
      <c r="A37" s="214">
        <v>2</v>
      </c>
      <c r="B37" s="161">
        <v>11</v>
      </c>
      <c r="C37" s="457"/>
      <c r="D37" s="460"/>
      <c r="E37" s="461"/>
      <c r="F37" s="403" t="s">
        <v>561</v>
      </c>
      <c r="G37" s="404"/>
      <c r="H37" s="404"/>
      <c r="I37" s="321"/>
      <c r="J37" s="177">
        <v>2154</v>
      </c>
      <c r="K37" s="287"/>
      <c r="L37" s="177">
        <f t="shared" si="1"/>
        <v>2154</v>
      </c>
      <c r="M37" s="214">
        <v>2</v>
      </c>
      <c r="N37" s="214">
        <v>11</v>
      </c>
    </row>
    <row r="38" spans="1:14" ht="17.100000000000001" customHeight="1" x14ac:dyDescent="0.15">
      <c r="A38" s="214"/>
      <c r="C38" s="322"/>
      <c r="D38" s="323"/>
      <c r="E38" s="323"/>
      <c r="F38" s="324"/>
      <c r="G38" s="325"/>
      <c r="H38" s="325"/>
      <c r="I38" s="326"/>
      <c r="J38" s="298"/>
      <c r="K38" s="239"/>
      <c r="L38" s="298"/>
      <c r="M38" s="214"/>
      <c r="N38" s="214"/>
    </row>
    <row r="39" spans="1:14" s="214" customFormat="1" ht="18" customHeight="1" x14ac:dyDescent="0.15">
      <c r="B39" s="161"/>
      <c r="C39" s="201" t="s">
        <v>270</v>
      </c>
      <c r="D39" s="215"/>
      <c r="E39" s="216"/>
      <c r="F39" s="216"/>
      <c r="G39" s="216"/>
      <c r="H39" s="217"/>
      <c r="I39" s="216"/>
      <c r="L39" s="161">
        <v>0</v>
      </c>
      <c r="M39" s="161">
        <v>0</v>
      </c>
    </row>
    <row r="40" spans="1:14" s="214" customFormat="1" ht="17.100000000000001" customHeight="1" x14ac:dyDescent="0.15">
      <c r="B40" s="161"/>
      <c r="C40" s="216"/>
      <c r="D40" s="216"/>
      <c r="E40" s="216"/>
      <c r="F40" s="216"/>
      <c r="G40" s="216"/>
      <c r="H40" s="217"/>
      <c r="I40" s="216"/>
      <c r="L40" s="161">
        <v>0</v>
      </c>
      <c r="M40" s="161">
        <v>0</v>
      </c>
    </row>
    <row r="41" spans="1:14" s="214" customFormat="1" ht="29.1" customHeight="1" x14ac:dyDescent="0.15">
      <c r="A41" s="172" t="s">
        <v>211</v>
      </c>
      <c r="B41" s="172" t="s">
        <v>212</v>
      </c>
      <c r="C41" s="202" t="s">
        <v>216</v>
      </c>
      <c r="D41" s="203"/>
      <c r="E41" s="203"/>
      <c r="F41" s="203"/>
      <c r="G41" s="203"/>
      <c r="H41" s="203"/>
      <c r="I41" s="204" t="s">
        <v>217</v>
      </c>
      <c r="J41" s="205" t="s">
        <v>67</v>
      </c>
      <c r="K41" s="205" t="s">
        <v>213</v>
      </c>
      <c r="L41" s="218" t="s">
        <v>68</v>
      </c>
      <c r="M41" s="172" t="s">
        <v>335</v>
      </c>
      <c r="N41" s="172" t="s">
        <v>336</v>
      </c>
    </row>
    <row r="42" spans="1:14" s="214" customFormat="1" ht="17.100000000000001" customHeight="1" x14ac:dyDescent="0.15">
      <c r="A42" s="161">
        <v>1</v>
      </c>
      <c r="B42" s="161">
        <v>12</v>
      </c>
      <c r="C42" s="209" t="s">
        <v>95</v>
      </c>
      <c r="D42" s="379" t="s">
        <v>96</v>
      </c>
      <c r="E42" s="379"/>
      <c r="F42" s="379"/>
      <c r="G42" s="379"/>
      <c r="H42" s="379"/>
      <c r="I42" s="219"/>
      <c r="J42" s="177">
        <v>422714</v>
      </c>
      <c r="K42" s="177"/>
      <c r="L42" s="220">
        <f>SUM(J42:K42)</f>
        <v>422714</v>
      </c>
      <c r="M42" s="161">
        <v>1</v>
      </c>
      <c r="N42" s="161">
        <v>12</v>
      </c>
    </row>
    <row r="43" spans="1:14" s="214" customFormat="1" ht="17.100000000000001" customHeight="1" x14ac:dyDescent="0.15">
      <c r="A43" s="161">
        <v>2</v>
      </c>
      <c r="B43" s="161">
        <v>12</v>
      </c>
      <c r="C43" s="208"/>
      <c r="D43" s="482" t="s">
        <v>3</v>
      </c>
      <c r="E43" s="483"/>
      <c r="F43" s="476" t="s">
        <v>97</v>
      </c>
      <c r="G43" s="479" t="s">
        <v>45</v>
      </c>
      <c r="H43" s="379"/>
      <c r="I43" s="317"/>
      <c r="J43" s="177"/>
      <c r="K43" s="177"/>
      <c r="L43" s="220">
        <f t="shared" ref="L43:L54" si="2">SUM(J43:K43)</f>
        <v>0</v>
      </c>
      <c r="M43" s="161">
        <v>2</v>
      </c>
      <c r="N43" s="161">
        <v>12</v>
      </c>
    </row>
    <row r="44" spans="1:14" s="214" customFormat="1" ht="17.100000000000001" customHeight="1" x14ac:dyDescent="0.15">
      <c r="A44" s="161">
        <v>3</v>
      </c>
      <c r="B44" s="161">
        <v>12</v>
      </c>
      <c r="C44" s="208"/>
      <c r="D44" s="484"/>
      <c r="E44" s="485"/>
      <c r="F44" s="477"/>
      <c r="G44" s="479" t="s">
        <v>98</v>
      </c>
      <c r="H44" s="379"/>
      <c r="I44" s="219"/>
      <c r="J44" s="177"/>
      <c r="K44" s="177"/>
      <c r="L44" s="220">
        <f t="shared" si="2"/>
        <v>0</v>
      </c>
      <c r="M44" s="161">
        <v>3</v>
      </c>
      <c r="N44" s="161">
        <v>12</v>
      </c>
    </row>
    <row r="45" spans="1:14" s="214" customFormat="1" ht="17.100000000000001" customHeight="1" x14ac:dyDescent="0.15">
      <c r="A45" s="161">
        <v>4</v>
      </c>
      <c r="B45" s="161">
        <v>12</v>
      </c>
      <c r="C45" s="208" t="s">
        <v>51</v>
      </c>
      <c r="D45" s="486"/>
      <c r="E45" s="487"/>
      <c r="F45" s="478"/>
      <c r="G45" s="389" t="s">
        <v>99</v>
      </c>
      <c r="H45" s="390"/>
      <c r="I45" s="219"/>
      <c r="J45" s="177"/>
      <c r="K45" s="177"/>
      <c r="L45" s="220">
        <f t="shared" si="2"/>
        <v>0</v>
      </c>
      <c r="M45" s="161">
        <v>4</v>
      </c>
      <c r="N45" s="161">
        <v>12</v>
      </c>
    </row>
    <row r="46" spans="1:14" s="214" customFormat="1" ht="17.100000000000001" customHeight="1" x14ac:dyDescent="0.15">
      <c r="A46" s="161">
        <v>5</v>
      </c>
      <c r="B46" s="161">
        <v>12</v>
      </c>
      <c r="C46" s="208"/>
      <c r="D46" s="465" t="s">
        <v>4</v>
      </c>
      <c r="E46" s="466"/>
      <c r="F46" s="379" t="s">
        <v>326</v>
      </c>
      <c r="G46" s="379"/>
      <c r="H46" s="379"/>
      <c r="I46" s="317"/>
      <c r="J46" s="177">
        <v>268034</v>
      </c>
      <c r="K46" s="177"/>
      <c r="L46" s="220">
        <f t="shared" si="2"/>
        <v>268034</v>
      </c>
      <c r="M46" s="161">
        <v>5</v>
      </c>
      <c r="N46" s="161">
        <v>12</v>
      </c>
    </row>
    <row r="47" spans="1:14" s="214" customFormat="1" ht="17.100000000000001" customHeight="1" x14ac:dyDescent="0.15">
      <c r="A47" s="161">
        <v>6</v>
      </c>
      <c r="B47" s="161">
        <v>12</v>
      </c>
      <c r="C47" s="208" t="s">
        <v>71</v>
      </c>
      <c r="D47" s="465" t="s">
        <v>5</v>
      </c>
      <c r="E47" s="466"/>
      <c r="F47" s="379" t="s">
        <v>100</v>
      </c>
      <c r="G47" s="379"/>
      <c r="H47" s="379"/>
      <c r="I47" s="317"/>
      <c r="J47" s="177">
        <v>154680</v>
      </c>
      <c r="K47" s="177"/>
      <c r="L47" s="220">
        <f t="shared" si="2"/>
        <v>154680</v>
      </c>
      <c r="M47" s="161">
        <v>6</v>
      </c>
      <c r="N47" s="161">
        <v>12</v>
      </c>
    </row>
    <row r="48" spans="1:14" s="214" customFormat="1" ht="17.100000000000001" customHeight="1" x14ac:dyDescent="0.15">
      <c r="A48" s="161">
        <v>7</v>
      </c>
      <c r="B48" s="161">
        <v>12</v>
      </c>
      <c r="C48" s="208"/>
      <c r="D48" s="465" t="s">
        <v>6</v>
      </c>
      <c r="E48" s="466"/>
      <c r="F48" s="379" t="s">
        <v>101</v>
      </c>
      <c r="G48" s="379"/>
      <c r="H48" s="379"/>
      <c r="I48" s="317"/>
      <c r="J48" s="177"/>
      <c r="K48" s="177"/>
      <c r="L48" s="220">
        <f t="shared" si="2"/>
        <v>0</v>
      </c>
      <c r="M48" s="161">
        <v>7</v>
      </c>
      <c r="N48" s="161">
        <v>12</v>
      </c>
    </row>
    <row r="49" spans="1:14" s="214" customFormat="1" ht="17.100000000000001" customHeight="1" x14ac:dyDescent="0.15">
      <c r="A49" s="161">
        <v>8</v>
      </c>
      <c r="B49" s="161">
        <v>12</v>
      </c>
      <c r="C49" s="208"/>
      <c r="D49" s="465" t="s">
        <v>46</v>
      </c>
      <c r="E49" s="466"/>
      <c r="F49" s="379" t="s">
        <v>102</v>
      </c>
      <c r="G49" s="379"/>
      <c r="H49" s="379"/>
      <c r="I49" s="317"/>
      <c r="J49" s="177"/>
      <c r="K49" s="177"/>
      <c r="L49" s="220">
        <f t="shared" si="2"/>
        <v>0</v>
      </c>
      <c r="M49" s="161">
        <v>8</v>
      </c>
      <c r="N49" s="161">
        <v>12</v>
      </c>
    </row>
    <row r="50" spans="1:14" s="214" customFormat="1" ht="17.100000000000001" customHeight="1" x14ac:dyDescent="0.15">
      <c r="A50" s="161">
        <v>9</v>
      </c>
      <c r="B50" s="161">
        <v>12</v>
      </c>
      <c r="C50" s="208"/>
      <c r="D50" s="465" t="s">
        <v>47</v>
      </c>
      <c r="E50" s="466"/>
      <c r="F50" s="379" t="s">
        <v>103</v>
      </c>
      <c r="G50" s="379"/>
      <c r="H50" s="379"/>
      <c r="I50" s="317"/>
      <c r="J50" s="177"/>
      <c r="K50" s="177"/>
      <c r="L50" s="220">
        <f t="shared" si="2"/>
        <v>0</v>
      </c>
      <c r="M50" s="161">
        <v>9</v>
      </c>
      <c r="N50" s="161">
        <v>12</v>
      </c>
    </row>
    <row r="51" spans="1:14" s="214" customFormat="1" ht="17.100000000000001" customHeight="1" x14ac:dyDescent="0.15">
      <c r="A51" s="221">
        <v>10</v>
      </c>
      <c r="B51" s="161">
        <v>12</v>
      </c>
      <c r="C51" s="208" t="s">
        <v>73</v>
      </c>
      <c r="D51" s="465" t="s">
        <v>48</v>
      </c>
      <c r="E51" s="466"/>
      <c r="F51" s="379" t="s">
        <v>104</v>
      </c>
      <c r="G51" s="379"/>
      <c r="H51" s="379"/>
      <c r="I51" s="317"/>
      <c r="J51" s="177"/>
      <c r="K51" s="177"/>
      <c r="L51" s="220">
        <f t="shared" si="2"/>
        <v>0</v>
      </c>
      <c r="M51" s="161">
        <v>10</v>
      </c>
      <c r="N51" s="161">
        <v>12</v>
      </c>
    </row>
    <row r="52" spans="1:14" s="214" customFormat="1" ht="17.100000000000001" customHeight="1" x14ac:dyDescent="0.15">
      <c r="A52" s="221">
        <v>11</v>
      </c>
      <c r="B52" s="161">
        <v>12</v>
      </c>
      <c r="C52" s="208"/>
      <c r="D52" s="465" t="s">
        <v>49</v>
      </c>
      <c r="E52" s="466"/>
      <c r="F52" s="379" t="s">
        <v>105</v>
      </c>
      <c r="G52" s="379"/>
      <c r="H52" s="379"/>
      <c r="I52" s="317"/>
      <c r="J52" s="177"/>
      <c r="K52" s="177"/>
      <c r="L52" s="220">
        <f t="shared" si="2"/>
        <v>0</v>
      </c>
      <c r="M52" s="161">
        <v>11</v>
      </c>
      <c r="N52" s="161">
        <v>12</v>
      </c>
    </row>
    <row r="53" spans="1:14" s="214" customFormat="1" ht="17.100000000000001" customHeight="1" x14ac:dyDescent="0.15">
      <c r="A53" s="221">
        <v>12</v>
      </c>
      <c r="B53" s="161">
        <v>12</v>
      </c>
      <c r="C53" s="209"/>
      <c r="D53" s="465" t="s">
        <v>52</v>
      </c>
      <c r="E53" s="466"/>
      <c r="F53" s="379" t="s">
        <v>106</v>
      </c>
      <c r="G53" s="379"/>
      <c r="H53" s="379"/>
      <c r="I53" s="219"/>
      <c r="J53" s="177"/>
      <c r="K53" s="177"/>
      <c r="L53" s="220">
        <f t="shared" si="2"/>
        <v>0</v>
      </c>
      <c r="M53" s="161">
        <v>12</v>
      </c>
      <c r="N53" s="161">
        <v>12</v>
      </c>
    </row>
    <row r="54" spans="1:14" s="214" customFormat="1" ht="17.100000000000001" customHeight="1" x14ac:dyDescent="0.15">
      <c r="A54" s="161">
        <v>1</v>
      </c>
      <c r="B54" s="161">
        <v>13</v>
      </c>
      <c r="C54" s="480" t="s">
        <v>518</v>
      </c>
      <c r="D54" s="481"/>
      <c r="E54" s="481"/>
      <c r="F54" s="481"/>
      <c r="G54" s="481"/>
      <c r="H54" s="481"/>
      <c r="I54" s="207"/>
      <c r="J54" s="177"/>
      <c r="K54" s="177"/>
      <c r="L54" s="220">
        <f t="shared" si="2"/>
        <v>0</v>
      </c>
      <c r="M54" s="161">
        <v>1</v>
      </c>
      <c r="N54" s="161">
        <v>13</v>
      </c>
    </row>
    <row r="55" spans="1:14" s="214" customFormat="1" ht="17.100000000000001" customHeight="1" x14ac:dyDescent="0.15">
      <c r="A55" s="161">
        <v>1</v>
      </c>
      <c r="B55" s="161">
        <v>16</v>
      </c>
      <c r="C55" s="472" t="s">
        <v>519</v>
      </c>
      <c r="D55" s="473"/>
      <c r="E55" s="473"/>
      <c r="F55" s="473"/>
      <c r="G55" s="473"/>
      <c r="H55" s="473"/>
      <c r="I55" s="207"/>
      <c r="J55" s="177"/>
      <c r="K55" s="177"/>
      <c r="L55" s="220">
        <f>SUM(J55:K55)</f>
        <v>0</v>
      </c>
      <c r="M55" s="161">
        <v>1</v>
      </c>
      <c r="N55" s="161">
        <v>16</v>
      </c>
    </row>
    <row r="56" spans="1:14" s="214" customFormat="1" ht="18" customHeight="1" x14ac:dyDescent="0.15">
      <c r="B56" s="161"/>
      <c r="C56" s="216" t="s">
        <v>328</v>
      </c>
      <c r="D56" s="216"/>
      <c r="E56" s="216"/>
      <c r="F56" s="216"/>
      <c r="G56" s="216"/>
      <c r="H56" s="216"/>
      <c r="I56" s="216"/>
    </row>
  </sheetData>
  <mergeCells count="71">
    <mergeCell ref="D43:E45"/>
    <mergeCell ref="F50:H50"/>
    <mergeCell ref="F51:H51"/>
    <mergeCell ref="D15:E15"/>
    <mergeCell ref="D16:E16"/>
    <mergeCell ref="D17:E17"/>
    <mergeCell ref="F17:H17"/>
    <mergeCell ref="D18:H18"/>
    <mergeCell ref="F37:H37"/>
    <mergeCell ref="C55:H55"/>
    <mergeCell ref="D19:H19"/>
    <mergeCell ref="D24:H24"/>
    <mergeCell ref="D25:H25"/>
    <mergeCell ref="D26:H26"/>
    <mergeCell ref="D20:H20"/>
    <mergeCell ref="D21:H21"/>
    <mergeCell ref="D22:H22"/>
    <mergeCell ref="D23:H23"/>
    <mergeCell ref="F43:F45"/>
    <mergeCell ref="G43:H43"/>
    <mergeCell ref="G44:H44"/>
    <mergeCell ref="G45:H45"/>
    <mergeCell ref="C54:H54"/>
    <mergeCell ref="D53:E53"/>
    <mergeCell ref="D52:E52"/>
    <mergeCell ref="F11:H11"/>
    <mergeCell ref="F12:H12"/>
    <mergeCell ref="F13:H13"/>
    <mergeCell ref="D14:H14"/>
    <mergeCell ref="D11:E11"/>
    <mergeCell ref="D12:E12"/>
    <mergeCell ref="D13:E13"/>
    <mergeCell ref="D1:G1"/>
    <mergeCell ref="F8:H8"/>
    <mergeCell ref="F9:H9"/>
    <mergeCell ref="F10:H10"/>
    <mergeCell ref="D8:E8"/>
    <mergeCell ref="D9:E9"/>
    <mergeCell ref="D10:E10"/>
    <mergeCell ref="F52:H52"/>
    <mergeCell ref="F53:H53"/>
    <mergeCell ref="D51:E51"/>
    <mergeCell ref="D50:E50"/>
    <mergeCell ref="C15:C17"/>
    <mergeCell ref="D42:H42"/>
    <mergeCell ref="F48:H48"/>
    <mergeCell ref="F49:H49"/>
    <mergeCell ref="D49:E49"/>
    <mergeCell ref="D48:E48"/>
    <mergeCell ref="D47:E47"/>
    <mergeCell ref="D46:E46"/>
    <mergeCell ref="F46:H46"/>
    <mergeCell ref="F47:H47"/>
    <mergeCell ref="F15:H15"/>
    <mergeCell ref="F16:H16"/>
    <mergeCell ref="C27:C37"/>
    <mergeCell ref="D27:E28"/>
    <mergeCell ref="F27:H27"/>
    <mergeCell ref="F28:H28"/>
    <mergeCell ref="D29:E31"/>
    <mergeCell ref="F29:H29"/>
    <mergeCell ref="F30:H30"/>
    <mergeCell ref="F31:H31"/>
    <mergeCell ref="D32:E32"/>
    <mergeCell ref="F32:H32"/>
    <mergeCell ref="D33:E34"/>
    <mergeCell ref="F33:H33"/>
    <mergeCell ref="F34:H34"/>
    <mergeCell ref="D35:E37"/>
    <mergeCell ref="F35:H35"/>
    <mergeCell ref="F36:H36"/>
  </mergeCells>
  <phoneticPr fontId="2"/>
  <pageMargins left="0.78740157480314965" right="0.78740157480314965" top="0.78740157480314965" bottom="0.59055118110236227" header="0.19685039370078741" footer="0.19685039370078741"/>
  <pageSetup paperSize="9" scale="84" fitToWidth="0" orientation="portrait" horizontalDpi="1200" verticalDpi="1200" r:id="rId1"/>
  <headerFooter alignWithMargins="0"/>
  <rowBreaks count="1" manualBreakCount="1">
    <brk id="56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39"/>
  <sheetViews>
    <sheetView showZeros="0" topLeftCell="A11" workbookViewId="0">
      <selection activeCell="M12" sqref="M12"/>
    </sheetView>
  </sheetViews>
  <sheetFormatPr defaultRowHeight="14.1" customHeight="1" x14ac:dyDescent="0.15"/>
  <cols>
    <col min="1" max="1" width="3" style="2" bestFit="1" customWidth="1"/>
    <col min="2" max="2" width="4.125" style="2" customWidth="1"/>
    <col min="3" max="3" width="4.125" style="26" customWidth="1"/>
    <col min="4" max="5" width="3.625" style="2" customWidth="1"/>
    <col min="6" max="6" width="6.625" style="2" customWidth="1"/>
    <col min="7" max="8" width="3.625" style="2" customWidth="1"/>
    <col min="9" max="9" width="4.625" style="2" customWidth="1"/>
    <col min="10" max="11" width="10.625" style="2" customWidth="1"/>
    <col min="12" max="16384" width="9" style="2"/>
  </cols>
  <sheetData>
    <row r="1" spans="1:13" s="24" customFormat="1" ht="9.9499999999999993" customHeight="1" x14ac:dyDescent="0.15"/>
    <row r="2" spans="1:13" ht="12" x14ac:dyDescent="0.15">
      <c r="D2" s="3"/>
      <c r="E2" s="4"/>
      <c r="F2" s="4"/>
      <c r="G2" s="4"/>
      <c r="H2" s="4"/>
      <c r="I2" s="46" t="s">
        <v>337</v>
      </c>
      <c r="J2" s="7" t="s">
        <v>67</v>
      </c>
      <c r="K2" s="7" t="s">
        <v>213</v>
      </c>
    </row>
    <row r="3" spans="1:13" ht="24.95" customHeight="1" x14ac:dyDescent="0.15">
      <c r="A3" s="2" t="s">
        <v>338</v>
      </c>
      <c r="B3" s="37" t="s">
        <v>211</v>
      </c>
      <c r="C3" s="38" t="s">
        <v>212</v>
      </c>
      <c r="D3" s="5" t="s">
        <v>339</v>
      </c>
      <c r="E3" s="1"/>
      <c r="F3" s="1"/>
      <c r="G3" s="1"/>
      <c r="H3" s="6"/>
      <c r="I3" s="47" t="s">
        <v>340</v>
      </c>
      <c r="J3" s="48" t="s">
        <v>20</v>
      </c>
      <c r="K3" s="48" t="s">
        <v>21</v>
      </c>
    </row>
    <row r="4" spans="1:13" ht="14.1" customHeight="1" x14ac:dyDescent="0.15">
      <c r="A4" s="2">
        <v>17</v>
      </c>
      <c r="B4" s="36">
        <v>1</v>
      </c>
      <c r="C4" s="26">
        <v>1</v>
      </c>
      <c r="D4" s="13" t="s">
        <v>7</v>
      </c>
      <c r="E4" s="502" t="s">
        <v>169</v>
      </c>
      <c r="F4" s="502"/>
      <c r="G4" s="514"/>
      <c r="H4" s="514"/>
      <c r="I4" s="514"/>
      <c r="J4" s="113">
        <v>5</v>
      </c>
      <c r="K4" s="113">
        <v>1</v>
      </c>
      <c r="M4" s="112"/>
    </row>
    <row r="5" spans="1:13" ht="14.1" customHeight="1" x14ac:dyDescent="0.15">
      <c r="A5" s="2">
        <v>17</v>
      </c>
      <c r="B5" s="36">
        <v>1</v>
      </c>
      <c r="C5" s="26">
        <v>2</v>
      </c>
      <c r="D5" s="15" t="s">
        <v>8</v>
      </c>
      <c r="E5" s="502" t="s">
        <v>179</v>
      </c>
      <c r="F5" s="502"/>
      <c r="G5" s="502"/>
      <c r="H5" s="502"/>
      <c r="I5" s="502"/>
      <c r="J5" s="113">
        <v>3480901</v>
      </c>
      <c r="K5" s="113">
        <v>3280401</v>
      </c>
      <c r="M5" s="112"/>
    </row>
    <row r="6" spans="1:13" ht="14.1" customHeight="1" x14ac:dyDescent="0.15">
      <c r="A6" s="2">
        <v>17</v>
      </c>
      <c r="B6" s="36">
        <v>1</v>
      </c>
      <c r="C6" s="26">
        <v>3</v>
      </c>
      <c r="D6" s="49"/>
      <c r="E6" s="50"/>
      <c r="F6" s="50"/>
      <c r="G6" s="50"/>
      <c r="H6" s="50"/>
      <c r="I6" s="50"/>
      <c r="J6" s="113">
        <v>0</v>
      </c>
      <c r="K6" s="113">
        <v>0</v>
      </c>
      <c r="M6" s="112"/>
    </row>
    <row r="7" spans="1:13" ht="14.1" customHeight="1" x14ac:dyDescent="0.15">
      <c r="A7" s="2">
        <v>17</v>
      </c>
      <c r="B7" s="36">
        <v>1</v>
      </c>
      <c r="C7" s="26">
        <v>4</v>
      </c>
      <c r="D7" s="49"/>
      <c r="E7" s="50"/>
      <c r="F7" s="50"/>
      <c r="G7" s="50"/>
      <c r="H7" s="50"/>
      <c r="I7" s="50"/>
      <c r="J7" s="113">
        <v>0</v>
      </c>
      <c r="K7" s="113">
        <v>0</v>
      </c>
      <c r="M7" s="112"/>
    </row>
    <row r="8" spans="1:13" ht="14.1" customHeight="1" x14ac:dyDescent="0.15">
      <c r="A8" s="2">
        <v>17</v>
      </c>
      <c r="B8" s="36">
        <v>1</v>
      </c>
      <c r="C8" s="26">
        <v>5</v>
      </c>
      <c r="D8" s="49"/>
      <c r="E8" s="50"/>
      <c r="F8" s="50"/>
      <c r="G8" s="50"/>
      <c r="H8" s="50"/>
      <c r="I8" s="50"/>
      <c r="J8" s="113">
        <v>0</v>
      </c>
      <c r="K8" s="113">
        <v>0</v>
      </c>
      <c r="M8" s="112"/>
    </row>
    <row r="9" spans="1:13" ht="14.1" customHeight="1" x14ac:dyDescent="0.15">
      <c r="A9" s="2">
        <v>17</v>
      </c>
      <c r="B9" s="36">
        <v>1</v>
      </c>
      <c r="C9" s="26">
        <v>6</v>
      </c>
      <c r="D9" s="51"/>
      <c r="E9" s="50"/>
      <c r="F9" s="50"/>
      <c r="G9" s="50"/>
      <c r="H9" s="50"/>
      <c r="I9" s="50"/>
      <c r="J9" s="113">
        <v>0</v>
      </c>
      <c r="K9" s="113">
        <v>0</v>
      </c>
      <c r="M9" s="112"/>
    </row>
    <row r="10" spans="1:13" ht="14.1" customHeight="1" x14ac:dyDescent="0.15">
      <c r="A10" s="2">
        <v>17</v>
      </c>
      <c r="B10" s="36">
        <v>1</v>
      </c>
      <c r="C10" s="26">
        <v>7</v>
      </c>
      <c r="D10" s="13" t="s">
        <v>9</v>
      </c>
      <c r="E10" s="502" t="s">
        <v>180</v>
      </c>
      <c r="F10" s="502"/>
      <c r="G10" s="502"/>
      <c r="H10" s="502"/>
      <c r="I10" s="16" t="s">
        <v>2</v>
      </c>
      <c r="J10" s="113">
        <v>6754</v>
      </c>
      <c r="K10" s="113">
        <v>48</v>
      </c>
      <c r="M10" s="112"/>
    </row>
    <row r="11" spans="1:13" ht="14.1" customHeight="1" x14ac:dyDescent="0.15">
      <c r="A11" s="2">
        <v>17</v>
      </c>
      <c r="B11" s="36">
        <v>1</v>
      </c>
      <c r="C11" s="26">
        <v>8</v>
      </c>
      <c r="D11" s="13" t="s">
        <v>10</v>
      </c>
      <c r="E11" s="502" t="s">
        <v>181</v>
      </c>
      <c r="F11" s="502"/>
      <c r="G11" s="502"/>
      <c r="H11" s="502"/>
      <c r="I11" s="16" t="s">
        <v>2</v>
      </c>
      <c r="J11" s="113">
        <v>150070</v>
      </c>
      <c r="K11" s="113">
        <v>1082</v>
      </c>
      <c r="M11" s="112"/>
    </row>
    <row r="12" spans="1:13" ht="14.1" customHeight="1" x14ac:dyDescent="0.15">
      <c r="A12" s="2">
        <v>17</v>
      </c>
      <c r="B12" s="36">
        <v>1</v>
      </c>
      <c r="C12" s="26">
        <v>9</v>
      </c>
      <c r="D12" s="15" t="s">
        <v>11</v>
      </c>
      <c r="E12" s="35" t="s">
        <v>182</v>
      </c>
      <c r="F12" s="509" t="s">
        <v>183</v>
      </c>
      <c r="G12" s="504"/>
      <c r="H12" s="504"/>
      <c r="I12" s="17" t="s">
        <v>341</v>
      </c>
      <c r="J12" s="113">
        <v>0</v>
      </c>
      <c r="K12" s="113">
        <v>0</v>
      </c>
      <c r="M12" s="112"/>
    </row>
    <row r="13" spans="1:13" ht="14.1" customHeight="1" x14ac:dyDescent="0.15">
      <c r="A13" s="2">
        <v>17</v>
      </c>
      <c r="B13" s="36">
        <v>1</v>
      </c>
      <c r="C13" s="26">
        <v>10</v>
      </c>
      <c r="D13" s="9"/>
      <c r="E13" s="34" t="s">
        <v>184</v>
      </c>
      <c r="F13" s="509" t="s">
        <v>185</v>
      </c>
      <c r="G13" s="504"/>
      <c r="H13" s="504"/>
      <c r="I13" s="18" t="s">
        <v>186</v>
      </c>
      <c r="J13" s="113">
        <v>0</v>
      </c>
      <c r="K13" s="113">
        <v>1340</v>
      </c>
      <c r="M13" s="112"/>
    </row>
    <row r="14" spans="1:13" ht="14.1" customHeight="1" x14ac:dyDescent="0.15">
      <c r="A14" s="2">
        <v>17</v>
      </c>
      <c r="B14" s="36">
        <v>1</v>
      </c>
      <c r="C14" s="26">
        <v>11</v>
      </c>
      <c r="D14" s="9"/>
      <c r="E14" s="34" t="s">
        <v>187</v>
      </c>
      <c r="F14" s="510" t="s">
        <v>188</v>
      </c>
      <c r="G14" s="511"/>
      <c r="H14" s="511"/>
      <c r="I14" s="17" t="s">
        <v>342</v>
      </c>
      <c r="J14" s="113">
        <v>226156</v>
      </c>
      <c r="K14" s="113">
        <v>124785</v>
      </c>
      <c r="M14" s="112"/>
    </row>
    <row r="15" spans="1:13" ht="14.1" customHeight="1" x14ac:dyDescent="0.15">
      <c r="A15" s="2">
        <v>17</v>
      </c>
      <c r="B15" s="36">
        <v>1</v>
      </c>
      <c r="C15" s="26">
        <v>12</v>
      </c>
      <c r="D15" s="52"/>
      <c r="E15" s="53"/>
      <c r="F15" s="54"/>
      <c r="G15" s="109"/>
      <c r="H15" s="109"/>
      <c r="I15" s="55"/>
      <c r="J15" s="113">
        <v>0</v>
      </c>
      <c r="K15" s="113">
        <v>0</v>
      </c>
      <c r="M15" s="112"/>
    </row>
    <row r="16" spans="1:13" ht="14.1" customHeight="1" x14ac:dyDescent="0.15">
      <c r="A16" s="2">
        <v>17</v>
      </c>
      <c r="B16" s="36">
        <v>1</v>
      </c>
      <c r="C16" s="26">
        <v>13</v>
      </c>
      <c r="D16" s="11"/>
      <c r="E16" s="11" t="s">
        <v>343</v>
      </c>
      <c r="F16" s="12" t="s">
        <v>170</v>
      </c>
      <c r="G16" s="501" t="s">
        <v>189</v>
      </c>
      <c r="H16" s="502"/>
      <c r="I16" s="502"/>
      <c r="J16" s="113">
        <v>0</v>
      </c>
      <c r="K16" s="113">
        <v>2750</v>
      </c>
      <c r="M16" s="112"/>
    </row>
    <row r="17" spans="1:13" ht="14.1" customHeight="1" x14ac:dyDescent="0.15">
      <c r="A17" s="2">
        <v>17</v>
      </c>
      <c r="B17" s="36">
        <v>1</v>
      </c>
      <c r="C17" s="26">
        <v>14</v>
      </c>
      <c r="D17" s="9"/>
      <c r="E17" s="9"/>
      <c r="F17" s="8"/>
      <c r="G17" s="503" t="s">
        <v>344</v>
      </c>
      <c r="H17" s="504"/>
      <c r="I17" s="504"/>
      <c r="J17" s="113">
        <v>0</v>
      </c>
      <c r="K17" s="113">
        <v>0</v>
      </c>
      <c r="M17" s="112"/>
    </row>
    <row r="18" spans="1:13" ht="14.1" customHeight="1" x14ac:dyDescent="0.15">
      <c r="A18" s="2">
        <v>17</v>
      </c>
      <c r="B18" s="36">
        <v>1</v>
      </c>
      <c r="C18" s="26">
        <v>15</v>
      </c>
      <c r="D18" s="9" t="s">
        <v>12</v>
      </c>
      <c r="E18" s="11" t="s">
        <v>4</v>
      </c>
      <c r="F18" s="12" t="s">
        <v>171</v>
      </c>
      <c r="G18" s="501" t="s">
        <v>190</v>
      </c>
      <c r="H18" s="502"/>
      <c r="I18" s="502"/>
      <c r="J18" s="113">
        <v>0</v>
      </c>
      <c r="K18" s="113">
        <v>0</v>
      </c>
      <c r="M18" s="112"/>
    </row>
    <row r="19" spans="1:13" ht="14.1" customHeight="1" x14ac:dyDescent="0.15">
      <c r="A19" s="2">
        <v>17</v>
      </c>
      <c r="B19" s="36">
        <v>1</v>
      </c>
      <c r="C19" s="26">
        <v>16</v>
      </c>
      <c r="D19" s="9"/>
      <c r="E19" s="512" t="s">
        <v>191</v>
      </c>
      <c r="F19" s="513"/>
      <c r="G19" s="501" t="s">
        <v>192</v>
      </c>
      <c r="H19" s="502"/>
      <c r="I19" s="502"/>
      <c r="J19" s="113">
        <v>0</v>
      </c>
      <c r="K19" s="113">
        <v>0</v>
      </c>
      <c r="M19" s="112"/>
    </row>
    <row r="20" spans="1:13" ht="14.1" customHeight="1" x14ac:dyDescent="0.15">
      <c r="A20" s="2">
        <v>17</v>
      </c>
      <c r="B20" s="36">
        <v>1</v>
      </c>
      <c r="C20" s="26">
        <v>17</v>
      </c>
      <c r="D20" s="9"/>
      <c r="E20" s="512" t="s">
        <v>193</v>
      </c>
      <c r="F20" s="513"/>
      <c r="G20" s="501" t="s">
        <v>194</v>
      </c>
      <c r="H20" s="502"/>
      <c r="I20" s="502"/>
      <c r="J20" s="113">
        <v>0</v>
      </c>
      <c r="K20" s="113">
        <v>0</v>
      </c>
      <c r="M20" s="112"/>
    </row>
    <row r="21" spans="1:13" ht="14.1" customHeight="1" x14ac:dyDescent="0.15">
      <c r="A21" s="2">
        <v>17</v>
      </c>
      <c r="B21" s="36">
        <v>1</v>
      </c>
      <c r="C21" s="26">
        <v>18</v>
      </c>
      <c r="D21" s="9" t="s">
        <v>195</v>
      </c>
      <c r="E21" s="19"/>
      <c r="F21" s="14"/>
      <c r="G21" s="501" t="s">
        <v>196</v>
      </c>
      <c r="H21" s="502"/>
      <c r="I21" s="502"/>
      <c r="J21" s="113">
        <v>0</v>
      </c>
      <c r="K21" s="113">
        <v>0</v>
      </c>
      <c r="M21" s="112"/>
    </row>
    <row r="22" spans="1:13" ht="14.1" customHeight="1" x14ac:dyDescent="0.15">
      <c r="A22" s="2">
        <v>17</v>
      </c>
      <c r="B22" s="36">
        <v>1</v>
      </c>
      <c r="C22" s="26">
        <v>19</v>
      </c>
      <c r="D22" s="9"/>
      <c r="E22" s="15" t="s">
        <v>5</v>
      </c>
      <c r="F22" s="20"/>
      <c r="G22" s="501" t="s">
        <v>197</v>
      </c>
      <c r="H22" s="502"/>
      <c r="I22" s="502"/>
      <c r="J22" s="113">
        <v>730</v>
      </c>
      <c r="K22" s="113">
        <v>0</v>
      </c>
      <c r="M22" s="112"/>
    </row>
    <row r="23" spans="1:13" ht="14.1" customHeight="1" x14ac:dyDescent="0.15">
      <c r="A23" s="2">
        <v>17</v>
      </c>
      <c r="B23" s="36">
        <v>1</v>
      </c>
      <c r="C23" s="26">
        <v>20</v>
      </c>
      <c r="D23" s="9"/>
      <c r="E23" s="9" t="s">
        <v>198</v>
      </c>
      <c r="F23" s="21" t="s">
        <v>199</v>
      </c>
      <c r="G23" s="501" t="s">
        <v>200</v>
      </c>
      <c r="H23" s="502"/>
      <c r="I23" s="502"/>
      <c r="J23" s="113">
        <v>730</v>
      </c>
      <c r="K23" s="113">
        <v>0</v>
      </c>
      <c r="M23" s="112"/>
    </row>
    <row r="24" spans="1:13" ht="14.1" customHeight="1" x14ac:dyDescent="0.15">
      <c r="A24" s="2">
        <v>17</v>
      </c>
      <c r="B24" s="36">
        <v>1</v>
      </c>
      <c r="C24" s="26">
        <v>21</v>
      </c>
      <c r="D24" s="9"/>
      <c r="E24" s="9" t="s">
        <v>345</v>
      </c>
      <c r="F24" s="56"/>
      <c r="G24" s="501" t="s">
        <v>64</v>
      </c>
      <c r="H24" s="502"/>
      <c r="I24" s="502"/>
      <c r="J24" s="113">
        <v>0</v>
      </c>
      <c r="K24" s="113">
        <v>0</v>
      </c>
      <c r="M24" s="112"/>
    </row>
    <row r="25" spans="1:13" ht="14.1" customHeight="1" x14ac:dyDescent="0.15">
      <c r="A25" s="2">
        <v>17</v>
      </c>
      <c r="B25" s="36">
        <v>1</v>
      </c>
      <c r="C25" s="26">
        <v>22</v>
      </c>
      <c r="D25" s="9"/>
      <c r="E25" s="9" t="s">
        <v>201</v>
      </c>
      <c r="F25" s="20"/>
      <c r="G25" s="501" t="s">
        <v>197</v>
      </c>
      <c r="H25" s="502"/>
      <c r="I25" s="502"/>
      <c r="J25" s="113">
        <v>530</v>
      </c>
      <c r="K25" s="113">
        <v>0</v>
      </c>
      <c r="M25" s="112"/>
    </row>
    <row r="26" spans="1:13" ht="14.1" customHeight="1" x14ac:dyDescent="0.15">
      <c r="A26" s="2">
        <v>17</v>
      </c>
      <c r="B26" s="36">
        <v>1</v>
      </c>
      <c r="C26" s="26">
        <v>23</v>
      </c>
      <c r="D26" s="9" t="s">
        <v>202</v>
      </c>
      <c r="E26" s="9" t="s">
        <v>203</v>
      </c>
      <c r="F26" s="21" t="s">
        <v>204</v>
      </c>
      <c r="G26" s="501" t="s">
        <v>200</v>
      </c>
      <c r="H26" s="502"/>
      <c r="I26" s="502"/>
      <c r="J26" s="113">
        <v>530</v>
      </c>
      <c r="K26" s="113">
        <v>0</v>
      </c>
      <c r="M26" s="112"/>
    </row>
    <row r="27" spans="1:13" ht="14.1" customHeight="1" x14ac:dyDescent="0.15">
      <c r="A27" s="2">
        <v>17</v>
      </c>
      <c r="B27" s="36">
        <v>1</v>
      </c>
      <c r="C27" s="26">
        <v>24</v>
      </c>
      <c r="D27" s="9"/>
      <c r="E27" s="22" t="s">
        <v>205</v>
      </c>
      <c r="F27" s="57"/>
      <c r="G27" s="501" t="s">
        <v>64</v>
      </c>
      <c r="H27" s="502"/>
      <c r="I27" s="502"/>
      <c r="J27" s="113">
        <v>0</v>
      </c>
      <c r="K27" s="113">
        <v>0</v>
      </c>
      <c r="M27" s="112"/>
    </row>
    <row r="28" spans="1:13" ht="14.1" customHeight="1" x14ac:dyDescent="0.15">
      <c r="A28" s="2">
        <v>17</v>
      </c>
      <c r="B28" s="36">
        <v>1</v>
      </c>
      <c r="C28" s="26">
        <v>25</v>
      </c>
      <c r="D28" s="22"/>
      <c r="E28" s="23" t="s">
        <v>6</v>
      </c>
      <c r="F28" s="502" t="s">
        <v>106</v>
      </c>
      <c r="G28" s="502"/>
      <c r="H28" s="502"/>
      <c r="I28" s="502"/>
      <c r="J28" s="113">
        <v>1250</v>
      </c>
      <c r="K28" s="113">
        <v>0</v>
      </c>
      <c r="M28" s="112"/>
    </row>
    <row r="29" spans="1:13" ht="14.1" customHeight="1" x14ac:dyDescent="0.15">
      <c r="A29" s="2">
        <v>17</v>
      </c>
      <c r="B29" s="36">
        <v>1</v>
      </c>
      <c r="C29" s="26">
        <v>26</v>
      </c>
      <c r="D29" s="52"/>
      <c r="E29" s="55"/>
      <c r="F29" s="50"/>
      <c r="G29" s="50"/>
      <c r="H29" s="50"/>
      <c r="I29" s="50"/>
      <c r="J29" s="113">
        <v>0</v>
      </c>
      <c r="K29" s="113">
        <v>0</v>
      </c>
      <c r="M29" s="112"/>
    </row>
    <row r="30" spans="1:13" ht="14.1" customHeight="1" x14ac:dyDescent="0.15">
      <c r="A30" s="2">
        <v>17</v>
      </c>
      <c r="B30" s="36">
        <v>1</v>
      </c>
      <c r="C30" s="26">
        <v>27</v>
      </c>
      <c r="D30" s="15" t="s">
        <v>13</v>
      </c>
      <c r="E30" s="10"/>
      <c r="F30" s="501" t="s">
        <v>206</v>
      </c>
      <c r="G30" s="502"/>
      <c r="H30" s="502"/>
      <c r="I30" s="502"/>
      <c r="J30" s="113">
        <v>45</v>
      </c>
      <c r="K30" s="113">
        <v>0</v>
      </c>
      <c r="M30" s="112"/>
    </row>
    <row r="31" spans="1:13" ht="14.1" customHeight="1" x14ac:dyDescent="0.15">
      <c r="A31" s="2">
        <v>17</v>
      </c>
      <c r="B31" s="36">
        <v>1</v>
      </c>
      <c r="C31" s="26">
        <v>28</v>
      </c>
      <c r="D31" s="507" t="s">
        <v>207</v>
      </c>
      <c r="E31" s="508"/>
      <c r="F31" s="501" t="s">
        <v>208</v>
      </c>
      <c r="G31" s="502"/>
      <c r="H31" s="502"/>
      <c r="I31" s="502"/>
      <c r="J31" s="113">
        <v>0</v>
      </c>
      <c r="K31" s="113">
        <v>0</v>
      </c>
      <c r="M31" s="112"/>
    </row>
    <row r="32" spans="1:13" ht="14.1" customHeight="1" x14ac:dyDescent="0.15">
      <c r="A32" s="2">
        <v>17</v>
      </c>
      <c r="B32" s="36">
        <v>1</v>
      </c>
      <c r="C32" s="26">
        <v>29</v>
      </c>
      <c r="D32" s="505" t="s">
        <v>209</v>
      </c>
      <c r="E32" s="506"/>
      <c r="F32" s="501" t="s">
        <v>210</v>
      </c>
      <c r="G32" s="502"/>
      <c r="H32" s="502"/>
      <c r="I32" s="502"/>
      <c r="J32" s="113">
        <v>45</v>
      </c>
      <c r="K32" s="113">
        <v>0</v>
      </c>
      <c r="M32" s="112"/>
    </row>
    <row r="33" spans="1:13" ht="40.5" customHeight="1" x14ac:dyDescent="0.15">
      <c r="A33" s="130">
        <v>17</v>
      </c>
      <c r="B33" s="130">
        <v>1</v>
      </c>
      <c r="C33" s="131">
        <v>30</v>
      </c>
      <c r="D33" s="497" t="s">
        <v>490</v>
      </c>
      <c r="E33" s="498"/>
      <c r="F33" s="497" t="s">
        <v>491</v>
      </c>
      <c r="G33" s="499"/>
      <c r="H33" s="499"/>
      <c r="I33" s="500"/>
      <c r="J33" s="133">
        <v>3</v>
      </c>
      <c r="K33" s="133">
        <v>3</v>
      </c>
      <c r="M33" s="112"/>
    </row>
    <row r="34" spans="1:13" ht="14.1" customHeight="1" x14ac:dyDescent="0.15">
      <c r="A34" s="280">
        <v>17</v>
      </c>
      <c r="B34" s="280">
        <v>1</v>
      </c>
      <c r="C34" s="281">
        <v>31</v>
      </c>
      <c r="D34" s="488" t="s">
        <v>542</v>
      </c>
      <c r="E34" s="489"/>
      <c r="F34" s="494" t="s">
        <v>543</v>
      </c>
      <c r="G34" s="495"/>
      <c r="H34" s="495"/>
      <c r="I34" s="496"/>
      <c r="J34" s="132">
        <v>33</v>
      </c>
      <c r="K34" s="277">
        <v>0</v>
      </c>
    </row>
    <row r="35" spans="1:13" ht="26.25" customHeight="1" x14ac:dyDescent="0.15">
      <c r="A35" s="280">
        <v>17</v>
      </c>
      <c r="B35" s="280">
        <v>1</v>
      </c>
      <c r="C35" s="281">
        <v>32</v>
      </c>
      <c r="D35" s="490"/>
      <c r="E35" s="491"/>
      <c r="F35" s="494" t="s">
        <v>544</v>
      </c>
      <c r="G35" s="495"/>
      <c r="H35" s="495"/>
      <c r="I35" s="496"/>
      <c r="J35" s="276">
        <v>8</v>
      </c>
      <c r="K35" s="278">
        <v>0</v>
      </c>
    </row>
    <row r="36" spans="1:13" ht="26.25" customHeight="1" x14ac:dyDescent="0.15">
      <c r="A36" s="280">
        <v>17</v>
      </c>
      <c r="B36" s="280">
        <v>1</v>
      </c>
      <c r="C36" s="281">
        <v>33</v>
      </c>
      <c r="D36" s="492"/>
      <c r="E36" s="493"/>
      <c r="F36" s="494" t="s">
        <v>545</v>
      </c>
      <c r="G36" s="495"/>
      <c r="H36" s="495"/>
      <c r="I36" s="496"/>
      <c r="J36" s="275">
        <v>4</v>
      </c>
      <c r="K36" s="279">
        <v>0</v>
      </c>
    </row>
    <row r="37" spans="1:13" ht="14.1" customHeight="1" x14ac:dyDescent="0.15">
      <c r="A37" s="280">
        <v>17</v>
      </c>
      <c r="B37" s="280">
        <v>1</v>
      </c>
      <c r="C37" s="281">
        <v>34</v>
      </c>
      <c r="D37" s="488" t="s">
        <v>546</v>
      </c>
      <c r="E37" s="489"/>
      <c r="F37" s="494" t="s">
        <v>543</v>
      </c>
      <c r="G37" s="495"/>
      <c r="H37" s="495"/>
      <c r="I37" s="496"/>
      <c r="J37" s="132">
        <v>0</v>
      </c>
      <c r="K37" s="277">
        <v>0</v>
      </c>
    </row>
    <row r="38" spans="1:13" ht="26.25" customHeight="1" x14ac:dyDescent="0.15">
      <c r="A38" s="280">
        <v>17</v>
      </c>
      <c r="B38" s="280">
        <v>1</v>
      </c>
      <c r="C38" s="281">
        <v>35</v>
      </c>
      <c r="D38" s="490"/>
      <c r="E38" s="491"/>
      <c r="F38" s="494" t="s">
        <v>544</v>
      </c>
      <c r="G38" s="495"/>
      <c r="H38" s="495"/>
      <c r="I38" s="496"/>
      <c r="J38" s="276">
        <v>0</v>
      </c>
      <c r="K38" s="278">
        <v>0</v>
      </c>
    </row>
    <row r="39" spans="1:13" ht="26.25" customHeight="1" x14ac:dyDescent="0.15">
      <c r="A39" s="280">
        <v>17</v>
      </c>
      <c r="B39" s="280">
        <v>1</v>
      </c>
      <c r="C39" s="281">
        <v>36</v>
      </c>
      <c r="D39" s="492"/>
      <c r="E39" s="493"/>
      <c r="F39" s="494" t="s">
        <v>545</v>
      </c>
      <c r="G39" s="495"/>
      <c r="H39" s="495"/>
      <c r="I39" s="496"/>
      <c r="J39" s="275">
        <v>0</v>
      </c>
      <c r="K39" s="279">
        <v>0</v>
      </c>
    </row>
  </sheetData>
  <mergeCells count="37">
    <mergeCell ref="E4:I4"/>
    <mergeCell ref="E5:I5"/>
    <mergeCell ref="E10:H10"/>
    <mergeCell ref="E11:H11"/>
    <mergeCell ref="F12:H12"/>
    <mergeCell ref="F13:H13"/>
    <mergeCell ref="F14:H14"/>
    <mergeCell ref="F30:I30"/>
    <mergeCell ref="G21:I21"/>
    <mergeCell ref="G22:I22"/>
    <mergeCell ref="G25:I25"/>
    <mergeCell ref="G26:I26"/>
    <mergeCell ref="G27:I27"/>
    <mergeCell ref="F28:I28"/>
    <mergeCell ref="G19:I19"/>
    <mergeCell ref="E20:F20"/>
    <mergeCell ref="G20:I20"/>
    <mergeCell ref="G23:I23"/>
    <mergeCell ref="G24:I24"/>
    <mergeCell ref="E19:F19"/>
    <mergeCell ref="D33:E33"/>
    <mergeCell ref="F33:I33"/>
    <mergeCell ref="G16:I16"/>
    <mergeCell ref="G17:I17"/>
    <mergeCell ref="G18:I18"/>
    <mergeCell ref="D32:E32"/>
    <mergeCell ref="F32:I32"/>
    <mergeCell ref="D31:E31"/>
    <mergeCell ref="F31:I31"/>
    <mergeCell ref="D34:E36"/>
    <mergeCell ref="F34:I34"/>
    <mergeCell ref="F35:I35"/>
    <mergeCell ref="F36:I36"/>
    <mergeCell ref="D37:E39"/>
    <mergeCell ref="F37:I37"/>
    <mergeCell ref="F38:I38"/>
    <mergeCell ref="F39:I39"/>
  </mergeCells>
  <phoneticPr fontId="2"/>
  <pageMargins left="0.27559055118110237" right="0.27559055118110237" top="0.59055118110236227" bottom="0.27559055118110237" header="0.19685039370078741" footer="0.1968503937007874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N357"/>
  <sheetViews>
    <sheetView showZeros="0" topLeftCell="A316" zoomScaleNormal="100" workbookViewId="0">
      <selection activeCell="M12" sqref="M12"/>
    </sheetView>
  </sheetViews>
  <sheetFormatPr defaultRowHeight="12" customHeight="1" x14ac:dyDescent="0.15"/>
  <cols>
    <col min="1" max="1" width="3.875" style="24" bestFit="1" customWidth="1"/>
    <col min="2" max="2" width="3.75" style="24" bestFit="1" customWidth="1"/>
    <col min="3" max="3" width="4.5" style="24" bestFit="1" customWidth="1"/>
    <col min="4" max="4" width="4.25" style="24" customWidth="1"/>
    <col min="5" max="5" width="2.125" style="24" customWidth="1"/>
    <col min="6" max="6" width="4" style="24" customWidth="1"/>
    <col min="7" max="9" width="5.625" style="24" customWidth="1"/>
    <col min="10" max="10" width="2.125" style="24" customWidth="1"/>
    <col min="11" max="12" width="9.125" style="24" bestFit="1" customWidth="1"/>
    <col min="13" max="16384" width="9" style="24"/>
  </cols>
  <sheetData>
    <row r="1" spans="1:14" ht="9.9499999999999993" customHeight="1" x14ac:dyDescent="0.15">
      <c r="D1" s="39"/>
      <c r="E1" s="39"/>
      <c r="F1" s="39"/>
      <c r="G1" s="39"/>
      <c r="H1" s="39"/>
      <c r="I1" s="39"/>
      <c r="J1" s="39"/>
    </row>
    <row r="2" spans="1:14" s="25" customFormat="1" ht="20.100000000000001" customHeight="1" x14ac:dyDescent="0.15">
      <c r="A2" s="25" t="s">
        <v>338</v>
      </c>
      <c r="B2" s="38" t="s">
        <v>211</v>
      </c>
      <c r="C2" s="38" t="s">
        <v>212</v>
      </c>
      <c r="D2" s="58" t="s">
        <v>216</v>
      </c>
      <c r="E2" s="59"/>
      <c r="F2" s="59"/>
      <c r="G2" s="59"/>
      <c r="H2" s="60"/>
      <c r="I2" s="60"/>
      <c r="J2" s="61" t="s">
        <v>217</v>
      </c>
      <c r="K2" s="40" t="s">
        <v>67</v>
      </c>
      <c r="L2" s="40" t="s">
        <v>213</v>
      </c>
    </row>
    <row r="3" spans="1:14" s="25" customFormat="1" ht="14.1" customHeight="1" x14ac:dyDescent="0.15">
      <c r="A3" s="126">
        <v>21</v>
      </c>
      <c r="B3" s="26">
        <v>1</v>
      </c>
      <c r="C3" s="42">
        <v>1</v>
      </c>
      <c r="D3" s="62" t="s">
        <v>346</v>
      </c>
      <c r="E3" s="63"/>
      <c r="F3" s="64" t="s">
        <v>347</v>
      </c>
      <c r="G3" s="552" t="s">
        <v>218</v>
      </c>
      <c r="H3" s="552"/>
      <c r="I3" s="552"/>
      <c r="J3" s="60"/>
      <c r="K3" s="113">
        <v>148511</v>
      </c>
      <c r="L3" s="113">
        <v>0</v>
      </c>
      <c r="N3" s="112"/>
    </row>
    <row r="4" spans="1:14" s="25" customFormat="1" ht="14.1" customHeight="1" x14ac:dyDescent="0.15">
      <c r="A4" s="25">
        <v>21</v>
      </c>
      <c r="B4" s="26">
        <v>1</v>
      </c>
      <c r="C4" s="42">
        <v>2</v>
      </c>
      <c r="D4" s="65" t="s">
        <v>219</v>
      </c>
      <c r="E4" s="63"/>
      <c r="F4" s="64" t="s">
        <v>348</v>
      </c>
      <c r="G4" s="552" t="s">
        <v>220</v>
      </c>
      <c r="H4" s="552"/>
      <c r="I4" s="552"/>
      <c r="J4" s="60"/>
      <c r="K4" s="113">
        <v>70379</v>
      </c>
      <c r="L4" s="113">
        <v>0</v>
      </c>
      <c r="N4" s="112"/>
    </row>
    <row r="5" spans="1:14" s="25" customFormat="1" ht="14.1" customHeight="1" x14ac:dyDescent="0.15">
      <c r="A5" s="25">
        <v>21</v>
      </c>
      <c r="B5" s="26">
        <v>1</v>
      </c>
      <c r="C5" s="42">
        <v>3</v>
      </c>
      <c r="D5" s="65" t="s">
        <v>221</v>
      </c>
      <c r="E5" s="63"/>
      <c r="F5" s="64" t="s">
        <v>349</v>
      </c>
      <c r="G5" s="552" t="s">
        <v>222</v>
      </c>
      <c r="H5" s="552"/>
      <c r="I5" s="552"/>
      <c r="J5" s="60"/>
      <c r="K5" s="113">
        <v>10524</v>
      </c>
      <c r="L5" s="113">
        <v>0</v>
      </c>
      <c r="N5" s="112"/>
    </row>
    <row r="6" spans="1:14" s="25" customFormat="1" ht="14.1" customHeight="1" x14ac:dyDescent="0.15">
      <c r="A6" s="25">
        <v>21</v>
      </c>
      <c r="B6" s="26">
        <v>1</v>
      </c>
      <c r="C6" s="42">
        <v>4</v>
      </c>
      <c r="D6" s="65" t="s">
        <v>223</v>
      </c>
      <c r="E6" s="63"/>
      <c r="F6" s="64" t="s">
        <v>350</v>
      </c>
      <c r="G6" s="552" t="s">
        <v>224</v>
      </c>
      <c r="H6" s="552"/>
      <c r="I6" s="552"/>
      <c r="J6" s="60"/>
      <c r="K6" s="113">
        <v>0</v>
      </c>
      <c r="L6" s="113">
        <v>0</v>
      </c>
      <c r="N6" s="112"/>
    </row>
    <row r="7" spans="1:14" s="25" customFormat="1" ht="14.1" customHeight="1" x14ac:dyDescent="0.15">
      <c r="A7" s="25">
        <v>21</v>
      </c>
      <c r="B7" s="26">
        <v>1</v>
      </c>
      <c r="C7" s="42">
        <v>5</v>
      </c>
      <c r="D7" s="65" t="s">
        <v>225</v>
      </c>
      <c r="E7" s="63"/>
      <c r="F7" s="64" t="s">
        <v>351</v>
      </c>
      <c r="G7" s="552" t="s">
        <v>227</v>
      </c>
      <c r="H7" s="552"/>
      <c r="I7" s="552"/>
      <c r="J7" s="60"/>
      <c r="K7" s="113">
        <v>45888</v>
      </c>
      <c r="L7" s="113">
        <v>0</v>
      </c>
      <c r="N7" s="112"/>
    </row>
    <row r="8" spans="1:14" s="25" customFormat="1" ht="14.1" customHeight="1" x14ac:dyDescent="0.15">
      <c r="A8" s="25">
        <v>21</v>
      </c>
      <c r="B8" s="26">
        <v>1</v>
      </c>
      <c r="C8" s="42">
        <v>6</v>
      </c>
      <c r="D8" s="66" t="s">
        <v>228</v>
      </c>
      <c r="E8" s="63"/>
      <c r="F8" s="64" t="s">
        <v>352</v>
      </c>
      <c r="G8" s="552" t="s">
        <v>210</v>
      </c>
      <c r="H8" s="552"/>
      <c r="I8" s="552"/>
      <c r="J8" s="60"/>
      <c r="K8" s="113">
        <v>275302</v>
      </c>
      <c r="L8" s="113">
        <v>0</v>
      </c>
      <c r="N8" s="112"/>
    </row>
    <row r="9" spans="1:14" s="25" customFormat="1" ht="14.1" customHeight="1" x14ac:dyDescent="0.15">
      <c r="A9" s="25">
        <v>21</v>
      </c>
      <c r="B9" s="26">
        <v>1</v>
      </c>
      <c r="C9" s="42">
        <v>7</v>
      </c>
      <c r="D9" s="64" t="s">
        <v>353</v>
      </c>
      <c r="E9" s="552" t="s">
        <v>81</v>
      </c>
      <c r="F9" s="552"/>
      <c r="G9" s="552"/>
      <c r="H9" s="552"/>
      <c r="I9" s="552"/>
      <c r="J9" s="60"/>
      <c r="K9" s="113">
        <v>626</v>
      </c>
      <c r="L9" s="113">
        <v>0</v>
      </c>
      <c r="N9" s="112"/>
    </row>
    <row r="10" spans="1:14" s="25" customFormat="1" ht="14.1" customHeight="1" x14ac:dyDescent="0.15">
      <c r="A10" s="25">
        <v>21</v>
      </c>
      <c r="B10" s="26">
        <v>1</v>
      </c>
      <c r="C10" s="42">
        <v>8</v>
      </c>
      <c r="D10" s="67" t="s">
        <v>71</v>
      </c>
      <c r="E10" s="63"/>
      <c r="F10" s="64" t="s">
        <v>354</v>
      </c>
      <c r="G10" s="552" t="s">
        <v>488</v>
      </c>
      <c r="H10" s="552"/>
      <c r="I10" s="552"/>
      <c r="J10" s="60"/>
      <c r="K10" s="113">
        <v>620</v>
      </c>
      <c r="L10" s="113">
        <v>0</v>
      </c>
      <c r="N10" s="112"/>
    </row>
    <row r="11" spans="1:14" s="25" customFormat="1" ht="14.1" customHeight="1" x14ac:dyDescent="0.15">
      <c r="A11" s="25">
        <v>21</v>
      </c>
      <c r="B11" s="26">
        <v>1</v>
      </c>
      <c r="C11" s="42">
        <v>9</v>
      </c>
      <c r="D11" s="67" t="s">
        <v>356</v>
      </c>
      <c r="E11" s="63"/>
      <c r="F11" s="64" t="s">
        <v>357</v>
      </c>
      <c r="G11" s="552" t="s">
        <v>355</v>
      </c>
      <c r="H11" s="552"/>
      <c r="I11" s="552"/>
      <c r="J11" s="60"/>
      <c r="K11" s="113">
        <v>6</v>
      </c>
      <c r="L11" s="113">
        <v>0</v>
      </c>
      <c r="N11" s="112"/>
    </row>
    <row r="12" spans="1:14" s="25" customFormat="1" ht="14.1" customHeight="1" x14ac:dyDescent="0.15">
      <c r="A12" s="25">
        <v>21</v>
      </c>
      <c r="B12" s="26">
        <v>1</v>
      </c>
      <c r="C12" s="42">
        <v>10</v>
      </c>
      <c r="D12" s="68" t="s">
        <v>73</v>
      </c>
      <c r="E12" s="63"/>
      <c r="F12" s="64" t="s">
        <v>358</v>
      </c>
      <c r="G12" s="552" t="s">
        <v>359</v>
      </c>
      <c r="H12" s="552"/>
      <c r="I12" s="552"/>
      <c r="J12" s="60"/>
      <c r="K12" s="113">
        <v>0</v>
      </c>
      <c r="L12" s="113">
        <v>0</v>
      </c>
      <c r="N12" s="112"/>
    </row>
    <row r="13" spans="1:14" s="25" customFormat="1" ht="14.1" customHeight="1" x14ac:dyDescent="0.15">
      <c r="A13" s="25">
        <v>21</v>
      </c>
      <c r="B13" s="26">
        <v>1</v>
      </c>
      <c r="C13" s="42">
        <v>11</v>
      </c>
      <c r="D13" s="64" t="s">
        <v>360</v>
      </c>
      <c r="E13" s="552" t="s">
        <v>230</v>
      </c>
      <c r="F13" s="552"/>
      <c r="G13" s="552"/>
      <c r="H13" s="552"/>
      <c r="I13" s="552"/>
      <c r="J13" s="60"/>
      <c r="K13" s="113">
        <v>20301</v>
      </c>
      <c r="L13" s="113">
        <v>7586</v>
      </c>
      <c r="N13" s="112"/>
    </row>
    <row r="14" spans="1:14" s="25" customFormat="1" ht="14.1" customHeight="1" x14ac:dyDescent="0.15">
      <c r="A14" s="25">
        <v>21</v>
      </c>
      <c r="B14" s="26">
        <v>1</v>
      </c>
      <c r="C14" s="42">
        <v>12</v>
      </c>
      <c r="D14" s="69" t="s">
        <v>361</v>
      </c>
      <c r="E14" s="553" t="s">
        <v>231</v>
      </c>
      <c r="F14" s="553"/>
      <c r="G14" s="553"/>
      <c r="H14" s="553"/>
      <c r="I14" s="553"/>
      <c r="J14" s="70"/>
      <c r="K14" s="113">
        <v>1741</v>
      </c>
      <c r="L14" s="113">
        <v>0</v>
      </c>
      <c r="N14" s="112"/>
    </row>
    <row r="15" spans="1:14" s="25" customFormat="1" ht="14.1" customHeight="1" x14ac:dyDescent="0.15">
      <c r="A15" s="25">
        <v>21</v>
      </c>
      <c r="B15" s="26">
        <v>1</v>
      </c>
      <c r="C15" s="42">
        <v>13</v>
      </c>
      <c r="D15" s="69" t="s">
        <v>362</v>
      </c>
      <c r="E15" s="553" t="s">
        <v>232</v>
      </c>
      <c r="F15" s="553"/>
      <c r="G15" s="553"/>
      <c r="H15" s="553"/>
      <c r="I15" s="553"/>
      <c r="J15" s="70"/>
      <c r="K15" s="113">
        <v>12853</v>
      </c>
      <c r="L15" s="113">
        <v>1787</v>
      </c>
      <c r="N15" s="112"/>
    </row>
    <row r="16" spans="1:14" ht="12" customHeight="1" x14ac:dyDescent="0.15">
      <c r="A16" s="25">
        <v>21</v>
      </c>
      <c r="B16" s="26">
        <v>1</v>
      </c>
      <c r="C16" s="42">
        <v>14</v>
      </c>
      <c r="D16" s="69" t="s">
        <v>363</v>
      </c>
      <c r="E16" s="553" t="s">
        <v>233</v>
      </c>
      <c r="F16" s="553"/>
      <c r="G16" s="553"/>
      <c r="H16" s="553"/>
      <c r="I16" s="553"/>
      <c r="J16" s="70"/>
      <c r="K16" s="113">
        <v>38187</v>
      </c>
      <c r="L16" s="113">
        <v>1583</v>
      </c>
      <c r="N16" s="112"/>
    </row>
    <row r="17" spans="1:14" ht="12" customHeight="1" x14ac:dyDescent="0.15">
      <c r="A17" s="25">
        <v>21</v>
      </c>
      <c r="B17" s="26">
        <v>1</v>
      </c>
      <c r="C17" s="42">
        <v>15</v>
      </c>
      <c r="D17" s="64" t="s">
        <v>364</v>
      </c>
      <c r="E17" s="552" t="s">
        <v>106</v>
      </c>
      <c r="F17" s="552"/>
      <c r="G17" s="552"/>
      <c r="H17" s="552"/>
      <c r="I17" s="552"/>
      <c r="J17" s="60"/>
      <c r="K17" s="113">
        <v>89744</v>
      </c>
      <c r="L17" s="113">
        <v>1026</v>
      </c>
      <c r="N17" s="112"/>
    </row>
    <row r="18" spans="1:14" ht="12" customHeight="1" x14ac:dyDescent="0.15">
      <c r="A18" s="25">
        <v>21</v>
      </c>
      <c r="B18" s="26">
        <v>1</v>
      </c>
      <c r="C18" s="42">
        <v>16</v>
      </c>
      <c r="D18" s="66" t="s">
        <v>365</v>
      </c>
      <c r="E18" s="554" t="s">
        <v>234</v>
      </c>
      <c r="F18" s="554"/>
      <c r="G18" s="554"/>
      <c r="H18" s="554"/>
      <c r="I18" s="554"/>
      <c r="J18" s="71"/>
      <c r="K18" s="113">
        <v>438754</v>
      </c>
      <c r="L18" s="113">
        <v>11982</v>
      </c>
      <c r="N18" s="112"/>
    </row>
    <row r="19" spans="1:14" ht="12" customHeight="1" x14ac:dyDescent="0.15">
      <c r="A19" s="25">
        <v>21</v>
      </c>
      <c r="B19" s="26">
        <v>1</v>
      </c>
      <c r="C19" s="42">
        <v>17</v>
      </c>
      <c r="D19" s="72"/>
      <c r="E19" s="555"/>
      <c r="F19" s="555"/>
      <c r="G19" s="555"/>
      <c r="H19" s="555"/>
      <c r="I19" s="555"/>
      <c r="J19" s="73"/>
      <c r="K19" s="113">
        <v>0</v>
      </c>
      <c r="L19" s="113">
        <v>0</v>
      </c>
      <c r="N19" s="112"/>
    </row>
    <row r="20" spans="1:14" ht="12" customHeight="1" x14ac:dyDescent="0.15">
      <c r="A20" s="25">
        <v>21</v>
      </c>
      <c r="B20" s="26">
        <v>1</v>
      </c>
      <c r="C20" s="42">
        <v>18</v>
      </c>
      <c r="D20" s="72"/>
      <c r="E20" s="555"/>
      <c r="F20" s="555"/>
      <c r="G20" s="555"/>
      <c r="H20" s="555"/>
      <c r="I20" s="555"/>
      <c r="J20" s="73"/>
      <c r="K20" s="113">
        <v>0</v>
      </c>
      <c r="L20" s="113">
        <v>0</v>
      </c>
      <c r="N20" s="112"/>
    </row>
    <row r="21" spans="1:14" ht="12" customHeight="1" x14ac:dyDescent="0.15">
      <c r="A21" s="25">
        <v>21</v>
      </c>
      <c r="B21" s="26">
        <v>1</v>
      </c>
      <c r="C21" s="42">
        <v>19</v>
      </c>
      <c r="D21" s="72"/>
      <c r="E21" s="555"/>
      <c r="F21" s="555"/>
      <c r="G21" s="555"/>
      <c r="H21" s="555"/>
      <c r="I21" s="555"/>
      <c r="J21" s="73"/>
      <c r="K21" s="113">
        <v>0</v>
      </c>
      <c r="L21" s="113">
        <v>0</v>
      </c>
      <c r="N21" s="112"/>
    </row>
    <row r="22" spans="1:14" ht="12" customHeight="1" x14ac:dyDescent="0.15">
      <c r="A22" s="25">
        <v>21</v>
      </c>
      <c r="B22" s="26">
        <v>1</v>
      </c>
      <c r="C22" s="42">
        <v>20</v>
      </c>
      <c r="D22" s="74"/>
      <c r="E22" s="75"/>
      <c r="F22" s="75"/>
      <c r="G22" s="75"/>
      <c r="H22" s="75"/>
      <c r="I22" s="75"/>
      <c r="J22" s="75"/>
      <c r="K22" s="113">
        <v>0</v>
      </c>
      <c r="L22" s="113">
        <v>0</v>
      </c>
      <c r="N22" s="112"/>
    </row>
    <row r="23" spans="1:14" ht="12" customHeight="1" x14ac:dyDescent="0.15">
      <c r="A23" s="25">
        <v>21</v>
      </c>
      <c r="B23" s="26">
        <v>1</v>
      </c>
      <c r="C23" s="42">
        <v>21</v>
      </c>
      <c r="D23" s="74"/>
      <c r="E23" s="75"/>
      <c r="F23" s="75"/>
      <c r="G23" s="75"/>
      <c r="H23" s="75"/>
      <c r="I23" s="75"/>
      <c r="J23" s="75"/>
      <c r="K23" s="113">
        <v>0</v>
      </c>
      <c r="L23" s="113">
        <v>0</v>
      </c>
      <c r="N23" s="112"/>
    </row>
    <row r="24" spans="1:14" ht="12" customHeight="1" x14ac:dyDescent="0.15">
      <c r="A24" s="25">
        <v>21</v>
      </c>
      <c r="B24" s="26">
        <v>1</v>
      </c>
      <c r="C24" s="42">
        <v>22</v>
      </c>
      <c r="D24" s="74"/>
      <c r="E24" s="75"/>
      <c r="F24" s="75"/>
      <c r="G24" s="75"/>
      <c r="H24" s="75"/>
      <c r="I24" s="75"/>
      <c r="J24" s="75"/>
      <c r="K24" s="113">
        <v>0</v>
      </c>
      <c r="L24" s="113">
        <v>0</v>
      </c>
      <c r="N24" s="112"/>
    </row>
    <row r="25" spans="1:14" ht="12" customHeight="1" x14ac:dyDescent="0.15">
      <c r="A25" s="25">
        <v>21</v>
      </c>
      <c r="B25" s="26">
        <v>1</v>
      </c>
      <c r="C25" s="42">
        <v>23</v>
      </c>
      <c r="D25" s="74"/>
      <c r="E25" s="75"/>
      <c r="F25" s="75"/>
      <c r="G25" s="75"/>
      <c r="H25" s="75"/>
      <c r="I25" s="75"/>
      <c r="J25" s="75"/>
      <c r="K25" s="113">
        <v>0</v>
      </c>
      <c r="L25" s="113">
        <v>0</v>
      </c>
      <c r="N25" s="112"/>
    </row>
    <row r="26" spans="1:14" ht="12" customHeight="1" x14ac:dyDescent="0.15">
      <c r="A26" s="25">
        <v>21</v>
      </c>
      <c r="B26" s="26">
        <v>1</v>
      </c>
      <c r="C26" s="42">
        <v>24</v>
      </c>
      <c r="D26" s="74"/>
      <c r="E26" s="75"/>
      <c r="F26" s="75"/>
      <c r="G26" s="75"/>
      <c r="H26" s="75"/>
      <c r="I26" s="75"/>
      <c r="J26" s="75"/>
      <c r="K26" s="113">
        <v>0</v>
      </c>
      <c r="L26" s="113">
        <v>0</v>
      </c>
      <c r="N26" s="112"/>
    </row>
    <row r="27" spans="1:14" ht="12" customHeight="1" x14ac:dyDescent="0.15">
      <c r="A27" s="25">
        <v>21</v>
      </c>
      <c r="B27" s="26">
        <v>1</v>
      </c>
      <c r="C27" s="42">
        <v>25</v>
      </c>
      <c r="D27" s="74"/>
      <c r="E27" s="75"/>
      <c r="F27" s="75"/>
      <c r="G27" s="75"/>
      <c r="H27" s="75"/>
      <c r="I27" s="75"/>
      <c r="J27" s="75"/>
      <c r="K27" s="113">
        <v>0</v>
      </c>
      <c r="L27" s="113">
        <v>0</v>
      </c>
      <c r="N27" s="112"/>
    </row>
    <row r="28" spans="1:14" ht="12" customHeight="1" x14ac:dyDescent="0.15">
      <c r="A28" s="25">
        <v>21</v>
      </c>
      <c r="B28" s="26">
        <v>1</v>
      </c>
      <c r="C28" s="42">
        <v>26</v>
      </c>
      <c r="D28" s="74"/>
      <c r="E28" s="75"/>
      <c r="F28" s="75"/>
      <c r="G28" s="75"/>
      <c r="H28" s="75"/>
      <c r="I28" s="75"/>
      <c r="J28" s="75"/>
      <c r="K28" s="113">
        <v>0</v>
      </c>
      <c r="L28" s="113">
        <v>0</v>
      </c>
      <c r="N28" s="112"/>
    </row>
    <row r="29" spans="1:14" ht="12" customHeight="1" x14ac:dyDescent="0.15">
      <c r="A29" s="25">
        <v>21</v>
      </c>
      <c r="B29" s="26">
        <v>1</v>
      </c>
      <c r="C29" s="42">
        <v>27</v>
      </c>
      <c r="D29" s="74"/>
      <c r="E29" s="75"/>
      <c r="F29" s="75"/>
      <c r="G29" s="75"/>
      <c r="H29" s="75"/>
      <c r="I29" s="75"/>
      <c r="J29" s="75"/>
      <c r="K29" s="113">
        <v>0</v>
      </c>
      <c r="L29" s="113">
        <v>0</v>
      </c>
      <c r="N29" s="112"/>
    </row>
    <row r="30" spans="1:14" ht="12" customHeight="1" x14ac:dyDescent="0.15">
      <c r="A30" s="25">
        <v>21</v>
      </c>
      <c r="B30" s="26">
        <v>1</v>
      </c>
      <c r="C30" s="42">
        <v>28</v>
      </c>
      <c r="D30" s="74"/>
      <c r="E30" s="75"/>
      <c r="F30" s="75"/>
      <c r="G30" s="75"/>
      <c r="H30" s="75"/>
      <c r="I30" s="75"/>
      <c r="J30" s="75"/>
      <c r="K30" s="113">
        <v>0</v>
      </c>
      <c r="L30" s="113">
        <v>0</v>
      </c>
      <c r="N30" s="112"/>
    </row>
    <row r="31" spans="1:14" ht="12" customHeight="1" x14ac:dyDescent="0.15">
      <c r="A31" s="25">
        <v>21</v>
      </c>
      <c r="B31" s="26">
        <v>1</v>
      </c>
      <c r="C31" s="42">
        <v>29</v>
      </c>
      <c r="D31" s="74"/>
      <c r="E31" s="75"/>
      <c r="F31" s="75"/>
      <c r="G31" s="75"/>
      <c r="H31" s="75"/>
      <c r="I31" s="75"/>
      <c r="J31" s="75"/>
      <c r="K31" s="113">
        <v>0</v>
      </c>
      <c r="L31" s="113">
        <v>0</v>
      </c>
      <c r="N31" s="112"/>
    </row>
    <row r="32" spans="1:14" ht="12" customHeight="1" x14ac:dyDescent="0.15">
      <c r="A32" s="25">
        <v>21</v>
      </c>
      <c r="B32" s="26">
        <v>1</v>
      </c>
      <c r="C32" s="42">
        <v>30</v>
      </c>
      <c r="D32" s="66" t="s">
        <v>366</v>
      </c>
      <c r="E32" s="552" t="s">
        <v>235</v>
      </c>
      <c r="F32" s="552"/>
      <c r="G32" s="552"/>
      <c r="H32" s="552"/>
      <c r="I32" s="552"/>
      <c r="J32" s="71"/>
      <c r="K32" s="113">
        <v>0</v>
      </c>
      <c r="L32" s="113">
        <v>0</v>
      </c>
      <c r="N32" s="112"/>
    </row>
    <row r="33" spans="1:14" ht="12" customHeight="1" x14ac:dyDescent="0.15">
      <c r="A33" s="25">
        <v>21</v>
      </c>
      <c r="B33" s="26">
        <v>1</v>
      </c>
      <c r="C33" s="42">
        <v>31</v>
      </c>
      <c r="D33" s="66" t="s">
        <v>367</v>
      </c>
      <c r="E33" s="552" t="s">
        <v>237</v>
      </c>
      <c r="F33" s="552"/>
      <c r="G33" s="552"/>
      <c r="H33" s="552"/>
      <c r="I33" s="552"/>
      <c r="J33" s="71"/>
      <c r="K33" s="113">
        <v>0</v>
      </c>
      <c r="L33" s="113">
        <v>0</v>
      </c>
      <c r="N33" s="112"/>
    </row>
    <row r="34" spans="1:14" ht="12" customHeight="1" x14ac:dyDescent="0.15">
      <c r="A34" s="25">
        <v>21</v>
      </c>
      <c r="B34" s="26">
        <v>1</v>
      </c>
      <c r="C34" s="42">
        <v>32</v>
      </c>
      <c r="D34" s="65" t="s">
        <v>368</v>
      </c>
      <c r="E34" s="556" t="s">
        <v>238</v>
      </c>
      <c r="F34" s="556"/>
      <c r="G34" s="556"/>
      <c r="H34" s="556"/>
      <c r="I34" s="556"/>
      <c r="J34" s="110"/>
      <c r="K34" s="286">
        <v>438754</v>
      </c>
      <c r="L34" s="286">
        <v>11982</v>
      </c>
      <c r="N34" s="112"/>
    </row>
    <row r="35" spans="1:14" ht="12" customHeight="1" x14ac:dyDescent="0.15">
      <c r="A35" s="25">
        <v>21</v>
      </c>
      <c r="B35" s="26">
        <v>2</v>
      </c>
      <c r="C35" s="42">
        <v>1</v>
      </c>
      <c r="D35" s="559" t="s">
        <v>547</v>
      </c>
      <c r="E35" s="562" t="s">
        <v>218</v>
      </c>
      <c r="F35" s="563"/>
      <c r="G35" s="531" t="s">
        <v>543</v>
      </c>
      <c r="H35" s="532"/>
      <c r="I35" s="532"/>
      <c r="J35" s="60"/>
      <c r="K35" s="113">
        <v>131493</v>
      </c>
      <c r="L35" s="113">
        <v>0</v>
      </c>
      <c r="N35" s="112"/>
    </row>
    <row r="36" spans="1:14" ht="12" customHeight="1" x14ac:dyDescent="0.15">
      <c r="A36" s="25">
        <v>21</v>
      </c>
      <c r="B36" s="26">
        <v>2</v>
      </c>
      <c r="C36" s="42">
        <v>2</v>
      </c>
      <c r="D36" s="560"/>
      <c r="E36" s="564"/>
      <c r="F36" s="565"/>
      <c r="G36" s="515" t="s">
        <v>549</v>
      </c>
      <c r="H36" s="516"/>
      <c r="I36" s="516"/>
      <c r="J36" s="60"/>
      <c r="K36" s="113">
        <v>17018</v>
      </c>
      <c r="L36" s="113">
        <v>0</v>
      </c>
      <c r="N36" s="112"/>
    </row>
    <row r="37" spans="1:14" ht="12" customHeight="1" x14ac:dyDescent="0.15">
      <c r="A37" s="25">
        <v>21</v>
      </c>
      <c r="B37" s="26">
        <v>2</v>
      </c>
      <c r="C37" s="42">
        <v>3</v>
      </c>
      <c r="D37" s="560"/>
      <c r="E37" s="562" t="s">
        <v>220</v>
      </c>
      <c r="F37" s="563"/>
      <c r="G37" s="531" t="s">
        <v>543</v>
      </c>
      <c r="H37" s="532"/>
      <c r="I37" s="532"/>
      <c r="J37" s="60"/>
      <c r="K37" s="113">
        <v>64480</v>
      </c>
      <c r="L37" s="113">
        <v>0</v>
      </c>
      <c r="N37" s="112"/>
    </row>
    <row r="38" spans="1:14" ht="12" customHeight="1" x14ac:dyDescent="0.15">
      <c r="A38" s="25">
        <v>21</v>
      </c>
      <c r="B38" s="26">
        <v>2</v>
      </c>
      <c r="C38" s="42">
        <v>4</v>
      </c>
      <c r="D38" s="560"/>
      <c r="E38" s="566"/>
      <c r="F38" s="567"/>
      <c r="G38" s="515" t="s">
        <v>549</v>
      </c>
      <c r="H38" s="516"/>
      <c r="I38" s="516"/>
      <c r="J38" s="60"/>
      <c r="K38" s="113">
        <v>4612</v>
      </c>
      <c r="L38" s="113">
        <v>0</v>
      </c>
      <c r="N38" s="112"/>
    </row>
    <row r="39" spans="1:14" ht="12" customHeight="1" x14ac:dyDescent="0.15">
      <c r="A39" s="25">
        <v>21</v>
      </c>
      <c r="B39" s="26">
        <v>2</v>
      </c>
      <c r="C39" s="42">
        <v>5</v>
      </c>
      <c r="D39" s="560"/>
      <c r="E39" s="564"/>
      <c r="F39" s="565"/>
      <c r="G39" s="515" t="s">
        <v>550</v>
      </c>
      <c r="H39" s="516"/>
      <c r="I39" s="516"/>
      <c r="J39" s="60"/>
      <c r="K39" s="113">
        <v>1287</v>
      </c>
      <c r="L39" s="113">
        <v>0</v>
      </c>
      <c r="N39" s="112"/>
    </row>
    <row r="40" spans="1:14" ht="12" customHeight="1" x14ac:dyDescent="0.15">
      <c r="A40" s="25">
        <v>21</v>
      </c>
      <c r="B40" s="26">
        <v>2</v>
      </c>
      <c r="C40" s="42">
        <v>6</v>
      </c>
      <c r="D40" s="560"/>
      <c r="E40" s="568" t="s">
        <v>548</v>
      </c>
      <c r="F40" s="569"/>
      <c r="G40" s="515" t="s">
        <v>550</v>
      </c>
      <c r="H40" s="516"/>
      <c r="I40" s="516"/>
      <c r="J40" s="60"/>
      <c r="K40" s="113">
        <v>10524</v>
      </c>
      <c r="L40" s="113">
        <v>0</v>
      </c>
      <c r="N40" s="112"/>
    </row>
    <row r="41" spans="1:14" ht="12" customHeight="1" x14ac:dyDescent="0.15">
      <c r="A41" s="25">
        <v>21</v>
      </c>
      <c r="B41" s="26">
        <v>2</v>
      </c>
      <c r="C41" s="42">
        <v>7</v>
      </c>
      <c r="D41" s="560"/>
      <c r="E41" s="570" t="s">
        <v>224</v>
      </c>
      <c r="F41" s="571"/>
      <c r="G41" s="531" t="s">
        <v>543</v>
      </c>
      <c r="H41" s="532"/>
      <c r="I41" s="532"/>
      <c r="J41" s="60"/>
      <c r="K41" s="113">
        <v>0</v>
      </c>
      <c r="L41" s="113">
        <v>0</v>
      </c>
      <c r="N41" s="112"/>
    </row>
    <row r="42" spans="1:14" ht="12" customHeight="1" x14ac:dyDescent="0.15">
      <c r="A42" s="25">
        <v>21</v>
      </c>
      <c r="B42" s="26">
        <v>2</v>
      </c>
      <c r="C42" s="42">
        <v>8</v>
      </c>
      <c r="D42" s="560"/>
      <c r="E42" s="572"/>
      <c r="F42" s="573"/>
      <c r="G42" s="515" t="s">
        <v>549</v>
      </c>
      <c r="H42" s="516"/>
      <c r="I42" s="516"/>
      <c r="J42" s="60"/>
      <c r="K42" s="113">
        <v>0</v>
      </c>
      <c r="L42" s="113">
        <v>0</v>
      </c>
      <c r="N42" s="112"/>
    </row>
    <row r="43" spans="1:14" ht="12" customHeight="1" x14ac:dyDescent="0.15">
      <c r="A43" s="25">
        <v>21</v>
      </c>
      <c r="B43" s="26">
        <v>2</v>
      </c>
      <c r="C43" s="42">
        <v>9</v>
      </c>
      <c r="D43" s="560"/>
      <c r="E43" s="570" t="s">
        <v>227</v>
      </c>
      <c r="F43" s="571"/>
      <c r="G43" s="531" t="s">
        <v>543</v>
      </c>
      <c r="H43" s="532"/>
      <c r="I43" s="532"/>
      <c r="J43" s="60"/>
      <c r="K43" s="113">
        <v>36377</v>
      </c>
      <c r="L43" s="113">
        <v>0</v>
      </c>
      <c r="N43" s="112"/>
    </row>
    <row r="44" spans="1:14" ht="12" customHeight="1" x14ac:dyDescent="0.15">
      <c r="A44" s="25">
        <v>21</v>
      </c>
      <c r="B44" s="26">
        <v>2</v>
      </c>
      <c r="C44" s="42">
        <v>10</v>
      </c>
      <c r="D44" s="560"/>
      <c r="E44" s="574"/>
      <c r="F44" s="575"/>
      <c r="G44" s="515" t="s">
        <v>549</v>
      </c>
      <c r="H44" s="516"/>
      <c r="I44" s="516"/>
      <c r="J44" s="60"/>
      <c r="K44" s="113">
        <v>7243</v>
      </c>
      <c r="L44" s="113">
        <v>0</v>
      </c>
      <c r="N44" s="112"/>
    </row>
    <row r="45" spans="1:14" ht="12" customHeight="1" thickBot="1" x14ac:dyDescent="0.2">
      <c r="A45" s="25">
        <v>21</v>
      </c>
      <c r="B45" s="26">
        <v>2</v>
      </c>
      <c r="C45" s="42">
        <v>11</v>
      </c>
      <c r="D45" s="561"/>
      <c r="E45" s="576"/>
      <c r="F45" s="577"/>
      <c r="G45" s="515" t="s">
        <v>550</v>
      </c>
      <c r="H45" s="516"/>
      <c r="I45" s="516"/>
      <c r="J45" s="110"/>
      <c r="K45" s="285">
        <v>2268</v>
      </c>
      <c r="L45" s="285">
        <v>0</v>
      </c>
      <c r="N45" s="112"/>
    </row>
    <row r="46" spans="1:14" s="115" customFormat="1" ht="11.1" customHeight="1" x14ac:dyDescent="0.15">
      <c r="A46" s="115">
        <v>24</v>
      </c>
      <c r="B46" s="116">
        <v>1</v>
      </c>
      <c r="C46" s="117">
        <v>1</v>
      </c>
      <c r="D46" s="536" t="s">
        <v>369</v>
      </c>
      <c r="E46" s="557"/>
      <c r="F46" s="557"/>
      <c r="G46" s="557"/>
      <c r="H46" s="558"/>
      <c r="I46" s="539" t="s">
        <v>370</v>
      </c>
      <c r="J46" s="540"/>
      <c r="K46" s="118">
        <v>0</v>
      </c>
      <c r="L46" s="118">
        <v>0</v>
      </c>
      <c r="N46" s="282"/>
    </row>
    <row r="47" spans="1:14" s="25" customFormat="1" ht="11.1" customHeight="1" x14ac:dyDescent="0.15">
      <c r="A47" s="25">
        <v>24</v>
      </c>
      <c r="B47" s="76">
        <v>1</v>
      </c>
      <c r="C47" s="77">
        <v>2</v>
      </c>
      <c r="D47" s="78"/>
      <c r="E47" s="79"/>
      <c r="F47" s="104"/>
      <c r="G47" s="104"/>
      <c r="H47" s="80"/>
      <c r="I47" s="534" t="s">
        <v>371</v>
      </c>
      <c r="J47" s="535"/>
      <c r="K47" s="273">
        <v>412517</v>
      </c>
      <c r="L47" s="103">
        <v>0</v>
      </c>
      <c r="N47" s="283"/>
    </row>
    <row r="48" spans="1:14" s="25" customFormat="1" ht="11.1" customHeight="1" x14ac:dyDescent="0.15">
      <c r="A48" s="25">
        <v>24</v>
      </c>
      <c r="B48" s="76">
        <v>1</v>
      </c>
      <c r="C48" s="77">
        <v>3</v>
      </c>
      <c r="D48" s="81"/>
      <c r="E48" s="79"/>
      <c r="F48" s="82"/>
      <c r="G48" s="105"/>
      <c r="H48" s="80"/>
      <c r="I48" s="534" t="s">
        <v>372</v>
      </c>
      <c r="J48" s="535"/>
      <c r="K48" s="113">
        <v>27867</v>
      </c>
      <c r="L48" s="103">
        <v>0</v>
      </c>
      <c r="N48" s="283"/>
    </row>
    <row r="49" spans="1:14" s="25" customFormat="1" ht="11.1" customHeight="1" x14ac:dyDescent="0.15">
      <c r="A49" s="25">
        <v>24</v>
      </c>
      <c r="B49" s="76">
        <v>1</v>
      </c>
      <c r="C49" s="77">
        <v>4</v>
      </c>
      <c r="D49" s="81"/>
      <c r="E49" s="106"/>
      <c r="F49" s="106"/>
      <c r="G49" s="106"/>
      <c r="H49" s="80"/>
      <c r="I49" s="534" t="s">
        <v>373</v>
      </c>
      <c r="J49" s="535"/>
      <c r="K49" s="113">
        <v>0</v>
      </c>
      <c r="L49" s="103">
        <v>0</v>
      </c>
      <c r="N49" s="283"/>
    </row>
    <row r="50" spans="1:14" s="25" customFormat="1" ht="11.1" customHeight="1" x14ac:dyDescent="0.15">
      <c r="A50" s="25">
        <v>24</v>
      </c>
      <c r="B50" s="76">
        <v>1</v>
      </c>
      <c r="C50" s="77">
        <v>5</v>
      </c>
      <c r="D50" s="83"/>
      <c r="E50" s="79"/>
      <c r="F50" s="82"/>
      <c r="G50" s="105"/>
      <c r="H50" s="107"/>
      <c r="I50" s="534" t="s">
        <v>374</v>
      </c>
      <c r="J50" s="535"/>
      <c r="K50" s="113">
        <v>0</v>
      </c>
      <c r="L50" s="103">
        <v>0</v>
      </c>
      <c r="N50" s="283"/>
    </row>
    <row r="51" spans="1:14" s="25" customFormat="1" ht="11.1" customHeight="1" x14ac:dyDescent="0.15">
      <c r="A51" s="25">
        <v>24</v>
      </c>
      <c r="B51" s="76">
        <v>1</v>
      </c>
      <c r="C51" s="77">
        <v>6</v>
      </c>
      <c r="D51" s="83"/>
      <c r="E51" s="79"/>
      <c r="F51" s="84"/>
      <c r="G51" s="104"/>
      <c r="H51" s="108"/>
      <c r="I51" s="534" t="s">
        <v>375</v>
      </c>
      <c r="J51" s="535"/>
      <c r="K51" s="113">
        <v>0</v>
      </c>
      <c r="L51" s="103">
        <v>0</v>
      </c>
      <c r="N51" s="283"/>
    </row>
    <row r="52" spans="1:14" s="25" customFormat="1" ht="11.1" customHeight="1" x14ac:dyDescent="0.15">
      <c r="A52" s="25">
        <v>24</v>
      </c>
      <c r="B52" s="76">
        <v>1</v>
      </c>
      <c r="C52" s="77">
        <v>7</v>
      </c>
      <c r="D52" s="83"/>
      <c r="E52" s="79"/>
      <c r="F52" s="82"/>
      <c r="G52" s="105"/>
      <c r="H52" s="107"/>
      <c r="I52" s="534" t="s">
        <v>376</v>
      </c>
      <c r="J52" s="535"/>
      <c r="K52" s="113">
        <v>0</v>
      </c>
      <c r="L52" s="103">
        <v>0</v>
      </c>
      <c r="N52" s="283"/>
    </row>
    <row r="53" spans="1:14" s="25" customFormat="1" ht="11.1" customHeight="1" x14ac:dyDescent="0.15">
      <c r="A53" s="25">
        <v>24</v>
      </c>
      <c r="B53" s="76">
        <v>1</v>
      </c>
      <c r="C53" s="77">
        <v>8</v>
      </c>
      <c r="D53" s="83"/>
      <c r="E53" s="79"/>
      <c r="F53" s="82"/>
      <c r="G53" s="105"/>
      <c r="H53" s="107"/>
      <c r="I53" s="534" t="s">
        <v>377</v>
      </c>
      <c r="J53" s="535"/>
      <c r="K53" s="113">
        <v>0</v>
      </c>
      <c r="L53" s="103">
        <v>0</v>
      </c>
      <c r="N53" s="283"/>
    </row>
    <row r="54" spans="1:14" s="25" customFormat="1" ht="11.1" customHeight="1" x14ac:dyDescent="0.15">
      <c r="A54" s="25">
        <v>24</v>
      </c>
      <c r="B54" s="76">
        <v>1</v>
      </c>
      <c r="C54" s="77">
        <v>9</v>
      </c>
      <c r="D54" s="83"/>
      <c r="E54" s="79"/>
      <c r="F54" s="82"/>
      <c r="G54" s="105"/>
      <c r="H54" s="107"/>
      <c r="I54" s="534" t="s">
        <v>378</v>
      </c>
      <c r="J54" s="535"/>
      <c r="K54" s="113">
        <v>0</v>
      </c>
      <c r="L54" s="103">
        <v>0</v>
      </c>
      <c r="N54" s="283"/>
    </row>
    <row r="55" spans="1:14" s="25" customFormat="1" ht="11.1" customHeight="1" x14ac:dyDescent="0.15">
      <c r="A55" s="25">
        <v>24</v>
      </c>
      <c r="B55" s="76">
        <v>1</v>
      </c>
      <c r="C55" s="77">
        <v>10</v>
      </c>
      <c r="D55" s="83"/>
      <c r="E55" s="79"/>
      <c r="F55" s="82"/>
      <c r="G55" s="105"/>
      <c r="H55" s="107"/>
      <c r="I55" s="534" t="s">
        <v>379</v>
      </c>
      <c r="J55" s="535"/>
      <c r="K55" s="113">
        <v>0</v>
      </c>
      <c r="L55" s="103">
        <v>0</v>
      </c>
      <c r="N55" s="283"/>
    </row>
    <row r="56" spans="1:14" s="25" customFormat="1" ht="11.1" customHeight="1" x14ac:dyDescent="0.15">
      <c r="A56" s="25">
        <v>24</v>
      </c>
      <c r="B56" s="76">
        <v>1</v>
      </c>
      <c r="C56" s="77">
        <v>11</v>
      </c>
      <c r="D56" s="83"/>
      <c r="E56" s="79"/>
      <c r="F56" s="82"/>
      <c r="G56" s="105"/>
      <c r="H56" s="107"/>
      <c r="I56" s="534" t="s">
        <v>380</v>
      </c>
      <c r="J56" s="535"/>
      <c r="K56" s="113">
        <v>0</v>
      </c>
      <c r="L56" s="103">
        <v>0</v>
      </c>
      <c r="N56" s="283"/>
    </row>
    <row r="57" spans="1:14" s="25" customFormat="1" ht="11.1" customHeight="1" x14ac:dyDescent="0.15">
      <c r="A57" s="25">
        <v>24</v>
      </c>
      <c r="B57" s="76">
        <v>1</v>
      </c>
      <c r="C57" s="77">
        <v>12</v>
      </c>
      <c r="D57" s="83"/>
      <c r="E57" s="79"/>
      <c r="F57" s="82"/>
      <c r="G57" s="105"/>
      <c r="H57" s="107"/>
      <c r="I57" s="543" t="s">
        <v>381</v>
      </c>
      <c r="J57" s="544"/>
      <c r="K57" s="113">
        <v>440384</v>
      </c>
      <c r="L57" s="103">
        <v>0</v>
      </c>
      <c r="N57" s="283"/>
    </row>
    <row r="58" spans="1:14" s="25" customFormat="1" ht="11.1" customHeight="1" x14ac:dyDescent="0.15">
      <c r="A58" s="25">
        <v>24</v>
      </c>
      <c r="B58" s="136">
        <v>1</v>
      </c>
      <c r="C58" s="77">
        <v>13</v>
      </c>
      <c r="D58" s="83"/>
      <c r="E58" s="79"/>
      <c r="F58" s="82"/>
      <c r="G58" s="137"/>
      <c r="H58" s="545" t="s">
        <v>382</v>
      </c>
      <c r="I58" s="546"/>
      <c r="J58" s="547"/>
      <c r="K58" s="114">
        <v>0</v>
      </c>
      <c r="L58" s="114">
        <v>0</v>
      </c>
      <c r="N58" s="283"/>
    </row>
    <row r="59" spans="1:14" s="25" customFormat="1" ht="11.1" customHeight="1" x14ac:dyDescent="0.15">
      <c r="A59" s="25">
        <v>24</v>
      </c>
      <c r="B59" s="136">
        <v>1</v>
      </c>
      <c r="C59" s="77">
        <v>14</v>
      </c>
      <c r="D59" s="83"/>
      <c r="E59" s="79"/>
      <c r="F59" s="82"/>
      <c r="G59" s="137"/>
      <c r="H59" s="548" t="s">
        <v>520</v>
      </c>
      <c r="I59" s="548"/>
      <c r="J59" s="549"/>
      <c r="K59" s="274">
        <v>440384</v>
      </c>
      <c r="L59" s="134">
        <v>0</v>
      </c>
      <c r="N59" s="283"/>
    </row>
    <row r="60" spans="1:14" s="25" customFormat="1" ht="11.1" customHeight="1" x14ac:dyDescent="0.15">
      <c r="A60" s="25">
        <v>24</v>
      </c>
      <c r="B60" s="136">
        <v>1</v>
      </c>
      <c r="C60" s="77">
        <v>15</v>
      </c>
      <c r="D60" s="83"/>
      <c r="E60" s="79"/>
      <c r="F60" s="82"/>
      <c r="G60" s="137"/>
      <c r="H60" s="548" t="s">
        <v>521</v>
      </c>
      <c r="I60" s="548"/>
      <c r="J60" s="549"/>
      <c r="K60" s="134">
        <v>0</v>
      </c>
      <c r="L60" s="134">
        <v>0</v>
      </c>
      <c r="N60" s="283"/>
    </row>
    <row r="61" spans="1:14" s="25" customFormat="1" ht="11.1" customHeight="1" thickBot="1" x14ac:dyDescent="0.2">
      <c r="A61" s="25">
        <v>24</v>
      </c>
      <c r="B61" s="136">
        <v>1</v>
      </c>
      <c r="C61" s="77">
        <v>16</v>
      </c>
      <c r="D61" s="83"/>
      <c r="E61" s="79"/>
      <c r="F61" s="82"/>
      <c r="G61" s="137"/>
      <c r="H61" s="550" t="s">
        <v>522</v>
      </c>
      <c r="I61" s="550"/>
      <c r="J61" s="551"/>
      <c r="K61" s="134">
        <v>0</v>
      </c>
      <c r="L61" s="134">
        <v>0</v>
      </c>
      <c r="N61" s="284"/>
    </row>
    <row r="62" spans="1:14" s="115" customFormat="1" ht="11.1" customHeight="1" x14ac:dyDescent="0.15">
      <c r="A62" s="115">
        <v>24</v>
      </c>
      <c r="B62" s="138">
        <v>2</v>
      </c>
      <c r="C62" s="138">
        <v>1</v>
      </c>
      <c r="D62" s="536" t="s">
        <v>383</v>
      </c>
      <c r="E62" s="537"/>
      <c r="F62" s="537"/>
      <c r="G62" s="537"/>
      <c r="H62" s="538"/>
      <c r="I62" s="539" t="s">
        <v>370</v>
      </c>
      <c r="J62" s="540"/>
      <c r="K62" s="118"/>
      <c r="L62" s="118"/>
      <c r="N62" s="112"/>
    </row>
    <row r="63" spans="1:14" s="25" customFormat="1" ht="11.1" customHeight="1" x14ac:dyDescent="0.15">
      <c r="A63" s="25">
        <v>24</v>
      </c>
      <c r="B63" s="136">
        <v>2</v>
      </c>
      <c r="C63" s="136">
        <v>2</v>
      </c>
      <c r="D63" s="78"/>
      <c r="E63" s="79"/>
      <c r="F63" s="139"/>
      <c r="G63" s="541" t="s">
        <v>384</v>
      </c>
      <c r="H63" s="542"/>
      <c r="I63" s="534" t="s">
        <v>523</v>
      </c>
      <c r="J63" s="535"/>
      <c r="K63" s="103"/>
      <c r="L63" s="103"/>
      <c r="N63" s="112"/>
    </row>
    <row r="64" spans="1:14" s="25" customFormat="1" ht="11.1" customHeight="1" x14ac:dyDescent="0.15">
      <c r="A64" s="25">
        <v>24</v>
      </c>
      <c r="B64" s="136">
        <v>2</v>
      </c>
      <c r="C64" s="136">
        <v>3</v>
      </c>
      <c r="D64" s="81"/>
      <c r="E64" s="79"/>
      <c r="F64" s="82"/>
      <c r="G64" s="137"/>
      <c r="H64" s="80"/>
      <c r="I64" s="534" t="s">
        <v>524</v>
      </c>
      <c r="J64" s="535"/>
      <c r="K64" s="103">
        <v>0</v>
      </c>
      <c r="L64" s="103">
        <v>0</v>
      </c>
    </row>
    <row r="65" spans="1:12" s="25" customFormat="1" ht="11.1" customHeight="1" x14ac:dyDescent="0.15">
      <c r="A65" s="25">
        <v>24</v>
      </c>
      <c r="B65" s="136">
        <v>2</v>
      </c>
      <c r="C65" s="136">
        <v>4</v>
      </c>
      <c r="D65" s="81"/>
      <c r="E65" s="140"/>
      <c r="F65" s="140"/>
      <c r="G65" s="140"/>
      <c r="H65" s="80"/>
      <c r="I65" s="534" t="s">
        <v>525</v>
      </c>
      <c r="J65" s="535"/>
      <c r="K65" s="103">
        <v>0</v>
      </c>
      <c r="L65" s="103">
        <v>0</v>
      </c>
    </row>
    <row r="66" spans="1:12" s="25" customFormat="1" ht="11.1" customHeight="1" x14ac:dyDescent="0.15">
      <c r="A66" s="25">
        <v>24</v>
      </c>
      <c r="B66" s="136">
        <v>2</v>
      </c>
      <c r="C66" s="136">
        <v>5</v>
      </c>
      <c r="D66" s="83"/>
      <c r="E66" s="79"/>
      <c r="F66" s="82"/>
      <c r="G66" s="137"/>
      <c r="H66" s="141"/>
      <c r="I66" s="534" t="s">
        <v>526</v>
      </c>
      <c r="J66" s="535"/>
      <c r="K66" s="103">
        <v>0</v>
      </c>
      <c r="L66" s="103">
        <v>0</v>
      </c>
    </row>
    <row r="67" spans="1:12" s="25" customFormat="1" ht="11.1" customHeight="1" x14ac:dyDescent="0.15">
      <c r="A67" s="25">
        <v>24</v>
      </c>
      <c r="B67" s="136">
        <v>2</v>
      </c>
      <c r="C67" s="136">
        <v>6</v>
      </c>
      <c r="D67" s="83"/>
      <c r="E67" s="79"/>
      <c r="F67" s="84"/>
      <c r="G67" s="139"/>
      <c r="H67" s="142"/>
      <c r="I67" s="534" t="s">
        <v>527</v>
      </c>
      <c r="J67" s="535"/>
      <c r="K67" s="103">
        <v>0</v>
      </c>
      <c r="L67" s="103">
        <v>0</v>
      </c>
    </row>
    <row r="68" spans="1:12" s="25" customFormat="1" ht="11.1" customHeight="1" x14ac:dyDescent="0.15">
      <c r="A68" s="25">
        <v>24</v>
      </c>
      <c r="B68" s="136">
        <v>2</v>
      </c>
      <c r="C68" s="136">
        <v>7</v>
      </c>
      <c r="D68" s="83"/>
      <c r="E68" s="79"/>
      <c r="F68" s="82"/>
      <c r="G68" s="137"/>
      <c r="H68" s="141"/>
      <c r="I68" s="534" t="s">
        <v>528</v>
      </c>
      <c r="J68" s="535"/>
      <c r="K68" s="103">
        <v>0</v>
      </c>
      <c r="L68" s="103">
        <v>0</v>
      </c>
    </row>
    <row r="69" spans="1:12" s="25" customFormat="1" ht="11.1" customHeight="1" x14ac:dyDescent="0.15">
      <c r="A69" s="25">
        <v>24</v>
      </c>
      <c r="B69" s="136">
        <v>2</v>
      </c>
      <c r="C69" s="136">
        <v>8</v>
      </c>
      <c r="D69" s="83"/>
      <c r="E69" s="79"/>
      <c r="F69" s="82"/>
      <c r="G69" s="137"/>
      <c r="H69" s="141"/>
      <c r="I69" s="534" t="s">
        <v>529</v>
      </c>
      <c r="J69" s="535"/>
      <c r="K69" s="103">
        <v>0</v>
      </c>
      <c r="L69" s="103">
        <v>0</v>
      </c>
    </row>
    <row r="70" spans="1:12" s="25" customFormat="1" ht="11.1" customHeight="1" x14ac:dyDescent="0.15">
      <c r="A70" s="25">
        <v>24</v>
      </c>
      <c r="B70" s="136">
        <v>2</v>
      </c>
      <c r="C70" s="136">
        <v>9</v>
      </c>
      <c r="D70" s="83"/>
      <c r="E70" s="79"/>
      <c r="F70" s="82"/>
      <c r="G70" s="137"/>
      <c r="H70" s="141"/>
      <c r="I70" s="534" t="s">
        <v>530</v>
      </c>
      <c r="J70" s="535"/>
      <c r="K70" s="103">
        <v>0</v>
      </c>
      <c r="L70" s="103">
        <v>0</v>
      </c>
    </row>
    <row r="71" spans="1:12" s="25" customFormat="1" ht="11.1" customHeight="1" x14ac:dyDescent="0.15">
      <c r="A71" s="25">
        <v>24</v>
      </c>
      <c r="B71" s="136">
        <v>2</v>
      </c>
      <c r="C71" s="136">
        <v>10</v>
      </c>
      <c r="D71" s="83"/>
      <c r="E71" s="79"/>
      <c r="F71" s="82"/>
      <c r="G71" s="137"/>
      <c r="H71" s="141"/>
      <c r="I71" s="534" t="s">
        <v>531</v>
      </c>
      <c r="J71" s="535"/>
      <c r="K71" s="103">
        <v>0</v>
      </c>
      <c r="L71" s="103">
        <v>0</v>
      </c>
    </row>
    <row r="72" spans="1:12" s="25" customFormat="1" ht="11.1" customHeight="1" x14ac:dyDescent="0.15">
      <c r="A72" s="25">
        <v>24</v>
      </c>
      <c r="B72" s="136">
        <v>2</v>
      </c>
      <c r="C72" s="136">
        <v>11</v>
      </c>
      <c r="D72" s="83"/>
      <c r="E72" s="79"/>
      <c r="F72" s="82"/>
      <c r="G72" s="137"/>
      <c r="H72" s="141"/>
      <c r="I72" s="534" t="s">
        <v>380</v>
      </c>
      <c r="J72" s="535"/>
      <c r="K72" s="103">
        <v>0</v>
      </c>
      <c r="L72" s="103">
        <v>0</v>
      </c>
    </row>
    <row r="73" spans="1:12" s="25" customFormat="1" ht="11.1" customHeight="1" x14ac:dyDescent="0.15">
      <c r="A73" s="25">
        <v>24</v>
      </c>
      <c r="B73" s="136">
        <v>2</v>
      </c>
      <c r="C73" s="136">
        <v>12</v>
      </c>
      <c r="D73" s="83"/>
      <c r="E73" s="79"/>
      <c r="F73" s="82"/>
      <c r="G73" s="137"/>
      <c r="H73" s="141"/>
      <c r="I73" s="534" t="s">
        <v>381</v>
      </c>
      <c r="J73" s="535"/>
      <c r="K73" s="103">
        <v>0</v>
      </c>
      <c r="L73" s="103">
        <v>0</v>
      </c>
    </row>
    <row r="74" spans="1:12" s="25" customFormat="1" ht="11.1" customHeight="1" x14ac:dyDescent="0.15">
      <c r="A74" s="25">
        <v>24</v>
      </c>
      <c r="B74" s="136">
        <v>2</v>
      </c>
      <c r="C74" s="77">
        <v>13</v>
      </c>
      <c r="D74" s="83"/>
      <c r="E74" s="79"/>
      <c r="F74" s="82"/>
      <c r="G74" s="137"/>
      <c r="H74" s="545" t="s">
        <v>382</v>
      </c>
      <c r="I74" s="546"/>
      <c r="J74" s="547"/>
      <c r="K74" s="114">
        <v>0</v>
      </c>
      <c r="L74" s="114">
        <v>0</v>
      </c>
    </row>
    <row r="75" spans="1:12" s="25" customFormat="1" ht="11.1" customHeight="1" x14ac:dyDescent="0.15">
      <c r="A75" s="25">
        <v>24</v>
      </c>
      <c r="B75" s="136">
        <v>2</v>
      </c>
      <c r="C75" s="136">
        <v>14</v>
      </c>
      <c r="D75" s="83"/>
      <c r="E75" s="79"/>
      <c r="F75" s="82"/>
      <c r="G75" s="137"/>
      <c r="H75" s="548" t="s">
        <v>520</v>
      </c>
      <c r="I75" s="548"/>
      <c r="J75" s="549"/>
      <c r="K75" s="134">
        <v>0</v>
      </c>
      <c r="L75" s="134">
        <v>0</v>
      </c>
    </row>
    <row r="76" spans="1:12" s="25" customFormat="1" ht="11.1" customHeight="1" thickBot="1" x14ac:dyDescent="0.2">
      <c r="A76" s="25">
        <v>24</v>
      </c>
      <c r="B76" s="136">
        <v>2</v>
      </c>
      <c r="C76" s="77">
        <v>15</v>
      </c>
      <c r="D76" s="83"/>
      <c r="E76" s="79"/>
      <c r="F76" s="82"/>
      <c r="G76" s="137"/>
      <c r="H76" s="548" t="s">
        <v>521</v>
      </c>
      <c r="I76" s="548"/>
      <c r="J76" s="549"/>
      <c r="K76" s="134">
        <v>0</v>
      </c>
      <c r="L76" s="134">
        <v>0</v>
      </c>
    </row>
    <row r="77" spans="1:12" s="115" customFormat="1" ht="11.1" customHeight="1" x14ac:dyDescent="0.15">
      <c r="A77" s="115">
        <v>24</v>
      </c>
      <c r="B77" s="138">
        <v>3</v>
      </c>
      <c r="C77" s="138">
        <v>1</v>
      </c>
      <c r="D77" s="536" t="s">
        <v>383</v>
      </c>
      <c r="E77" s="537"/>
      <c r="F77" s="537"/>
      <c r="G77" s="537"/>
      <c r="H77" s="538"/>
      <c r="I77" s="539" t="s">
        <v>370</v>
      </c>
      <c r="J77" s="540"/>
      <c r="K77" s="118">
        <v>0</v>
      </c>
      <c r="L77" s="118">
        <v>0</v>
      </c>
    </row>
    <row r="78" spans="1:12" s="25" customFormat="1" ht="11.1" customHeight="1" x14ac:dyDescent="0.15">
      <c r="A78" s="25">
        <v>24</v>
      </c>
      <c r="B78" s="136">
        <v>3</v>
      </c>
      <c r="C78" s="136">
        <v>2</v>
      </c>
      <c r="D78" s="78"/>
      <c r="E78" s="79"/>
      <c r="F78" s="139"/>
      <c r="G78" s="541" t="s">
        <v>385</v>
      </c>
      <c r="H78" s="542"/>
      <c r="I78" s="534" t="s">
        <v>523</v>
      </c>
      <c r="J78" s="535"/>
      <c r="K78" s="103">
        <v>0</v>
      </c>
      <c r="L78" s="103">
        <v>0</v>
      </c>
    </row>
    <row r="79" spans="1:12" s="25" customFormat="1" ht="11.1" customHeight="1" x14ac:dyDescent="0.15">
      <c r="A79" s="25">
        <v>24</v>
      </c>
      <c r="B79" s="136">
        <v>3</v>
      </c>
      <c r="C79" s="136">
        <v>3</v>
      </c>
      <c r="D79" s="81"/>
      <c r="E79" s="79"/>
      <c r="F79" s="82"/>
      <c r="G79" s="137"/>
      <c r="H79" s="80"/>
      <c r="I79" s="534" t="s">
        <v>524</v>
      </c>
      <c r="J79" s="535"/>
      <c r="K79" s="103">
        <v>0</v>
      </c>
      <c r="L79" s="103">
        <v>0</v>
      </c>
    </row>
    <row r="80" spans="1:12" s="25" customFormat="1" ht="11.1" customHeight="1" x14ac:dyDescent="0.15">
      <c r="A80" s="25">
        <v>24</v>
      </c>
      <c r="B80" s="136">
        <v>3</v>
      </c>
      <c r="C80" s="136">
        <v>4</v>
      </c>
      <c r="D80" s="81"/>
      <c r="E80" s="140"/>
      <c r="F80" s="140"/>
      <c r="G80" s="140"/>
      <c r="H80" s="80"/>
      <c r="I80" s="534" t="s">
        <v>525</v>
      </c>
      <c r="J80" s="535"/>
      <c r="K80" s="103">
        <v>0</v>
      </c>
      <c r="L80" s="103">
        <v>0</v>
      </c>
    </row>
    <row r="81" spans="1:12" s="25" customFormat="1" ht="11.1" customHeight="1" x14ac:dyDescent="0.15">
      <c r="A81" s="25">
        <v>24</v>
      </c>
      <c r="B81" s="136">
        <v>3</v>
      </c>
      <c r="C81" s="136">
        <v>5</v>
      </c>
      <c r="D81" s="83"/>
      <c r="E81" s="79"/>
      <c r="F81" s="82"/>
      <c r="G81" s="137"/>
      <c r="H81" s="141"/>
      <c r="I81" s="534" t="s">
        <v>526</v>
      </c>
      <c r="J81" s="535"/>
      <c r="K81" s="103">
        <v>0</v>
      </c>
      <c r="L81" s="103">
        <v>0</v>
      </c>
    </row>
    <row r="82" spans="1:12" s="25" customFormat="1" ht="11.1" customHeight="1" x14ac:dyDescent="0.15">
      <c r="A82" s="25">
        <v>24</v>
      </c>
      <c r="B82" s="136">
        <v>3</v>
      </c>
      <c r="C82" s="136">
        <v>6</v>
      </c>
      <c r="D82" s="83"/>
      <c r="E82" s="79"/>
      <c r="F82" s="84"/>
      <c r="G82" s="139"/>
      <c r="H82" s="142"/>
      <c r="I82" s="534" t="s">
        <v>527</v>
      </c>
      <c r="J82" s="535"/>
      <c r="K82" s="103">
        <v>0</v>
      </c>
      <c r="L82" s="103">
        <v>0</v>
      </c>
    </row>
    <row r="83" spans="1:12" s="25" customFormat="1" ht="11.1" customHeight="1" x14ac:dyDescent="0.15">
      <c r="A83" s="25">
        <v>24</v>
      </c>
      <c r="B83" s="136">
        <v>3</v>
      </c>
      <c r="C83" s="136">
        <v>7</v>
      </c>
      <c r="D83" s="83"/>
      <c r="E83" s="79"/>
      <c r="F83" s="82"/>
      <c r="G83" s="137"/>
      <c r="H83" s="141"/>
      <c r="I83" s="534" t="s">
        <v>528</v>
      </c>
      <c r="J83" s="535"/>
      <c r="K83" s="103">
        <v>0</v>
      </c>
      <c r="L83" s="103">
        <v>0</v>
      </c>
    </row>
    <row r="84" spans="1:12" s="25" customFormat="1" ht="11.1" customHeight="1" x14ac:dyDescent="0.15">
      <c r="A84" s="25">
        <v>24</v>
      </c>
      <c r="B84" s="136">
        <v>3</v>
      </c>
      <c r="C84" s="136">
        <v>8</v>
      </c>
      <c r="D84" s="83"/>
      <c r="E84" s="79"/>
      <c r="F84" s="82"/>
      <c r="G84" s="137"/>
      <c r="H84" s="141"/>
      <c r="I84" s="534" t="s">
        <v>529</v>
      </c>
      <c r="J84" s="535"/>
      <c r="K84" s="103">
        <v>0</v>
      </c>
      <c r="L84" s="103">
        <v>0</v>
      </c>
    </row>
    <row r="85" spans="1:12" s="25" customFormat="1" ht="11.1" customHeight="1" x14ac:dyDescent="0.15">
      <c r="A85" s="25">
        <v>24</v>
      </c>
      <c r="B85" s="136">
        <v>3</v>
      </c>
      <c r="C85" s="136">
        <v>9</v>
      </c>
      <c r="D85" s="83"/>
      <c r="E85" s="79"/>
      <c r="F85" s="82"/>
      <c r="G85" s="137"/>
      <c r="H85" s="141"/>
      <c r="I85" s="534" t="s">
        <v>530</v>
      </c>
      <c r="J85" s="535"/>
      <c r="K85" s="103">
        <v>0</v>
      </c>
      <c r="L85" s="103">
        <v>0</v>
      </c>
    </row>
    <row r="86" spans="1:12" s="25" customFormat="1" ht="11.1" customHeight="1" x14ac:dyDescent="0.15">
      <c r="A86" s="25">
        <v>24</v>
      </c>
      <c r="B86" s="136">
        <v>3</v>
      </c>
      <c r="C86" s="136">
        <v>10</v>
      </c>
      <c r="D86" s="83"/>
      <c r="E86" s="79"/>
      <c r="F86" s="82"/>
      <c r="G86" s="137"/>
      <c r="H86" s="141"/>
      <c r="I86" s="534" t="s">
        <v>531</v>
      </c>
      <c r="J86" s="535"/>
      <c r="K86" s="103">
        <v>0</v>
      </c>
      <c r="L86" s="103">
        <v>0</v>
      </c>
    </row>
    <row r="87" spans="1:12" s="25" customFormat="1" ht="11.1" customHeight="1" x14ac:dyDescent="0.15">
      <c r="A87" s="25">
        <v>24</v>
      </c>
      <c r="B87" s="136">
        <v>3</v>
      </c>
      <c r="C87" s="136">
        <v>11</v>
      </c>
      <c r="D87" s="83"/>
      <c r="E87" s="79"/>
      <c r="F87" s="82"/>
      <c r="G87" s="137"/>
      <c r="H87" s="141"/>
      <c r="I87" s="534" t="s">
        <v>380</v>
      </c>
      <c r="J87" s="535"/>
      <c r="K87" s="103">
        <v>0</v>
      </c>
      <c r="L87" s="103">
        <v>0</v>
      </c>
    </row>
    <row r="88" spans="1:12" s="25" customFormat="1" ht="11.1" customHeight="1" x14ac:dyDescent="0.15">
      <c r="A88" s="25">
        <v>24</v>
      </c>
      <c r="B88" s="136">
        <v>3</v>
      </c>
      <c r="C88" s="136">
        <v>12</v>
      </c>
      <c r="D88" s="83"/>
      <c r="E88" s="79"/>
      <c r="F88" s="82"/>
      <c r="G88" s="137"/>
      <c r="H88" s="141"/>
      <c r="I88" s="534" t="s">
        <v>381</v>
      </c>
      <c r="J88" s="535"/>
      <c r="K88" s="103">
        <v>0</v>
      </c>
      <c r="L88" s="103">
        <v>0</v>
      </c>
    </row>
    <row r="89" spans="1:12" s="25" customFormat="1" ht="11.1" customHeight="1" x14ac:dyDescent="0.15">
      <c r="A89" s="25">
        <v>24</v>
      </c>
      <c r="B89" s="136">
        <v>3</v>
      </c>
      <c r="C89" s="136">
        <v>13</v>
      </c>
      <c r="D89" s="83"/>
      <c r="E89" s="79"/>
      <c r="F89" s="82"/>
      <c r="G89" s="137"/>
      <c r="H89" s="545" t="s">
        <v>382</v>
      </c>
      <c r="I89" s="546"/>
      <c r="J89" s="547"/>
      <c r="K89" s="114">
        <v>0</v>
      </c>
      <c r="L89" s="114">
        <v>0</v>
      </c>
    </row>
    <row r="90" spans="1:12" s="25" customFormat="1" ht="11.1" customHeight="1" x14ac:dyDescent="0.15">
      <c r="A90" s="25">
        <v>24</v>
      </c>
      <c r="B90" s="136">
        <v>3</v>
      </c>
      <c r="C90" s="136">
        <v>14</v>
      </c>
      <c r="D90" s="83"/>
      <c r="E90" s="79"/>
      <c r="F90" s="82"/>
      <c r="G90" s="137"/>
      <c r="H90" s="548" t="s">
        <v>520</v>
      </c>
      <c r="I90" s="548"/>
      <c r="J90" s="549"/>
      <c r="K90" s="134">
        <v>0</v>
      </c>
      <c r="L90" s="134">
        <v>0</v>
      </c>
    </row>
    <row r="91" spans="1:12" s="25" customFormat="1" ht="11.1" customHeight="1" thickBot="1" x14ac:dyDescent="0.2">
      <c r="A91" s="25">
        <v>24</v>
      </c>
      <c r="B91" s="136">
        <v>3</v>
      </c>
      <c r="C91" s="136">
        <v>15</v>
      </c>
      <c r="D91" s="83"/>
      <c r="E91" s="79"/>
      <c r="F91" s="82"/>
      <c r="G91" s="137"/>
      <c r="H91" s="548" t="s">
        <v>521</v>
      </c>
      <c r="I91" s="548"/>
      <c r="J91" s="549"/>
      <c r="K91" s="134">
        <v>0</v>
      </c>
      <c r="L91" s="134">
        <v>0</v>
      </c>
    </row>
    <row r="92" spans="1:12" s="115" customFormat="1" ht="11.1" customHeight="1" x14ac:dyDescent="0.15">
      <c r="A92" s="115">
        <v>24</v>
      </c>
      <c r="B92" s="138">
        <v>4</v>
      </c>
      <c r="C92" s="138">
        <v>1</v>
      </c>
      <c r="D92" s="536" t="s">
        <v>383</v>
      </c>
      <c r="E92" s="537"/>
      <c r="F92" s="537"/>
      <c r="G92" s="537"/>
      <c r="H92" s="538"/>
      <c r="I92" s="539" t="s">
        <v>370</v>
      </c>
      <c r="J92" s="540"/>
      <c r="K92" s="118">
        <v>0</v>
      </c>
      <c r="L92" s="118">
        <v>0</v>
      </c>
    </row>
    <row r="93" spans="1:12" s="25" customFormat="1" ht="11.1" customHeight="1" x14ac:dyDescent="0.15">
      <c r="A93" s="25">
        <v>24</v>
      </c>
      <c r="B93" s="136">
        <v>4</v>
      </c>
      <c r="C93" s="136">
        <v>2</v>
      </c>
      <c r="D93" s="78"/>
      <c r="E93" s="79"/>
      <c r="F93" s="139"/>
      <c r="G93" s="541" t="s">
        <v>386</v>
      </c>
      <c r="H93" s="542"/>
      <c r="I93" s="534" t="s">
        <v>523</v>
      </c>
      <c r="J93" s="535"/>
      <c r="K93" s="103">
        <v>0</v>
      </c>
      <c r="L93" s="103">
        <v>0</v>
      </c>
    </row>
    <row r="94" spans="1:12" s="25" customFormat="1" ht="11.1" customHeight="1" x14ac:dyDescent="0.15">
      <c r="A94" s="25">
        <v>24</v>
      </c>
      <c r="B94" s="136">
        <v>4</v>
      </c>
      <c r="C94" s="136">
        <v>3</v>
      </c>
      <c r="D94" s="81"/>
      <c r="E94" s="79"/>
      <c r="F94" s="82"/>
      <c r="G94" s="137"/>
      <c r="H94" s="80"/>
      <c r="I94" s="534" t="s">
        <v>524</v>
      </c>
      <c r="J94" s="535"/>
      <c r="K94" s="103">
        <v>0</v>
      </c>
      <c r="L94" s="103">
        <v>0</v>
      </c>
    </row>
    <row r="95" spans="1:12" s="25" customFormat="1" ht="11.1" customHeight="1" x14ac:dyDescent="0.15">
      <c r="A95" s="25">
        <v>24</v>
      </c>
      <c r="B95" s="136">
        <v>4</v>
      </c>
      <c r="C95" s="136">
        <v>4</v>
      </c>
      <c r="D95" s="81"/>
      <c r="E95" s="140"/>
      <c r="F95" s="140"/>
      <c r="G95" s="140"/>
      <c r="H95" s="80"/>
      <c r="I95" s="534" t="s">
        <v>525</v>
      </c>
      <c r="J95" s="535"/>
      <c r="K95" s="103">
        <v>0</v>
      </c>
      <c r="L95" s="103">
        <v>0</v>
      </c>
    </row>
    <row r="96" spans="1:12" s="25" customFormat="1" ht="11.1" customHeight="1" x14ac:dyDescent="0.15">
      <c r="A96" s="25">
        <v>24</v>
      </c>
      <c r="B96" s="136">
        <v>4</v>
      </c>
      <c r="C96" s="136">
        <v>5</v>
      </c>
      <c r="D96" s="83"/>
      <c r="E96" s="79"/>
      <c r="F96" s="82"/>
      <c r="G96" s="137"/>
      <c r="H96" s="141"/>
      <c r="I96" s="534" t="s">
        <v>526</v>
      </c>
      <c r="J96" s="535"/>
      <c r="K96" s="103">
        <v>0</v>
      </c>
      <c r="L96" s="103">
        <v>0</v>
      </c>
    </row>
    <row r="97" spans="1:14" s="25" customFormat="1" ht="11.1" customHeight="1" x14ac:dyDescent="0.15">
      <c r="A97" s="25">
        <v>24</v>
      </c>
      <c r="B97" s="136">
        <v>4</v>
      </c>
      <c r="C97" s="136">
        <v>6</v>
      </c>
      <c r="D97" s="83"/>
      <c r="E97" s="79"/>
      <c r="F97" s="84"/>
      <c r="G97" s="139"/>
      <c r="H97" s="142"/>
      <c r="I97" s="534" t="s">
        <v>527</v>
      </c>
      <c r="J97" s="535"/>
      <c r="K97" s="103">
        <v>0</v>
      </c>
      <c r="L97" s="103">
        <v>0</v>
      </c>
    </row>
    <row r="98" spans="1:14" s="25" customFormat="1" ht="11.1" customHeight="1" x14ac:dyDescent="0.15">
      <c r="A98" s="25">
        <v>24</v>
      </c>
      <c r="B98" s="136">
        <v>4</v>
      </c>
      <c r="C98" s="136">
        <v>7</v>
      </c>
      <c r="D98" s="83"/>
      <c r="E98" s="79"/>
      <c r="F98" s="82"/>
      <c r="G98" s="137"/>
      <c r="H98" s="141"/>
      <c r="I98" s="534" t="s">
        <v>528</v>
      </c>
      <c r="J98" s="535"/>
      <c r="K98" s="103">
        <v>0</v>
      </c>
      <c r="L98" s="103">
        <v>0</v>
      </c>
    </row>
    <row r="99" spans="1:14" s="25" customFormat="1" ht="11.1" customHeight="1" x14ac:dyDescent="0.15">
      <c r="A99" s="25">
        <v>24</v>
      </c>
      <c r="B99" s="136">
        <v>4</v>
      </c>
      <c r="C99" s="136">
        <v>8</v>
      </c>
      <c r="D99" s="83"/>
      <c r="E99" s="79"/>
      <c r="F99" s="82"/>
      <c r="G99" s="137"/>
      <c r="H99" s="141"/>
      <c r="I99" s="534" t="s">
        <v>529</v>
      </c>
      <c r="J99" s="535"/>
      <c r="K99" s="103">
        <v>0</v>
      </c>
      <c r="L99" s="103">
        <v>0</v>
      </c>
    </row>
    <row r="100" spans="1:14" s="25" customFormat="1" ht="11.1" customHeight="1" x14ac:dyDescent="0.15">
      <c r="A100" s="25">
        <v>24</v>
      </c>
      <c r="B100" s="136">
        <v>4</v>
      </c>
      <c r="C100" s="136">
        <v>9</v>
      </c>
      <c r="D100" s="83"/>
      <c r="E100" s="79"/>
      <c r="F100" s="82"/>
      <c r="G100" s="137"/>
      <c r="H100" s="141"/>
      <c r="I100" s="534" t="s">
        <v>530</v>
      </c>
      <c r="J100" s="535"/>
      <c r="K100" s="103">
        <v>0</v>
      </c>
      <c r="L100" s="103">
        <v>0</v>
      </c>
    </row>
    <row r="101" spans="1:14" s="25" customFormat="1" ht="11.1" customHeight="1" x14ac:dyDescent="0.15">
      <c r="A101" s="25">
        <v>24</v>
      </c>
      <c r="B101" s="136">
        <v>4</v>
      </c>
      <c r="C101" s="136">
        <v>10</v>
      </c>
      <c r="D101" s="83"/>
      <c r="E101" s="79"/>
      <c r="F101" s="82"/>
      <c r="G101" s="137"/>
      <c r="H101" s="141"/>
      <c r="I101" s="534" t="s">
        <v>531</v>
      </c>
      <c r="J101" s="535"/>
      <c r="K101" s="103">
        <v>0</v>
      </c>
      <c r="L101" s="103">
        <v>0</v>
      </c>
    </row>
    <row r="102" spans="1:14" s="25" customFormat="1" ht="11.1" customHeight="1" x14ac:dyDescent="0.15">
      <c r="A102" s="25">
        <v>24</v>
      </c>
      <c r="B102" s="136">
        <v>4</v>
      </c>
      <c r="C102" s="136">
        <v>11</v>
      </c>
      <c r="D102" s="83"/>
      <c r="E102" s="79"/>
      <c r="F102" s="82"/>
      <c r="G102" s="137"/>
      <c r="H102" s="141"/>
      <c r="I102" s="534" t="s">
        <v>380</v>
      </c>
      <c r="J102" s="535"/>
      <c r="K102" s="103">
        <v>0</v>
      </c>
      <c r="L102" s="103">
        <v>0</v>
      </c>
    </row>
    <row r="103" spans="1:14" s="25" customFormat="1" ht="11.1" customHeight="1" x14ac:dyDescent="0.15">
      <c r="A103" s="25">
        <v>24</v>
      </c>
      <c r="B103" s="136">
        <v>4</v>
      </c>
      <c r="C103" s="136">
        <v>12</v>
      </c>
      <c r="D103" s="83"/>
      <c r="E103" s="79"/>
      <c r="F103" s="82"/>
      <c r="G103" s="137"/>
      <c r="H103" s="141"/>
      <c r="I103" s="534" t="s">
        <v>381</v>
      </c>
      <c r="J103" s="535"/>
      <c r="K103" s="103">
        <v>0</v>
      </c>
      <c r="L103" s="103">
        <v>0</v>
      </c>
    </row>
    <row r="104" spans="1:14" s="25" customFormat="1" ht="11.1" customHeight="1" x14ac:dyDescent="0.15">
      <c r="A104" s="25">
        <v>24</v>
      </c>
      <c r="B104" s="136">
        <v>4</v>
      </c>
      <c r="C104" s="136">
        <v>13</v>
      </c>
      <c r="D104" s="83"/>
      <c r="E104" s="79"/>
      <c r="F104" s="82"/>
      <c r="G104" s="137"/>
      <c r="H104" s="545" t="s">
        <v>382</v>
      </c>
      <c r="I104" s="546"/>
      <c r="J104" s="547"/>
      <c r="K104" s="114">
        <v>0</v>
      </c>
      <c r="L104" s="114">
        <v>0</v>
      </c>
    </row>
    <row r="105" spans="1:14" s="25" customFormat="1" ht="11.1" customHeight="1" x14ac:dyDescent="0.15">
      <c r="A105" s="25">
        <v>24</v>
      </c>
      <c r="B105" s="136">
        <v>4</v>
      </c>
      <c r="C105" s="136">
        <v>14</v>
      </c>
      <c r="D105" s="83"/>
      <c r="E105" s="79"/>
      <c r="F105" s="82"/>
      <c r="G105" s="137"/>
      <c r="H105" s="548" t="s">
        <v>520</v>
      </c>
      <c r="I105" s="548"/>
      <c r="J105" s="549"/>
      <c r="K105" s="134">
        <v>0</v>
      </c>
      <c r="L105" s="134">
        <v>0</v>
      </c>
    </row>
    <row r="106" spans="1:14" s="25" customFormat="1" ht="11.1" customHeight="1" thickBot="1" x14ac:dyDescent="0.2">
      <c r="A106" s="25">
        <v>24</v>
      </c>
      <c r="B106" s="136">
        <v>4</v>
      </c>
      <c r="C106" s="136">
        <v>15</v>
      </c>
      <c r="D106" s="83"/>
      <c r="E106" s="79"/>
      <c r="F106" s="82"/>
      <c r="G106" s="137"/>
      <c r="H106" s="548" t="s">
        <v>521</v>
      </c>
      <c r="I106" s="548"/>
      <c r="J106" s="549"/>
      <c r="K106" s="134">
        <v>0</v>
      </c>
      <c r="L106" s="134">
        <v>0</v>
      </c>
    </row>
    <row r="107" spans="1:14" s="115" customFormat="1" ht="11.1" customHeight="1" x14ac:dyDescent="0.15">
      <c r="A107" s="115">
        <v>24</v>
      </c>
      <c r="B107" s="138">
        <v>5</v>
      </c>
      <c r="C107" s="138">
        <v>1</v>
      </c>
      <c r="D107" s="536" t="s">
        <v>387</v>
      </c>
      <c r="E107" s="537"/>
      <c r="F107" s="537"/>
      <c r="G107" s="537"/>
      <c r="H107" s="538"/>
      <c r="I107" s="539" t="s">
        <v>370</v>
      </c>
      <c r="J107" s="540"/>
      <c r="K107" s="118">
        <v>0</v>
      </c>
      <c r="L107" s="118">
        <v>0</v>
      </c>
      <c r="N107" s="282"/>
    </row>
    <row r="108" spans="1:14" s="25" customFormat="1" ht="11.1" customHeight="1" x14ac:dyDescent="0.15">
      <c r="A108" s="25">
        <v>24</v>
      </c>
      <c r="B108" s="136">
        <v>5</v>
      </c>
      <c r="C108" s="136">
        <v>2</v>
      </c>
      <c r="D108" s="78"/>
      <c r="E108" s="79"/>
      <c r="F108" s="139"/>
      <c r="G108" s="139"/>
      <c r="H108" s="80"/>
      <c r="I108" s="534" t="s">
        <v>523</v>
      </c>
      <c r="J108" s="535"/>
      <c r="K108" s="273">
        <v>268917</v>
      </c>
      <c r="L108" s="103">
        <v>0</v>
      </c>
      <c r="N108" s="283"/>
    </row>
    <row r="109" spans="1:14" s="25" customFormat="1" ht="11.1" customHeight="1" x14ac:dyDescent="0.15">
      <c r="A109" s="25">
        <v>24</v>
      </c>
      <c r="B109" s="136">
        <v>5</v>
      </c>
      <c r="C109" s="136">
        <v>3</v>
      </c>
      <c r="D109" s="81"/>
      <c r="E109" s="79"/>
      <c r="F109" s="82"/>
      <c r="G109" s="137"/>
      <c r="H109" s="80"/>
      <c r="I109" s="534" t="s">
        <v>524</v>
      </c>
      <c r="J109" s="535"/>
      <c r="K109" s="113">
        <v>27867</v>
      </c>
      <c r="L109" s="103">
        <v>0</v>
      </c>
      <c r="N109" s="283"/>
    </row>
    <row r="110" spans="1:14" s="25" customFormat="1" ht="11.1" customHeight="1" x14ac:dyDescent="0.15">
      <c r="A110" s="25">
        <v>24</v>
      </c>
      <c r="B110" s="136">
        <v>5</v>
      </c>
      <c r="C110" s="136">
        <v>4</v>
      </c>
      <c r="D110" s="81"/>
      <c r="E110" s="140"/>
      <c r="F110" s="140"/>
      <c r="G110" s="140"/>
      <c r="H110" s="80"/>
      <c r="I110" s="534" t="s">
        <v>525</v>
      </c>
      <c r="J110" s="535"/>
      <c r="K110" s="113">
        <v>0</v>
      </c>
      <c r="L110" s="103">
        <v>0</v>
      </c>
      <c r="N110" s="283"/>
    </row>
    <row r="111" spans="1:14" s="25" customFormat="1" ht="11.1" customHeight="1" x14ac:dyDescent="0.15">
      <c r="A111" s="25">
        <v>24</v>
      </c>
      <c r="B111" s="136">
        <v>5</v>
      </c>
      <c r="C111" s="136">
        <v>5</v>
      </c>
      <c r="D111" s="83"/>
      <c r="E111" s="79"/>
      <c r="F111" s="82"/>
      <c r="G111" s="137"/>
      <c r="H111" s="141"/>
      <c r="I111" s="534" t="s">
        <v>526</v>
      </c>
      <c r="J111" s="535"/>
      <c r="K111" s="113">
        <v>0</v>
      </c>
      <c r="L111" s="103">
        <v>0</v>
      </c>
      <c r="N111" s="283"/>
    </row>
    <row r="112" spans="1:14" s="25" customFormat="1" ht="11.1" customHeight="1" x14ac:dyDescent="0.15">
      <c r="A112" s="25">
        <v>24</v>
      </c>
      <c r="B112" s="136">
        <v>5</v>
      </c>
      <c r="C112" s="136">
        <v>6</v>
      </c>
      <c r="D112" s="83"/>
      <c r="E112" s="79"/>
      <c r="F112" s="84"/>
      <c r="G112" s="139"/>
      <c r="H112" s="142"/>
      <c r="I112" s="534" t="s">
        <v>527</v>
      </c>
      <c r="J112" s="535"/>
      <c r="K112" s="113">
        <v>0</v>
      </c>
      <c r="L112" s="103">
        <v>0</v>
      </c>
      <c r="N112" s="283"/>
    </row>
    <row r="113" spans="1:14" s="25" customFormat="1" ht="11.1" customHeight="1" x14ac:dyDescent="0.15">
      <c r="A113" s="25">
        <v>24</v>
      </c>
      <c r="B113" s="136">
        <v>5</v>
      </c>
      <c r="C113" s="136">
        <v>7</v>
      </c>
      <c r="D113" s="83"/>
      <c r="E113" s="79"/>
      <c r="F113" s="82"/>
      <c r="G113" s="137"/>
      <c r="H113" s="141"/>
      <c r="I113" s="534" t="s">
        <v>528</v>
      </c>
      <c r="J113" s="535"/>
      <c r="K113" s="113">
        <v>0</v>
      </c>
      <c r="L113" s="103">
        <v>0</v>
      </c>
      <c r="N113" s="283"/>
    </row>
    <row r="114" spans="1:14" s="25" customFormat="1" ht="11.1" customHeight="1" x14ac:dyDescent="0.15">
      <c r="A114" s="25">
        <v>24</v>
      </c>
      <c r="B114" s="136">
        <v>5</v>
      </c>
      <c r="C114" s="136">
        <v>8</v>
      </c>
      <c r="D114" s="83"/>
      <c r="E114" s="79"/>
      <c r="F114" s="82"/>
      <c r="G114" s="137"/>
      <c r="H114" s="141"/>
      <c r="I114" s="534" t="s">
        <v>529</v>
      </c>
      <c r="J114" s="535"/>
      <c r="K114" s="113">
        <v>0</v>
      </c>
      <c r="L114" s="103">
        <v>0</v>
      </c>
      <c r="N114" s="283"/>
    </row>
    <row r="115" spans="1:14" s="25" customFormat="1" ht="11.1" customHeight="1" x14ac:dyDescent="0.15">
      <c r="A115" s="25">
        <v>24</v>
      </c>
      <c r="B115" s="136">
        <v>5</v>
      </c>
      <c r="C115" s="136">
        <v>9</v>
      </c>
      <c r="D115" s="83"/>
      <c r="E115" s="79"/>
      <c r="F115" s="82"/>
      <c r="G115" s="137"/>
      <c r="H115" s="141"/>
      <c r="I115" s="534" t="s">
        <v>530</v>
      </c>
      <c r="J115" s="535"/>
      <c r="K115" s="113">
        <v>0</v>
      </c>
      <c r="L115" s="103">
        <v>0</v>
      </c>
      <c r="N115" s="283"/>
    </row>
    <row r="116" spans="1:14" s="25" customFormat="1" ht="11.1" customHeight="1" x14ac:dyDescent="0.15">
      <c r="A116" s="25">
        <v>24</v>
      </c>
      <c r="B116" s="136">
        <v>5</v>
      </c>
      <c r="C116" s="136">
        <v>10</v>
      </c>
      <c r="D116" s="83"/>
      <c r="E116" s="79"/>
      <c r="F116" s="82"/>
      <c r="G116" s="137"/>
      <c r="H116" s="141"/>
      <c r="I116" s="534" t="s">
        <v>531</v>
      </c>
      <c r="J116" s="535"/>
      <c r="K116" s="113">
        <v>0</v>
      </c>
      <c r="L116" s="103">
        <v>0</v>
      </c>
      <c r="N116" s="283"/>
    </row>
    <row r="117" spans="1:14" s="25" customFormat="1" ht="11.1" customHeight="1" x14ac:dyDescent="0.15">
      <c r="A117" s="25">
        <v>24</v>
      </c>
      <c r="B117" s="136">
        <v>5</v>
      </c>
      <c r="C117" s="136">
        <v>11</v>
      </c>
      <c r="D117" s="83"/>
      <c r="E117" s="79"/>
      <c r="F117" s="82"/>
      <c r="G117" s="137"/>
      <c r="H117" s="141"/>
      <c r="I117" s="534" t="s">
        <v>380</v>
      </c>
      <c r="J117" s="535"/>
      <c r="K117" s="113">
        <v>0</v>
      </c>
      <c r="L117" s="103">
        <v>0</v>
      </c>
      <c r="N117" s="283"/>
    </row>
    <row r="118" spans="1:14" s="25" customFormat="1" ht="11.1" customHeight="1" x14ac:dyDescent="0.15">
      <c r="A118" s="25">
        <v>24</v>
      </c>
      <c r="B118" s="136">
        <v>5</v>
      </c>
      <c r="C118" s="136">
        <v>12</v>
      </c>
      <c r="D118" s="83"/>
      <c r="E118" s="79"/>
      <c r="F118" s="82"/>
      <c r="G118" s="137"/>
      <c r="H118" s="141"/>
      <c r="I118" s="534" t="s">
        <v>381</v>
      </c>
      <c r="J118" s="535"/>
      <c r="K118" s="113">
        <v>296784</v>
      </c>
      <c r="L118" s="103">
        <v>0</v>
      </c>
      <c r="N118" s="283"/>
    </row>
    <row r="119" spans="1:14" s="25" customFormat="1" ht="11.1" customHeight="1" x14ac:dyDescent="0.15">
      <c r="A119" s="25">
        <v>24</v>
      </c>
      <c r="B119" s="136">
        <v>5</v>
      </c>
      <c r="C119" s="136">
        <v>13</v>
      </c>
      <c r="D119" s="83"/>
      <c r="E119" s="79"/>
      <c r="F119" s="82"/>
      <c r="G119" s="137"/>
      <c r="H119" s="545" t="s">
        <v>382</v>
      </c>
      <c r="I119" s="546"/>
      <c r="J119" s="547"/>
      <c r="K119" s="114">
        <v>0</v>
      </c>
      <c r="L119" s="114">
        <v>0</v>
      </c>
      <c r="N119" s="283"/>
    </row>
    <row r="120" spans="1:14" s="25" customFormat="1" ht="11.1" customHeight="1" x14ac:dyDescent="0.15">
      <c r="A120" s="25">
        <v>24</v>
      </c>
      <c r="B120" s="136">
        <v>5</v>
      </c>
      <c r="C120" s="136">
        <v>14</v>
      </c>
      <c r="D120" s="83"/>
      <c r="E120" s="79"/>
      <c r="F120" s="82"/>
      <c r="G120" s="137"/>
      <c r="H120" s="548" t="s">
        <v>520</v>
      </c>
      <c r="I120" s="548"/>
      <c r="J120" s="549"/>
      <c r="K120" s="274">
        <v>296784</v>
      </c>
      <c r="L120" s="134">
        <v>0</v>
      </c>
      <c r="N120" s="283"/>
    </row>
    <row r="121" spans="1:14" s="25" customFormat="1" ht="11.1" customHeight="1" thickBot="1" x14ac:dyDescent="0.2">
      <c r="A121" s="25">
        <v>24</v>
      </c>
      <c r="B121" s="136">
        <v>5</v>
      </c>
      <c r="C121" s="136">
        <v>15</v>
      </c>
      <c r="D121" s="83"/>
      <c r="E121" s="79"/>
      <c r="F121" s="82"/>
      <c r="G121" s="137"/>
      <c r="H121" s="548" t="s">
        <v>521</v>
      </c>
      <c r="I121" s="548"/>
      <c r="J121" s="549"/>
      <c r="K121" s="134">
        <v>0</v>
      </c>
      <c r="L121" s="134">
        <v>0</v>
      </c>
      <c r="N121" s="284"/>
    </row>
    <row r="122" spans="1:14" s="115" customFormat="1" ht="11.1" customHeight="1" x14ac:dyDescent="0.15">
      <c r="A122" s="115">
        <v>24</v>
      </c>
      <c r="B122" s="138">
        <v>6</v>
      </c>
      <c r="C122" s="138">
        <v>1</v>
      </c>
      <c r="D122" s="536" t="s">
        <v>388</v>
      </c>
      <c r="E122" s="537"/>
      <c r="F122" s="537"/>
      <c r="G122" s="537"/>
      <c r="H122" s="538"/>
      <c r="I122" s="539" t="s">
        <v>370</v>
      </c>
      <c r="J122" s="540"/>
      <c r="K122" s="118">
        <v>0</v>
      </c>
      <c r="L122" s="118">
        <v>0</v>
      </c>
      <c r="N122" s="112"/>
    </row>
    <row r="123" spans="1:14" s="25" customFormat="1" ht="11.1" customHeight="1" x14ac:dyDescent="0.15">
      <c r="A123" s="25">
        <v>24</v>
      </c>
      <c r="B123" s="136">
        <v>6</v>
      </c>
      <c r="C123" s="136">
        <v>2</v>
      </c>
      <c r="D123" s="78"/>
      <c r="E123" s="79"/>
      <c r="F123" s="139"/>
      <c r="G123" s="139"/>
      <c r="H123" s="80"/>
      <c r="I123" s="534" t="s">
        <v>523</v>
      </c>
      <c r="J123" s="535"/>
      <c r="K123" s="103">
        <v>143600</v>
      </c>
      <c r="L123" s="103">
        <v>0</v>
      </c>
      <c r="N123" s="112"/>
    </row>
    <row r="124" spans="1:14" s="25" customFormat="1" ht="11.1" customHeight="1" x14ac:dyDescent="0.15">
      <c r="A124" s="25">
        <v>24</v>
      </c>
      <c r="B124" s="136">
        <v>6</v>
      </c>
      <c r="C124" s="136">
        <v>3</v>
      </c>
      <c r="D124" s="81"/>
      <c r="E124" s="79"/>
      <c r="F124" s="82"/>
      <c r="G124" s="137"/>
      <c r="H124" s="80"/>
      <c r="I124" s="534" t="s">
        <v>524</v>
      </c>
      <c r="J124" s="535"/>
      <c r="K124" s="103">
        <v>0</v>
      </c>
      <c r="L124" s="103">
        <v>0</v>
      </c>
    </row>
    <row r="125" spans="1:14" s="25" customFormat="1" ht="11.1" customHeight="1" x14ac:dyDescent="0.15">
      <c r="A125" s="25">
        <v>24</v>
      </c>
      <c r="B125" s="136">
        <v>6</v>
      </c>
      <c r="C125" s="136">
        <v>4</v>
      </c>
      <c r="D125" s="81"/>
      <c r="E125" s="140"/>
      <c r="F125" s="140"/>
      <c r="G125" s="140"/>
      <c r="H125" s="80"/>
      <c r="I125" s="534" t="s">
        <v>525</v>
      </c>
      <c r="J125" s="535"/>
      <c r="K125" s="103">
        <v>0</v>
      </c>
      <c r="L125" s="103">
        <v>0</v>
      </c>
    </row>
    <row r="126" spans="1:14" s="25" customFormat="1" ht="11.1" customHeight="1" x14ac:dyDescent="0.15">
      <c r="A126" s="25">
        <v>24</v>
      </c>
      <c r="B126" s="136">
        <v>6</v>
      </c>
      <c r="C126" s="136">
        <v>5</v>
      </c>
      <c r="D126" s="83"/>
      <c r="E126" s="79"/>
      <c r="F126" s="82"/>
      <c r="G126" s="137"/>
      <c r="H126" s="141"/>
      <c r="I126" s="534" t="s">
        <v>526</v>
      </c>
      <c r="J126" s="535"/>
      <c r="K126" s="103">
        <v>0</v>
      </c>
      <c r="L126" s="103">
        <v>0</v>
      </c>
    </row>
    <row r="127" spans="1:14" s="25" customFormat="1" ht="11.1" customHeight="1" x14ac:dyDescent="0.15">
      <c r="A127" s="25">
        <v>24</v>
      </c>
      <c r="B127" s="136">
        <v>6</v>
      </c>
      <c r="C127" s="136">
        <v>6</v>
      </c>
      <c r="D127" s="83"/>
      <c r="E127" s="79"/>
      <c r="F127" s="84"/>
      <c r="G127" s="139"/>
      <c r="H127" s="142"/>
      <c r="I127" s="534" t="s">
        <v>527</v>
      </c>
      <c r="J127" s="535"/>
      <c r="K127" s="103">
        <v>0</v>
      </c>
      <c r="L127" s="103">
        <v>0</v>
      </c>
    </row>
    <row r="128" spans="1:14" s="25" customFormat="1" ht="11.1" customHeight="1" x14ac:dyDescent="0.15">
      <c r="A128" s="25">
        <v>24</v>
      </c>
      <c r="B128" s="136">
        <v>6</v>
      </c>
      <c r="C128" s="136">
        <v>7</v>
      </c>
      <c r="D128" s="83"/>
      <c r="E128" s="79"/>
      <c r="F128" s="82"/>
      <c r="G128" s="137"/>
      <c r="H128" s="141"/>
      <c r="I128" s="534" t="s">
        <v>528</v>
      </c>
      <c r="J128" s="535"/>
      <c r="K128" s="103">
        <v>0</v>
      </c>
      <c r="L128" s="103">
        <v>0</v>
      </c>
    </row>
    <row r="129" spans="1:12" s="25" customFormat="1" ht="11.1" customHeight="1" x14ac:dyDescent="0.15">
      <c r="A129" s="25">
        <v>24</v>
      </c>
      <c r="B129" s="136">
        <v>6</v>
      </c>
      <c r="C129" s="136">
        <v>8</v>
      </c>
      <c r="D129" s="83"/>
      <c r="E129" s="79"/>
      <c r="F129" s="82"/>
      <c r="G129" s="137"/>
      <c r="H129" s="141"/>
      <c r="I129" s="534" t="s">
        <v>529</v>
      </c>
      <c r="J129" s="535"/>
      <c r="K129" s="103">
        <v>0</v>
      </c>
      <c r="L129" s="103">
        <v>0</v>
      </c>
    </row>
    <row r="130" spans="1:12" s="25" customFormat="1" ht="11.1" customHeight="1" x14ac:dyDescent="0.15">
      <c r="A130" s="25">
        <v>24</v>
      </c>
      <c r="B130" s="136">
        <v>6</v>
      </c>
      <c r="C130" s="136">
        <v>9</v>
      </c>
      <c r="D130" s="83"/>
      <c r="E130" s="79"/>
      <c r="F130" s="82"/>
      <c r="G130" s="137"/>
      <c r="H130" s="141"/>
      <c r="I130" s="534" t="s">
        <v>530</v>
      </c>
      <c r="J130" s="535"/>
      <c r="K130" s="103">
        <v>0</v>
      </c>
      <c r="L130" s="103">
        <v>0</v>
      </c>
    </row>
    <row r="131" spans="1:12" s="25" customFormat="1" ht="11.1" customHeight="1" x14ac:dyDescent="0.15">
      <c r="A131" s="25">
        <v>24</v>
      </c>
      <c r="B131" s="136">
        <v>6</v>
      </c>
      <c r="C131" s="136">
        <v>10</v>
      </c>
      <c r="D131" s="83"/>
      <c r="E131" s="79"/>
      <c r="F131" s="82"/>
      <c r="G131" s="137"/>
      <c r="H131" s="141"/>
      <c r="I131" s="534" t="s">
        <v>531</v>
      </c>
      <c r="J131" s="535"/>
      <c r="K131" s="103">
        <v>0</v>
      </c>
      <c r="L131" s="103">
        <v>0</v>
      </c>
    </row>
    <row r="132" spans="1:12" s="25" customFormat="1" ht="11.1" customHeight="1" x14ac:dyDescent="0.15">
      <c r="A132" s="25">
        <v>24</v>
      </c>
      <c r="B132" s="136">
        <v>6</v>
      </c>
      <c r="C132" s="136">
        <v>11</v>
      </c>
      <c r="D132" s="83"/>
      <c r="E132" s="79"/>
      <c r="F132" s="82"/>
      <c r="G132" s="137"/>
      <c r="H132" s="141"/>
      <c r="I132" s="534" t="s">
        <v>380</v>
      </c>
      <c r="J132" s="535"/>
      <c r="K132" s="103">
        <v>0</v>
      </c>
      <c r="L132" s="103">
        <v>0</v>
      </c>
    </row>
    <row r="133" spans="1:12" s="25" customFormat="1" ht="11.1" customHeight="1" x14ac:dyDescent="0.15">
      <c r="A133" s="25">
        <v>24</v>
      </c>
      <c r="B133" s="136">
        <v>6</v>
      </c>
      <c r="C133" s="136">
        <v>12</v>
      </c>
      <c r="D133" s="83"/>
      <c r="E133" s="79"/>
      <c r="F133" s="82"/>
      <c r="G133" s="137"/>
      <c r="H133" s="141"/>
      <c r="I133" s="534" t="s">
        <v>381</v>
      </c>
      <c r="J133" s="535"/>
      <c r="K133" s="103">
        <v>143600</v>
      </c>
      <c r="L133" s="103">
        <v>0</v>
      </c>
    </row>
    <row r="134" spans="1:12" s="25" customFormat="1" ht="11.1" customHeight="1" x14ac:dyDescent="0.15">
      <c r="A134" s="25">
        <v>24</v>
      </c>
      <c r="B134" s="136">
        <v>6</v>
      </c>
      <c r="C134" s="136">
        <v>13</v>
      </c>
      <c r="D134" s="83"/>
      <c r="E134" s="79"/>
      <c r="F134" s="82"/>
      <c r="G134" s="137"/>
      <c r="H134" s="545" t="s">
        <v>382</v>
      </c>
      <c r="I134" s="546"/>
      <c r="J134" s="547"/>
      <c r="K134" s="114">
        <v>0</v>
      </c>
      <c r="L134" s="114">
        <v>0</v>
      </c>
    </row>
    <row r="135" spans="1:12" s="25" customFormat="1" ht="11.1" customHeight="1" x14ac:dyDescent="0.15">
      <c r="A135" s="25">
        <v>24</v>
      </c>
      <c r="B135" s="136">
        <v>6</v>
      </c>
      <c r="C135" s="136">
        <v>14</v>
      </c>
      <c r="D135" s="83"/>
      <c r="E135" s="79"/>
      <c r="F135" s="82"/>
      <c r="G135" s="137"/>
      <c r="H135" s="548" t="s">
        <v>520</v>
      </c>
      <c r="I135" s="548"/>
      <c r="J135" s="549"/>
      <c r="K135" s="134">
        <v>143600</v>
      </c>
      <c r="L135" s="134">
        <v>0</v>
      </c>
    </row>
    <row r="136" spans="1:12" s="25" customFormat="1" ht="11.1" customHeight="1" thickBot="1" x14ac:dyDescent="0.2">
      <c r="A136" s="25">
        <v>24</v>
      </c>
      <c r="B136" s="136">
        <v>6</v>
      </c>
      <c r="C136" s="136">
        <v>15</v>
      </c>
      <c r="D136" s="83"/>
      <c r="E136" s="79"/>
      <c r="F136" s="82"/>
      <c r="G136" s="137"/>
      <c r="H136" s="548" t="s">
        <v>521</v>
      </c>
      <c r="I136" s="548"/>
      <c r="J136" s="549"/>
      <c r="K136" s="134">
        <v>0</v>
      </c>
      <c r="L136" s="134">
        <v>0</v>
      </c>
    </row>
    <row r="137" spans="1:12" s="115" customFormat="1" ht="11.1" customHeight="1" x14ac:dyDescent="0.15">
      <c r="A137" s="115">
        <v>24</v>
      </c>
      <c r="B137" s="138">
        <v>7</v>
      </c>
      <c r="C137" s="138">
        <v>1</v>
      </c>
      <c r="D137" s="536" t="s">
        <v>389</v>
      </c>
      <c r="E137" s="537"/>
      <c r="F137" s="537"/>
      <c r="G137" s="537"/>
      <c r="H137" s="538"/>
      <c r="I137" s="539" t="s">
        <v>370</v>
      </c>
      <c r="J137" s="540"/>
      <c r="K137" s="118"/>
      <c r="L137" s="118"/>
    </row>
    <row r="138" spans="1:12" s="25" customFormat="1" ht="11.1" customHeight="1" x14ac:dyDescent="0.15">
      <c r="A138" s="25">
        <v>24</v>
      </c>
      <c r="B138" s="136">
        <v>7</v>
      </c>
      <c r="C138" s="136">
        <v>2</v>
      </c>
      <c r="D138" s="78"/>
      <c r="E138" s="79"/>
      <c r="F138" s="139"/>
      <c r="G138" s="139"/>
      <c r="H138" s="80"/>
      <c r="I138" s="534" t="s">
        <v>523</v>
      </c>
      <c r="J138" s="535"/>
      <c r="K138" s="103"/>
      <c r="L138" s="103"/>
    </row>
    <row r="139" spans="1:12" s="25" customFormat="1" ht="11.1" customHeight="1" x14ac:dyDescent="0.15">
      <c r="A139" s="25">
        <v>24</v>
      </c>
      <c r="B139" s="136">
        <v>7</v>
      </c>
      <c r="C139" s="136">
        <v>3</v>
      </c>
      <c r="D139" s="81"/>
      <c r="E139" s="79"/>
      <c r="F139" s="82"/>
      <c r="G139" s="137"/>
      <c r="H139" s="80"/>
      <c r="I139" s="534" t="s">
        <v>524</v>
      </c>
      <c r="J139" s="535"/>
      <c r="K139" s="103"/>
      <c r="L139" s="103"/>
    </row>
    <row r="140" spans="1:12" s="25" customFormat="1" ht="11.1" customHeight="1" x14ac:dyDescent="0.15">
      <c r="A140" s="25">
        <v>24</v>
      </c>
      <c r="B140" s="136">
        <v>7</v>
      </c>
      <c r="C140" s="136">
        <v>4</v>
      </c>
      <c r="D140" s="81"/>
      <c r="E140" s="140"/>
      <c r="F140" s="140"/>
      <c r="G140" s="140"/>
      <c r="H140" s="80"/>
      <c r="I140" s="534" t="s">
        <v>525</v>
      </c>
      <c r="J140" s="535"/>
      <c r="K140" s="103"/>
      <c r="L140" s="103"/>
    </row>
    <row r="141" spans="1:12" s="25" customFormat="1" ht="11.1" customHeight="1" x14ac:dyDescent="0.15">
      <c r="A141" s="25">
        <v>24</v>
      </c>
      <c r="B141" s="136">
        <v>7</v>
      </c>
      <c r="C141" s="136">
        <v>5</v>
      </c>
      <c r="D141" s="83"/>
      <c r="E141" s="79"/>
      <c r="F141" s="82"/>
      <c r="G141" s="137"/>
      <c r="H141" s="141"/>
      <c r="I141" s="534" t="s">
        <v>526</v>
      </c>
      <c r="J141" s="535"/>
      <c r="K141" s="103"/>
      <c r="L141" s="103"/>
    </row>
    <row r="142" spans="1:12" s="25" customFormat="1" ht="11.1" customHeight="1" x14ac:dyDescent="0.15">
      <c r="A142" s="25">
        <v>24</v>
      </c>
      <c r="B142" s="136">
        <v>7</v>
      </c>
      <c r="C142" s="136">
        <v>6</v>
      </c>
      <c r="D142" s="83"/>
      <c r="E142" s="79"/>
      <c r="F142" s="84"/>
      <c r="G142" s="139"/>
      <c r="H142" s="142"/>
      <c r="I142" s="534" t="s">
        <v>527</v>
      </c>
      <c r="J142" s="535"/>
      <c r="K142" s="103"/>
      <c r="L142" s="103"/>
    </row>
    <row r="143" spans="1:12" s="25" customFormat="1" ht="11.1" customHeight="1" x14ac:dyDescent="0.15">
      <c r="A143" s="25">
        <v>24</v>
      </c>
      <c r="B143" s="136">
        <v>7</v>
      </c>
      <c r="C143" s="136">
        <v>7</v>
      </c>
      <c r="D143" s="83"/>
      <c r="E143" s="79"/>
      <c r="F143" s="82"/>
      <c r="G143" s="137"/>
      <c r="H143" s="141"/>
      <c r="I143" s="534" t="s">
        <v>528</v>
      </c>
      <c r="J143" s="535"/>
      <c r="K143" s="103"/>
      <c r="L143" s="103"/>
    </row>
    <row r="144" spans="1:12" s="25" customFormat="1" ht="11.1" customHeight="1" x14ac:dyDescent="0.15">
      <c r="A144" s="25">
        <v>24</v>
      </c>
      <c r="B144" s="136">
        <v>7</v>
      </c>
      <c r="C144" s="136">
        <v>8</v>
      </c>
      <c r="D144" s="83"/>
      <c r="E144" s="79"/>
      <c r="F144" s="82"/>
      <c r="G144" s="137"/>
      <c r="H144" s="141"/>
      <c r="I144" s="534" t="s">
        <v>529</v>
      </c>
      <c r="J144" s="535"/>
      <c r="K144" s="103"/>
      <c r="L144" s="103"/>
    </row>
    <row r="145" spans="1:12" s="25" customFormat="1" ht="11.1" customHeight="1" x14ac:dyDescent="0.15">
      <c r="A145" s="25">
        <v>24</v>
      </c>
      <c r="B145" s="136">
        <v>7</v>
      </c>
      <c r="C145" s="136">
        <v>9</v>
      </c>
      <c r="D145" s="83"/>
      <c r="E145" s="79"/>
      <c r="F145" s="82"/>
      <c r="G145" s="137"/>
      <c r="H145" s="141"/>
      <c r="I145" s="534" t="s">
        <v>530</v>
      </c>
      <c r="J145" s="535"/>
      <c r="K145" s="103"/>
      <c r="L145" s="103"/>
    </row>
    <row r="146" spans="1:12" s="25" customFormat="1" ht="11.1" customHeight="1" x14ac:dyDescent="0.15">
      <c r="A146" s="25">
        <v>24</v>
      </c>
      <c r="B146" s="136">
        <v>7</v>
      </c>
      <c r="C146" s="136">
        <v>10</v>
      </c>
      <c r="D146" s="83"/>
      <c r="E146" s="79"/>
      <c r="F146" s="82"/>
      <c r="G146" s="137"/>
      <c r="H146" s="141"/>
      <c r="I146" s="534" t="s">
        <v>531</v>
      </c>
      <c r="J146" s="535"/>
      <c r="K146" s="103"/>
      <c r="L146" s="103"/>
    </row>
    <row r="147" spans="1:12" s="25" customFormat="1" ht="11.1" customHeight="1" x14ac:dyDescent="0.15">
      <c r="A147" s="25">
        <v>24</v>
      </c>
      <c r="B147" s="136">
        <v>7</v>
      </c>
      <c r="C147" s="136">
        <v>11</v>
      </c>
      <c r="D147" s="83"/>
      <c r="E147" s="79"/>
      <c r="F147" s="82"/>
      <c r="G147" s="137"/>
      <c r="H147" s="141"/>
      <c r="I147" s="534" t="s">
        <v>380</v>
      </c>
      <c r="J147" s="535"/>
      <c r="K147" s="103"/>
      <c r="L147" s="103"/>
    </row>
    <row r="148" spans="1:12" s="25" customFormat="1" ht="11.1" customHeight="1" x14ac:dyDescent="0.15">
      <c r="A148" s="25">
        <v>24</v>
      </c>
      <c r="B148" s="136">
        <v>7</v>
      </c>
      <c r="C148" s="136">
        <v>12</v>
      </c>
      <c r="D148" s="83"/>
      <c r="E148" s="79"/>
      <c r="F148" s="82"/>
      <c r="G148" s="137"/>
      <c r="H148" s="141"/>
      <c r="I148" s="534" t="s">
        <v>381</v>
      </c>
      <c r="J148" s="535"/>
      <c r="K148" s="103"/>
      <c r="L148" s="103"/>
    </row>
    <row r="149" spans="1:12" s="25" customFormat="1" ht="11.1" customHeight="1" x14ac:dyDescent="0.15">
      <c r="A149" s="25">
        <v>24</v>
      </c>
      <c r="B149" s="136">
        <v>7</v>
      </c>
      <c r="C149" s="136">
        <v>13</v>
      </c>
      <c r="D149" s="83"/>
      <c r="E149" s="79"/>
      <c r="F149" s="82"/>
      <c r="G149" s="137"/>
      <c r="H149" s="545" t="s">
        <v>382</v>
      </c>
      <c r="I149" s="546"/>
      <c r="J149" s="547"/>
      <c r="K149" s="114"/>
      <c r="L149" s="114"/>
    </row>
    <row r="150" spans="1:12" s="25" customFormat="1" ht="11.1" customHeight="1" x14ac:dyDescent="0.15">
      <c r="A150" s="25">
        <v>24</v>
      </c>
      <c r="B150" s="136">
        <v>7</v>
      </c>
      <c r="C150" s="136">
        <v>14</v>
      </c>
      <c r="D150" s="83"/>
      <c r="E150" s="79"/>
      <c r="F150" s="82"/>
      <c r="G150" s="137"/>
      <c r="H150" s="548" t="s">
        <v>520</v>
      </c>
      <c r="I150" s="548"/>
      <c r="J150" s="549"/>
      <c r="K150" s="134"/>
      <c r="L150" s="134"/>
    </row>
    <row r="151" spans="1:12" s="25" customFormat="1" ht="11.1" customHeight="1" thickBot="1" x14ac:dyDescent="0.2">
      <c r="A151" s="25">
        <v>24</v>
      </c>
      <c r="B151" s="136">
        <v>7</v>
      </c>
      <c r="C151" s="136">
        <v>15</v>
      </c>
      <c r="D151" s="83"/>
      <c r="E151" s="79"/>
      <c r="F151" s="82"/>
      <c r="G151" s="137"/>
      <c r="H151" s="548" t="s">
        <v>521</v>
      </c>
      <c r="I151" s="548"/>
      <c r="J151" s="549"/>
      <c r="K151" s="134"/>
      <c r="L151" s="134"/>
    </row>
    <row r="152" spans="1:12" s="115" customFormat="1" ht="11.1" customHeight="1" x14ac:dyDescent="0.15">
      <c r="A152" s="115">
        <v>24</v>
      </c>
      <c r="B152" s="138">
        <v>8</v>
      </c>
      <c r="C152" s="138">
        <v>1</v>
      </c>
      <c r="D152" s="536" t="s">
        <v>390</v>
      </c>
      <c r="E152" s="537"/>
      <c r="F152" s="537"/>
      <c r="G152" s="537"/>
      <c r="H152" s="538"/>
      <c r="I152" s="539" t="s">
        <v>370</v>
      </c>
      <c r="J152" s="540"/>
      <c r="K152" s="118"/>
      <c r="L152" s="118"/>
    </row>
    <row r="153" spans="1:12" s="25" customFormat="1" ht="11.1" customHeight="1" x14ac:dyDescent="0.15">
      <c r="A153" s="25">
        <v>24</v>
      </c>
      <c r="B153" s="136">
        <v>8</v>
      </c>
      <c r="C153" s="136">
        <v>2</v>
      </c>
      <c r="D153" s="78"/>
      <c r="E153" s="79"/>
      <c r="F153" s="139"/>
      <c r="G153" s="139"/>
      <c r="H153" s="80"/>
      <c r="I153" s="534" t="s">
        <v>523</v>
      </c>
      <c r="J153" s="535"/>
      <c r="K153" s="103"/>
      <c r="L153" s="103"/>
    </row>
    <row r="154" spans="1:12" s="25" customFormat="1" ht="11.1" customHeight="1" x14ac:dyDescent="0.15">
      <c r="A154" s="25">
        <v>24</v>
      </c>
      <c r="B154" s="136">
        <v>8</v>
      </c>
      <c r="C154" s="136">
        <v>3</v>
      </c>
      <c r="D154" s="81"/>
      <c r="E154" s="79"/>
      <c r="F154" s="82"/>
      <c r="G154" s="137"/>
      <c r="H154" s="80"/>
      <c r="I154" s="534" t="s">
        <v>524</v>
      </c>
      <c r="J154" s="535"/>
      <c r="K154" s="103"/>
      <c r="L154" s="103"/>
    </row>
    <row r="155" spans="1:12" s="25" customFormat="1" ht="11.1" customHeight="1" x14ac:dyDescent="0.15">
      <c r="A155" s="25">
        <v>24</v>
      </c>
      <c r="B155" s="136">
        <v>8</v>
      </c>
      <c r="C155" s="136">
        <v>4</v>
      </c>
      <c r="D155" s="81"/>
      <c r="E155" s="140"/>
      <c r="F155" s="140"/>
      <c r="G155" s="140"/>
      <c r="H155" s="80"/>
      <c r="I155" s="534" t="s">
        <v>525</v>
      </c>
      <c r="J155" s="535"/>
      <c r="K155" s="103"/>
      <c r="L155" s="103"/>
    </row>
    <row r="156" spans="1:12" s="25" customFormat="1" ht="11.1" customHeight="1" x14ac:dyDescent="0.15">
      <c r="A156" s="25">
        <v>24</v>
      </c>
      <c r="B156" s="136">
        <v>8</v>
      </c>
      <c r="C156" s="136">
        <v>5</v>
      </c>
      <c r="D156" s="83"/>
      <c r="E156" s="79"/>
      <c r="F156" s="82"/>
      <c r="G156" s="137"/>
      <c r="H156" s="141"/>
      <c r="I156" s="534" t="s">
        <v>526</v>
      </c>
      <c r="J156" s="535"/>
      <c r="K156" s="103"/>
      <c r="L156" s="103"/>
    </row>
    <row r="157" spans="1:12" s="25" customFormat="1" ht="11.1" customHeight="1" x14ac:dyDescent="0.15">
      <c r="A157" s="25">
        <v>24</v>
      </c>
      <c r="B157" s="136">
        <v>8</v>
      </c>
      <c r="C157" s="136">
        <v>6</v>
      </c>
      <c r="D157" s="83"/>
      <c r="E157" s="79"/>
      <c r="F157" s="84"/>
      <c r="G157" s="139"/>
      <c r="H157" s="142"/>
      <c r="I157" s="534" t="s">
        <v>527</v>
      </c>
      <c r="J157" s="535"/>
      <c r="K157" s="103"/>
      <c r="L157" s="103"/>
    </row>
    <row r="158" spans="1:12" s="25" customFormat="1" ht="11.1" customHeight="1" x14ac:dyDescent="0.15">
      <c r="A158" s="25">
        <v>24</v>
      </c>
      <c r="B158" s="136">
        <v>8</v>
      </c>
      <c r="C158" s="136">
        <v>7</v>
      </c>
      <c r="D158" s="83"/>
      <c r="E158" s="79"/>
      <c r="F158" s="82"/>
      <c r="G158" s="137"/>
      <c r="H158" s="141"/>
      <c r="I158" s="534" t="s">
        <v>528</v>
      </c>
      <c r="J158" s="535"/>
      <c r="K158" s="103"/>
      <c r="L158" s="103"/>
    </row>
    <row r="159" spans="1:12" s="25" customFormat="1" ht="11.1" customHeight="1" x14ac:dyDescent="0.15">
      <c r="A159" s="25">
        <v>24</v>
      </c>
      <c r="B159" s="136">
        <v>8</v>
      </c>
      <c r="C159" s="136">
        <v>8</v>
      </c>
      <c r="D159" s="83"/>
      <c r="E159" s="79"/>
      <c r="F159" s="82"/>
      <c r="G159" s="137"/>
      <c r="H159" s="141"/>
      <c r="I159" s="534" t="s">
        <v>529</v>
      </c>
      <c r="J159" s="535"/>
      <c r="K159" s="103"/>
      <c r="L159" s="103"/>
    </row>
    <row r="160" spans="1:12" s="25" customFormat="1" ht="11.1" customHeight="1" x14ac:dyDescent="0.15">
      <c r="A160" s="25">
        <v>24</v>
      </c>
      <c r="B160" s="136">
        <v>8</v>
      </c>
      <c r="C160" s="136">
        <v>9</v>
      </c>
      <c r="D160" s="83"/>
      <c r="E160" s="79"/>
      <c r="F160" s="82"/>
      <c r="G160" s="137"/>
      <c r="H160" s="141"/>
      <c r="I160" s="534" t="s">
        <v>530</v>
      </c>
      <c r="J160" s="535"/>
      <c r="K160" s="103"/>
      <c r="L160" s="103"/>
    </row>
    <row r="161" spans="1:12" s="25" customFormat="1" ht="11.1" customHeight="1" x14ac:dyDescent="0.15">
      <c r="A161" s="25">
        <v>24</v>
      </c>
      <c r="B161" s="136">
        <v>8</v>
      </c>
      <c r="C161" s="136">
        <v>10</v>
      </c>
      <c r="D161" s="83"/>
      <c r="E161" s="79"/>
      <c r="F161" s="82"/>
      <c r="G161" s="137"/>
      <c r="H161" s="141"/>
      <c r="I161" s="534" t="s">
        <v>531</v>
      </c>
      <c r="J161" s="535"/>
      <c r="K161" s="103"/>
      <c r="L161" s="103"/>
    </row>
    <row r="162" spans="1:12" s="25" customFormat="1" ht="11.1" customHeight="1" x14ac:dyDescent="0.15">
      <c r="A162" s="25">
        <v>24</v>
      </c>
      <c r="B162" s="136">
        <v>8</v>
      </c>
      <c r="C162" s="136">
        <v>11</v>
      </c>
      <c r="D162" s="83"/>
      <c r="E162" s="79"/>
      <c r="F162" s="82"/>
      <c r="G162" s="137"/>
      <c r="H162" s="141"/>
      <c r="I162" s="534" t="s">
        <v>380</v>
      </c>
      <c r="J162" s="535"/>
      <c r="K162" s="103"/>
      <c r="L162" s="103"/>
    </row>
    <row r="163" spans="1:12" s="25" customFormat="1" ht="11.1" customHeight="1" x14ac:dyDescent="0.15">
      <c r="A163" s="25">
        <v>24</v>
      </c>
      <c r="B163" s="136">
        <v>8</v>
      </c>
      <c r="C163" s="136">
        <v>12</v>
      </c>
      <c r="D163" s="83"/>
      <c r="E163" s="79"/>
      <c r="F163" s="82"/>
      <c r="G163" s="137"/>
      <c r="H163" s="141"/>
      <c r="I163" s="534" t="s">
        <v>381</v>
      </c>
      <c r="J163" s="535"/>
      <c r="K163" s="103"/>
      <c r="L163" s="103"/>
    </row>
    <row r="164" spans="1:12" s="25" customFormat="1" ht="11.1" customHeight="1" x14ac:dyDescent="0.15">
      <c r="A164" s="25">
        <v>24</v>
      </c>
      <c r="B164" s="136">
        <v>8</v>
      </c>
      <c r="C164" s="136">
        <v>13</v>
      </c>
      <c r="D164" s="83"/>
      <c r="E164" s="79"/>
      <c r="F164" s="82"/>
      <c r="G164" s="137"/>
      <c r="H164" s="545" t="s">
        <v>382</v>
      </c>
      <c r="I164" s="546"/>
      <c r="J164" s="547"/>
      <c r="K164" s="114"/>
      <c r="L164" s="114"/>
    </row>
    <row r="165" spans="1:12" s="25" customFormat="1" ht="11.1" customHeight="1" x14ac:dyDescent="0.15">
      <c r="A165" s="25">
        <v>24</v>
      </c>
      <c r="B165" s="136">
        <v>8</v>
      </c>
      <c r="C165" s="136">
        <v>14</v>
      </c>
      <c r="D165" s="83"/>
      <c r="E165" s="79"/>
      <c r="F165" s="82"/>
      <c r="G165" s="137"/>
      <c r="H165" s="548" t="s">
        <v>520</v>
      </c>
      <c r="I165" s="548"/>
      <c r="J165" s="549"/>
      <c r="K165" s="134"/>
      <c r="L165" s="134"/>
    </row>
    <row r="166" spans="1:12" s="25" customFormat="1" ht="11.1" customHeight="1" thickBot="1" x14ac:dyDescent="0.2">
      <c r="A166" s="25">
        <v>24</v>
      </c>
      <c r="B166" s="136">
        <v>8</v>
      </c>
      <c r="C166" s="136">
        <v>15</v>
      </c>
      <c r="D166" s="83"/>
      <c r="E166" s="79"/>
      <c r="F166" s="82"/>
      <c r="G166" s="137"/>
      <c r="H166" s="548" t="s">
        <v>521</v>
      </c>
      <c r="I166" s="548"/>
      <c r="J166" s="549"/>
      <c r="K166" s="134"/>
      <c r="L166" s="134"/>
    </row>
    <row r="167" spans="1:12" s="115" customFormat="1" ht="11.1" customHeight="1" x14ac:dyDescent="0.15">
      <c r="A167" s="115">
        <v>24</v>
      </c>
      <c r="B167" s="138">
        <v>9</v>
      </c>
      <c r="C167" s="138">
        <v>1</v>
      </c>
      <c r="D167" s="536" t="s">
        <v>391</v>
      </c>
      <c r="E167" s="537"/>
      <c r="F167" s="537"/>
      <c r="G167" s="537"/>
      <c r="H167" s="538"/>
      <c r="I167" s="539" t="s">
        <v>370</v>
      </c>
      <c r="J167" s="540"/>
      <c r="K167" s="118"/>
      <c r="L167" s="118"/>
    </row>
    <row r="168" spans="1:12" s="25" customFormat="1" ht="11.1" customHeight="1" x14ac:dyDescent="0.15">
      <c r="A168" s="25">
        <v>24</v>
      </c>
      <c r="B168" s="136">
        <v>9</v>
      </c>
      <c r="C168" s="136">
        <v>2</v>
      </c>
      <c r="D168" s="78"/>
      <c r="E168" s="79"/>
      <c r="F168" s="139"/>
      <c r="G168" s="139"/>
      <c r="H168" s="80"/>
      <c r="I168" s="534" t="s">
        <v>523</v>
      </c>
      <c r="J168" s="535"/>
      <c r="K168" s="103"/>
      <c r="L168" s="103"/>
    </row>
    <row r="169" spans="1:12" s="25" customFormat="1" ht="11.1" customHeight="1" x14ac:dyDescent="0.15">
      <c r="A169" s="25">
        <v>24</v>
      </c>
      <c r="B169" s="136">
        <v>9</v>
      </c>
      <c r="C169" s="136">
        <v>3</v>
      </c>
      <c r="D169" s="81"/>
      <c r="E169" s="79"/>
      <c r="F169" s="82"/>
      <c r="G169" s="137"/>
      <c r="H169" s="80"/>
      <c r="I169" s="534" t="s">
        <v>524</v>
      </c>
      <c r="J169" s="535"/>
      <c r="K169" s="103"/>
      <c r="L169" s="103"/>
    </row>
    <row r="170" spans="1:12" s="25" customFormat="1" ht="11.1" customHeight="1" x14ac:dyDescent="0.15">
      <c r="A170" s="25">
        <v>24</v>
      </c>
      <c r="B170" s="136">
        <v>9</v>
      </c>
      <c r="C170" s="136">
        <v>4</v>
      </c>
      <c r="D170" s="81"/>
      <c r="E170" s="140"/>
      <c r="F170" s="140"/>
      <c r="G170" s="140"/>
      <c r="H170" s="80"/>
      <c r="I170" s="534" t="s">
        <v>525</v>
      </c>
      <c r="J170" s="535"/>
      <c r="K170" s="103"/>
      <c r="L170" s="103"/>
    </row>
    <row r="171" spans="1:12" s="25" customFormat="1" ht="11.1" customHeight="1" x14ac:dyDescent="0.15">
      <c r="A171" s="25">
        <v>24</v>
      </c>
      <c r="B171" s="136">
        <v>9</v>
      </c>
      <c r="C171" s="136">
        <v>5</v>
      </c>
      <c r="D171" s="83"/>
      <c r="E171" s="79"/>
      <c r="F171" s="82"/>
      <c r="G171" s="137"/>
      <c r="H171" s="141"/>
      <c r="I171" s="534" t="s">
        <v>526</v>
      </c>
      <c r="J171" s="535"/>
      <c r="K171" s="103"/>
      <c r="L171" s="103"/>
    </row>
    <row r="172" spans="1:12" s="25" customFormat="1" ht="11.1" customHeight="1" x14ac:dyDescent="0.15">
      <c r="A172" s="25">
        <v>24</v>
      </c>
      <c r="B172" s="136">
        <v>9</v>
      </c>
      <c r="C172" s="136">
        <v>6</v>
      </c>
      <c r="D172" s="83"/>
      <c r="E172" s="79"/>
      <c r="F172" s="84"/>
      <c r="G172" s="139"/>
      <c r="H172" s="142"/>
      <c r="I172" s="534" t="s">
        <v>527</v>
      </c>
      <c r="J172" s="535"/>
      <c r="K172" s="103"/>
      <c r="L172" s="103"/>
    </row>
    <row r="173" spans="1:12" s="25" customFormat="1" ht="11.1" customHeight="1" x14ac:dyDescent="0.15">
      <c r="A173" s="25">
        <v>24</v>
      </c>
      <c r="B173" s="136">
        <v>9</v>
      </c>
      <c r="C173" s="136">
        <v>7</v>
      </c>
      <c r="D173" s="83"/>
      <c r="E173" s="79"/>
      <c r="F173" s="82"/>
      <c r="G173" s="137"/>
      <c r="H173" s="141"/>
      <c r="I173" s="534" t="s">
        <v>528</v>
      </c>
      <c r="J173" s="535"/>
      <c r="K173" s="103"/>
      <c r="L173" s="103"/>
    </row>
    <row r="174" spans="1:12" s="25" customFormat="1" ht="11.1" customHeight="1" x14ac:dyDescent="0.15">
      <c r="A174" s="25">
        <v>24</v>
      </c>
      <c r="B174" s="136">
        <v>9</v>
      </c>
      <c r="C174" s="136">
        <v>8</v>
      </c>
      <c r="D174" s="83"/>
      <c r="E174" s="79"/>
      <c r="F174" s="82"/>
      <c r="G174" s="137"/>
      <c r="H174" s="141"/>
      <c r="I174" s="534" t="s">
        <v>529</v>
      </c>
      <c r="J174" s="535"/>
      <c r="K174" s="103"/>
      <c r="L174" s="103"/>
    </row>
    <row r="175" spans="1:12" s="25" customFormat="1" ht="11.1" customHeight="1" x14ac:dyDescent="0.15">
      <c r="A175" s="25">
        <v>24</v>
      </c>
      <c r="B175" s="136">
        <v>9</v>
      </c>
      <c r="C175" s="136">
        <v>9</v>
      </c>
      <c r="D175" s="83"/>
      <c r="E175" s="79"/>
      <c r="F175" s="82"/>
      <c r="G175" s="137"/>
      <c r="H175" s="141"/>
      <c r="I175" s="534" t="s">
        <v>530</v>
      </c>
      <c r="J175" s="535"/>
      <c r="K175" s="103"/>
      <c r="L175" s="103"/>
    </row>
    <row r="176" spans="1:12" s="25" customFormat="1" ht="11.1" customHeight="1" x14ac:dyDescent="0.15">
      <c r="A176" s="25">
        <v>24</v>
      </c>
      <c r="B176" s="136">
        <v>9</v>
      </c>
      <c r="C176" s="136">
        <v>10</v>
      </c>
      <c r="D176" s="83"/>
      <c r="E176" s="79"/>
      <c r="F176" s="82"/>
      <c r="G176" s="137"/>
      <c r="H176" s="141"/>
      <c r="I176" s="534" t="s">
        <v>531</v>
      </c>
      <c r="J176" s="535"/>
      <c r="K176" s="103"/>
      <c r="L176" s="103"/>
    </row>
    <row r="177" spans="1:12" s="25" customFormat="1" ht="11.1" customHeight="1" x14ac:dyDescent="0.15">
      <c r="A177" s="25">
        <v>24</v>
      </c>
      <c r="B177" s="136">
        <v>9</v>
      </c>
      <c r="C177" s="136">
        <v>11</v>
      </c>
      <c r="D177" s="83"/>
      <c r="E177" s="79"/>
      <c r="F177" s="82"/>
      <c r="G177" s="137"/>
      <c r="H177" s="141"/>
      <c r="I177" s="534" t="s">
        <v>380</v>
      </c>
      <c r="J177" s="535"/>
      <c r="K177" s="103"/>
      <c r="L177" s="103"/>
    </row>
    <row r="178" spans="1:12" s="25" customFormat="1" ht="11.1" customHeight="1" x14ac:dyDescent="0.15">
      <c r="A178" s="43">
        <v>24</v>
      </c>
      <c r="B178" s="143">
        <v>9</v>
      </c>
      <c r="C178" s="143">
        <v>12</v>
      </c>
      <c r="D178" s="83"/>
      <c r="E178" s="79"/>
      <c r="F178" s="82"/>
      <c r="G178" s="137"/>
      <c r="H178" s="144"/>
      <c r="I178" s="534" t="s">
        <v>381</v>
      </c>
      <c r="J178" s="535"/>
      <c r="K178" s="103"/>
      <c r="L178" s="103"/>
    </row>
    <row r="179" spans="1:12" s="25" customFormat="1" ht="11.1" customHeight="1" x14ac:dyDescent="0.15">
      <c r="A179" s="43">
        <v>24</v>
      </c>
      <c r="B179" s="143">
        <v>9</v>
      </c>
      <c r="C179" s="143">
        <v>13</v>
      </c>
      <c r="D179" s="145"/>
      <c r="E179" s="146"/>
      <c r="F179" s="147"/>
      <c r="G179" s="148"/>
      <c r="H179" s="623" t="s">
        <v>382</v>
      </c>
      <c r="I179" s="624"/>
      <c r="J179" s="625"/>
      <c r="K179" s="114"/>
      <c r="L179" s="114"/>
    </row>
    <row r="180" spans="1:12" s="25" customFormat="1" ht="11.1" customHeight="1" x14ac:dyDescent="0.15">
      <c r="A180" s="43">
        <v>24</v>
      </c>
      <c r="B180" s="143">
        <v>9</v>
      </c>
      <c r="C180" s="143">
        <v>14</v>
      </c>
      <c r="D180" s="83"/>
      <c r="E180" s="79"/>
      <c r="F180" s="82"/>
      <c r="G180" s="137"/>
      <c r="H180" s="548" t="s">
        <v>520</v>
      </c>
      <c r="I180" s="548"/>
      <c r="J180" s="549"/>
      <c r="K180" s="134"/>
      <c r="L180" s="134"/>
    </row>
    <row r="181" spans="1:12" s="25" customFormat="1" ht="11.1" customHeight="1" thickBot="1" x14ac:dyDescent="0.2">
      <c r="A181" s="149">
        <v>24</v>
      </c>
      <c r="B181" s="150">
        <v>9</v>
      </c>
      <c r="C181" s="150">
        <v>15</v>
      </c>
      <c r="D181" s="151"/>
      <c r="E181" s="152"/>
      <c r="F181" s="153"/>
      <c r="G181" s="154"/>
      <c r="H181" s="550" t="s">
        <v>521</v>
      </c>
      <c r="I181" s="550"/>
      <c r="J181" s="551"/>
      <c r="K181" s="134"/>
      <c r="L181" s="134"/>
    </row>
    <row r="182" spans="1:12" s="115" customFormat="1" ht="11.1" customHeight="1" x14ac:dyDescent="0.15">
      <c r="A182" s="25">
        <v>24</v>
      </c>
      <c r="B182" s="136">
        <v>10</v>
      </c>
      <c r="C182" s="136">
        <v>1</v>
      </c>
      <c r="D182" s="626" t="s">
        <v>392</v>
      </c>
      <c r="E182" s="627"/>
      <c r="F182" s="627"/>
      <c r="G182" s="627"/>
      <c r="H182" s="628"/>
      <c r="I182" s="629" t="s">
        <v>370</v>
      </c>
      <c r="J182" s="630"/>
      <c r="K182" s="118"/>
      <c r="L182" s="118"/>
    </row>
    <row r="183" spans="1:12" s="25" customFormat="1" ht="11.1" customHeight="1" x14ac:dyDescent="0.15">
      <c r="A183" s="25">
        <v>24</v>
      </c>
      <c r="B183" s="136">
        <v>10</v>
      </c>
      <c r="C183" s="136">
        <v>2</v>
      </c>
      <c r="D183" s="78"/>
      <c r="E183" s="79"/>
      <c r="F183" s="139"/>
      <c r="G183" s="139"/>
      <c r="H183" s="80"/>
      <c r="I183" s="534" t="s">
        <v>523</v>
      </c>
      <c r="J183" s="535"/>
      <c r="K183" s="103"/>
      <c r="L183" s="103"/>
    </row>
    <row r="184" spans="1:12" s="25" customFormat="1" ht="11.1" customHeight="1" x14ac:dyDescent="0.15">
      <c r="A184" s="25">
        <v>24</v>
      </c>
      <c r="B184" s="136">
        <v>10</v>
      </c>
      <c r="C184" s="136">
        <v>3</v>
      </c>
      <c r="D184" s="81"/>
      <c r="E184" s="79"/>
      <c r="F184" s="82"/>
      <c r="G184" s="137"/>
      <c r="H184" s="80"/>
      <c r="I184" s="534" t="s">
        <v>524</v>
      </c>
      <c r="J184" s="535"/>
      <c r="K184" s="103"/>
      <c r="L184" s="103"/>
    </row>
    <row r="185" spans="1:12" s="25" customFormat="1" ht="11.1" customHeight="1" x14ac:dyDescent="0.15">
      <c r="A185" s="25">
        <v>24</v>
      </c>
      <c r="B185" s="136">
        <v>10</v>
      </c>
      <c r="C185" s="136">
        <v>4</v>
      </c>
      <c r="D185" s="81"/>
      <c r="E185" s="140"/>
      <c r="F185" s="140"/>
      <c r="G185" s="140"/>
      <c r="H185" s="80"/>
      <c r="I185" s="534" t="s">
        <v>525</v>
      </c>
      <c r="J185" s="535"/>
      <c r="K185" s="103"/>
      <c r="L185" s="103"/>
    </row>
    <row r="186" spans="1:12" s="25" customFormat="1" ht="11.1" customHeight="1" x14ac:dyDescent="0.15">
      <c r="A186" s="25">
        <v>24</v>
      </c>
      <c r="B186" s="136">
        <v>10</v>
      </c>
      <c r="C186" s="136">
        <v>5</v>
      </c>
      <c r="D186" s="83"/>
      <c r="E186" s="79"/>
      <c r="F186" s="82"/>
      <c r="G186" s="137"/>
      <c r="H186" s="141"/>
      <c r="I186" s="534" t="s">
        <v>526</v>
      </c>
      <c r="J186" s="535"/>
      <c r="K186" s="103"/>
      <c r="L186" s="103"/>
    </row>
    <row r="187" spans="1:12" s="25" customFormat="1" ht="11.1" customHeight="1" x14ac:dyDescent="0.15">
      <c r="A187" s="25">
        <v>24</v>
      </c>
      <c r="B187" s="136">
        <v>10</v>
      </c>
      <c r="C187" s="136">
        <v>6</v>
      </c>
      <c r="D187" s="83"/>
      <c r="E187" s="79"/>
      <c r="F187" s="84"/>
      <c r="G187" s="139"/>
      <c r="H187" s="142"/>
      <c r="I187" s="534" t="s">
        <v>527</v>
      </c>
      <c r="J187" s="535"/>
      <c r="K187" s="103"/>
      <c r="L187" s="103"/>
    </row>
    <row r="188" spans="1:12" s="25" customFormat="1" ht="11.1" customHeight="1" x14ac:dyDescent="0.15">
      <c r="A188" s="25">
        <v>24</v>
      </c>
      <c r="B188" s="136">
        <v>10</v>
      </c>
      <c r="C188" s="136">
        <v>7</v>
      </c>
      <c r="D188" s="83"/>
      <c r="E188" s="79"/>
      <c r="F188" s="82"/>
      <c r="G188" s="137"/>
      <c r="H188" s="141"/>
      <c r="I188" s="534" t="s">
        <v>528</v>
      </c>
      <c r="J188" s="535"/>
      <c r="K188" s="103"/>
      <c r="L188" s="103"/>
    </row>
    <row r="189" spans="1:12" s="25" customFormat="1" ht="11.1" customHeight="1" x14ac:dyDescent="0.15">
      <c r="A189" s="25">
        <v>24</v>
      </c>
      <c r="B189" s="136">
        <v>10</v>
      </c>
      <c r="C189" s="136">
        <v>8</v>
      </c>
      <c r="D189" s="83"/>
      <c r="E189" s="79"/>
      <c r="F189" s="82"/>
      <c r="G189" s="137"/>
      <c r="H189" s="141"/>
      <c r="I189" s="534" t="s">
        <v>529</v>
      </c>
      <c r="J189" s="535"/>
      <c r="K189" s="103"/>
      <c r="L189" s="103"/>
    </row>
    <row r="190" spans="1:12" s="25" customFormat="1" ht="11.1" customHeight="1" x14ac:dyDescent="0.15">
      <c r="A190" s="25">
        <v>24</v>
      </c>
      <c r="B190" s="136">
        <v>10</v>
      </c>
      <c r="C190" s="136">
        <v>9</v>
      </c>
      <c r="D190" s="83"/>
      <c r="E190" s="79"/>
      <c r="F190" s="82"/>
      <c r="G190" s="137"/>
      <c r="H190" s="141"/>
      <c r="I190" s="534" t="s">
        <v>530</v>
      </c>
      <c r="J190" s="535"/>
      <c r="K190" s="103"/>
      <c r="L190" s="103"/>
    </row>
    <row r="191" spans="1:12" s="25" customFormat="1" ht="11.1" customHeight="1" x14ac:dyDescent="0.15">
      <c r="A191" s="25">
        <v>24</v>
      </c>
      <c r="B191" s="136">
        <v>10</v>
      </c>
      <c r="C191" s="136">
        <v>10</v>
      </c>
      <c r="D191" s="83"/>
      <c r="E191" s="79"/>
      <c r="F191" s="82"/>
      <c r="G191" s="137"/>
      <c r="H191" s="141"/>
      <c r="I191" s="534" t="s">
        <v>531</v>
      </c>
      <c r="J191" s="535"/>
      <c r="K191" s="103"/>
      <c r="L191" s="103"/>
    </row>
    <row r="192" spans="1:12" s="25" customFormat="1" ht="11.1" customHeight="1" x14ac:dyDescent="0.15">
      <c r="A192" s="25">
        <v>24</v>
      </c>
      <c r="B192" s="136">
        <v>10</v>
      </c>
      <c r="C192" s="136">
        <v>11</v>
      </c>
      <c r="D192" s="83"/>
      <c r="E192" s="79"/>
      <c r="F192" s="82"/>
      <c r="G192" s="137"/>
      <c r="H192" s="141"/>
      <c r="I192" s="534" t="s">
        <v>380</v>
      </c>
      <c r="J192" s="535"/>
      <c r="K192" s="103"/>
      <c r="L192" s="103"/>
    </row>
    <row r="193" spans="1:12" s="25" customFormat="1" ht="11.1" customHeight="1" x14ac:dyDescent="0.15">
      <c r="A193" s="25">
        <v>24</v>
      </c>
      <c r="B193" s="136">
        <v>10</v>
      </c>
      <c r="C193" s="136">
        <v>12</v>
      </c>
      <c r="D193" s="83"/>
      <c r="E193" s="79"/>
      <c r="F193" s="82"/>
      <c r="G193" s="137"/>
      <c r="H193" s="141"/>
      <c r="I193" s="534" t="s">
        <v>381</v>
      </c>
      <c r="J193" s="535"/>
      <c r="K193" s="103"/>
      <c r="L193" s="103"/>
    </row>
    <row r="194" spans="1:12" s="25" customFormat="1" ht="11.1" customHeight="1" x14ac:dyDescent="0.15">
      <c r="A194" s="25">
        <v>24</v>
      </c>
      <c r="B194" s="136">
        <v>10</v>
      </c>
      <c r="C194" s="136">
        <v>13</v>
      </c>
      <c r="D194" s="83"/>
      <c r="E194" s="79"/>
      <c r="F194" s="82"/>
      <c r="G194" s="137"/>
      <c r="H194" s="545" t="s">
        <v>382</v>
      </c>
      <c r="I194" s="546"/>
      <c r="J194" s="547"/>
      <c r="K194" s="114"/>
      <c r="L194" s="114"/>
    </row>
    <row r="195" spans="1:12" s="25" customFormat="1" ht="11.1" customHeight="1" x14ac:dyDescent="0.15">
      <c r="A195" s="25">
        <v>24</v>
      </c>
      <c r="B195" s="136">
        <v>10</v>
      </c>
      <c r="C195" s="136">
        <v>14</v>
      </c>
      <c r="D195" s="83"/>
      <c r="E195" s="79"/>
      <c r="F195" s="82"/>
      <c r="G195" s="137"/>
      <c r="H195" s="548" t="s">
        <v>520</v>
      </c>
      <c r="I195" s="548"/>
      <c r="J195" s="549"/>
      <c r="K195" s="134"/>
      <c r="L195" s="134"/>
    </row>
    <row r="196" spans="1:12" s="25" customFormat="1" ht="11.1" customHeight="1" thickBot="1" x14ac:dyDescent="0.2">
      <c r="A196" s="25">
        <v>24</v>
      </c>
      <c r="B196" s="136">
        <v>10</v>
      </c>
      <c r="C196" s="136">
        <v>15</v>
      </c>
      <c r="D196" s="83"/>
      <c r="E196" s="79"/>
      <c r="F196" s="82"/>
      <c r="G196" s="137"/>
      <c r="H196" s="550" t="s">
        <v>521</v>
      </c>
      <c r="I196" s="550"/>
      <c r="J196" s="551"/>
      <c r="K196" s="134"/>
      <c r="L196" s="134"/>
    </row>
    <row r="197" spans="1:12" s="115" customFormat="1" ht="11.1" customHeight="1" x14ac:dyDescent="0.15">
      <c r="A197" s="115">
        <v>24</v>
      </c>
      <c r="B197" s="138">
        <v>11</v>
      </c>
      <c r="C197" s="138">
        <v>1</v>
      </c>
      <c r="D197" s="536" t="s">
        <v>393</v>
      </c>
      <c r="E197" s="537"/>
      <c r="F197" s="537"/>
      <c r="G197" s="537"/>
      <c r="H197" s="538"/>
      <c r="I197" s="539" t="s">
        <v>370</v>
      </c>
      <c r="J197" s="540"/>
      <c r="K197" s="118"/>
      <c r="L197" s="118"/>
    </row>
    <row r="198" spans="1:12" s="25" customFormat="1" ht="11.1" customHeight="1" x14ac:dyDescent="0.15">
      <c r="A198" s="25">
        <v>24</v>
      </c>
      <c r="B198" s="136">
        <v>11</v>
      </c>
      <c r="C198" s="136">
        <v>2</v>
      </c>
      <c r="D198" s="78"/>
      <c r="E198" s="79"/>
      <c r="F198" s="139"/>
      <c r="G198" s="139"/>
      <c r="H198" s="80"/>
      <c r="I198" s="534" t="s">
        <v>523</v>
      </c>
      <c r="J198" s="535"/>
      <c r="K198" s="103"/>
      <c r="L198" s="103"/>
    </row>
    <row r="199" spans="1:12" s="25" customFormat="1" ht="11.1" customHeight="1" x14ac:dyDescent="0.15">
      <c r="A199" s="25">
        <v>24</v>
      </c>
      <c r="B199" s="136">
        <v>11</v>
      </c>
      <c r="C199" s="136">
        <v>3</v>
      </c>
      <c r="D199" s="81"/>
      <c r="E199" s="79"/>
      <c r="F199" s="82"/>
      <c r="G199" s="137"/>
      <c r="H199" s="80"/>
      <c r="I199" s="534" t="s">
        <v>524</v>
      </c>
      <c r="J199" s="535"/>
      <c r="K199" s="103"/>
      <c r="L199" s="103"/>
    </row>
    <row r="200" spans="1:12" s="25" customFormat="1" ht="11.1" customHeight="1" x14ac:dyDescent="0.15">
      <c r="A200" s="25">
        <v>24</v>
      </c>
      <c r="B200" s="136">
        <v>11</v>
      </c>
      <c r="C200" s="136">
        <v>4</v>
      </c>
      <c r="D200" s="81"/>
      <c r="E200" s="140"/>
      <c r="F200" s="140"/>
      <c r="G200" s="140"/>
      <c r="H200" s="80"/>
      <c r="I200" s="534" t="s">
        <v>525</v>
      </c>
      <c r="J200" s="535"/>
      <c r="K200" s="103"/>
      <c r="L200" s="103"/>
    </row>
    <row r="201" spans="1:12" s="25" customFormat="1" ht="11.1" customHeight="1" x14ac:dyDescent="0.15">
      <c r="A201" s="25">
        <v>24</v>
      </c>
      <c r="B201" s="136">
        <v>11</v>
      </c>
      <c r="C201" s="136">
        <v>5</v>
      </c>
      <c r="D201" s="83"/>
      <c r="E201" s="79"/>
      <c r="F201" s="82"/>
      <c r="G201" s="137"/>
      <c r="H201" s="141"/>
      <c r="I201" s="534" t="s">
        <v>526</v>
      </c>
      <c r="J201" s="535"/>
      <c r="K201" s="103"/>
      <c r="L201" s="103"/>
    </row>
    <row r="202" spans="1:12" s="25" customFormat="1" ht="11.1" customHeight="1" x14ac:dyDescent="0.15">
      <c r="A202" s="25">
        <v>24</v>
      </c>
      <c r="B202" s="136">
        <v>11</v>
      </c>
      <c r="C202" s="136">
        <v>6</v>
      </c>
      <c r="D202" s="83"/>
      <c r="E202" s="79"/>
      <c r="F202" s="84"/>
      <c r="G202" s="139"/>
      <c r="H202" s="142"/>
      <c r="I202" s="534" t="s">
        <v>527</v>
      </c>
      <c r="J202" s="535"/>
      <c r="K202" s="103"/>
      <c r="L202" s="103"/>
    </row>
    <row r="203" spans="1:12" s="25" customFormat="1" ht="11.1" customHeight="1" x14ac:dyDescent="0.15">
      <c r="A203" s="25">
        <v>24</v>
      </c>
      <c r="B203" s="136">
        <v>11</v>
      </c>
      <c r="C203" s="136">
        <v>7</v>
      </c>
      <c r="D203" s="83"/>
      <c r="E203" s="79"/>
      <c r="F203" s="82"/>
      <c r="G203" s="137"/>
      <c r="H203" s="141"/>
      <c r="I203" s="534" t="s">
        <v>528</v>
      </c>
      <c r="J203" s="535"/>
      <c r="K203" s="103"/>
      <c r="L203" s="103"/>
    </row>
    <row r="204" spans="1:12" s="25" customFormat="1" ht="11.1" customHeight="1" x14ac:dyDescent="0.15">
      <c r="A204" s="25">
        <v>24</v>
      </c>
      <c r="B204" s="136">
        <v>11</v>
      </c>
      <c r="C204" s="136">
        <v>8</v>
      </c>
      <c r="D204" s="83"/>
      <c r="E204" s="79"/>
      <c r="F204" s="82"/>
      <c r="G204" s="137"/>
      <c r="H204" s="141"/>
      <c r="I204" s="534" t="s">
        <v>529</v>
      </c>
      <c r="J204" s="535"/>
      <c r="K204" s="103"/>
      <c r="L204" s="103"/>
    </row>
    <row r="205" spans="1:12" s="25" customFormat="1" ht="11.1" customHeight="1" x14ac:dyDescent="0.15">
      <c r="A205" s="25">
        <v>24</v>
      </c>
      <c r="B205" s="136">
        <v>11</v>
      </c>
      <c r="C205" s="136">
        <v>9</v>
      </c>
      <c r="D205" s="83"/>
      <c r="E205" s="79"/>
      <c r="F205" s="82"/>
      <c r="G205" s="137"/>
      <c r="H205" s="141"/>
      <c r="I205" s="534" t="s">
        <v>530</v>
      </c>
      <c r="J205" s="535"/>
      <c r="K205" s="103"/>
      <c r="L205" s="103"/>
    </row>
    <row r="206" spans="1:12" s="25" customFormat="1" ht="11.1" customHeight="1" x14ac:dyDescent="0.15">
      <c r="A206" s="25">
        <v>24</v>
      </c>
      <c r="B206" s="136">
        <v>11</v>
      </c>
      <c r="C206" s="136">
        <v>10</v>
      </c>
      <c r="D206" s="83"/>
      <c r="E206" s="79"/>
      <c r="F206" s="82"/>
      <c r="G206" s="137"/>
      <c r="H206" s="141"/>
      <c r="I206" s="534" t="s">
        <v>531</v>
      </c>
      <c r="J206" s="535"/>
      <c r="K206" s="103"/>
      <c r="L206" s="103"/>
    </row>
    <row r="207" spans="1:12" s="25" customFormat="1" ht="11.1" customHeight="1" x14ac:dyDescent="0.15">
      <c r="A207" s="25">
        <v>24</v>
      </c>
      <c r="B207" s="136">
        <v>11</v>
      </c>
      <c r="C207" s="136">
        <v>11</v>
      </c>
      <c r="D207" s="83"/>
      <c r="E207" s="79"/>
      <c r="F207" s="82"/>
      <c r="G207" s="137"/>
      <c r="H207" s="141"/>
      <c r="I207" s="534" t="s">
        <v>380</v>
      </c>
      <c r="J207" s="535"/>
      <c r="K207" s="103"/>
      <c r="L207" s="103"/>
    </row>
    <row r="208" spans="1:12" s="25" customFormat="1" ht="11.1" customHeight="1" x14ac:dyDescent="0.15">
      <c r="A208" s="25">
        <v>24</v>
      </c>
      <c r="B208" s="136">
        <v>11</v>
      </c>
      <c r="C208" s="136">
        <v>12</v>
      </c>
      <c r="D208" s="83"/>
      <c r="E208" s="79"/>
      <c r="F208" s="82"/>
      <c r="G208" s="137"/>
      <c r="H208" s="141"/>
      <c r="I208" s="534" t="s">
        <v>381</v>
      </c>
      <c r="J208" s="535"/>
      <c r="K208" s="103"/>
      <c r="L208" s="103"/>
    </row>
    <row r="209" spans="1:12" s="25" customFormat="1" ht="11.1" customHeight="1" x14ac:dyDescent="0.15">
      <c r="A209" s="25">
        <v>24</v>
      </c>
      <c r="B209" s="136">
        <v>11</v>
      </c>
      <c r="C209" s="136">
        <v>13</v>
      </c>
      <c r="D209" s="83"/>
      <c r="E209" s="79"/>
      <c r="F209" s="82"/>
      <c r="G209" s="137"/>
      <c r="H209" s="545" t="s">
        <v>382</v>
      </c>
      <c r="I209" s="546"/>
      <c r="J209" s="547"/>
      <c r="K209" s="114"/>
      <c r="L209" s="114"/>
    </row>
    <row r="210" spans="1:12" s="25" customFormat="1" ht="11.1" customHeight="1" x14ac:dyDescent="0.15">
      <c r="A210" s="25">
        <v>24</v>
      </c>
      <c r="B210" s="136">
        <v>11</v>
      </c>
      <c r="C210" s="136">
        <v>14</v>
      </c>
      <c r="D210" s="83"/>
      <c r="E210" s="79"/>
      <c r="F210" s="82"/>
      <c r="G210" s="137"/>
      <c r="H210" s="548" t="s">
        <v>520</v>
      </c>
      <c r="I210" s="548"/>
      <c r="J210" s="549"/>
      <c r="K210" s="134"/>
      <c r="L210" s="134"/>
    </row>
    <row r="211" spans="1:12" s="25" customFormat="1" ht="11.1" customHeight="1" thickBot="1" x14ac:dyDescent="0.2">
      <c r="A211" s="25">
        <v>24</v>
      </c>
      <c r="B211" s="136">
        <v>11</v>
      </c>
      <c r="C211" s="136">
        <v>15</v>
      </c>
      <c r="D211" s="83"/>
      <c r="E211" s="79"/>
      <c r="F211" s="82"/>
      <c r="G211" s="137"/>
      <c r="H211" s="550" t="s">
        <v>521</v>
      </c>
      <c r="I211" s="550"/>
      <c r="J211" s="551"/>
      <c r="K211" s="134"/>
      <c r="L211" s="134"/>
    </row>
    <row r="212" spans="1:12" s="115" customFormat="1" ht="11.1" customHeight="1" x14ac:dyDescent="0.15">
      <c r="A212" s="115">
        <v>24</v>
      </c>
      <c r="B212" s="138">
        <v>12</v>
      </c>
      <c r="C212" s="138">
        <v>1</v>
      </c>
      <c r="D212" s="536" t="s">
        <v>394</v>
      </c>
      <c r="E212" s="537"/>
      <c r="F212" s="537"/>
      <c r="G212" s="537"/>
      <c r="H212" s="538"/>
      <c r="I212" s="539" t="s">
        <v>370</v>
      </c>
      <c r="J212" s="540"/>
      <c r="K212" s="118"/>
      <c r="L212" s="118"/>
    </row>
    <row r="213" spans="1:12" s="25" customFormat="1" ht="11.1" customHeight="1" x14ac:dyDescent="0.15">
      <c r="A213" s="25">
        <v>24</v>
      </c>
      <c r="B213" s="136">
        <v>12</v>
      </c>
      <c r="C213" s="136">
        <v>2</v>
      </c>
      <c r="D213" s="78"/>
      <c r="E213" s="79"/>
      <c r="F213" s="139"/>
      <c r="G213" s="139"/>
      <c r="H213" s="80"/>
      <c r="I213" s="534" t="s">
        <v>523</v>
      </c>
      <c r="J213" s="535"/>
      <c r="K213" s="103"/>
      <c r="L213" s="103"/>
    </row>
    <row r="214" spans="1:12" s="25" customFormat="1" ht="11.1" customHeight="1" x14ac:dyDescent="0.15">
      <c r="A214" s="25">
        <v>24</v>
      </c>
      <c r="B214" s="136">
        <v>12</v>
      </c>
      <c r="C214" s="136">
        <v>3</v>
      </c>
      <c r="D214" s="81"/>
      <c r="E214" s="79"/>
      <c r="F214" s="82"/>
      <c r="G214" s="137"/>
      <c r="H214" s="80"/>
      <c r="I214" s="534" t="s">
        <v>524</v>
      </c>
      <c r="J214" s="535"/>
      <c r="K214" s="103"/>
      <c r="L214" s="103"/>
    </row>
    <row r="215" spans="1:12" s="25" customFormat="1" ht="11.1" customHeight="1" x14ac:dyDescent="0.15">
      <c r="A215" s="25">
        <v>24</v>
      </c>
      <c r="B215" s="136">
        <v>12</v>
      </c>
      <c r="C215" s="136">
        <v>4</v>
      </c>
      <c r="D215" s="81"/>
      <c r="E215" s="140"/>
      <c r="F215" s="140"/>
      <c r="G215" s="140"/>
      <c r="H215" s="80"/>
      <c r="I215" s="534" t="s">
        <v>525</v>
      </c>
      <c r="J215" s="535"/>
      <c r="K215" s="103"/>
      <c r="L215" s="103"/>
    </row>
    <row r="216" spans="1:12" s="25" customFormat="1" ht="11.1" customHeight="1" x14ac:dyDescent="0.15">
      <c r="A216" s="25">
        <v>24</v>
      </c>
      <c r="B216" s="136">
        <v>12</v>
      </c>
      <c r="C216" s="136">
        <v>5</v>
      </c>
      <c r="D216" s="83"/>
      <c r="E216" s="79"/>
      <c r="F216" s="82"/>
      <c r="G216" s="137"/>
      <c r="H216" s="141"/>
      <c r="I216" s="534" t="s">
        <v>526</v>
      </c>
      <c r="J216" s="535"/>
      <c r="K216" s="103"/>
      <c r="L216" s="103"/>
    </row>
    <row r="217" spans="1:12" s="25" customFormat="1" ht="11.1" customHeight="1" x14ac:dyDescent="0.15">
      <c r="A217" s="25">
        <v>24</v>
      </c>
      <c r="B217" s="136">
        <v>12</v>
      </c>
      <c r="C217" s="136">
        <v>6</v>
      </c>
      <c r="D217" s="83"/>
      <c r="E217" s="79"/>
      <c r="F217" s="84"/>
      <c r="G217" s="139"/>
      <c r="H217" s="142"/>
      <c r="I217" s="534" t="s">
        <v>527</v>
      </c>
      <c r="J217" s="535"/>
      <c r="K217" s="103"/>
      <c r="L217" s="103"/>
    </row>
    <row r="218" spans="1:12" s="25" customFormat="1" ht="11.1" customHeight="1" x14ac:dyDescent="0.15">
      <c r="A218" s="25">
        <v>24</v>
      </c>
      <c r="B218" s="136">
        <v>12</v>
      </c>
      <c r="C218" s="136">
        <v>7</v>
      </c>
      <c r="D218" s="83"/>
      <c r="E218" s="79"/>
      <c r="F218" s="82"/>
      <c r="G218" s="137"/>
      <c r="H218" s="141"/>
      <c r="I218" s="534" t="s">
        <v>528</v>
      </c>
      <c r="J218" s="535"/>
      <c r="K218" s="103"/>
      <c r="L218" s="103"/>
    </row>
    <row r="219" spans="1:12" s="25" customFormat="1" ht="11.1" customHeight="1" x14ac:dyDescent="0.15">
      <c r="A219" s="25">
        <v>24</v>
      </c>
      <c r="B219" s="136">
        <v>12</v>
      </c>
      <c r="C219" s="136">
        <v>8</v>
      </c>
      <c r="D219" s="83"/>
      <c r="E219" s="79"/>
      <c r="F219" s="82"/>
      <c r="G219" s="137"/>
      <c r="H219" s="141"/>
      <c r="I219" s="534" t="s">
        <v>529</v>
      </c>
      <c r="J219" s="535"/>
      <c r="K219" s="103"/>
      <c r="L219" s="103"/>
    </row>
    <row r="220" spans="1:12" s="25" customFormat="1" ht="11.1" customHeight="1" x14ac:dyDescent="0.15">
      <c r="A220" s="25">
        <v>24</v>
      </c>
      <c r="B220" s="136">
        <v>12</v>
      </c>
      <c r="C220" s="136">
        <v>9</v>
      </c>
      <c r="D220" s="83"/>
      <c r="E220" s="79"/>
      <c r="F220" s="82"/>
      <c r="G220" s="137"/>
      <c r="H220" s="141"/>
      <c r="I220" s="534" t="s">
        <v>530</v>
      </c>
      <c r="J220" s="535"/>
      <c r="K220" s="103"/>
      <c r="L220" s="103"/>
    </row>
    <row r="221" spans="1:12" s="25" customFormat="1" ht="11.1" customHeight="1" x14ac:dyDescent="0.15">
      <c r="A221" s="25">
        <v>24</v>
      </c>
      <c r="B221" s="136">
        <v>12</v>
      </c>
      <c r="C221" s="136">
        <v>10</v>
      </c>
      <c r="D221" s="83"/>
      <c r="E221" s="79"/>
      <c r="F221" s="82"/>
      <c r="G221" s="137"/>
      <c r="H221" s="141"/>
      <c r="I221" s="534" t="s">
        <v>531</v>
      </c>
      <c r="J221" s="535"/>
      <c r="K221" s="103"/>
      <c r="L221" s="103"/>
    </row>
    <row r="222" spans="1:12" s="25" customFormat="1" ht="11.1" customHeight="1" x14ac:dyDescent="0.15">
      <c r="A222" s="25">
        <v>24</v>
      </c>
      <c r="B222" s="136">
        <v>12</v>
      </c>
      <c r="C222" s="136">
        <v>11</v>
      </c>
      <c r="D222" s="83"/>
      <c r="E222" s="79"/>
      <c r="F222" s="82"/>
      <c r="G222" s="137"/>
      <c r="H222" s="141"/>
      <c r="I222" s="534" t="s">
        <v>380</v>
      </c>
      <c r="J222" s="535"/>
      <c r="K222" s="103"/>
      <c r="L222" s="103"/>
    </row>
    <row r="223" spans="1:12" s="25" customFormat="1" ht="11.1" customHeight="1" x14ac:dyDescent="0.15">
      <c r="A223" s="43">
        <v>24</v>
      </c>
      <c r="B223" s="143">
        <v>12</v>
      </c>
      <c r="C223" s="143">
        <v>12</v>
      </c>
      <c r="D223" s="83"/>
      <c r="E223" s="79"/>
      <c r="F223" s="82"/>
      <c r="G223" s="137"/>
      <c r="H223" s="144"/>
      <c r="I223" s="534" t="s">
        <v>381</v>
      </c>
      <c r="J223" s="535"/>
      <c r="K223" s="103"/>
      <c r="L223" s="103"/>
    </row>
    <row r="224" spans="1:12" s="25" customFormat="1" ht="11.1" customHeight="1" x14ac:dyDescent="0.15">
      <c r="A224" s="43">
        <v>24</v>
      </c>
      <c r="B224" s="143">
        <v>13</v>
      </c>
      <c r="C224" s="143">
        <v>13</v>
      </c>
      <c r="D224" s="83"/>
      <c r="E224" s="79"/>
      <c r="F224" s="82"/>
      <c r="G224" s="137"/>
      <c r="H224" s="578" t="s">
        <v>382</v>
      </c>
      <c r="I224" s="579"/>
      <c r="J224" s="580"/>
      <c r="K224" s="119"/>
      <c r="L224" s="119"/>
    </row>
    <row r="225" spans="1:14" s="25" customFormat="1" ht="11.1" customHeight="1" x14ac:dyDescent="0.15">
      <c r="A225" s="43">
        <v>24</v>
      </c>
      <c r="B225" s="143">
        <v>14</v>
      </c>
      <c r="C225" s="143">
        <v>14</v>
      </c>
      <c r="D225" s="83"/>
      <c r="E225" s="79"/>
      <c r="F225" s="82"/>
      <c r="G225" s="137"/>
      <c r="H225" s="548" t="s">
        <v>520</v>
      </c>
      <c r="I225" s="548"/>
      <c r="J225" s="549"/>
      <c r="K225" s="135"/>
      <c r="L225" s="135"/>
    </row>
    <row r="226" spans="1:14" s="25" customFormat="1" ht="11.1" customHeight="1" thickBot="1" x14ac:dyDescent="0.2">
      <c r="A226" s="43">
        <v>24</v>
      </c>
      <c r="B226" s="143">
        <v>15</v>
      </c>
      <c r="C226" s="143">
        <v>15</v>
      </c>
      <c r="D226" s="151"/>
      <c r="E226" s="152"/>
      <c r="F226" s="153"/>
      <c r="G226" s="154"/>
      <c r="H226" s="550" t="s">
        <v>521</v>
      </c>
      <c r="I226" s="550"/>
      <c r="J226" s="551"/>
      <c r="K226" s="135"/>
      <c r="L226" s="135"/>
    </row>
    <row r="227" spans="1:14" s="120" customFormat="1" ht="10.5" customHeight="1" x14ac:dyDescent="0.15">
      <c r="A227" s="129">
        <v>26</v>
      </c>
      <c r="B227" s="120">
        <v>1</v>
      </c>
      <c r="C227" s="120">
        <v>1</v>
      </c>
      <c r="D227" s="121"/>
      <c r="E227" s="122" t="s">
        <v>3</v>
      </c>
      <c r="F227" s="581" t="s">
        <v>60</v>
      </c>
      <c r="G227" s="581"/>
      <c r="H227" s="581"/>
      <c r="I227" s="581"/>
      <c r="J227" s="123" t="s">
        <v>22</v>
      </c>
      <c r="K227" s="128">
        <v>434885</v>
      </c>
      <c r="L227" s="128">
        <v>14902</v>
      </c>
      <c r="N227" s="282"/>
    </row>
    <row r="228" spans="1:14" s="26" customFormat="1" ht="10.5" customHeight="1" x14ac:dyDescent="0.15">
      <c r="A228" s="26">
        <v>26</v>
      </c>
      <c r="B228" s="26">
        <v>1</v>
      </c>
      <c r="C228" s="26">
        <v>2</v>
      </c>
      <c r="D228" s="85"/>
      <c r="E228" s="85"/>
      <c r="F228" s="45" t="s">
        <v>395</v>
      </c>
      <c r="G228" s="582" t="s">
        <v>396</v>
      </c>
      <c r="H228" s="582"/>
      <c r="I228" s="582"/>
      <c r="J228" s="28" t="s">
        <v>23</v>
      </c>
      <c r="K228" s="113">
        <v>68284</v>
      </c>
      <c r="L228" s="113">
        <v>14902</v>
      </c>
      <c r="N228" s="283"/>
    </row>
    <row r="229" spans="1:14" s="26" customFormat="1" ht="10.5" customHeight="1" x14ac:dyDescent="0.15">
      <c r="A229" s="26">
        <v>26</v>
      </c>
      <c r="B229" s="26">
        <v>1</v>
      </c>
      <c r="C229" s="26">
        <v>3</v>
      </c>
      <c r="D229" s="86" t="s">
        <v>7</v>
      </c>
      <c r="E229" s="85"/>
      <c r="F229" s="29"/>
      <c r="G229" s="30" t="s">
        <v>24</v>
      </c>
      <c r="H229" s="582" t="s">
        <v>397</v>
      </c>
      <c r="I229" s="582"/>
      <c r="J229" s="28"/>
      <c r="K229" s="113">
        <v>64783</v>
      </c>
      <c r="L229" s="113">
        <v>14902</v>
      </c>
      <c r="N229" s="283"/>
    </row>
    <row r="230" spans="1:14" s="26" customFormat="1" ht="10.5" customHeight="1" x14ac:dyDescent="0.15">
      <c r="A230" s="26">
        <v>26</v>
      </c>
      <c r="B230" s="26">
        <v>1</v>
      </c>
      <c r="C230" s="26">
        <v>4</v>
      </c>
      <c r="D230" s="86"/>
      <c r="E230" s="85"/>
      <c r="F230" s="29"/>
      <c r="G230" s="87"/>
      <c r="H230" s="88"/>
      <c r="I230" s="88"/>
      <c r="J230" s="89"/>
      <c r="K230" s="113">
        <v>0</v>
      </c>
      <c r="L230" s="113">
        <v>0</v>
      </c>
      <c r="N230" s="283"/>
    </row>
    <row r="231" spans="1:14" s="26" customFormat="1" ht="10.5" customHeight="1" x14ac:dyDescent="0.15">
      <c r="A231" s="26">
        <v>26</v>
      </c>
      <c r="B231" s="26">
        <v>1</v>
      </c>
      <c r="C231" s="26">
        <v>5</v>
      </c>
      <c r="D231" s="29"/>
      <c r="E231" s="85"/>
      <c r="F231" s="29"/>
      <c r="G231" s="30" t="s">
        <v>25</v>
      </c>
      <c r="H231" s="582" t="s">
        <v>108</v>
      </c>
      <c r="I231" s="582"/>
      <c r="J231" s="28"/>
      <c r="K231" s="113">
        <v>0</v>
      </c>
      <c r="L231" s="113">
        <v>0</v>
      </c>
      <c r="N231" s="283"/>
    </row>
    <row r="232" spans="1:14" s="26" customFormat="1" ht="10.5" customHeight="1" x14ac:dyDescent="0.15">
      <c r="A232" s="26">
        <v>26</v>
      </c>
      <c r="B232" s="26">
        <v>1</v>
      </c>
      <c r="C232" s="26">
        <v>6</v>
      </c>
      <c r="D232" s="29"/>
      <c r="E232" s="85"/>
      <c r="F232" s="31"/>
      <c r="G232" s="30" t="s">
        <v>26</v>
      </c>
      <c r="H232" s="582" t="s">
        <v>398</v>
      </c>
      <c r="I232" s="582"/>
      <c r="J232" s="28"/>
      <c r="K232" s="113">
        <v>3501</v>
      </c>
      <c r="L232" s="113">
        <v>0</v>
      </c>
      <c r="N232" s="283"/>
    </row>
    <row r="233" spans="1:14" s="26" customFormat="1" ht="10.5" customHeight="1" x14ac:dyDescent="0.15">
      <c r="A233" s="26">
        <v>26</v>
      </c>
      <c r="B233" s="26">
        <v>1</v>
      </c>
      <c r="C233" s="26">
        <v>7</v>
      </c>
      <c r="D233" s="29" t="s">
        <v>109</v>
      </c>
      <c r="E233" s="85"/>
      <c r="F233" s="29" t="s">
        <v>399</v>
      </c>
      <c r="G233" s="582" t="s">
        <v>400</v>
      </c>
      <c r="H233" s="582"/>
      <c r="I233" s="582"/>
      <c r="J233" s="28" t="s">
        <v>27</v>
      </c>
      <c r="K233" s="113">
        <v>366601</v>
      </c>
      <c r="L233" s="113">
        <v>0</v>
      </c>
      <c r="N233" s="283"/>
    </row>
    <row r="234" spans="1:14" s="26" customFormat="1" ht="10.5" customHeight="1" x14ac:dyDescent="0.15">
      <c r="A234" s="26">
        <v>26</v>
      </c>
      <c r="B234" s="26">
        <v>1</v>
      </c>
      <c r="C234" s="26">
        <v>8</v>
      </c>
      <c r="D234" s="29"/>
      <c r="E234" s="85"/>
      <c r="F234" s="85"/>
      <c r="G234" s="30" t="s">
        <v>24</v>
      </c>
      <c r="H234" s="582" t="s">
        <v>111</v>
      </c>
      <c r="I234" s="582"/>
      <c r="J234" s="28"/>
      <c r="K234" s="113">
        <v>0</v>
      </c>
      <c r="L234" s="113">
        <v>0</v>
      </c>
      <c r="N234" s="283"/>
    </row>
    <row r="235" spans="1:14" s="26" customFormat="1" ht="10.5" customHeight="1" x14ac:dyDescent="0.15">
      <c r="A235" s="26">
        <v>26</v>
      </c>
      <c r="B235" s="26">
        <v>1</v>
      </c>
      <c r="C235" s="26">
        <v>9</v>
      </c>
      <c r="D235" s="29"/>
      <c r="E235" s="85"/>
      <c r="F235" s="85"/>
      <c r="G235" s="31" t="s">
        <v>25</v>
      </c>
      <c r="H235" s="582" t="s">
        <v>112</v>
      </c>
      <c r="I235" s="582"/>
      <c r="J235" s="27"/>
      <c r="K235" s="113">
        <v>2510</v>
      </c>
      <c r="L235" s="113">
        <v>0</v>
      </c>
      <c r="N235" s="283"/>
    </row>
    <row r="236" spans="1:14" s="26" customFormat="1" ht="10.5" customHeight="1" x14ac:dyDescent="0.15">
      <c r="A236" s="26">
        <v>26</v>
      </c>
      <c r="B236" s="26">
        <v>1</v>
      </c>
      <c r="C236" s="26">
        <v>10</v>
      </c>
      <c r="D236" s="29" t="s">
        <v>113</v>
      </c>
      <c r="E236" s="85"/>
      <c r="F236" s="85"/>
      <c r="G236" s="30" t="s">
        <v>26</v>
      </c>
      <c r="H236" s="582" t="s">
        <v>114</v>
      </c>
      <c r="I236" s="582"/>
      <c r="J236" s="28"/>
      <c r="K236" s="113">
        <v>354307</v>
      </c>
      <c r="L236" s="113">
        <v>0</v>
      </c>
      <c r="N236" s="283"/>
    </row>
    <row r="237" spans="1:14" s="26" customFormat="1" ht="10.5" customHeight="1" x14ac:dyDescent="0.15">
      <c r="A237" s="26">
        <v>26</v>
      </c>
      <c r="B237" s="26">
        <v>1</v>
      </c>
      <c r="C237" s="26">
        <v>11</v>
      </c>
      <c r="D237" s="29"/>
      <c r="E237" s="90"/>
      <c r="F237" s="90"/>
      <c r="G237" s="31" t="s">
        <v>28</v>
      </c>
      <c r="H237" s="582" t="s">
        <v>398</v>
      </c>
      <c r="I237" s="582"/>
      <c r="J237" s="27"/>
      <c r="K237" s="113">
        <v>9784</v>
      </c>
      <c r="L237" s="113">
        <v>0</v>
      </c>
      <c r="N237" s="283"/>
    </row>
    <row r="238" spans="1:14" s="26" customFormat="1" ht="10.5" customHeight="1" x14ac:dyDescent="0.15">
      <c r="A238" s="26">
        <v>26</v>
      </c>
      <c r="B238" s="26">
        <v>1</v>
      </c>
      <c r="C238" s="26">
        <v>12</v>
      </c>
      <c r="D238" s="29"/>
      <c r="E238" s="86" t="s">
        <v>4</v>
      </c>
      <c r="F238" s="582" t="s">
        <v>61</v>
      </c>
      <c r="G238" s="582"/>
      <c r="H238" s="582"/>
      <c r="I238" s="582"/>
      <c r="J238" s="28" t="s">
        <v>29</v>
      </c>
      <c r="K238" s="113">
        <v>438754</v>
      </c>
      <c r="L238" s="113">
        <v>11982</v>
      </c>
      <c r="N238" s="283"/>
    </row>
    <row r="239" spans="1:14" s="26" customFormat="1" ht="10.5" customHeight="1" x14ac:dyDescent="0.15">
      <c r="A239" s="26">
        <v>26</v>
      </c>
      <c r="B239" s="26">
        <v>1</v>
      </c>
      <c r="C239" s="26">
        <v>13</v>
      </c>
      <c r="D239" s="29" t="s">
        <v>115</v>
      </c>
      <c r="E239" s="85"/>
      <c r="F239" s="45" t="s">
        <v>401</v>
      </c>
      <c r="G239" s="582" t="s">
        <v>402</v>
      </c>
      <c r="H239" s="582"/>
      <c r="I239" s="582"/>
      <c r="J239" s="28" t="s">
        <v>30</v>
      </c>
      <c r="K239" s="113">
        <v>438128</v>
      </c>
      <c r="L239" s="113">
        <v>11982</v>
      </c>
      <c r="N239" s="283"/>
    </row>
    <row r="240" spans="1:14" s="26" customFormat="1" ht="10.5" customHeight="1" x14ac:dyDescent="0.15">
      <c r="A240" s="26">
        <v>26</v>
      </c>
      <c r="B240" s="26">
        <v>1</v>
      </c>
      <c r="C240" s="26">
        <v>14</v>
      </c>
      <c r="D240" s="29"/>
      <c r="E240" s="85"/>
      <c r="F240" s="29"/>
      <c r="G240" s="30" t="s">
        <v>24</v>
      </c>
      <c r="H240" s="582" t="s">
        <v>403</v>
      </c>
      <c r="I240" s="582"/>
      <c r="J240" s="28"/>
      <c r="K240" s="113">
        <v>275302</v>
      </c>
      <c r="L240" s="113">
        <v>0</v>
      </c>
      <c r="N240" s="283"/>
    </row>
    <row r="241" spans="1:14" s="26" customFormat="1" ht="10.5" customHeight="1" x14ac:dyDescent="0.15">
      <c r="A241" s="26">
        <v>26</v>
      </c>
      <c r="B241" s="26">
        <v>1</v>
      </c>
      <c r="C241" s="26">
        <v>15</v>
      </c>
      <c r="D241" s="29"/>
      <c r="E241" s="85"/>
      <c r="F241" s="29"/>
      <c r="G241" s="30" t="s">
        <v>25</v>
      </c>
      <c r="H241" s="582" t="s">
        <v>404</v>
      </c>
      <c r="I241" s="582"/>
      <c r="J241" s="28"/>
      <c r="K241" s="113">
        <v>0</v>
      </c>
      <c r="L241" s="113">
        <v>0</v>
      </c>
      <c r="N241" s="283"/>
    </row>
    <row r="242" spans="1:14" s="26" customFormat="1" ht="10.5" customHeight="1" x14ac:dyDescent="0.15">
      <c r="A242" s="26">
        <v>26</v>
      </c>
      <c r="B242" s="26">
        <v>1</v>
      </c>
      <c r="C242" s="26">
        <v>16</v>
      </c>
      <c r="D242" s="29" t="s">
        <v>117</v>
      </c>
      <c r="E242" s="85"/>
      <c r="F242" s="31"/>
      <c r="G242" s="31" t="s">
        <v>26</v>
      </c>
      <c r="H242" s="582" t="s">
        <v>398</v>
      </c>
      <c r="I242" s="582"/>
      <c r="J242" s="27"/>
      <c r="K242" s="113">
        <v>162826</v>
      </c>
      <c r="L242" s="113">
        <v>11982</v>
      </c>
      <c r="N242" s="283"/>
    </row>
    <row r="243" spans="1:14" s="26" customFormat="1" ht="10.5" customHeight="1" x14ac:dyDescent="0.15">
      <c r="A243" s="26">
        <v>26</v>
      </c>
      <c r="B243" s="26">
        <v>1</v>
      </c>
      <c r="C243" s="26">
        <v>17</v>
      </c>
      <c r="D243" s="29"/>
      <c r="E243" s="85"/>
      <c r="F243" s="29" t="s">
        <v>399</v>
      </c>
      <c r="G243" s="582" t="s">
        <v>405</v>
      </c>
      <c r="H243" s="582"/>
      <c r="I243" s="582"/>
      <c r="J243" s="28" t="s">
        <v>31</v>
      </c>
      <c r="K243" s="113">
        <v>626</v>
      </c>
      <c r="L243" s="113">
        <v>0</v>
      </c>
      <c r="N243" s="283"/>
    </row>
    <row r="244" spans="1:14" s="26" customFormat="1" ht="10.5" customHeight="1" x14ac:dyDescent="0.15">
      <c r="A244" s="26">
        <v>26</v>
      </c>
      <c r="B244" s="26">
        <v>1</v>
      </c>
      <c r="C244" s="26">
        <v>18</v>
      </c>
      <c r="D244" s="29"/>
      <c r="E244" s="85"/>
      <c r="F244" s="85"/>
      <c r="G244" s="91" t="s">
        <v>24</v>
      </c>
      <c r="H244" s="583" t="s">
        <v>406</v>
      </c>
      <c r="I244" s="583"/>
      <c r="J244" s="28"/>
      <c r="K244" s="113">
        <v>626</v>
      </c>
      <c r="L244" s="113">
        <v>0</v>
      </c>
      <c r="N244" s="283"/>
    </row>
    <row r="245" spans="1:14" s="26" customFormat="1" ht="10.5" customHeight="1" x14ac:dyDescent="0.15">
      <c r="A245" s="26">
        <v>26</v>
      </c>
      <c r="B245" s="26">
        <v>1</v>
      </c>
      <c r="C245" s="26">
        <v>19</v>
      </c>
      <c r="D245" s="29" t="s">
        <v>119</v>
      </c>
      <c r="E245" s="85"/>
      <c r="F245" s="85"/>
      <c r="G245" s="92"/>
      <c r="H245" s="585" t="s">
        <v>120</v>
      </c>
      <c r="I245" s="583"/>
      <c r="J245" s="28"/>
      <c r="K245" s="113">
        <v>620</v>
      </c>
      <c r="L245" s="113">
        <v>0</v>
      </c>
      <c r="N245" s="283"/>
    </row>
    <row r="246" spans="1:14" s="26" customFormat="1" ht="10.5" customHeight="1" x14ac:dyDescent="0.15">
      <c r="A246" s="26">
        <v>26</v>
      </c>
      <c r="B246" s="26">
        <v>1</v>
      </c>
      <c r="C246" s="26">
        <v>20</v>
      </c>
      <c r="D246" s="85"/>
      <c r="E246" s="85"/>
      <c r="F246" s="85"/>
      <c r="G246" s="90"/>
      <c r="H246" s="586" t="s">
        <v>407</v>
      </c>
      <c r="I246" s="582"/>
      <c r="J246" s="28"/>
      <c r="K246" s="113">
        <v>6</v>
      </c>
      <c r="L246" s="113">
        <v>0</v>
      </c>
      <c r="N246" s="283"/>
    </row>
    <row r="247" spans="1:14" s="26" customFormat="1" ht="10.5" customHeight="1" x14ac:dyDescent="0.15">
      <c r="A247" s="26">
        <v>26</v>
      </c>
      <c r="B247" s="26">
        <v>1</v>
      </c>
      <c r="C247" s="26">
        <v>21</v>
      </c>
      <c r="D247" s="85"/>
      <c r="E247" s="90"/>
      <c r="F247" s="90"/>
      <c r="G247" s="90" t="s">
        <v>25</v>
      </c>
      <c r="H247" s="582" t="s">
        <v>398</v>
      </c>
      <c r="I247" s="582"/>
      <c r="J247" s="27"/>
      <c r="K247" s="113">
        <v>0</v>
      </c>
      <c r="L247" s="113">
        <v>0</v>
      </c>
      <c r="N247" s="283"/>
    </row>
    <row r="248" spans="1:14" s="26" customFormat="1" ht="10.5" customHeight="1" x14ac:dyDescent="0.15">
      <c r="A248" s="26">
        <v>26</v>
      </c>
      <c r="B248" s="26">
        <v>1</v>
      </c>
      <c r="C248" s="26">
        <v>22</v>
      </c>
      <c r="D248" s="90"/>
      <c r="E248" s="93" t="s">
        <v>5</v>
      </c>
      <c r="F248" s="583" t="s">
        <v>121</v>
      </c>
      <c r="G248" s="583"/>
      <c r="H248" s="583"/>
      <c r="I248" s="583"/>
      <c r="J248" s="27" t="s">
        <v>32</v>
      </c>
      <c r="K248" s="113">
        <v>-3869</v>
      </c>
      <c r="L248" s="113">
        <v>2920</v>
      </c>
      <c r="N248" s="283"/>
    </row>
    <row r="249" spans="1:14" s="26" customFormat="1" ht="10.5" customHeight="1" x14ac:dyDescent="0.15">
      <c r="A249" s="26">
        <v>26</v>
      </c>
      <c r="B249" s="26">
        <v>1</v>
      </c>
      <c r="C249" s="26">
        <v>23</v>
      </c>
      <c r="D249" s="85"/>
      <c r="E249" s="86" t="s">
        <v>3</v>
      </c>
      <c r="F249" s="582" t="s">
        <v>408</v>
      </c>
      <c r="G249" s="582"/>
      <c r="H249" s="582"/>
      <c r="I249" s="582"/>
      <c r="J249" s="28" t="s">
        <v>33</v>
      </c>
      <c r="K249" s="113">
        <v>434545</v>
      </c>
      <c r="L249" s="113">
        <v>166648</v>
      </c>
      <c r="N249" s="283"/>
    </row>
    <row r="250" spans="1:14" s="26" customFormat="1" ht="10.5" customHeight="1" x14ac:dyDescent="0.15">
      <c r="A250" s="26">
        <v>26</v>
      </c>
      <c r="B250" s="26">
        <v>1</v>
      </c>
      <c r="C250" s="26">
        <v>24</v>
      </c>
      <c r="D250" s="85"/>
      <c r="E250" s="85"/>
      <c r="F250" s="30" t="s">
        <v>409</v>
      </c>
      <c r="G250" s="582" t="s">
        <v>122</v>
      </c>
      <c r="H250" s="582"/>
      <c r="I250" s="582"/>
      <c r="J250" s="28"/>
      <c r="K250" s="113">
        <v>364900</v>
      </c>
      <c r="L250" s="113">
        <v>0</v>
      </c>
      <c r="N250" s="283"/>
    </row>
    <row r="251" spans="1:14" s="26" customFormat="1" ht="10.5" customHeight="1" x14ac:dyDescent="0.15">
      <c r="A251" s="26">
        <v>26</v>
      </c>
      <c r="B251" s="26">
        <v>1</v>
      </c>
      <c r="C251" s="157">
        <v>25</v>
      </c>
      <c r="D251" s="85"/>
      <c r="E251" s="85"/>
      <c r="F251" s="155" t="s">
        <v>399</v>
      </c>
      <c r="G251" s="584" t="s">
        <v>123</v>
      </c>
      <c r="H251" s="584"/>
      <c r="I251" s="584"/>
      <c r="J251" s="156"/>
      <c r="K251" s="113">
        <v>0</v>
      </c>
      <c r="L251" s="113">
        <v>0</v>
      </c>
      <c r="N251" s="283"/>
    </row>
    <row r="252" spans="1:14" s="26" customFormat="1" ht="10.5" customHeight="1" x14ac:dyDescent="0.15">
      <c r="A252" s="26">
        <v>26</v>
      </c>
      <c r="B252" s="26">
        <v>1</v>
      </c>
      <c r="C252" s="26">
        <v>26</v>
      </c>
      <c r="D252" s="85"/>
      <c r="E252" s="85"/>
      <c r="F252" s="30" t="s">
        <v>410</v>
      </c>
      <c r="G252" s="582" t="s">
        <v>125</v>
      </c>
      <c r="H252" s="582"/>
      <c r="I252" s="582"/>
      <c r="J252" s="28"/>
      <c r="K252" s="113">
        <v>65062</v>
      </c>
      <c r="L252" s="113">
        <v>117018</v>
      </c>
      <c r="N252" s="283"/>
    </row>
    <row r="253" spans="1:14" s="26" customFormat="1" ht="10.5" customHeight="1" x14ac:dyDescent="0.15">
      <c r="A253" s="26">
        <v>26</v>
      </c>
      <c r="B253" s="26">
        <v>1</v>
      </c>
      <c r="C253" s="26">
        <v>27</v>
      </c>
      <c r="D253" s="29" t="s">
        <v>411</v>
      </c>
      <c r="E253" s="85"/>
      <c r="F253" s="30" t="s">
        <v>412</v>
      </c>
      <c r="G253" s="582" t="s">
        <v>128</v>
      </c>
      <c r="H253" s="582"/>
      <c r="I253" s="582"/>
      <c r="J253" s="28"/>
      <c r="K253" s="113">
        <v>0</v>
      </c>
      <c r="L253" s="113">
        <v>0</v>
      </c>
      <c r="N253" s="283"/>
    </row>
    <row r="254" spans="1:14" s="26" customFormat="1" ht="10.5" customHeight="1" x14ac:dyDescent="0.15">
      <c r="A254" s="26">
        <v>26</v>
      </c>
      <c r="B254" s="26">
        <v>1</v>
      </c>
      <c r="C254" s="26">
        <v>28</v>
      </c>
      <c r="D254" s="29"/>
      <c r="E254" s="85"/>
      <c r="F254" s="30" t="s">
        <v>413</v>
      </c>
      <c r="G254" s="582" t="s">
        <v>130</v>
      </c>
      <c r="H254" s="582"/>
      <c r="I254" s="582"/>
      <c r="J254" s="28"/>
      <c r="K254" s="113">
        <v>0</v>
      </c>
      <c r="L254" s="113">
        <v>0</v>
      </c>
      <c r="N254" s="283"/>
    </row>
    <row r="255" spans="1:14" s="26" customFormat="1" ht="10.5" customHeight="1" x14ac:dyDescent="0.15">
      <c r="A255" s="26">
        <v>26</v>
      </c>
      <c r="B255" s="26">
        <v>1</v>
      </c>
      <c r="C255" s="26">
        <v>29</v>
      </c>
      <c r="D255" s="29"/>
      <c r="E255" s="85"/>
      <c r="F255" s="30" t="s">
        <v>414</v>
      </c>
      <c r="G255" s="582" t="s">
        <v>111</v>
      </c>
      <c r="H255" s="582"/>
      <c r="I255" s="582"/>
      <c r="J255" s="28"/>
      <c r="K255" s="113">
        <v>0</v>
      </c>
      <c r="L255" s="113">
        <v>0</v>
      </c>
      <c r="N255" s="283"/>
    </row>
    <row r="256" spans="1:14" s="26" customFormat="1" ht="10.5" customHeight="1" x14ac:dyDescent="0.15">
      <c r="A256" s="26">
        <v>26</v>
      </c>
      <c r="B256" s="26">
        <v>1</v>
      </c>
      <c r="C256" s="26">
        <v>30</v>
      </c>
      <c r="D256" s="29" t="s">
        <v>132</v>
      </c>
      <c r="E256" s="85"/>
      <c r="F256" s="30" t="s">
        <v>415</v>
      </c>
      <c r="G256" s="582" t="s">
        <v>416</v>
      </c>
      <c r="H256" s="582"/>
      <c r="I256" s="582"/>
      <c r="J256" s="28"/>
      <c r="K256" s="113">
        <v>0</v>
      </c>
      <c r="L256" s="113">
        <v>0</v>
      </c>
      <c r="N256" s="283"/>
    </row>
    <row r="257" spans="1:14" s="26" customFormat="1" ht="10.5" customHeight="1" x14ac:dyDescent="0.15">
      <c r="A257" s="26">
        <v>26</v>
      </c>
      <c r="B257" s="26">
        <v>1</v>
      </c>
      <c r="C257" s="26">
        <v>31</v>
      </c>
      <c r="D257" s="29"/>
      <c r="E257" s="85"/>
      <c r="F257" s="30" t="s">
        <v>417</v>
      </c>
      <c r="G257" s="582" t="s">
        <v>135</v>
      </c>
      <c r="H257" s="582"/>
      <c r="I257" s="582"/>
      <c r="J257" s="28"/>
      <c r="K257" s="113">
        <v>0</v>
      </c>
      <c r="L257" s="113">
        <v>0</v>
      </c>
      <c r="N257" s="283"/>
    </row>
    <row r="258" spans="1:14" s="26" customFormat="1" ht="10.5" customHeight="1" x14ac:dyDescent="0.15">
      <c r="A258" s="26">
        <v>26</v>
      </c>
      <c r="B258" s="26">
        <v>1</v>
      </c>
      <c r="C258" s="26">
        <v>32</v>
      </c>
      <c r="D258" s="29"/>
      <c r="E258" s="90"/>
      <c r="F258" s="31" t="s">
        <v>418</v>
      </c>
      <c r="G258" s="582" t="s">
        <v>106</v>
      </c>
      <c r="H258" s="582"/>
      <c r="I258" s="582"/>
      <c r="J258" s="27"/>
      <c r="K258" s="113">
        <v>4583</v>
      </c>
      <c r="L258" s="113">
        <v>49630</v>
      </c>
      <c r="N258" s="283"/>
    </row>
    <row r="259" spans="1:14" s="26" customFormat="1" ht="10.5" customHeight="1" x14ac:dyDescent="0.15">
      <c r="A259" s="26">
        <v>26</v>
      </c>
      <c r="B259" s="26">
        <v>1</v>
      </c>
      <c r="C259" s="26">
        <v>33</v>
      </c>
      <c r="D259" s="29" t="s">
        <v>137</v>
      </c>
      <c r="E259" s="86" t="s">
        <v>4</v>
      </c>
      <c r="F259" s="583" t="s">
        <v>419</v>
      </c>
      <c r="G259" s="583"/>
      <c r="H259" s="583"/>
      <c r="I259" s="583"/>
      <c r="J259" s="28" t="s">
        <v>34</v>
      </c>
      <c r="K259" s="113">
        <v>434545</v>
      </c>
      <c r="L259" s="113">
        <v>166648</v>
      </c>
      <c r="N259" s="283"/>
    </row>
    <row r="260" spans="1:14" s="26" customFormat="1" ht="10.5" customHeight="1" x14ac:dyDescent="0.15">
      <c r="A260" s="26">
        <v>26</v>
      </c>
      <c r="B260" s="26">
        <v>1</v>
      </c>
      <c r="C260" s="26">
        <v>34</v>
      </c>
      <c r="D260" s="29"/>
      <c r="E260" s="85"/>
      <c r="F260" s="30" t="s">
        <v>420</v>
      </c>
      <c r="G260" s="582" t="s">
        <v>138</v>
      </c>
      <c r="H260" s="582"/>
      <c r="I260" s="582"/>
      <c r="J260" s="28"/>
      <c r="K260" s="113">
        <v>397713</v>
      </c>
      <c r="L260" s="113">
        <v>166648</v>
      </c>
      <c r="N260" s="283"/>
    </row>
    <row r="261" spans="1:14" s="26" customFormat="1" ht="10.5" customHeight="1" x14ac:dyDescent="0.15">
      <c r="A261" s="26">
        <v>26</v>
      </c>
      <c r="B261" s="26">
        <v>1</v>
      </c>
      <c r="C261" s="26">
        <v>35</v>
      </c>
      <c r="D261" s="29"/>
      <c r="E261" s="85"/>
      <c r="F261" s="85"/>
      <c r="G261" s="32" t="s">
        <v>421</v>
      </c>
      <c r="H261" s="586" t="s">
        <v>403</v>
      </c>
      <c r="I261" s="582"/>
      <c r="J261" s="28"/>
      <c r="K261" s="113">
        <v>0</v>
      </c>
      <c r="L261" s="113">
        <v>0</v>
      </c>
      <c r="N261" s="283"/>
    </row>
    <row r="262" spans="1:14" s="26" customFormat="1" ht="10.5" customHeight="1" x14ac:dyDescent="0.15">
      <c r="A262" s="26">
        <v>26</v>
      </c>
      <c r="B262" s="26">
        <v>1</v>
      </c>
      <c r="C262" s="26">
        <v>36</v>
      </c>
      <c r="D262" s="29" t="s">
        <v>115</v>
      </c>
      <c r="E262" s="85"/>
      <c r="F262" s="90"/>
      <c r="G262" s="94" t="s">
        <v>422</v>
      </c>
      <c r="H262" s="586" t="s">
        <v>423</v>
      </c>
      <c r="I262" s="582"/>
      <c r="J262" s="27"/>
      <c r="K262" s="113">
        <v>0</v>
      </c>
      <c r="L262" s="113">
        <v>0</v>
      </c>
      <c r="N262" s="283"/>
    </row>
    <row r="263" spans="1:14" s="26" customFormat="1" ht="10.5" customHeight="1" x14ac:dyDescent="0.15">
      <c r="A263" s="26">
        <v>26</v>
      </c>
      <c r="B263" s="26">
        <v>1</v>
      </c>
      <c r="C263" s="26">
        <v>37</v>
      </c>
      <c r="D263" s="29"/>
      <c r="E263" s="85"/>
      <c r="F263" s="29" t="s">
        <v>401</v>
      </c>
      <c r="G263" s="586" t="s">
        <v>424</v>
      </c>
      <c r="H263" s="582"/>
      <c r="I263" s="582"/>
      <c r="J263" s="28"/>
      <c r="K263" s="113">
        <v>0</v>
      </c>
      <c r="L263" s="113">
        <v>127708</v>
      </c>
      <c r="N263" s="283"/>
    </row>
    <row r="264" spans="1:14" s="26" customFormat="1" ht="10.5" customHeight="1" x14ac:dyDescent="0.15">
      <c r="A264" s="26">
        <v>26</v>
      </c>
      <c r="B264" s="26">
        <v>1</v>
      </c>
      <c r="C264" s="26">
        <v>38</v>
      </c>
      <c r="D264" s="29"/>
      <c r="E264" s="85"/>
      <c r="F264" s="29" t="s">
        <v>425</v>
      </c>
      <c r="G264" s="586" t="s">
        <v>141</v>
      </c>
      <c r="H264" s="582"/>
      <c r="I264" s="582"/>
      <c r="J264" s="28"/>
      <c r="K264" s="113">
        <v>0</v>
      </c>
      <c r="L264" s="113">
        <v>0</v>
      </c>
      <c r="N264" s="283"/>
    </row>
    <row r="265" spans="1:14" s="26" customFormat="1" ht="10.5" customHeight="1" x14ac:dyDescent="0.15">
      <c r="A265" s="26">
        <v>26</v>
      </c>
      <c r="B265" s="26">
        <v>1</v>
      </c>
      <c r="C265" s="26">
        <v>39</v>
      </c>
      <c r="D265" s="29" t="s">
        <v>117</v>
      </c>
      <c r="E265" s="85"/>
      <c r="F265" s="29" t="s">
        <v>71</v>
      </c>
      <c r="G265" s="586" t="s">
        <v>426</v>
      </c>
      <c r="H265" s="582"/>
      <c r="I265" s="582"/>
      <c r="J265" s="28"/>
      <c r="K265" s="113">
        <v>397713</v>
      </c>
      <c r="L265" s="113">
        <v>38940</v>
      </c>
      <c r="N265" s="283"/>
    </row>
    <row r="266" spans="1:14" s="26" customFormat="1" ht="10.5" customHeight="1" x14ac:dyDescent="0.15">
      <c r="A266" s="26">
        <v>26</v>
      </c>
      <c r="B266" s="26">
        <v>1</v>
      </c>
      <c r="C266" s="26">
        <v>40</v>
      </c>
      <c r="D266" s="29"/>
      <c r="E266" s="85"/>
      <c r="F266" s="31" t="s">
        <v>73</v>
      </c>
      <c r="G266" s="586" t="s">
        <v>141</v>
      </c>
      <c r="H266" s="582"/>
      <c r="I266" s="582"/>
      <c r="J266" s="27"/>
      <c r="K266" s="113">
        <v>364900</v>
      </c>
      <c r="L266" s="113">
        <v>0</v>
      </c>
      <c r="N266" s="283"/>
    </row>
    <row r="267" spans="1:14" s="26" customFormat="1" ht="10.5" customHeight="1" x14ac:dyDescent="0.15">
      <c r="A267" s="26">
        <v>26</v>
      </c>
      <c r="B267" s="26">
        <v>1</v>
      </c>
      <c r="C267" s="26">
        <v>41</v>
      </c>
      <c r="D267" s="29"/>
      <c r="E267" s="85"/>
      <c r="F267" s="85"/>
      <c r="G267" s="45" t="s">
        <v>142</v>
      </c>
      <c r="H267" s="45" t="s">
        <v>427</v>
      </c>
      <c r="I267" s="44" t="s">
        <v>428</v>
      </c>
      <c r="J267" s="28"/>
      <c r="K267" s="113">
        <v>0</v>
      </c>
      <c r="L267" s="113">
        <v>0</v>
      </c>
      <c r="N267" s="283"/>
    </row>
    <row r="268" spans="1:14" s="26" customFormat="1" ht="10.5" customHeight="1" x14ac:dyDescent="0.15">
      <c r="A268" s="26">
        <v>26</v>
      </c>
      <c r="B268" s="26">
        <v>1</v>
      </c>
      <c r="C268" s="26">
        <v>42</v>
      </c>
      <c r="D268" s="29" t="s">
        <v>119</v>
      </c>
      <c r="E268" s="85"/>
      <c r="F268" s="29" t="s">
        <v>429</v>
      </c>
      <c r="G268" s="29" t="s">
        <v>143</v>
      </c>
      <c r="H268" s="29"/>
      <c r="I268" s="44" t="s">
        <v>430</v>
      </c>
      <c r="J268" s="28"/>
      <c r="K268" s="113">
        <v>235600</v>
      </c>
      <c r="L268" s="113">
        <v>0</v>
      </c>
      <c r="N268" s="283"/>
    </row>
    <row r="269" spans="1:14" s="26" customFormat="1" ht="10.5" customHeight="1" x14ac:dyDescent="0.15">
      <c r="A269" s="26">
        <v>26</v>
      </c>
      <c r="B269" s="26">
        <v>1</v>
      </c>
      <c r="C269" s="26">
        <v>43</v>
      </c>
      <c r="D269" s="29"/>
      <c r="E269" s="85"/>
      <c r="F269" s="29" t="s">
        <v>431</v>
      </c>
      <c r="G269" s="31" t="s">
        <v>144</v>
      </c>
      <c r="H269" s="31" t="s">
        <v>73</v>
      </c>
      <c r="I269" s="44" t="s">
        <v>432</v>
      </c>
      <c r="J269" s="28"/>
      <c r="K269" s="113">
        <v>129300</v>
      </c>
      <c r="L269" s="113">
        <v>0</v>
      </c>
      <c r="N269" s="283"/>
    </row>
    <row r="270" spans="1:14" s="26" customFormat="1" ht="10.5" customHeight="1" x14ac:dyDescent="0.15">
      <c r="A270" s="26">
        <v>26</v>
      </c>
      <c r="B270" s="26">
        <v>1</v>
      </c>
      <c r="C270" s="26">
        <v>44</v>
      </c>
      <c r="D270" s="85"/>
      <c r="E270" s="85"/>
      <c r="F270" s="29" t="s">
        <v>146</v>
      </c>
      <c r="G270" s="586" t="s">
        <v>111</v>
      </c>
      <c r="H270" s="582"/>
      <c r="I270" s="582"/>
      <c r="J270" s="28"/>
      <c r="K270" s="113">
        <v>0</v>
      </c>
      <c r="L270" s="113">
        <v>0</v>
      </c>
      <c r="N270" s="283"/>
    </row>
    <row r="271" spans="1:14" s="26" customFormat="1" ht="10.5" customHeight="1" x14ac:dyDescent="0.15">
      <c r="A271" s="26">
        <v>26</v>
      </c>
      <c r="B271" s="26">
        <v>1</v>
      </c>
      <c r="C271" s="26">
        <v>45</v>
      </c>
      <c r="D271" s="85"/>
      <c r="E271" s="85"/>
      <c r="F271" s="29" t="s">
        <v>147</v>
      </c>
      <c r="G271" s="586" t="s">
        <v>416</v>
      </c>
      <c r="H271" s="582"/>
      <c r="I271" s="582"/>
      <c r="J271" s="28"/>
      <c r="K271" s="113">
        <v>0</v>
      </c>
      <c r="L271" s="113">
        <v>0</v>
      </c>
      <c r="N271" s="283"/>
    </row>
    <row r="272" spans="1:14" s="26" customFormat="1" ht="10.5" customHeight="1" x14ac:dyDescent="0.15">
      <c r="A272" s="26">
        <v>26</v>
      </c>
      <c r="B272" s="26">
        <v>1</v>
      </c>
      <c r="C272" s="26">
        <v>46</v>
      </c>
      <c r="D272" s="85"/>
      <c r="E272" s="85"/>
      <c r="F272" s="29" t="s">
        <v>71</v>
      </c>
      <c r="G272" s="586" t="s">
        <v>433</v>
      </c>
      <c r="H272" s="582"/>
      <c r="I272" s="582"/>
      <c r="J272" s="28"/>
      <c r="K272" s="113">
        <v>0</v>
      </c>
      <c r="L272" s="113">
        <v>0</v>
      </c>
      <c r="N272" s="283"/>
    </row>
    <row r="273" spans="1:14" s="26" customFormat="1" ht="10.5" customHeight="1" x14ac:dyDescent="0.15">
      <c r="A273" s="26">
        <v>26</v>
      </c>
      <c r="B273" s="26">
        <v>1</v>
      </c>
      <c r="C273" s="26">
        <v>47</v>
      </c>
      <c r="D273" s="85"/>
      <c r="E273" s="85"/>
      <c r="F273" s="29" t="s">
        <v>73</v>
      </c>
      <c r="G273" s="586" t="s">
        <v>434</v>
      </c>
      <c r="H273" s="582"/>
      <c r="I273" s="582"/>
      <c r="J273" s="28"/>
      <c r="K273" s="113">
        <v>28230</v>
      </c>
      <c r="L273" s="113">
        <v>117018</v>
      </c>
      <c r="N273" s="283"/>
    </row>
    <row r="274" spans="1:14" s="26" customFormat="1" ht="10.5" customHeight="1" x14ac:dyDescent="0.15">
      <c r="A274" s="26">
        <v>26</v>
      </c>
      <c r="B274" s="26">
        <v>1</v>
      </c>
      <c r="C274" s="26">
        <v>48</v>
      </c>
      <c r="D274" s="85"/>
      <c r="E274" s="85"/>
      <c r="F274" s="90"/>
      <c r="G274" s="586" t="s">
        <v>106</v>
      </c>
      <c r="H274" s="582"/>
      <c r="I274" s="582"/>
      <c r="J274" s="28"/>
      <c r="K274" s="113">
        <v>4583</v>
      </c>
      <c r="L274" s="113">
        <v>49630</v>
      </c>
      <c r="N274" s="283"/>
    </row>
    <row r="275" spans="1:14" s="26" customFormat="1" ht="10.5" customHeight="1" x14ac:dyDescent="0.15">
      <c r="A275" s="26">
        <v>26</v>
      </c>
      <c r="B275" s="26">
        <v>1</v>
      </c>
      <c r="C275" s="26">
        <v>49</v>
      </c>
      <c r="D275" s="85"/>
      <c r="E275" s="85"/>
      <c r="F275" s="30" t="s">
        <v>399</v>
      </c>
      <c r="G275" s="582" t="s">
        <v>83</v>
      </c>
      <c r="H275" s="582"/>
      <c r="I275" s="582"/>
      <c r="J275" s="28" t="s">
        <v>35</v>
      </c>
      <c r="K275" s="113">
        <v>36832</v>
      </c>
      <c r="L275" s="113">
        <v>0</v>
      </c>
      <c r="N275" s="283"/>
    </row>
    <row r="276" spans="1:14" s="26" customFormat="1" ht="10.5" customHeight="1" x14ac:dyDescent="0.15">
      <c r="A276" s="26">
        <v>26</v>
      </c>
      <c r="B276" s="26">
        <v>1</v>
      </c>
      <c r="C276" s="26">
        <v>50</v>
      </c>
      <c r="D276" s="85"/>
      <c r="E276" s="85"/>
      <c r="F276" s="29" t="s">
        <v>435</v>
      </c>
      <c r="G276" s="585" t="s">
        <v>148</v>
      </c>
      <c r="H276" s="583"/>
      <c r="I276" s="583"/>
      <c r="J276" s="28"/>
      <c r="K276" s="113">
        <v>0</v>
      </c>
      <c r="L276" s="113">
        <v>0</v>
      </c>
      <c r="N276" s="283"/>
    </row>
    <row r="277" spans="1:14" s="26" customFormat="1" ht="10.5" customHeight="1" x14ac:dyDescent="0.15">
      <c r="A277" s="26">
        <v>26</v>
      </c>
      <c r="B277" s="26">
        <v>1</v>
      </c>
      <c r="C277" s="26">
        <v>51</v>
      </c>
      <c r="D277" s="85"/>
      <c r="E277" s="85"/>
      <c r="F277" s="29"/>
      <c r="G277" s="585" t="s">
        <v>436</v>
      </c>
      <c r="H277" s="583"/>
      <c r="I277" s="583"/>
      <c r="J277" s="28"/>
      <c r="K277" s="113">
        <v>0</v>
      </c>
      <c r="L277" s="113">
        <v>0</v>
      </c>
      <c r="N277" s="283"/>
    </row>
    <row r="278" spans="1:14" s="26" customFormat="1" ht="10.5" customHeight="1" x14ac:dyDescent="0.15">
      <c r="A278" s="26">
        <v>26</v>
      </c>
      <c r="B278" s="26">
        <v>1</v>
      </c>
      <c r="C278" s="26">
        <v>52</v>
      </c>
      <c r="D278" s="85"/>
      <c r="E278" s="85"/>
      <c r="F278" s="31" t="s">
        <v>437</v>
      </c>
      <c r="G278" s="587" t="s">
        <v>149</v>
      </c>
      <c r="H278" s="588"/>
      <c r="I278" s="588"/>
      <c r="J278" s="28"/>
      <c r="K278" s="113">
        <v>0</v>
      </c>
      <c r="L278" s="113">
        <v>0</v>
      </c>
      <c r="N278" s="283"/>
    </row>
    <row r="279" spans="1:14" s="26" customFormat="1" ht="10.5" customHeight="1" x14ac:dyDescent="0.15">
      <c r="A279" s="26">
        <v>26</v>
      </c>
      <c r="B279" s="26">
        <v>1</v>
      </c>
      <c r="C279" s="26">
        <v>53</v>
      </c>
      <c r="D279" s="85"/>
      <c r="E279" s="85"/>
      <c r="F279" s="30" t="s">
        <v>410</v>
      </c>
      <c r="G279" s="582" t="s">
        <v>151</v>
      </c>
      <c r="H279" s="582"/>
      <c r="I279" s="582"/>
      <c r="J279" s="28"/>
      <c r="K279" s="113">
        <v>0</v>
      </c>
      <c r="L279" s="113">
        <v>0</v>
      </c>
      <c r="N279" s="283"/>
    </row>
    <row r="280" spans="1:14" s="26" customFormat="1" ht="10.5" customHeight="1" x14ac:dyDescent="0.15">
      <c r="A280" s="26">
        <v>26</v>
      </c>
      <c r="B280" s="26">
        <v>1</v>
      </c>
      <c r="C280" s="26">
        <v>54</v>
      </c>
      <c r="D280" s="85"/>
      <c r="E280" s="85"/>
      <c r="F280" s="30" t="s">
        <v>412</v>
      </c>
      <c r="G280" s="582" t="s">
        <v>152</v>
      </c>
      <c r="H280" s="582"/>
      <c r="I280" s="582"/>
      <c r="J280" s="28"/>
      <c r="K280" s="113">
        <v>0</v>
      </c>
      <c r="L280" s="113">
        <v>0</v>
      </c>
      <c r="N280" s="283"/>
    </row>
    <row r="281" spans="1:14" s="26" customFormat="1" ht="10.5" customHeight="1" x14ac:dyDescent="0.15">
      <c r="A281" s="26">
        <v>26</v>
      </c>
      <c r="B281" s="26">
        <v>1</v>
      </c>
      <c r="C281" s="26">
        <v>55</v>
      </c>
      <c r="D281" s="85"/>
      <c r="E281" s="90"/>
      <c r="F281" s="31" t="s">
        <v>413</v>
      </c>
      <c r="G281" s="582" t="s">
        <v>438</v>
      </c>
      <c r="H281" s="582"/>
      <c r="I281" s="582"/>
      <c r="J281" s="27"/>
      <c r="K281" s="113">
        <v>0</v>
      </c>
      <c r="L281" s="113">
        <v>0</v>
      </c>
      <c r="N281" s="283"/>
    </row>
    <row r="282" spans="1:14" s="26" customFormat="1" ht="10.5" customHeight="1" x14ac:dyDescent="0.15">
      <c r="A282" s="26">
        <v>26</v>
      </c>
      <c r="B282" s="26">
        <v>1</v>
      </c>
      <c r="C282" s="26">
        <v>56</v>
      </c>
      <c r="D282" s="90"/>
      <c r="E282" s="93" t="s">
        <v>439</v>
      </c>
      <c r="F282" s="583" t="s">
        <v>440</v>
      </c>
      <c r="G282" s="583"/>
      <c r="H282" s="583"/>
      <c r="I282" s="583"/>
      <c r="J282" s="27" t="s">
        <v>36</v>
      </c>
      <c r="K282" s="113">
        <v>0</v>
      </c>
      <c r="L282" s="113">
        <v>0</v>
      </c>
      <c r="N282" s="283"/>
    </row>
    <row r="283" spans="1:14" s="26" customFormat="1" ht="10.5" customHeight="1" x14ac:dyDescent="0.15">
      <c r="A283" s="26">
        <v>26</v>
      </c>
      <c r="B283" s="26">
        <v>1</v>
      </c>
      <c r="C283" s="26">
        <v>57</v>
      </c>
      <c r="D283" s="30" t="s">
        <v>441</v>
      </c>
      <c r="E283" s="582" t="s">
        <v>155</v>
      </c>
      <c r="F283" s="582"/>
      <c r="G283" s="582"/>
      <c r="H283" s="582"/>
      <c r="I283" s="582"/>
      <c r="J283" s="28" t="s">
        <v>37</v>
      </c>
      <c r="K283" s="113">
        <v>-3869</v>
      </c>
      <c r="L283" s="113">
        <v>2920</v>
      </c>
      <c r="N283" s="283"/>
    </row>
    <row r="284" spans="1:14" s="26" customFormat="1" ht="10.5" customHeight="1" x14ac:dyDescent="0.15">
      <c r="A284" s="26">
        <v>26</v>
      </c>
      <c r="B284" s="26">
        <v>1</v>
      </c>
      <c r="C284" s="26">
        <v>58</v>
      </c>
      <c r="D284" s="30" t="s">
        <v>442</v>
      </c>
      <c r="E284" s="582" t="s">
        <v>157</v>
      </c>
      <c r="F284" s="582"/>
      <c r="G284" s="582"/>
      <c r="H284" s="582"/>
      <c r="I284" s="582"/>
      <c r="J284" s="28" t="s">
        <v>38</v>
      </c>
      <c r="K284" s="113">
        <v>0</v>
      </c>
      <c r="L284" s="113">
        <v>0</v>
      </c>
      <c r="N284" s="283"/>
    </row>
    <row r="285" spans="1:14" s="26" customFormat="1" ht="10.5" customHeight="1" x14ac:dyDescent="0.15">
      <c r="A285" s="26">
        <v>26</v>
      </c>
      <c r="B285" s="26">
        <v>1</v>
      </c>
      <c r="C285" s="26">
        <v>59</v>
      </c>
      <c r="D285" s="29" t="s">
        <v>443</v>
      </c>
      <c r="E285" s="582" t="s">
        <v>444</v>
      </c>
      <c r="F285" s="582"/>
      <c r="G285" s="582"/>
      <c r="H285" s="582"/>
      <c r="I285" s="582"/>
      <c r="J285" s="28" t="s">
        <v>39</v>
      </c>
      <c r="K285" s="113">
        <v>24870</v>
      </c>
      <c r="L285" s="113">
        <v>2127</v>
      </c>
      <c r="N285" s="283"/>
    </row>
    <row r="286" spans="1:14" s="26" customFormat="1" ht="10.5" customHeight="1" thickBot="1" x14ac:dyDescent="0.2">
      <c r="A286" s="26">
        <v>26</v>
      </c>
      <c r="B286" s="26">
        <v>1</v>
      </c>
      <c r="C286" s="26">
        <v>60</v>
      </c>
      <c r="D286" s="85"/>
      <c r="E286" s="85"/>
      <c r="F286" s="590" t="s">
        <v>445</v>
      </c>
      <c r="G286" s="590"/>
      <c r="H286" s="590"/>
      <c r="I286" s="590"/>
      <c r="J286" s="111"/>
      <c r="K286" s="125">
        <v>0</v>
      </c>
      <c r="L286" s="125">
        <v>0</v>
      </c>
      <c r="N286" s="284"/>
    </row>
    <row r="287" spans="1:14" s="120" customFormat="1" ht="10.5" customHeight="1" x14ac:dyDescent="0.15">
      <c r="A287" s="129">
        <v>26</v>
      </c>
      <c r="B287" s="120">
        <v>2</v>
      </c>
      <c r="C287" s="120">
        <v>1</v>
      </c>
      <c r="D287" s="124" t="s">
        <v>446</v>
      </c>
      <c r="E287" s="581" t="s">
        <v>447</v>
      </c>
      <c r="F287" s="581"/>
      <c r="G287" s="581"/>
      <c r="H287" s="581"/>
      <c r="I287" s="581"/>
      <c r="J287" s="123" t="s">
        <v>40</v>
      </c>
      <c r="K287" s="128">
        <v>0</v>
      </c>
      <c r="L287" s="128">
        <v>0</v>
      </c>
      <c r="N287" s="112"/>
    </row>
    <row r="288" spans="1:14" s="26" customFormat="1" ht="10.5" customHeight="1" x14ac:dyDescent="0.15">
      <c r="A288" s="26">
        <v>26</v>
      </c>
      <c r="B288" s="26">
        <v>2</v>
      </c>
      <c r="C288" s="26">
        <v>2</v>
      </c>
      <c r="D288" s="30" t="s">
        <v>448</v>
      </c>
      <c r="E288" s="589" t="s">
        <v>62</v>
      </c>
      <c r="F288" s="589"/>
      <c r="G288" s="589"/>
      <c r="H288" s="589"/>
      <c r="I288" s="589"/>
      <c r="J288" s="28" t="s">
        <v>41</v>
      </c>
      <c r="K288" s="113">
        <v>21001</v>
      </c>
      <c r="L288" s="113">
        <v>5047</v>
      </c>
      <c r="N288" s="112"/>
    </row>
    <row r="289" spans="1:14" s="26" customFormat="1" ht="10.5" customHeight="1" x14ac:dyDescent="0.15">
      <c r="A289" s="26">
        <v>26</v>
      </c>
      <c r="B289" s="26">
        <v>2</v>
      </c>
      <c r="C289" s="26">
        <v>3</v>
      </c>
      <c r="D289" s="29" t="s">
        <v>365</v>
      </c>
      <c r="E289" s="582" t="s">
        <v>449</v>
      </c>
      <c r="F289" s="582"/>
      <c r="G289" s="582"/>
      <c r="H289" s="582"/>
      <c r="I289" s="582"/>
      <c r="J289" s="28"/>
      <c r="K289" s="113">
        <v>0</v>
      </c>
      <c r="L289" s="113">
        <v>0</v>
      </c>
      <c r="N289" s="112"/>
    </row>
    <row r="290" spans="1:14" s="26" customFormat="1" ht="10.5" customHeight="1" x14ac:dyDescent="0.15">
      <c r="A290" s="26">
        <v>26</v>
      </c>
      <c r="B290" s="26">
        <v>2</v>
      </c>
      <c r="C290" s="26">
        <v>4</v>
      </c>
      <c r="D290" s="85"/>
      <c r="E290" s="29" t="s">
        <v>71</v>
      </c>
      <c r="F290" s="586" t="s">
        <v>450</v>
      </c>
      <c r="G290" s="582"/>
      <c r="H290" s="582"/>
      <c r="I290" s="582"/>
      <c r="J290" s="28"/>
      <c r="K290" s="113">
        <v>0</v>
      </c>
      <c r="L290" s="113">
        <v>0</v>
      </c>
      <c r="N290" s="112"/>
    </row>
    <row r="291" spans="1:14" s="26" customFormat="1" ht="10.5" customHeight="1" x14ac:dyDescent="0.15">
      <c r="A291" s="26">
        <v>26</v>
      </c>
      <c r="B291" s="26">
        <v>2</v>
      </c>
      <c r="C291" s="26">
        <v>5</v>
      </c>
      <c r="D291" s="85"/>
      <c r="E291" s="29"/>
      <c r="F291" s="586" t="s">
        <v>451</v>
      </c>
      <c r="G291" s="582"/>
      <c r="H291" s="582"/>
      <c r="I291" s="582"/>
      <c r="J291" s="28"/>
      <c r="K291" s="113">
        <v>0</v>
      </c>
      <c r="L291" s="113">
        <v>0</v>
      </c>
      <c r="N291" s="112"/>
    </row>
    <row r="292" spans="1:14" s="26" customFormat="1" ht="10.5" customHeight="1" x14ac:dyDescent="0.15">
      <c r="A292" s="26">
        <v>26</v>
      </c>
      <c r="B292" s="26">
        <v>2</v>
      </c>
      <c r="C292" s="26">
        <v>6</v>
      </c>
      <c r="D292" s="90"/>
      <c r="E292" s="31" t="s">
        <v>73</v>
      </c>
      <c r="F292" s="586" t="s">
        <v>452</v>
      </c>
      <c r="G292" s="582"/>
      <c r="H292" s="582"/>
      <c r="I292" s="582"/>
      <c r="J292" s="27"/>
      <c r="K292" s="113">
        <v>0</v>
      </c>
      <c r="L292" s="113">
        <v>0</v>
      </c>
      <c r="N292" s="112"/>
    </row>
    <row r="293" spans="1:14" s="26" customFormat="1" ht="10.5" customHeight="1" x14ac:dyDescent="0.15">
      <c r="A293" s="26">
        <v>26</v>
      </c>
      <c r="B293" s="26">
        <v>2</v>
      </c>
      <c r="C293" s="26">
        <v>7</v>
      </c>
      <c r="D293" s="30" t="s">
        <v>366</v>
      </c>
      <c r="E293" s="582" t="s">
        <v>163</v>
      </c>
      <c r="F293" s="582"/>
      <c r="G293" s="582"/>
      <c r="H293" s="582"/>
      <c r="I293" s="582"/>
      <c r="J293" s="28" t="s">
        <v>42</v>
      </c>
      <c r="K293" s="113">
        <v>0</v>
      </c>
      <c r="L293" s="113">
        <v>0</v>
      </c>
      <c r="N293" s="112"/>
    </row>
    <row r="294" spans="1:14" s="26" customFormat="1" ht="10.5" customHeight="1" x14ac:dyDescent="0.15">
      <c r="A294" s="26">
        <v>26</v>
      </c>
      <c r="B294" s="26">
        <v>2</v>
      </c>
      <c r="C294" s="26">
        <v>8</v>
      </c>
      <c r="D294" s="45" t="s">
        <v>367</v>
      </c>
      <c r="E294" s="590" t="s">
        <v>165</v>
      </c>
      <c r="F294" s="590"/>
      <c r="G294" s="590"/>
      <c r="H294" s="595"/>
      <c r="I294" s="596" t="s">
        <v>453</v>
      </c>
      <c r="J294" s="597"/>
      <c r="K294" s="113">
        <v>21001</v>
      </c>
      <c r="L294" s="113">
        <v>5047</v>
      </c>
      <c r="N294" s="112"/>
    </row>
    <row r="295" spans="1:14" s="26" customFormat="1" ht="10.5" customHeight="1" x14ac:dyDescent="0.15">
      <c r="A295" s="26">
        <v>26</v>
      </c>
      <c r="B295" s="26">
        <v>2</v>
      </c>
      <c r="C295" s="26">
        <v>9</v>
      </c>
      <c r="D295" s="31"/>
      <c r="E295" s="594" t="s">
        <v>454</v>
      </c>
      <c r="F295" s="594"/>
      <c r="G295" s="594"/>
      <c r="H295" s="598"/>
      <c r="I295" s="599" t="s">
        <v>455</v>
      </c>
      <c r="J295" s="600"/>
      <c r="K295" s="113">
        <v>0</v>
      </c>
      <c r="L295" s="113">
        <v>0</v>
      </c>
      <c r="N295" s="112"/>
    </row>
    <row r="296" spans="1:14" s="25" customFormat="1" ht="11.1" customHeight="1" x14ac:dyDescent="0.15">
      <c r="A296" s="26">
        <v>26</v>
      </c>
      <c r="B296" s="26">
        <v>2</v>
      </c>
      <c r="C296" s="26">
        <v>10</v>
      </c>
      <c r="D296" s="29" t="s">
        <v>456</v>
      </c>
      <c r="E296" s="601" t="s">
        <v>69</v>
      </c>
      <c r="F296" s="602"/>
      <c r="G296" s="602"/>
      <c r="H296" s="602"/>
      <c r="I296" s="27"/>
      <c r="J296" s="28"/>
      <c r="K296" s="113">
        <v>410565</v>
      </c>
      <c r="L296" s="113">
        <v>168435</v>
      </c>
      <c r="N296" s="112"/>
    </row>
    <row r="297" spans="1:14" s="25" customFormat="1" ht="11.1" customHeight="1" x14ac:dyDescent="0.15">
      <c r="A297" s="26">
        <v>26</v>
      </c>
      <c r="B297" s="26">
        <v>2</v>
      </c>
      <c r="C297" s="26">
        <v>11</v>
      </c>
      <c r="D297" s="29" t="s">
        <v>457</v>
      </c>
      <c r="E297" s="591" t="s">
        <v>458</v>
      </c>
      <c r="F297" s="592"/>
      <c r="G297" s="586" t="s">
        <v>459</v>
      </c>
      <c r="H297" s="582"/>
      <c r="I297" s="28"/>
      <c r="J297" s="28"/>
      <c r="K297" s="113">
        <v>0</v>
      </c>
      <c r="L297" s="113">
        <v>0</v>
      </c>
      <c r="N297" s="112"/>
    </row>
    <row r="298" spans="1:14" s="25" customFormat="1" ht="11.1" customHeight="1" x14ac:dyDescent="0.15">
      <c r="A298" s="26">
        <v>26</v>
      </c>
      <c r="B298" s="26">
        <v>2</v>
      </c>
      <c r="C298" s="26">
        <v>12</v>
      </c>
      <c r="D298" s="29" t="s">
        <v>460</v>
      </c>
      <c r="E298" s="85"/>
      <c r="F298" s="32"/>
      <c r="G298" s="586" t="s">
        <v>461</v>
      </c>
      <c r="H298" s="582"/>
      <c r="I298" s="28"/>
      <c r="J298" s="28"/>
      <c r="K298" s="113">
        <v>0</v>
      </c>
      <c r="L298" s="113">
        <v>0</v>
      </c>
      <c r="N298" s="112"/>
    </row>
    <row r="299" spans="1:14" s="25" customFormat="1" ht="11.1" customHeight="1" x14ac:dyDescent="0.15">
      <c r="A299" s="26">
        <v>26</v>
      </c>
      <c r="B299" s="26">
        <v>2</v>
      </c>
      <c r="C299" s="26">
        <v>13</v>
      </c>
      <c r="D299" s="33" t="s">
        <v>462</v>
      </c>
      <c r="E299" s="593" t="s">
        <v>463</v>
      </c>
      <c r="F299" s="594"/>
      <c r="G299" s="586" t="s">
        <v>464</v>
      </c>
      <c r="H299" s="582"/>
      <c r="I299" s="27"/>
      <c r="J299" s="28"/>
      <c r="K299" s="113">
        <v>410565</v>
      </c>
      <c r="L299" s="113">
        <v>168435</v>
      </c>
      <c r="N299" s="112"/>
    </row>
    <row r="300" spans="1:14" s="25" customFormat="1" ht="11.1" customHeight="1" x14ac:dyDescent="0.15">
      <c r="A300" s="26">
        <v>26</v>
      </c>
      <c r="B300" s="26">
        <v>2</v>
      </c>
      <c r="C300" s="26">
        <v>14</v>
      </c>
      <c r="D300" s="29" t="s">
        <v>465</v>
      </c>
      <c r="E300" s="586" t="s">
        <v>70</v>
      </c>
      <c r="F300" s="582"/>
      <c r="G300" s="582"/>
      <c r="H300" s="582"/>
      <c r="I300" s="28"/>
      <c r="J300" s="28"/>
      <c r="K300" s="113">
        <v>0</v>
      </c>
      <c r="L300" s="113">
        <v>0</v>
      </c>
      <c r="N300" s="112"/>
    </row>
    <row r="301" spans="1:14" s="25" customFormat="1" ht="11.1" customHeight="1" x14ac:dyDescent="0.15">
      <c r="A301" s="26">
        <v>26</v>
      </c>
      <c r="B301" s="26">
        <v>2</v>
      </c>
      <c r="C301" s="26">
        <v>15</v>
      </c>
      <c r="D301" s="29" t="s">
        <v>466</v>
      </c>
      <c r="E301" s="603" t="s">
        <v>71</v>
      </c>
      <c r="F301" s="605"/>
      <c r="G301" s="586" t="s">
        <v>72</v>
      </c>
      <c r="H301" s="582"/>
      <c r="I301" s="28"/>
      <c r="J301" s="28"/>
      <c r="K301" s="113">
        <v>0</v>
      </c>
      <c r="L301" s="113">
        <v>0</v>
      </c>
      <c r="N301" s="112"/>
    </row>
    <row r="302" spans="1:14" s="25" customFormat="1" ht="11.1" customHeight="1" x14ac:dyDescent="0.15">
      <c r="A302" s="26">
        <v>26</v>
      </c>
      <c r="B302" s="26">
        <v>2</v>
      </c>
      <c r="C302" s="26">
        <v>16</v>
      </c>
      <c r="D302" s="29" t="s">
        <v>467</v>
      </c>
      <c r="E302" s="593" t="s">
        <v>73</v>
      </c>
      <c r="F302" s="598"/>
      <c r="G302" s="586" t="s">
        <v>74</v>
      </c>
      <c r="H302" s="582"/>
      <c r="I302" s="27"/>
      <c r="J302" s="28"/>
      <c r="K302" s="113">
        <v>0</v>
      </c>
      <c r="L302" s="113">
        <v>0</v>
      </c>
      <c r="N302" s="112"/>
    </row>
    <row r="303" spans="1:14" s="25" customFormat="1" ht="11.1" customHeight="1" x14ac:dyDescent="0.15">
      <c r="A303" s="26">
        <v>26</v>
      </c>
      <c r="B303" s="26">
        <v>2</v>
      </c>
      <c r="C303" s="26">
        <v>17</v>
      </c>
      <c r="D303" s="29" t="s">
        <v>468</v>
      </c>
      <c r="E303" s="586" t="s">
        <v>469</v>
      </c>
      <c r="F303" s="582"/>
      <c r="G303" s="582"/>
      <c r="H303" s="582"/>
      <c r="I303" s="28"/>
      <c r="J303" s="28"/>
      <c r="K303" s="113">
        <v>0</v>
      </c>
      <c r="L303" s="113">
        <v>0</v>
      </c>
      <c r="N303" s="112"/>
    </row>
    <row r="304" spans="1:14" s="25" customFormat="1" ht="11.1" customHeight="1" x14ac:dyDescent="0.15">
      <c r="A304" s="26">
        <v>26</v>
      </c>
      <c r="B304" s="26">
        <v>2</v>
      </c>
      <c r="C304" s="26">
        <v>18</v>
      </c>
      <c r="D304" s="29" t="s">
        <v>470</v>
      </c>
      <c r="E304" s="586" t="s">
        <v>471</v>
      </c>
      <c r="F304" s="582"/>
      <c r="G304" s="582"/>
      <c r="H304" s="582"/>
      <c r="I304" s="28"/>
      <c r="J304" s="28"/>
      <c r="K304" s="113">
        <v>0</v>
      </c>
      <c r="L304" s="113">
        <v>0</v>
      </c>
      <c r="N304" s="112"/>
    </row>
    <row r="305" spans="1:14" s="25" customFormat="1" ht="11.1" customHeight="1" x14ac:dyDescent="0.15">
      <c r="A305" s="26">
        <v>26</v>
      </c>
      <c r="B305" s="26">
        <v>2</v>
      </c>
      <c r="C305" s="26">
        <v>19</v>
      </c>
      <c r="D305" s="31"/>
      <c r="E305" s="586" t="s">
        <v>472</v>
      </c>
      <c r="F305" s="582"/>
      <c r="G305" s="582"/>
      <c r="H305" s="582"/>
      <c r="I305" s="27"/>
      <c r="J305" s="28"/>
      <c r="K305" s="113">
        <v>0</v>
      </c>
      <c r="L305" s="113">
        <v>0</v>
      </c>
      <c r="N305" s="112"/>
    </row>
    <row r="306" spans="1:14" s="25" customFormat="1" ht="11.1" customHeight="1" x14ac:dyDescent="0.15">
      <c r="A306" s="26">
        <v>26</v>
      </c>
      <c r="B306" s="26">
        <v>2</v>
      </c>
      <c r="C306" s="26">
        <v>20</v>
      </c>
      <c r="D306" s="30" t="s">
        <v>473</v>
      </c>
      <c r="E306" s="582" t="s">
        <v>85</v>
      </c>
      <c r="F306" s="582"/>
      <c r="G306" s="582"/>
      <c r="H306" s="582"/>
      <c r="I306" s="28"/>
      <c r="J306" s="28"/>
      <c r="K306" s="113">
        <v>145075</v>
      </c>
      <c r="L306" s="113">
        <v>0</v>
      </c>
      <c r="N306" s="112"/>
    </row>
    <row r="307" spans="1:14" s="25" customFormat="1" ht="11.1" customHeight="1" x14ac:dyDescent="0.15">
      <c r="A307" s="26">
        <v>26</v>
      </c>
      <c r="B307" s="26">
        <v>2</v>
      </c>
      <c r="C307" s="26">
        <v>21</v>
      </c>
      <c r="D307" s="586" t="s">
        <v>86</v>
      </c>
      <c r="E307" s="582"/>
      <c r="F307" s="582"/>
      <c r="G307" s="582"/>
      <c r="H307" s="582"/>
      <c r="I307" s="28" t="s">
        <v>43</v>
      </c>
      <c r="J307" s="28"/>
      <c r="K307" s="113">
        <v>0</v>
      </c>
      <c r="L307" s="113">
        <v>0</v>
      </c>
      <c r="N307" s="112"/>
    </row>
    <row r="308" spans="1:14" s="25" customFormat="1" ht="11.1" customHeight="1" x14ac:dyDescent="0.15">
      <c r="A308" s="26">
        <v>26</v>
      </c>
      <c r="B308" s="26">
        <v>2</v>
      </c>
      <c r="C308" s="26">
        <v>22</v>
      </c>
      <c r="D308" s="586" t="s">
        <v>87</v>
      </c>
      <c r="E308" s="582"/>
      <c r="F308" s="582"/>
      <c r="G308" s="582"/>
      <c r="H308" s="582"/>
      <c r="I308" s="28" t="s">
        <v>44</v>
      </c>
      <c r="J308" s="28"/>
      <c r="K308" s="113">
        <v>0</v>
      </c>
      <c r="L308" s="113">
        <v>0</v>
      </c>
      <c r="N308" s="112"/>
    </row>
    <row r="309" spans="1:14" s="25" customFormat="1" ht="11.1" customHeight="1" x14ac:dyDescent="0.15">
      <c r="A309" s="26">
        <v>26</v>
      </c>
      <c r="B309" s="26">
        <v>2</v>
      </c>
      <c r="C309" s="26">
        <v>23</v>
      </c>
      <c r="D309" s="95"/>
      <c r="E309" s="88"/>
      <c r="F309" s="88"/>
      <c r="G309" s="88"/>
      <c r="H309" s="88"/>
      <c r="I309" s="89"/>
      <c r="J309" s="89"/>
      <c r="K309" s="113">
        <v>0</v>
      </c>
      <c r="L309" s="113">
        <v>0</v>
      </c>
      <c r="N309" s="112"/>
    </row>
    <row r="310" spans="1:14" s="25" customFormat="1" ht="11.1" customHeight="1" x14ac:dyDescent="0.15">
      <c r="A310" s="26">
        <v>26</v>
      </c>
      <c r="B310" s="26">
        <v>2</v>
      </c>
      <c r="C310" s="26">
        <v>24</v>
      </c>
      <c r="D310" s="95"/>
      <c r="E310" s="88"/>
      <c r="F310" s="88"/>
      <c r="G310" s="88"/>
      <c r="H310" s="88"/>
      <c r="I310" s="89"/>
      <c r="J310" s="89"/>
      <c r="K310" s="113">
        <v>0</v>
      </c>
      <c r="L310" s="113">
        <v>0</v>
      </c>
      <c r="N310" s="112"/>
    </row>
    <row r="311" spans="1:14" s="25" customFormat="1" ht="11.1" customHeight="1" x14ac:dyDescent="0.15">
      <c r="A311" s="26">
        <v>26</v>
      </c>
      <c r="B311" s="26">
        <v>2</v>
      </c>
      <c r="C311" s="26">
        <v>25</v>
      </c>
      <c r="D311" s="95"/>
      <c r="E311" s="88"/>
      <c r="F311" s="88"/>
      <c r="G311" s="88"/>
      <c r="H311" s="88"/>
      <c r="I311" s="89"/>
      <c r="J311" s="89"/>
      <c r="K311" s="113">
        <v>0</v>
      </c>
      <c r="L311" s="113">
        <v>0</v>
      </c>
      <c r="N311" s="112"/>
    </row>
    <row r="312" spans="1:14" s="25" customFormat="1" ht="11.1" customHeight="1" x14ac:dyDescent="0.15">
      <c r="A312" s="26">
        <v>26</v>
      </c>
      <c r="B312" s="26">
        <v>2</v>
      </c>
      <c r="C312" s="26">
        <v>26</v>
      </c>
      <c r="D312" s="95"/>
      <c r="E312" s="88"/>
      <c r="F312" s="88"/>
      <c r="G312" s="88"/>
      <c r="H312" s="88"/>
      <c r="I312" s="89"/>
      <c r="J312" s="89"/>
      <c r="K312" s="113">
        <v>0</v>
      </c>
      <c r="L312" s="113">
        <v>0</v>
      </c>
      <c r="N312" s="112"/>
    </row>
    <row r="313" spans="1:14" s="25" customFormat="1" ht="11.1" customHeight="1" x14ac:dyDescent="0.15">
      <c r="A313" s="26">
        <v>26</v>
      </c>
      <c r="B313" s="26">
        <v>2</v>
      </c>
      <c r="C313" s="26">
        <v>27</v>
      </c>
      <c r="D313" s="95"/>
      <c r="E313" s="88"/>
      <c r="F313" s="88"/>
      <c r="G313" s="88"/>
      <c r="H313" s="88"/>
      <c r="I313" s="89"/>
      <c r="J313" s="89"/>
      <c r="K313" s="113">
        <v>0</v>
      </c>
      <c r="L313" s="113">
        <v>0</v>
      </c>
      <c r="N313" s="112"/>
    </row>
    <row r="314" spans="1:14" s="25" customFormat="1" ht="11.1" customHeight="1" x14ac:dyDescent="0.15">
      <c r="A314" s="26">
        <v>26</v>
      </c>
      <c r="B314" s="26">
        <v>2</v>
      </c>
      <c r="C314" s="26">
        <v>28</v>
      </c>
      <c r="D314" s="95"/>
      <c r="E314" s="88"/>
      <c r="F314" s="88"/>
      <c r="G314" s="88"/>
      <c r="H314" s="88"/>
      <c r="I314" s="89"/>
      <c r="J314" s="89"/>
      <c r="K314" s="113">
        <v>0</v>
      </c>
      <c r="L314" s="113">
        <v>0</v>
      </c>
      <c r="N314" s="112"/>
    </row>
    <row r="315" spans="1:14" s="25" customFormat="1" ht="11.1" customHeight="1" x14ac:dyDescent="0.15">
      <c r="A315" s="26">
        <v>26</v>
      </c>
      <c r="B315" s="26">
        <v>2</v>
      </c>
      <c r="C315" s="26">
        <v>29</v>
      </c>
      <c r="D315" s="586" t="s">
        <v>50</v>
      </c>
      <c r="E315" s="582"/>
      <c r="F315" s="582"/>
      <c r="G315" s="582"/>
      <c r="H315" s="582"/>
      <c r="I315" s="28"/>
      <c r="J315" s="28"/>
      <c r="K315" s="113">
        <v>0</v>
      </c>
      <c r="L315" s="113">
        <v>0</v>
      </c>
      <c r="N315" s="112"/>
    </row>
    <row r="316" spans="1:14" s="25" customFormat="1" ht="11.1" customHeight="1" x14ac:dyDescent="0.15">
      <c r="A316" s="26">
        <v>26</v>
      </c>
      <c r="B316" s="26">
        <v>2</v>
      </c>
      <c r="C316" s="26">
        <v>30</v>
      </c>
      <c r="D316" s="603" t="s">
        <v>55</v>
      </c>
      <c r="E316" s="604"/>
      <c r="F316" s="605"/>
      <c r="G316" s="586" t="s">
        <v>56</v>
      </c>
      <c r="H316" s="582"/>
      <c r="I316" s="28"/>
      <c r="J316" s="28"/>
      <c r="K316" s="113">
        <v>0</v>
      </c>
      <c r="L316" s="113">
        <v>0</v>
      </c>
      <c r="N316" s="112"/>
    </row>
    <row r="317" spans="1:14" s="25" customFormat="1" ht="11.1" customHeight="1" x14ac:dyDescent="0.15">
      <c r="A317" s="26">
        <v>26</v>
      </c>
      <c r="B317" s="26">
        <v>2</v>
      </c>
      <c r="C317" s="26">
        <v>31</v>
      </c>
      <c r="D317" s="593" t="s">
        <v>57</v>
      </c>
      <c r="E317" s="594"/>
      <c r="F317" s="598"/>
      <c r="G317" s="586" t="s">
        <v>58</v>
      </c>
      <c r="H317" s="582"/>
      <c r="I317" s="27"/>
      <c r="J317" s="28"/>
      <c r="K317" s="113">
        <v>0</v>
      </c>
      <c r="L317" s="113">
        <v>0</v>
      </c>
      <c r="N317" s="112"/>
    </row>
    <row r="318" spans="1:14" s="25" customFormat="1" ht="11.1" customHeight="1" x14ac:dyDescent="0.15">
      <c r="A318" s="26">
        <v>26</v>
      </c>
      <c r="B318" s="26">
        <v>2</v>
      </c>
      <c r="C318" s="26">
        <v>32</v>
      </c>
      <c r="D318" s="586" t="s">
        <v>59</v>
      </c>
      <c r="E318" s="582"/>
      <c r="F318" s="582"/>
      <c r="G318" s="582"/>
      <c r="H318" s="582"/>
      <c r="I318" s="28"/>
      <c r="J318" s="28"/>
      <c r="K318" s="113">
        <v>0</v>
      </c>
      <c r="L318" s="113">
        <v>0</v>
      </c>
      <c r="N318" s="112"/>
    </row>
    <row r="319" spans="1:14" s="25" customFormat="1" ht="11.1" customHeight="1" x14ac:dyDescent="0.15">
      <c r="A319" s="26">
        <v>26</v>
      </c>
      <c r="B319" s="26">
        <v>2</v>
      </c>
      <c r="C319" s="26">
        <v>33</v>
      </c>
      <c r="D319" s="586" t="s">
        <v>474</v>
      </c>
      <c r="E319" s="582"/>
      <c r="F319" s="582"/>
      <c r="G319" s="582"/>
      <c r="H319" s="582"/>
      <c r="I319" s="28"/>
      <c r="J319" s="28"/>
      <c r="K319" s="113">
        <v>0</v>
      </c>
      <c r="L319" s="113">
        <v>0</v>
      </c>
      <c r="N319" s="112"/>
    </row>
    <row r="320" spans="1:14" s="25" customFormat="1" ht="11.1" customHeight="1" x14ac:dyDescent="0.15">
      <c r="A320" s="26">
        <v>26</v>
      </c>
      <c r="B320" s="26">
        <v>2</v>
      </c>
      <c r="C320" s="26">
        <v>34</v>
      </c>
      <c r="D320" s="603" t="s">
        <v>55</v>
      </c>
      <c r="E320" s="604"/>
      <c r="F320" s="605"/>
      <c r="G320" s="586" t="s">
        <v>475</v>
      </c>
      <c r="H320" s="582"/>
      <c r="I320" s="28"/>
      <c r="J320" s="28"/>
      <c r="K320" s="113">
        <v>0</v>
      </c>
      <c r="L320" s="113">
        <v>0</v>
      </c>
      <c r="N320" s="112"/>
    </row>
    <row r="321" spans="1:14" s="25" customFormat="1" ht="11.1" customHeight="1" x14ac:dyDescent="0.15">
      <c r="A321" s="26">
        <v>26</v>
      </c>
      <c r="B321" s="26">
        <v>2</v>
      </c>
      <c r="C321" s="26">
        <v>35</v>
      </c>
      <c r="D321" s="593" t="s">
        <v>57</v>
      </c>
      <c r="E321" s="594"/>
      <c r="F321" s="598"/>
      <c r="G321" s="586" t="s">
        <v>476</v>
      </c>
      <c r="H321" s="582"/>
      <c r="I321" s="27"/>
      <c r="J321" s="28"/>
      <c r="K321" s="113">
        <v>0</v>
      </c>
      <c r="L321" s="113">
        <v>0</v>
      </c>
      <c r="N321" s="112"/>
    </row>
    <row r="322" spans="1:14" s="25" customFormat="1" ht="11.1" customHeight="1" x14ac:dyDescent="0.15">
      <c r="A322" s="26">
        <v>26</v>
      </c>
      <c r="B322" s="26">
        <v>2</v>
      </c>
      <c r="C322" s="26">
        <v>36</v>
      </c>
      <c r="D322" s="586" t="s">
        <v>477</v>
      </c>
      <c r="E322" s="582"/>
      <c r="F322" s="582"/>
      <c r="G322" s="582"/>
      <c r="H322" s="582"/>
      <c r="I322" s="27"/>
      <c r="J322" s="28"/>
      <c r="K322" s="113">
        <v>0</v>
      </c>
      <c r="L322" s="113">
        <v>0</v>
      </c>
      <c r="N322" s="112"/>
    </row>
    <row r="323" spans="1:14" s="25" customFormat="1" ht="11.1" customHeight="1" x14ac:dyDescent="0.15">
      <c r="A323" s="26">
        <v>26</v>
      </c>
      <c r="B323" s="26">
        <v>2</v>
      </c>
      <c r="C323" s="26">
        <v>37</v>
      </c>
      <c r="D323" s="586" t="s">
        <v>88</v>
      </c>
      <c r="E323" s="582"/>
      <c r="F323" s="582"/>
      <c r="G323" s="582"/>
      <c r="H323" s="582"/>
      <c r="I323" s="28"/>
      <c r="J323" s="28"/>
      <c r="K323" s="113">
        <v>0</v>
      </c>
      <c r="L323" s="113">
        <v>0</v>
      </c>
      <c r="N323" s="112"/>
    </row>
    <row r="324" spans="1:14" s="25" customFormat="1" ht="11.1" customHeight="1" x14ac:dyDescent="0.15">
      <c r="A324" s="26">
        <v>26</v>
      </c>
      <c r="B324" s="26">
        <v>2</v>
      </c>
      <c r="C324" s="26">
        <v>38</v>
      </c>
      <c r="D324" s="603" t="s">
        <v>55</v>
      </c>
      <c r="E324" s="604"/>
      <c r="F324" s="605"/>
      <c r="G324" s="586" t="s">
        <v>56</v>
      </c>
      <c r="H324" s="582"/>
      <c r="I324" s="28"/>
      <c r="J324" s="28"/>
      <c r="K324" s="113">
        <v>0</v>
      </c>
      <c r="L324" s="113">
        <v>0</v>
      </c>
      <c r="N324" s="112"/>
    </row>
    <row r="325" spans="1:14" s="25" customFormat="1" ht="11.1" customHeight="1" x14ac:dyDescent="0.15">
      <c r="A325" s="26">
        <v>26</v>
      </c>
      <c r="B325" s="26">
        <v>2</v>
      </c>
      <c r="C325" s="26">
        <v>39</v>
      </c>
      <c r="D325" s="593" t="s">
        <v>57</v>
      </c>
      <c r="E325" s="594"/>
      <c r="F325" s="598"/>
      <c r="G325" s="586" t="s">
        <v>478</v>
      </c>
      <c r="H325" s="582"/>
      <c r="I325" s="27"/>
      <c r="J325" s="28"/>
      <c r="K325" s="113">
        <v>0</v>
      </c>
      <c r="L325" s="113">
        <v>0</v>
      </c>
      <c r="N325" s="112"/>
    </row>
    <row r="326" spans="1:14" s="25" customFormat="1" ht="11.1" customHeight="1" x14ac:dyDescent="0.15">
      <c r="A326" s="26">
        <v>26</v>
      </c>
      <c r="B326" s="26">
        <v>2</v>
      </c>
      <c r="C326" s="26">
        <v>40</v>
      </c>
      <c r="D326" s="29"/>
      <c r="E326" s="586" t="s">
        <v>89</v>
      </c>
      <c r="F326" s="582"/>
      <c r="G326" s="582"/>
      <c r="H326" s="582"/>
      <c r="I326" s="28"/>
      <c r="J326" s="28"/>
      <c r="K326" s="113">
        <v>0</v>
      </c>
      <c r="L326" s="113">
        <v>0</v>
      </c>
      <c r="N326" s="112"/>
    </row>
    <row r="327" spans="1:14" s="25" customFormat="1" ht="11.1" customHeight="1" x14ac:dyDescent="0.15">
      <c r="A327" s="26">
        <v>26</v>
      </c>
      <c r="B327" s="26">
        <v>2</v>
      </c>
      <c r="C327" s="26">
        <v>41</v>
      </c>
      <c r="D327" s="29" t="s">
        <v>90</v>
      </c>
      <c r="E327" s="586" t="s">
        <v>91</v>
      </c>
      <c r="F327" s="582"/>
      <c r="G327" s="582"/>
      <c r="H327" s="582"/>
      <c r="I327" s="28"/>
      <c r="J327" s="28"/>
      <c r="K327" s="113">
        <v>0</v>
      </c>
      <c r="L327" s="113">
        <v>0</v>
      </c>
      <c r="N327" s="112"/>
    </row>
    <row r="328" spans="1:14" s="25" customFormat="1" ht="11.1" customHeight="1" x14ac:dyDescent="0.15">
      <c r="A328" s="26">
        <v>26</v>
      </c>
      <c r="B328" s="26">
        <v>2</v>
      </c>
      <c r="C328" s="26">
        <v>42</v>
      </c>
      <c r="D328" s="29" t="s">
        <v>92</v>
      </c>
      <c r="E328" s="586" t="s">
        <v>93</v>
      </c>
      <c r="F328" s="582"/>
      <c r="G328" s="582"/>
      <c r="H328" s="582"/>
      <c r="I328" s="28"/>
      <c r="J328" s="28"/>
      <c r="K328" s="113">
        <v>0</v>
      </c>
      <c r="L328" s="113">
        <v>0</v>
      </c>
      <c r="N328" s="112"/>
    </row>
    <row r="329" spans="1:14" s="25" customFormat="1" ht="11.1" customHeight="1" x14ac:dyDescent="0.15">
      <c r="A329" s="26">
        <v>26</v>
      </c>
      <c r="B329" s="26">
        <v>2</v>
      </c>
      <c r="C329" s="26">
        <v>43</v>
      </c>
      <c r="D329" s="29" t="s">
        <v>94</v>
      </c>
      <c r="E329" s="586" t="s">
        <v>479</v>
      </c>
      <c r="F329" s="582"/>
      <c r="G329" s="582"/>
      <c r="H329" s="582"/>
      <c r="I329" s="28"/>
      <c r="J329" s="28"/>
      <c r="K329" s="113">
        <v>0</v>
      </c>
      <c r="L329" s="113">
        <v>0</v>
      </c>
      <c r="N329" s="112"/>
    </row>
    <row r="330" spans="1:14" s="25" customFormat="1" ht="11.1" customHeight="1" x14ac:dyDescent="0.15">
      <c r="A330" s="26">
        <v>26</v>
      </c>
      <c r="B330" s="26">
        <v>2</v>
      </c>
      <c r="C330" s="26">
        <v>44</v>
      </c>
      <c r="D330" s="31"/>
      <c r="E330" s="586" t="s">
        <v>480</v>
      </c>
      <c r="F330" s="582"/>
      <c r="G330" s="582"/>
      <c r="H330" s="582"/>
      <c r="I330" s="27"/>
      <c r="J330" s="28"/>
      <c r="K330" s="113"/>
      <c r="L330" s="113"/>
      <c r="N330" s="112"/>
    </row>
    <row r="331" spans="1:14" s="25" customFormat="1" ht="11.1" customHeight="1" x14ac:dyDescent="0.15">
      <c r="A331" s="26">
        <v>26</v>
      </c>
      <c r="B331" s="26">
        <v>2</v>
      </c>
      <c r="C331" s="26">
        <v>45</v>
      </c>
      <c r="D331" s="96"/>
      <c r="E331" s="88"/>
      <c r="F331" s="88"/>
      <c r="G331" s="88"/>
      <c r="H331" s="88"/>
      <c r="I331" s="97"/>
      <c r="J331" s="89"/>
      <c r="K331" s="113"/>
      <c r="L331" s="113"/>
      <c r="N331" s="112"/>
    </row>
    <row r="332" spans="1:14" s="25" customFormat="1" ht="11.1" customHeight="1" x14ac:dyDescent="0.15">
      <c r="A332" s="26">
        <v>26</v>
      </c>
      <c r="B332" s="26">
        <v>2</v>
      </c>
      <c r="C332" s="26">
        <v>46</v>
      </c>
      <c r="D332" s="96"/>
      <c r="E332" s="88"/>
      <c r="F332" s="88"/>
      <c r="G332" s="88"/>
      <c r="H332" s="88"/>
      <c r="I332" s="97"/>
      <c r="J332" s="89"/>
      <c r="K332" s="113"/>
      <c r="L332" s="113"/>
      <c r="N332" s="112"/>
    </row>
    <row r="333" spans="1:14" s="25" customFormat="1" ht="11.1" customHeight="1" x14ac:dyDescent="0.15">
      <c r="A333" s="26">
        <v>26</v>
      </c>
      <c r="B333" s="26">
        <v>2</v>
      </c>
      <c r="C333" s="26">
        <v>47</v>
      </c>
      <c r="D333" s="100" t="s">
        <v>321</v>
      </c>
      <c r="E333" s="101"/>
      <c r="F333" s="101"/>
      <c r="G333" s="101"/>
      <c r="H333" s="101"/>
      <c r="I333" s="102"/>
      <c r="J333" s="127"/>
      <c r="K333" s="113"/>
      <c r="L333" s="113"/>
      <c r="N333" s="112"/>
    </row>
    <row r="334" spans="1:14" s="25" customFormat="1" ht="11.1" customHeight="1" x14ac:dyDescent="0.15">
      <c r="A334" s="26">
        <v>26</v>
      </c>
      <c r="B334" s="26">
        <v>2</v>
      </c>
      <c r="C334" s="26">
        <v>48</v>
      </c>
      <c r="D334" s="100" t="s">
        <v>322</v>
      </c>
      <c r="E334" s="101"/>
      <c r="F334" s="101"/>
      <c r="G334" s="101"/>
      <c r="H334" s="101"/>
      <c r="I334" s="102"/>
      <c r="J334" s="127"/>
      <c r="K334" s="113"/>
      <c r="L334" s="113"/>
      <c r="N334" s="112"/>
    </row>
    <row r="335" spans="1:14" s="25" customFormat="1" ht="11.1" customHeight="1" x14ac:dyDescent="0.15">
      <c r="A335" s="26">
        <v>26</v>
      </c>
      <c r="B335" s="26">
        <v>2</v>
      </c>
      <c r="C335" s="26">
        <v>49</v>
      </c>
      <c r="D335" s="596" t="s">
        <v>481</v>
      </c>
      <c r="E335" s="597"/>
      <c r="F335" s="597"/>
      <c r="G335" s="597"/>
      <c r="H335" s="597"/>
      <c r="I335" s="597"/>
      <c r="J335" s="597"/>
      <c r="K335" s="113">
        <v>364950</v>
      </c>
      <c r="L335" s="113">
        <v>0</v>
      </c>
      <c r="N335" s="112"/>
    </row>
    <row r="336" spans="1:14" s="25" customFormat="1" ht="11.1" customHeight="1" x14ac:dyDescent="0.15">
      <c r="A336" s="26">
        <v>26</v>
      </c>
      <c r="B336" s="26">
        <v>2</v>
      </c>
      <c r="C336" s="26">
        <v>50</v>
      </c>
      <c r="D336" s="596" t="s">
        <v>482</v>
      </c>
      <c r="E336" s="597"/>
      <c r="F336" s="597"/>
      <c r="G336" s="597"/>
      <c r="H336" s="597"/>
      <c r="I336" s="597"/>
      <c r="J336" s="597"/>
      <c r="K336" s="113">
        <v>32763</v>
      </c>
      <c r="L336" s="113">
        <v>166648</v>
      </c>
      <c r="N336" s="112"/>
    </row>
    <row r="337" spans="1:14" s="25" customFormat="1" ht="11.1" customHeight="1" x14ac:dyDescent="0.15">
      <c r="A337" s="26">
        <v>26</v>
      </c>
      <c r="B337" s="26">
        <v>2</v>
      </c>
      <c r="C337" s="26">
        <v>51</v>
      </c>
      <c r="D337" s="607" t="s">
        <v>241</v>
      </c>
      <c r="E337" s="608"/>
      <c r="F337" s="609"/>
      <c r="G337" s="613" t="s">
        <v>242</v>
      </c>
      <c r="H337" s="614"/>
      <c r="I337" s="614"/>
      <c r="J337" s="614"/>
      <c r="K337" s="113">
        <v>0</v>
      </c>
      <c r="L337" s="113">
        <v>0</v>
      </c>
      <c r="N337" s="112"/>
    </row>
    <row r="338" spans="1:14" s="25" customFormat="1" ht="11.1" customHeight="1" x14ac:dyDescent="0.15">
      <c r="A338" s="26">
        <v>26</v>
      </c>
      <c r="B338" s="26">
        <v>2</v>
      </c>
      <c r="C338" s="26">
        <v>52</v>
      </c>
      <c r="D338" s="610"/>
      <c r="E338" s="611"/>
      <c r="F338" s="612"/>
      <c r="G338" s="613" t="s">
        <v>243</v>
      </c>
      <c r="H338" s="614"/>
      <c r="I338" s="614"/>
      <c r="J338" s="614"/>
      <c r="K338" s="113">
        <v>354307</v>
      </c>
      <c r="L338" s="113">
        <v>0</v>
      </c>
      <c r="N338" s="112"/>
    </row>
    <row r="339" spans="1:14" s="25" customFormat="1" ht="11.1" customHeight="1" x14ac:dyDescent="0.15">
      <c r="A339" s="26">
        <v>26</v>
      </c>
      <c r="B339" s="26">
        <v>2</v>
      </c>
      <c r="C339" s="26">
        <v>53</v>
      </c>
      <c r="D339" s="607" t="s">
        <v>244</v>
      </c>
      <c r="E339" s="608"/>
      <c r="F339" s="609"/>
      <c r="G339" s="613" t="s">
        <v>242</v>
      </c>
      <c r="H339" s="614"/>
      <c r="I339" s="614"/>
      <c r="J339" s="614"/>
      <c r="K339" s="113">
        <v>0</v>
      </c>
      <c r="L339" s="113">
        <v>0</v>
      </c>
      <c r="N339" s="112"/>
    </row>
    <row r="340" spans="1:14" s="25" customFormat="1" ht="11.1" customHeight="1" x14ac:dyDescent="0.15">
      <c r="A340" s="26">
        <v>26</v>
      </c>
      <c r="B340" s="26">
        <v>2</v>
      </c>
      <c r="C340" s="26">
        <v>54</v>
      </c>
      <c r="D340" s="610"/>
      <c r="E340" s="611"/>
      <c r="F340" s="612"/>
      <c r="G340" s="613" t="s">
        <v>243</v>
      </c>
      <c r="H340" s="614"/>
      <c r="I340" s="614"/>
      <c r="J340" s="614"/>
      <c r="K340" s="113">
        <v>65062</v>
      </c>
      <c r="L340" s="113">
        <v>117018</v>
      </c>
      <c r="N340" s="112"/>
    </row>
    <row r="341" spans="1:14" s="25" customFormat="1" ht="11.1" customHeight="1" x14ac:dyDescent="0.15">
      <c r="A341" s="26">
        <v>26</v>
      </c>
      <c r="B341" s="157">
        <v>2</v>
      </c>
      <c r="C341" s="157">
        <v>55</v>
      </c>
      <c r="D341" s="615" t="s">
        <v>483</v>
      </c>
      <c r="E341" s="616"/>
      <c r="F341" s="616"/>
      <c r="G341" s="617"/>
      <c r="H341" s="158"/>
      <c r="I341" s="159"/>
      <c r="J341" s="156"/>
      <c r="K341" s="113"/>
      <c r="L341" s="113">
        <v>0</v>
      </c>
      <c r="N341" s="112"/>
    </row>
    <row r="342" spans="1:14" s="25" customFormat="1" ht="11.1" customHeight="1" x14ac:dyDescent="0.15">
      <c r="A342" s="26">
        <v>26</v>
      </c>
      <c r="B342" s="26">
        <v>2</v>
      </c>
      <c r="C342" s="26">
        <v>56</v>
      </c>
      <c r="D342" s="618"/>
      <c r="E342" s="619"/>
      <c r="F342" s="619"/>
      <c r="G342" s="620"/>
      <c r="H342" s="98" t="s">
        <v>245</v>
      </c>
      <c r="I342" s="28"/>
      <c r="J342" s="28"/>
      <c r="K342" s="113">
        <v>36832</v>
      </c>
      <c r="L342" s="113">
        <v>0</v>
      </c>
      <c r="N342" s="112"/>
    </row>
    <row r="343" spans="1:14" s="25" customFormat="1" ht="11.1" customHeight="1" x14ac:dyDescent="0.15">
      <c r="A343" s="26">
        <v>26</v>
      </c>
      <c r="B343" s="157">
        <v>2</v>
      </c>
      <c r="C343" s="157">
        <v>57</v>
      </c>
      <c r="D343" s="615" t="s">
        <v>484</v>
      </c>
      <c r="E343" s="616"/>
      <c r="F343" s="616"/>
      <c r="G343" s="617"/>
      <c r="H343" s="158"/>
      <c r="I343" s="156"/>
      <c r="J343" s="156"/>
      <c r="K343" s="113"/>
      <c r="L343" s="113">
        <v>0</v>
      </c>
      <c r="N343" s="112"/>
    </row>
    <row r="344" spans="1:14" s="25" customFormat="1" ht="11.1" customHeight="1" x14ac:dyDescent="0.15">
      <c r="A344" s="26">
        <v>26</v>
      </c>
      <c r="B344" s="26">
        <v>2</v>
      </c>
      <c r="C344" s="26">
        <v>58</v>
      </c>
      <c r="D344" s="618"/>
      <c r="E344" s="619"/>
      <c r="F344" s="619"/>
      <c r="G344" s="620"/>
      <c r="H344" s="98" t="s">
        <v>245</v>
      </c>
      <c r="I344" s="28"/>
      <c r="J344" s="28"/>
      <c r="K344" s="113">
        <v>626</v>
      </c>
      <c r="L344" s="113">
        <v>0</v>
      </c>
      <c r="N344" s="112"/>
    </row>
    <row r="345" spans="1:14" s="25" customFormat="1" ht="11.1" customHeight="1" x14ac:dyDescent="0.15">
      <c r="A345" s="26">
        <v>26</v>
      </c>
      <c r="B345" s="157">
        <v>2</v>
      </c>
      <c r="C345" s="157">
        <v>59</v>
      </c>
      <c r="D345" s="29" t="s">
        <v>246</v>
      </c>
      <c r="E345" s="621" t="s">
        <v>485</v>
      </c>
      <c r="F345" s="622"/>
      <c r="G345" s="622"/>
      <c r="H345" s="158"/>
      <c r="I345" s="156"/>
      <c r="J345" s="156"/>
      <c r="K345" s="113"/>
      <c r="L345" s="113">
        <v>0</v>
      </c>
      <c r="N345" s="112"/>
    </row>
    <row r="346" spans="1:14" s="25" customFormat="1" ht="11.1" customHeight="1" x14ac:dyDescent="0.15">
      <c r="A346" s="26">
        <v>26</v>
      </c>
      <c r="B346" s="26">
        <v>2</v>
      </c>
      <c r="C346" s="26">
        <v>60</v>
      </c>
      <c r="D346" s="31" t="s">
        <v>247</v>
      </c>
      <c r="E346" s="622"/>
      <c r="F346" s="622"/>
      <c r="G346" s="622"/>
      <c r="H346" s="98" t="s">
        <v>245</v>
      </c>
      <c r="I346" s="27"/>
      <c r="J346" s="28"/>
      <c r="K346" s="113">
        <v>37458</v>
      </c>
      <c r="L346" s="113">
        <v>0</v>
      </c>
      <c r="N346" s="112"/>
    </row>
    <row r="347" spans="1:14" s="25" customFormat="1" ht="12" customHeight="1" x14ac:dyDescent="0.15">
      <c r="A347" s="26">
        <v>26</v>
      </c>
      <c r="B347" s="26">
        <v>2</v>
      </c>
      <c r="C347" s="26">
        <v>61</v>
      </c>
      <c r="D347" s="99" t="s">
        <v>486</v>
      </c>
      <c r="E347" s="583" t="s">
        <v>214</v>
      </c>
      <c r="F347" s="583"/>
      <c r="G347" s="583"/>
      <c r="H347" s="583"/>
      <c r="I347" s="41"/>
      <c r="J347" s="41"/>
      <c r="K347" s="113">
        <v>0</v>
      </c>
      <c r="L347" s="113">
        <v>0</v>
      </c>
      <c r="N347" s="112"/>
    </row>
    <row r="348" spans="1:14" s="25" customFormat="1" ht="12" customHeight="1" x14ac:dyDescent="0.15">
      <c r="A348" s="26">
        <v>26</v>
      </c>
      <c r="B348" s="26">
        <v>2</v>
      </c>
      <c r="C348" s="26">
        <v>62</v>
      </c>
      <c r="D348" s="99" t="s">
        <v>487</v>
      </c>
      <c r="E348" s="606" t="s">
        <v>215</v>
      </c>
      <c r="F348" s="606"/>
      <c r="G348" s="606"/>
      <c r="H348" s="606"/>
      <c r="I348" s="606"/>
      <c r="J348" s="606"/>
      <c r="K348" s="113">
        <v>0</v>
      </c>
      <c r="L348" s="113">
        <v>0</v>
      </c>
      <c r="N348" s="112"/>
    </row>
    <row r="349" spans="1:14" ht="12" customHeight="1" x14ac:dyDescent="0.15">
      <c r="A349" s="26">
        <v>26</v>
      </c>
      <c r="B349" s="26">
        <v>2</v>
      </c>
      <c r="C349" s="42">
        <v>63</v>
      </c>
      <c r="D349" s="515" t="s">
        <v>551</v>
      </c>
      <c r="E349" s="517"/>
      <c r="F349" s="531" t="s">
        <v>556</v>
      </c>
      <c r="G349" s="532"/>
      <c r="H349" s="532"/>
      <c r="I349" s="532"/>
      <c r="J349" s="533"/>
      <c r="K349" s="290">
        <v>0</v>
      </c>
      <c r="L349" s="288">
        <v>0</v>
      </c>
    </row>
    <row r="350" spans="1:14" ht="12" customHeight="1" x14ac:dyDescent="0.15">
      <c r="A350" s="26">
        <v>26</v>
      </c>
      <c r="B350" s="26">
        <v>2</v>
      </c>
      <c r="C350" s="26">
        <v>64</v>
      </c>
      <c r="D350" s="515" t="s">
        <v>552</v>
      </c>
      <c r="E350" s="517"/>
      <c r="F350" s="531" t="s">
        <v>556</v>
      </c>
      <c r="G350" s="532"/>
      <c r="H350" s="532"/>
      <c r="I350" s="532"/>
      <c r="J350" s="533"/>
      <c r="K350" s="292">
        <v>0</v>
      </c>
      <c r="L350" s="293">
        <v>0</v>
      </c>
    </row>
    <row r="351" spans="1:14" ht="12" customHeight="1" x14ac:dyDescent="0.15">
      <c r="A351" s="26">
        <v>26</v>
      </c>
      <c r="B351" s="26">
        <v>2</v>
      </c>
      <c r="C351" s="26">
        <v>65</v>
      </c>
      <c r="D351" s="521" t="s">
        <v>553</v>
      </c>
      <c r="E351" s="522"/>
      <c r="F351" s="518" t="s">
        <v>543</v>
      </c>
      <c r="G351" s="519"/>
      <c r="H351" s="519"/>
      <c r="I351" s="519"/>
      <c r="J351" s="520"/>
      <c r="K351" s="292">
        <v>0</v>
      </c>
      <c r="L351" s="293">
        <v>0</v>
      </c>
    </row>
    <row r="352" spans="1:14" ht="12" customHeight="1" x14ac:dyDescent="0.15">
      <c r="A352" s="26">
        <v>26</v>
      </c>
      <c r="B352" s="26">
        <v>2</v>
      </c>
      <c r="C352" s="26">
        <v>66</v>
      </c>
      <c r="D352" s="523"/>
      <c r="E352" s="524"/>
      <c r="F352" s="515" t="s">
        <v>549</v>
      </c>
      <c r="G352" s="516"/>
      <c r="H352" s="516"/>
      <c r="I352" s="516"/>
      <c r="J352" s="517"/>
      <c r="K352" s="292">
        <v>0</v>
      </c>
      <c r="L352" s="293">
        <v>0</v>
      </c>
    </row>
    <row r="353" spans="1:12" ht="12" customHeight="1" x14ac:dyDescent="0.15">
      <c r="A353" s="26">
        <v>26</v>
      </c>
      <c r="B353" s="26">
        <v>2</v>
      </c>
      <c r="C353" s="26">
        <v>67</v>
      </c>
      <c r="D353" s="525"/>
      <c r="E353" s="526"/>
      <c r="F353" s="515" t="s">
        <v>557</v>
      </c>
      <c r="G353" s="516"/>
      <c r="H353" s="516"/>
      <c r="I353" s="516"/>
      <c r="J353" s="517"/>
      <c r="K353" s="292"/>
      <c r="L353" s="293"/>
    </row>
    <row r="354" spans="1:12" ht="12" customHeight="1" x14ac:dyDescent="0.15">
      <c r="A354" s="26">
        <v>26</v>
      </c>
      <c r="B354" s="26">
        <v>2</v>
      </c>
      <c r="C354" s="26">
        <v>68</v>
      </c>
      <c r="D354" s="527" t="s">
        <v>554</v>
      </c>
      <c r="E354" s="528"/>
      <c r="F354" s="518" t="s">
        <v>543</v>
      </c>
      <c r="G354" s="519"/>
      <c r="H354" s="519"/>
      <c r="I354" s="519"/>
      <c r="J354" s="520"/>
      <c r="K354" s="292"/>
      <c r="L354" s="293"/>
    </row>
    <row r="355" spans="1:12" ht="12" customHeight="1" x14ac:dyDescent="0.15">
      <c r="A355" s="26">
        <v>26</v>
      </c>
      <c r="B355" s="26">
        <v>2</v>
      </c>
      <c r="C355" s="26">
        <v>69</v>
      </c>
      <c r="D355" s="529"/>
      <c r="E355" s="530"/>
      <c r="F355" s="515" t="s">
        <v>549</v>
      </c>
      <c r="G355" s="516"/>
      <c r="H355" s="516"/>
      <c r="I355" s="516"/>
      <c r="J355" s="517"/>
      <c r="K355" s="292"/>
      <c r="L355" s="293"/>
    </row>
    <row r="356" spans="1:12" ht="12" customHeight="1" x14ac:dyDescent="0.15">
      <c r="A356" s="26">
        <v>26</v>
      </c>
      <c r="B356" s="26">
        <v>2</v>
      </c>
      <c r="C356" s="26">
        <v>70</v>
      </c>
      <c r="D356" s="527" t="s">
        <v>555</v>
      </c>
      <c r="E356" s="528"/>
      <c r="F356" s="518" t="s">
        <v>543</v>
      </c>
      <c r="G356" s="519"/>
      <c r="H356" s="519"/>
      <c r="I356" s="519"/>
      <c r="J356" s="520"/>
      <c r="K356" s="292"/>
      <c r="L356" s="293"/>
    </row>
    <row r="357" spans="1:12" ht="12" customHeight="1" x14ac:dyDescent="0.15">
      <c r="A357" s="26">
        <v>26</v>
      </c>
      <c r="B357" s="26">
        <v>2</v>
      </c>
      <c r="C357" s="26">
        <v>71</v>
      </c>
      <c r="D357" s="529"/>
      <c r="E357" s="530"/>
      <c r="F357" s="515" t="s">
        <v>549</v>
      </c>
      <c r="G357" s="516"/>
      <c r="H357" s="516"/>
      <c r="I357" s="516"/>
      <c r="J357" s="517"/>
      <c r="K357" s="291"/>
      <c r="L357" s="289"/>
    </row>
  </sheetData>
  <mergeCells count="368">
    <mergeCell ref="H150:J150"/>
    <mergeCell ref="I144:J144"/>
    <mergeCell ref="I145:J145"/>
    <mergeCell ref="I146:J146"/>
    <mergeCell ref="I147:J147"/>
    <mergeCell ref="I189:J189"/>
    <mergeCell ref="I190:J190"/>
    <mergeCell ref="I191:J191"/>
    <mergeCell ref="I192:J192"/>
    <mergeCell ref="D182:H182"/>
    <mergeCell ref="I182:J182"/>
    <mergeCell ref="H180:J180"/>
    <mergeCell ref="H181:J181"/>
    <mergeCell ref="I170:J170"/>
    <mergeCell ref="I171:J171"/>
    <mergeCell ref="I172:J172"/>
    <mergeCell ref="I173:J173"/>
    <mergeCell ref="I174:J174"/>
    <mergeCell ref="I175:J175"/>
    <mergeCell ref="I168:J168"/>
    <mergeCell ref="I169:J169"/>
    <mergeCell ref="H165:J165"/>
    <mergeCell ref="H166:J166"/>
    <mergeCell ref="I157:J157"/>
    <mergeCell ref="E347:H347"/>
    <mergeCell ref="E348:J348"/>
    <mergeCell ref="D339:F340"/>
    <mergeCell ref="G339:J339"/>
    <mergeCell ref="G340:J340"/>
    <mergeCell ref="D341:G342"/>
    <mergeCell ref="D343:G344"/>
    <mergeCell ref="E345:G346"/>
    <mergeCell ref="I176:J176"/>
    <mergeCell ref="I177:J177"/>
    <mergeCell ref="I178:J178"/>
    <mergeCell ref="H179:J179"/>
    <mergeCell ref="H196:J196"/>
    <mergeCell ref="E330:H330"/>
    <mergeCell ref="D335:J335"/>
    <mergeCell ref="D336:J336"/>
    <mergeCell ref="D337:F338"/>
    <mergeCell ref="G337:J337"/>
    <mergeCell ref="G338:J338"/>
    <mergeCell ref="D325:F325"/>
    <mergeCell ref="G325:H325"/>
    <mergeCell ref="E326:H326"/>
    <mergeCell ref="E327:H327"/>
    <mergeCell ref="E328:H328"/>
    <mergeCell ref="E329:H329"/>
    <mergeCell ref="D321:F321"/>
    <mergeCell ref="G321:H321"/>
    <mergeCell ref="D322:H322"/>
    <mergeCell ref="D323:H323"/>
    <mergeCell ref="D324:F324"/>
    <mergeCell ref="G324:H324"/>
    <mergeCell ref="D317:F317"/>
    <mergeCell ref="G317:H317"/>
    <mergeCell ref="D318:H318"/>
    <mergeCell ref="D319:H319"/>
    <mergeCell ref="D320:F320"/>
    <mergeCell ref="G320:H320"/>
    <mergeCell ref="E305:H305"/>
    <mergeCell ref="E306:H306"/>
    <mergeCell ref="D307:H307"/>
    <mergeCell ref="D308:H308"/>
    <mergeCell ref="D315:H315"/>
    <mergeCell ref="D316:F316"/>
    <mergeCell ref="G316:H316"/>
    <mergeCell ref="E301:F301"/>
    <mergeCell ref="G301:H301"/>
    <mergeCell ref="E302:F302"/>
    <mergeCell ref="G302:H302"/>
    <mergeCell ref="E303:H303"/>
    <mergeCell ref="E304:H304"/>
    <mergeCell ref="E297:F297"/>
    <mergeCell ref="G297:H297"/>
    <mergeCell ref="G298:H298"/>
    <mergeCell ref="E299:F299"/>
    <mergeCell ref="G299:H299"/>
    <mergeCell ref="E300:H300"/>
    <mergeCell ref="E293:I293"/>
    <mergeCell ref="E294:H294"/>
    <mergeCell ref="I294:J294"/>
    <mergeCell ref="E295:H295"/>
    <mergeCell ref="I295:J295"/>
    <mergeCell ref="E296:H296"/>
    <mergeCell ref="E287:I287"/>
    <mergeCell ref="E288:I288"/>
    <mergeCell ref="E289:I289"/>
    <mergeCell ref="F290:I290"/>
    <mergeCell ref="F291:I291"/>
    <mergeCell ref="F292:I292"/>
    <mergeCell ref="G281:I281"/>
    <mergeCell ref="F282:I282"/>
    <mergeCell ref="E283:I283"/>
    <mergeCell ref="E284:I284"/>
    <mergeCell ref="E285:I285"/>
    <mergeCell ref="F286:I286"/>
    <mergeCell ref="G275:I275"/>
    <mergeCell ref="G276:I276"/>
    <mergeCell ref="G277:I277"/>
    <mergeCell ref="G278:I278"/>
    <mergeCell ref="G279:I279"/>
    <mergeCell ref="G280:I280"/>
    <mergeCell ref="G266:I266"/>
    <mergeCell ref="G270:I270"/>
    <mergeCell ref="G271:I271"/>
    <mergeCell ref="G272:I272"/>
    <mergeCell ref="G273:I273"/>
    <mergeCell ref="G274:I274"/>
    <mergeCell ref="G260:I260"/>
    <mergeCell ref="H261:I261"/>
    <mergeCell ref="H262:I262"/>
    <mergeCell ref="G263:I263"/>
    <mergeCell ref="G264:I264"/>
    <mergeCell ref="G265:I265"/>
    <mergeCell ref="G254:I254"/>
    <mergeCell ref="G255:I255"/>
    <mergeCell ref="G256:I256"/>
    <mergeCell ref="G257:I257"/>
    <mergeCell ref="G258:I258"/>
    <mergeCell ref="F259:I259"/>
    <mergeCell ref="F248:I248"/>
    <mergeCell ref="F249:I249"/>
    <mergeCell ref="G250:I250"/>
    <mergeCell ref="G251:I251"/>
    <mergeCell ref="G252:I252"/>
    <mergeCell ref="G253:I253"/>
    <mergeCell ref="H242:I242"/>
    <mergeCell ref="G243:I243"/>
    <mergeCell ref="H244:I244"/>
    <mergeCell ref="H245:I245"/>
    <mergeCell ref="H246:I246"/>
    <mergeCell ref="H247:I247"/>
    <mergeCell ref="H236:I236"/>
    <mergeCell ref="H237:I237"/>
    <mergeCell ref="F238:I238"/>
    <mergeCell ref="G239:I239"/>
    <mergeCell ref="H240:I240"/>
    <mergeCell ref="H241:I241"/>
    <mergeCell ref="H229:I229"/>
    <mergeCell ref="H231:I231"/>
    <mergeCell ref="H232:I232"/>
    <mergeCell ref="G233:I233"/>
    <mergeCell ref="H234:I234"/>
    <mergeCell ref="H235:I235"/>
    <mergeCell ref="I221:J221"/>
    <mergeCell ref="I222:J222"/>
    <mergeCell ref="I223:J223"/>
    <mergeCell ref="H224:J224"/>
    <mergeCell ref="F227:I227"/>
    <mergeCell ref="G228:I228"/>
    <mergeCell ref="H226:J226"/>
    <mergeCell ref="H225:J225"/>
    <mergeCell ref="I215:J215"/>
    <mergeCell ref="I216:J216"/>
    <mergeCell ref="I217:J217"/>
    <mergeCell ref="I218:J218"/>
    <mergeCell ref="I219:J219"/>
    <mergeCell ref="I220:J220"/>
    <mergeCell ref="I208:J208"/>
    <mergeCell ref="H209:J209"/>
    <mergeCell ref="D212:H212"/>
    <mergeCell ref="I212:J212"/>
    <mergeCell ref="I213:J213"/>
    <mergeCell ref="I214:J214"/>
    <mergeCell ref="H211:J211"/>
    <mergeCell ref="H210:J210"/>
    <mergeCell ref="I202:J202"/>
    <mergeCell ref="I203:J203"/>
    <mergeCell ref="I204:J204"/>
    <mergeCell ref="I205:J205"/>
    <mergeCell ref="I206:J206"/>
    <mergeCell ref="I207:J207"/>
    <mergeCell ref="D197:H197"/>
    <mergeCell ref="I197:J197"/>
    <mergeCell ref="I198:J198"/>
    <mergeCell ref="I199:J199"/>
    <mergeCell ref="I200:J200"/>
    <mergeCell ref="I201:J201"/>
    <mergeCell ref="I193:J193"/>
    <mergeCell ref="H194:J194"/>
    <mergeCell ref="I183:J183"/>
    <mergeCell ref="I184:J184"/>
    <mergeCell ref="I185:J185"/>
    <mergeCell ref="I186:J186"/>
    <mergeCell ref="I187:J187"/>
    <mergeCell ref="I188:J188"/>
    <mergeCell ref="H195:J195"/>
    <mergeCell ref="I158:J158"/>
    <mergeCell ref="I159:J159"/>
    <mergeCell ref="I160:J160"/>
    <mergeCell ref="I161:J161"/>
    <mergeCell ref="I162:J162"/>
    <mergeCell ref="I163:J163"/>
    <mergeCell ref="H164:J164"/>
    <mergeCell ref="D167:H167"/>
    <mergeCell ref="I167:J167"/>
    <mergeCell ref="D152:H152"/>
    <mergeCell ref="I152:J152"/>
    <mergeCell ref="I153:J153"/>
    <mergeCell ref="I154:J154"/>
    <mergeCell ref="I155:J155"/>
    <mergeCell ref="I156:J156"/>
    <mergeCell ref="I130:J130"/>
    <mergeCell ref="I131:J131"/>
    <mergeCell ref="I132:J132"/>
    <mergeCell ref="I133:J133"/>
    <mergeCell ref="H134:J134"/>
    <mergeCell ref="D137:H137"/>
    <mergeCell ref="I137:J137"/>
    <mergeCell ref="H135:J135"/>
    <mergeCell ref="H136:J136"/>
    <mergeCell ref="H151:J151"/>
    <mergeCell ref="I148:J148"/>
    <mergeCell ref="H149:J149"/>
    <mergeCell ref="I138:J138"/>
    <mergeCell ref="I139:J139"/>
    <mergeCell ref="I140:J140"/>
    <mergeCell ref="I141:J141"/>
    <mergeCell ref="I142:J142"/>
    <mergeCell ref="I143:J143"/>
    <mergeCell ref="I124:J124"/>
    <mergeCell ref="I125:J125"/>
    <mergeCell ref="I126:J126"/>
    <mergeCell ref="I127:J127"/>
    <mergeCell ref="I128:J128"/>
    <mergeCell ref="I129:J129"/>
    <mergeCell ref="I117:J117"/>
    <mergeCell ref="I118:J118"/>
    <mergeCell ref="H119:J119"/>
    <mergeCell ref="D122:H122"/>
    <mergeCell ref="I122:J122"/>
    <mergeCell ref="I123:J123"/>
    <mergeCell ref="H120:J120"/>
    <mergeCell ref="H121:J121"/>
    <mergeCell ref="I111:J111"/>
    <mergeCell ref="I112:J112"/>
    <mergeCell ref="I113:J113"/>
    <mergeCell ref="I114:J114"/>
    <mergeCell ref="I115:J115"/>
    <mergeCell ref="I116:J116"/>
    <mergeCell ref="H104:J104"/>
    <mergeCell ref="D107:H107"/>
    <mergeCell ref="I107:J107"/>
    <mergeCell ref="I108:J108"/>
    <mergeCell ref="I109:J109"/>
    <mergeCell ref="I110:J110"/>
    <mergeCell ref="H105:J105"/>
    <mergeCell ref="H106:J106"/>
    <mergeCell ref="I98:J98"/>
    <mergeCell ref="I99:J99"/>
    <mergeCell ref="I100:J100"/>
    <mergeCell ref="I101:J101"/>
    <mergeCell ref="I102:J102"/>
    <mergeCell ref="I103:J103"/>
    <mergeCell ref="G93:H93"/>
    <mergeCell ref="I93:J93"/>
    <mergeCell ref="I94:J94"/>
    <mergeCell ref="I95:J95"/>
    <mergeCell ref="I96:J96"/>
    <mergeCell ref="I97:J97"/>
    <mergeCell ref="H89:J89"/>
    <mergeCell ref="D92:H92"/>
    <mergeCell ref="I92:J92"/>
    <mergeCell ref="I79:J79"/>
    <mergeCell ref="I80:J80"/>
    <mergeCell ref="I81:J81"/>
    <mergeCell ref="I82:J82"/>
    <mergeCell ref="I83:J83"/>
    <mergeCell ref="I84:J84"/>
    <mergeCell ref="H91:J91"/>
    <mergeCell ref="H90:J90"/>
    <mergeCell ref="I85:J85"/>
    <mergeCell ref="I86:J86"/>
    <mergeCell ref="I87:J87"/>
    <mergeCell ref="I88:J88"/>
    <mergeCell ref="I72:J72"/>
    <mergeCell ref="I73:J73"/>
    <mergeCell ref="H74:J74"/>
    <mergeCell ref="D77:H77"/>
    <mergeCell ref="I77:J77"/>
    <mergeCell ref="G78:H78"/>
    <mergeCell ref="I78:J78"/>
    <mergeCell ref="I66:J66"/>
    <mergeCell ref="I67:J67"/>
    <mergeCell ref="I68:J68"/>
    <mergeCell ref="I69:J69"/>
    <mergeCell ref="I70:J70"/>
    <mergeCell ref="I71:J71"/>
    <mergeCell ref="H75:J75"/>
    <mergeCell ref="H76:J76"/>
    <mergeCell ref="E32:I32"/>
    <mergeCell ref="E33:I33"/>
    <mergeCell ref="E34:I34"/>
    <mergeCell ref="D46:H46"/>
    <mergeCell ref="I46:J46"/>
    <mergeCell ref="D35:D45"/>
    <mergeCell ref="E35:F36"/>
    <mergeCell ref="E37:F39"/>
    <mergeCell ref="E40:F40"/>
    <mergeCell ref="E41:F42"/>
    <mergeCell ref="E43:F45"/>
    <mergeCell ref="G35:I35"/>
    <mergeCell ref="G36:I36"/>
    <mergeCell ref="G37:I37"/>
    <mergeCell ref="G38:I38"/>
    <mergeCell ref="G41:I41"/>
    <mergeCell ref="G42:I42"/>
    <mergeCell ref="G43:I43"/>
    <mergeCell ref="G44:I44"/>
    <mergeCell ref="G39:I39"/>
    <mergeCell ref="G40:I40"/>
    <mergeCell ref="G45:I45"/>
    <mergeCell ref="I64:J64"/>
    <mergeCell ref="I65:J65"/>
    <mergeCell ref="I53:J53"/>
    <mergeCell ref="I54:J54"/>
    <mergeCell ref="I55:J55"/>
    <mergeCell ref="G3:I3"/>
    <mergeCell ref="G4:I4"/>
    <mergeCell ref="G5:I5"/>
    <mergeCell ref="G6:I6"/>
    <mergeCell ref="G7:I7"/>
    <mergeCell ref="G8:I8"/>
    <mergeCell ref="E15:I15"/>
    <mergeCell ref="E16:I16"/>
    <mergeCell ref="E17:I17"/>
    <mergeCell ref="E18:I18"/>
    <mergeCell ref="E19:I19"/>
    <mergeCell ref="E20:I20"/>
    <mergeCell ref="E9:I9"/>
    <mergeCell ref="G10:I10"/>
    <mergeCell ref="G11:I11"/>
    <mergeCell ref="G12:I12"/>
    <mergeCell ref="E13:I13"/>
    <mergeCell ref="E14:I14"/>
    <mergeCell ref="E21:I21"/>
    <mergeCell ref="I47:J47"/>
    <mergeCell ref="I48:J48"/>
    <mergeCell ref="I49:J49"/>
    <mergeCell ref="I50:J50"/>
    <mergeCell ref="I51:J51"/>
    <mergeCell ref="I52:J52"/>
    <mergeCell ref="D62:H62"/>
    <mergeCell ref="I62:J62"/>
    <mergeCell ref="G63:H63"/>
    <mergeCell ref="I63:J63"/>
    <mergeCell ref="I56:J56"/>
    <mergeCell ref="I57:J57"/>
    <mergeCell ref="H58:J58"/>
    <mergeCell ref="H59:J59"/>
    <mergeCell ref="H60:J60"/>
    <mergeCell ref="H61:J61"/>
    <mergeCell ref="F353:J353"/>
    <mergeCell ref="F354:J354"/>
    <mergeCell ref="F355:J355"/>
    <mergeCell ref="F356:J356"/>
    <mergeCell ref="F357:J357"/>
    <mergeCell ref="D349:E349"/>
    <mergeCell ref="D350:E350"/>
    <mergeCell ref="D351:E353"/>
    <mergeCell ref="D354:E355"/>
    <mergeCell ref="D356:E357"/>
    <mergeCell ref="F349:J349"/>
    <mergeCell ref="F350:J350"/>
    <mergeCell ref="F351:J351"/>
    <mergeCell ref="F352:J352"/>
  </mergeCells>
  <phoneticPr fontId="2"/>
  <pageMargins left="0.27559055118110237" right="0.27559055118110237" top="0.59055118110236227" bottom="0.21" header="0.2" footer="0.51181102362204722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17表</vt:lpstr>
      <vt:lpstr>26表の1</vt:lpstr>
      <vt:lpstr>26表の2</vt:lpstr>
      <vt:lpstr>21表・24表</vt:lpstr>
      <vt:lpstr>17表 (入力用)</vt:lpstr>
      <vt:lpstr>17表以外（入力用）</vt:lpstr>
      <vt:lpstr>'17表'!Print_Area</vt:lpstr>
      <vt:lpstr>'21表・24表'!Print_Area</vt:lpstr>
      <vt:lpstr>'26表の1'!Print_Area</vt:lpstr>
      <vt:lpstr>'26表の2'!Print_Area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三浦　真幸</cp:lastModifiedBy>
  <cp:lastPrinted>2022-11-14T05:42:28Z</cp:lastPrinted>
  <dcterms:created xsi:type="dcterms:W3CDTF">2001-08-18T01:53:50Z</dcterms:created>
  <dcterms:modified xsi:type="dcterms:W3CDTF">2023-03-06T12:28:35Z</dcterms:modified>
</cp:coreProperties>
</file>