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C:\Users\12733\Desktop\いらないとこ消す\"/>
    </mc:Choice>
  </mc:AlternateContent>
  <xr:revisionPtr revIDLastSave="0" documentId="13_ncr:1_{A3F8D22E-3982-4AC3-A681-A8C7F81457CF}" xr6:coauthVersionLast="47" xr6:coauthVersionMax="47" xr10:uidLastSave="{00000000-0000-0000-0000-000000000000}"/>
  <bookViews>
    <workbookView xWindow="-120" yWindow="-120" windowWidth="29040" windowHeight="15840" tabRatio="790" xr2:uid="{00000000-000D-0000-FFFF-FFFF00000000}"/>
  </bookViews>
  <sheets>
    <sheet name="10表" sheetId="1" r:id="rId1"/>
    <sheet name="26表の1" sheetId="2" r:id="rId2"/>
    <sheet name="26表の2" sheetId="3" r:id="rId3"/>
    <sheet name="21表" sheetId="5" r:id="rId4"/>
    <sheet name="24表" sheetId="10" r:id="rId5"/>
    <sheet name="32表" sheetId="6" r:id="rId6"/>
    <sheet name="33表" sheetId="7" r:id="rId7"/>
    <sheet name="40表" sheetId="8" r:id="rId8"/>
    <sheet name="52表の１" sheetId="9" r:id="rId9"/>
    <sheet name="52表の２" sheetId="12" r:id="rId10"/>
    <sheet name="入力シート" sheetId="11" state="hidden" r:id="rId11"/>
  </sheets>
  <definedNames>
    <definedName name="_xlnm.Print_Area" localSheetId="0">'10表'!$A$1:$M$85</definedName>
    <definedName name="_xlnm.Print_Area" localSheetId="3">'21表'!$A$1:$L$45</definedName>
    <definedName name="_xlnm.Print_Area" localSheetId="4">'24表'!$A$1:$N$24</definedName>
    <definedName name="_xlnm.Print_Area" localSheetId="1">'26表の1'!$A$1:$N$76</definedName>
    <definedName name="_xlnm.Print_Area" localSheetId="2">'26表の2'!$A$1:$M$85</definedName>
    <definedName name="_xlnm.Print_Area" localSheetId="5">'32表'!$A$1:$K$84</definedName>
    <definedName name="_xlnm.Print_Area" localSheetId="6">'33表'!$A$1:$P$68</definedName>
    <definedName name="_xlnm.Print_Area" localSheetId="7">'40表'!$A$1:$M$111</definedName>
    <definedName name="_xlnm.Print_Area" localSheetId="8">'52表の１'!$A$1:$K$71</definedName>
    <definedName name="_xlnm.Print_Area" localSheetId="9">'52表の２'!$A$1:$K$55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59" i="9" l="1"/>
  <c r="I59" i="9"/>
  <c r="J59" i="9"/>
  <c r="H58" i="9"/>
  <c r="I58" i="9"/>
  <c r="J58" i="9"/>
  <c r="G59" i="9"/>
  <c r="G58" i="9"/>
  <c r="G57" i="9"/>
  <c r="O772" i="11"/>
  <c r="O773" i="11"/>
  <c r="O774" i="11"/>
  <c r="O775" i="11"/>
  <c r="O776" i="11"/>
  <c r="O777" i="11"/>
  <c r="O778" i="11"/>
  <c r="O779" i="11"/>
  <c r="O780" i="11"/>
  <c r="O781" i="11"/>
  <c r="O782" i="11"/>
  <c r="O783" i="11"/>
  <c r="O784" i="11"/>
  <c r="O785" i="11"/>
  <c r="O786" i="11"/>
  <c r="O787" i="11"/>
  <c r="O788" i="11"/>
  <c r="O789" i="11"/>
  <c r="O790" i="11"/>
  <c r="O791" i="11"/>
  <c r="O792" i="11"/>
  <c r="O793" i="11"/>
  <c r="O794" i="11"/>
  <c r="O795" i="11"/>
  <c r="O796" i="11"/>
  <c r="O797" i="11"/>
  <c r="O798" i="11"/>
  <c r="O799" i="11"/>
  <c r="O800" i="11"/>
  <c r="O801" i="11"/>
  <c r="O802" i="11"/>
  <c r="O803" i="11"/>
  <c r="O804" i="11"/>
  <c r="O805" i="11"/>
  <c r="O806" i="11"/>
  <c r="O807" i="11"/>
  <c r="O808" i="11"/>
  <c r="O809" i="11"/>
  <c r="O810" i="11"/>
  <c r="O811" i="11"/>
  <c r="O812" i="11"/>
  <c r="O813" i="11"/>
  <c r="O814" i="11"/>
  <c r="O815" i="11"/>
  <c r="O816" i="11"/>
  <c r="O817" i="11"/>
  <c r="O818" i="11"/>
  <c r="O819" i="11"/>
  <c r="O820" i="11"/>
  <c r="O821" i="11"/>
  <c r="M80" i="3"/>
  <c r="M84" i="3"/>
  <c r="M79" i="3"/>
  <c r="M83" i="3"/>
  <c r="O451" i="11"/>
  <c r="O452" i="11"/>
  <c r="O453" i="11"/>
  <c r="O454" i="11"/>
  <c r="O455" i="11"/>
  <c r="O456" i="11"/>
  <c r="O457" i="11"/>
  <c r="O458" i="11"/>
  <c r="O459" i="11"/>
  <c r="O460" i="11"/>
  <c r="O461" i="11"/>
  <c r="O462" i="11"/>
  <c r="O463" i="11"/>
  <c r="O464" i="11"/>
  <c r="I8" i="1"/>
  <c r="J8" i="1"/>
  <c r="K8" i="1"/>
  <c r="L8" i="1"/>
  <c r="I9" i="1"/>
  <c r="J9" i="1"/>
  <c r="H57" i="9" s="1"/>
  <c r="K9" i="1"/>
  <c r="I57" i="9" s="1"/>
  <c r="L9" i="1"/>
  <c r="J57" i="9" s="1"/>
  <c r="I10" i="1"/>
  <c r="J10" i="1"/>
  <c r="K10" i="1"/>
  <c r="L10" i="1"/>
  <c r="I11" i="1"/>
  <c r="J11" i="1"/>
  <c r="K11" i="1"/>
  <c r="L11" i="1"/>
  <c r="I12" i="1"/>
  <c r="J12" i="1"/>
  <c r="K12" i="1"/>
  <c r="L12" i="1"/>
  <c r="M82" i="3" l="1"/>
  <c r="M78" i="3"/>
  <c r="M85" i="3"/>
  <c r="M77" i="3"/>
  <c r="M81" i="3"/>
  <c r="L32" i="5"/>
  <c r="L42" i="5"/>
  <c r="L38" i="5"/>
  <c r="L34" i="5"/>
  <c r="L44" i="5"/>
  <c r="L40" i="5"/>
  <c r="L36" i="5"/>
  <c r="L45" i="5"/>
  <c r="L41" i="5"/>
  <c r="L37" i="5"/>
  <c r="L33" i="5"/>
  <c r="L43" i="5"/>
  <c r="L39" i="5"/>
  <c r="L35" i="5"/>
  <c r="M13" i="1"/>
  <c r="K38" i="12" l="1"/>
  <c r="K34" i="12"/>
  <c r="K30" i="12"/>
  <c r="K26" i="12"/>
  <c r="K22" i="12"/>
  <c r="K18" i="12"/>
  <c r="K10" i="12"/>
  <c r="K53" i="12"/>
  <c r="K14" i="12"/>
  <c r="M36" i="8"/>
  <c r="M78" i="1"/>
  <c r="K39" i="12"/>
  <c r="K49" i="12"/>
  <c r="K45" i="12"/>
  <c r="K41" i="12"/>
  <c r="M80" i="1"/>
  <c r="M37" i="8"/>
  <c r="K37" i="12"/>
  <c r="K33" i="12"/>
  <c r="K29" i="12"/>
  <c r="K25" i="12"/>
  <c r="K21" i="12"/>
  <c r="K17" i="12"/>
  <c r="K13" i="12"/>
  <c r="K9" i="12"/>
  <c r="K50" i="12"/>
  <c r="K46" i="12"/>
  <c r="K42" i="12"/>
  <c r="K54" i="12"/>
  <c r="K52" i="12"/>
  <c r="K51" i="12"/>
  <c r="K48" i="12"/>
  <c r="K47" i="12"/>
  <c r="K44" i="12"/>
  <c r="K43" i="12"/>
  <c r="K40" i="12"/>
  <c r="K36" i="12"/>
  <c r="K35" i="12"/>
  <c r="K32" i="12"/>
  <c r="K31" i="12"/>
  <c r="K28" i="12"/>
  <c r="K27" i="12"/>
  <c r="K24" i="12"/>
  <c r="K23" i="12"/>
  <c r="K20" i="12"/>
  <c r="K19" i="12"/>
  <c r="K16" i="12"/>
  <c r="K15" i="12"/>
  <c r="K12" i="12"/>
  <c r="K11" i="12"/>
  <c r="K8" i="12"/>
  <c r="M81" i="1"/>
  <c r="M79" i="1"/>
  <c r="M83" i="1"/>
  <c r="M82" i="1"/>
  <c r="O414" i="11" l="1"/>
  <c r="O15" i="11"/>
  <c r="O8" i="11"/>
  <c r="O9" i="11" l="1"/>
  <c r="O10" i="11"/>
  <c r="O11" i="11"/>
  <c r="O12" i="11"/>
  <c r="O13" i="11"/>
  <c r="O14" i="11"/>
  <c r="O16" i="11"/>
  <c r="O17" i="11"/>
  <c r="O18" i="11"/>
  <c r="O19" i="11"/>
  <c r="O20" i="11"/>
  <c r="O21" i="11"/>
  <c r="O22" i="11"/>
  <c r="O23" i="11"/>
  <c r="O24" i="11"/>
  <c r="O25" i="11"/>
  <c r="O26" i="11"/>
  <c r="O27" i="11"/>
  <c r="O28" i="11"/>
  <c r="O29" i="11"/>
  <c r="O30" i="11"/>
  <c r="O31" i="11"/>
  <c r="O32" i="11"/>
  <c r="O33" i="11"/>
  <c r="O34" i="11"/>
  <c r="O35" i="11"/>
  <c r="O36" i="11"/>
  <c r="O37" i="11"/>
  <c r="O38" i="11"/>
  <c r="O39" i="11"/>
  <c r="O40" i="11"/>
  <c r="O41" i="11"/>
  <c r="O42" i="11"/>
  <c r="O43" i="11"/>
  <c r="O44" i="11"/>
  <c r="O45" i="11"/>
  <c r="O46" i="11"/>
  <c r="O47" i="11"/>
  <c r="O48" i="11"/>
  <c r="O49" i="11"/>
  <c r="O50" i="11"/>
  <c r="O51" i="11"/>
  <c r="O52" i="11"/>
  <c r="O53" i="11"/>
  <c r="O54" i="11"/>
  <c r="O55" i="11"/>
  <c r="O56" i="11"/>
  <c r="O57" i="11"/>
  <c r="O58" i="11"/>
  <c r="O59" i="11"/>
  <c r="O60" i="11"/>
  <c r="O61" i="11"/>
  <c r="O62" i="11"/>
  <c r="O63" i="11"/>
  <c r="O64" i="11"/>
  <c r="O65" i="11"/>
  <c r="O66" i="11"/>
  <c r="O67" i="11"/>
  <c r="O68" i="11"/>
  <c r="O69" i="11"/>
  <c r="O70" i="11"/>
  <c r="O71" i="11"/>
  <c r="O72" i="11"/>
  <c r="O73" i="11"/>
  <c r="O74" i="11"/>
  <c r="O75" i="11"/>
  <c r="O76" i="11"/>
  <c r="O77" i="11"/>
  <c r="O78" i="11"/>
  <c r="O79" i="11"/>
  <c r="O86" i="11"/>
  <c r="O87" i="11"/>
  <c r="O88" i="11"/>
  <c r="O89" i="11"/>
  <c r="O90" i="11"/>
  <c r="O91" i="11"/>
  <c r="O92" i="11"/>
  <c r="O93" i="11"/>
  <c r="O94" i="11"/>
  <c r="O95" i="11"/>
  <c r="O96" i="11"/>
  <c r="O97" i="11"/>
  <c r="O98" i="11"/>
  <c r="O99" i="11"/>
  <c r="O100" i="11"/>
  <c r="O101" i="11"/>
  <c r="O102" i="11"/>
  <c r="O103" i="11"/>
  <c r="O104" i="11"/>
  <c r="O105" i="11"/>
  <c r="O106" i="11"/>
  <c r="O107" i="11"/>
  <c r="O108" i="11"/>
  <c r="O109" i="11"/>
  <c r="O110" i="11"/>
  <c r="O111" i="11"/>
  <c r="O112" i="11"/>
  <c r="O113" i="11"/>
  <c r="O114" i="11"/>
  <c r="O115" i="11"/>
  <c r="O116" i="11"/>
  <c r="O117" i="11"/>
  <c r="O118" i="11"/>
  <c r="O119" i="11"/>
  <c r="O120" i="11"/>
  <c r="O121" i="11"/>
  <c r="O122" i="11"/>
  <c r="O123" i="11"/>
  <c r="O124" i="11"/>
  <c r="O125" i="11"/>
  <c r="O126" i="11"/>
  <c r="O127" i="11"/>
  <c r="O128" i="11"/>
  <c r="O129" i="11"/>
  <c r="O130" i="11"/>
  <c r="O131" i="11"/>
  <c r="O132" i="11"/>
  <c r="O133" i="11"/>
  <c r="O134" i="11"/>
  <c r="O135" i="11"/>
  <c r="O136" i="11"/>
  <c r="O137" i="11"/>
  <c r="O138" i="11"/>
  <c r="O139" i="11"/>
  <c r="O140" i="11"/>
  <c r="O141" i="11"/>
  <c r="O142" i="11"/>
  <c r="O143" i="11"/>
  <c r="O144" i="11"/>
  <c r="O145" i="11"/>
  <c r="O146" i="11"/>
  <c r="O147" i="11"/>
  <c r="O148" i="11"/>
  <c r="O149" i="11"/>
  <c r="O150" i="11"/>
  <c r="O151" i="11"/>
  <c r="O152" i="11"/>
  <c r="O153" i="11"/>
  <c r="O154" i="11"/>
  <c r="O155" i="11"/>
  <c r="O156" i="11"/>
  <c r="O157" i="11"/>
  <c r="O158" i="11"/>
  <c r="O159" i="11"/>
  <c r="O160" i="11"/>
  <c r="O161" i="11"/>
  <c r="O162" i="11"/>
  <c r="O163" i="11"/>
  <c r="O164" i="11"/>
  <c r="O165" i="11"/>
  <c r="O166" i="11"/>
  <c r="O167" i="11"/>
  <c r="O168" i="11"/>
  <c r="O169" i="11"/>
  <c r="O170" i="11"/>
  <c r="O171" i="11"/>
  <c r="O172" i="11"/>
  <c r="O173" i="11"/>
  <c r="O174" i="11"/>
  <c r="O175" i="11"/>
  <c r="O176" i="11"/>
  <c r="O177" i="11"/>
  <c r="O178" i="11"/>
  <c r="O179" i="11"/>
  <c r="O180" i="11"/>
  <c r="O181" i="11"/>
  <c r="O182" i="11"/>
  <c r="O183" i="11"/>
  <c r="O184" i="11"/>
  <c r="O185" i="11"/>
  <c r="O186" i="11"/>
  <c r="O187" i="11"/>
  <c r="O188" i="11"/>
  <c r="O189" i="11"/>
  <c r="O190" i="11"/>
  <c r="O191" i="11"/>
  <c r="O192" i="11"/>
  <c r="O193" i="11"/>
  <c r="O194" i="11"/>
  <c r="O195" i="11"/>
  <c r="O196" i="11"/>
  <c r="O197" i="11"/>
  <c r="O198" i="11"/>
  <c r="O199" i="11"/>
  <c r="O200" i="11"/>
  <c r="O201" i="11"/>
  <c r="O202" i="11"/>
  <c r="O203" i="11"/>
  <c r="O204" i="11"/>
  <c r="O205" i="11"/>
  <c r="O206" i="11"/>
  <c r="O207" i="11"/>
  <c r="O208" i="11"/>
  <c r="O209" i="11"/>
  <c r="O210" i="11"/>
  <c r="O211" i="11"/>
  <c r="O212" i="11"/>
  <c r="O213" i="11"/>
  <c r="O214" i="11"/>
  <c r="O215" i="11"/>
  <c r="O216" i="11"/>
  <c r="O217" i="11"/>
  <c r="O218" i="11"/>
  <c r="O219" i="11"/>
  <c r="O220" i="11"/>
  <c r="O221" i="11"/>
  <c r="O222" i="11"/>
  <c r="O223" i="11"/>
  <c r="O224" i="11"/>
  <c r="O225" i="11"/>
  <c r="O226" i="11"/>
  <c r="O227" i="11"/>
  <c r="O237" i="11"/>
  <c r="O238" i="11"/>
  <c r="O239" i="11"/>
  <c r="O240" i="11"/>
  <c r="O241" i="11"/>
  <c r="O242" i="11"/>
  <c r="O243" i="11"/>
  <c r="O244" i="11"/>
  <c r="O245" i="11"/>
  <c r="O246" i="11"/>
  <c r="O247" i="11"/>
  <c r="O248" i="11"/>
  <c r="O249" i="11"/>
  <c r="O250" i="11"/>
  <c r="O251" i="11"/>
  <c r="O252" i="11"/>
  <c r="O253" i="11"/>
  <c r="O254" i="11"/>
  <c r="O255" i="11"/>
  <c r="O256" i="11"/>
  <c r="O257" i="11"/>
  <c r="O258" i="11"/>
  <c r="O259" i="11"/>
  <c r="O260" i="11"/>
  <c r="O261" i="11"/>
  <c r="O262" i="11"/>
  <c r="O263" i="11"/>
  <c r="O264" i="11"/>
  <c r="O265" i="11"/>
  <c r="O266" i="11"/>
  <c r="O267" i="11"/>
  <c r="O268" i="11"/>
  <c r="O269" i="11"/>
  <c r="O270" i="11"/>
  <c r="O271" i="11"/>
  <c r="O272" i="11"/>
  <c r="O273" i="11"/>
  <c r="O274" i="11"/>
  <c r="O275" i="11"/>
  <c r="O276" i="11"/>
  <c r="O277" i="11"/>
  <c r="O278" i="11"/>
  <c r="O279" i="11"/>
  <c r="O280" i="11"/>
  <c r="O281" i="11"/>
  <c r="O282" i="11"/>
  <c r="O283" i="11"/>
  <c r="O284" i="11"/>
  <c r="O285" i="11"/>
  <c r="O286" i="11"/>
  <c r="O287" i="11"/>
  <c r="O288" i="11"/>
  <c r="O289" i="11"/>
  <c r="O290" i="11"/>
  <c r="O291" i="11"/>
  <c r="O292" i="11"/>
  <c r="O293" i="11"/>
  <c r="O294" i="11"/>
  <c r="O295" i="11"/>
  <c r="O296" i="11"/>
  <c r="O297" i="11"/>
  <c r="O298" i="11"/>
  <c r="O299" i="11"/>
  <c r="O300" i="11"/>
  <c r="O301" i="11"/>
  <c r="O302" i="11"/>
  <c r="O303" i="11"/>
  <c r="O304" i="11"/>
  <c r="O305" i="11"/>
  <c r="O306" i="11"/>
  <c r="O307" i="11"/>
  <c r="O308" i="11"/>
  <c r="O309" i="11"/>
  <c r="O310" i="11"/>
  <c r="O311" i="11"/>
  <c r="O312" i="11"/>
  <c r="O313" i="11"/>
  <c r="O314" i="11"/>
  <c r="O315" i="11"/>
  <c r="O316" i="11"/>
  <c r="O317" i="11"/>
  <c r="O318" i="11"/>
  <c r="O319" i="11"/>
  <c r="O320" i="11"/>
  <c r="O321" i="11"/>
  <c r="O322" i="11"/>
  <c r="O323" i="11"/>
  <c r="O324" i="11"/>
  <c r="O325" i="11"/>
  <c r="O326" i="11"/>
  <c r="O327" i="11"/>
  <c r="O328" i="11"/>
  <c r="O329" i="11"/>
  <c r="O330" i="11"/>
  <c r="O331" i="11"/>
  <c r="O332" i="11"/>
  <c r="O333" i="11"/>
  <c r="O334" i="11"/>
  <c r="O335" i="11"/>
  <c r="O336" i="11"/>
  <c r="O337" i="11"/>
  <c r="O338" i="11"/>
  <c r="O339" i="11"/>
  <c r="O340" i="11"/>
  <c r="O341" i="11"/>
  <c r="O342" i="11"/>
  <c r="O343" i="11"/>
  <c r="O344" i="11"/>
  <c r="O345" i="11"/>
  <c r="O346" i="11"/>
  <c r="O347" i="11"/>
  <c r="O348" i="11"/>
  <c r="O349" i="11"/>
  <c r="O350" i="11"/>
  <c r="O351" i="11"/>
  <c r="O352" i="11"/>
  <c r="O353" i="11"/>
  <c r="O354" i="11"/>
  <c r="O355" i="11"/>
  <c r="O356" i="11"/>
  <c r="O357" i="11"/>
  <c r="O358" i="11"/>
  <c r="O359" i="11"/>
  <c r="O360" i="11"/>
  <c r="O361" i="11"/>
  <c r="O362" i="11"/>
  <c r="O363" i="11"/>
  <c r="O364" i="11"/>
  <c r="O365" i="11"/>
  <c r="O366" i="11"/>
  <c r="O367" i="11"/>
  <c r="O368" i="11"/>
  <c r="O369" i="11"/>
  <c r="O370" i="11"/>
  <c r="O371" i="11"/>
  <c r="O372" i="11"/>
  <c r="O373" i="11"/>
  <c r="O374" i="11"/>
  <c r="O375" i="11"/>
  <c r="O376" i="11"/>
  <c r="O377" i="11"/>
  <c r="O378" i="11"/>
  <c r="O379" i="11"/>
  <c r="O380" i="11"/>
  <c r="O381" i="11"/>
  <c r="O382" i="11"/>
  <c r="O383" i="11"/>
  <c r="O384" i="11"/>
  <c r="O385" i="11"/>
  <c r="O386" i="11"/>
  <c r="O387" i="11"/>
  <c r="O388" i="11"/>
  <c r="O389" i="11"/>
  <c r="O390" i="11"/>
  <c r="O391" i="11"/>
  <c r="O392" i="11"/>
  <c r="O393" i="11"/>
  <c r="O394" i="11"/>
  <c r="O395" i="11"/>
  <c r="O396" i="11"/>
  <c r="O397" i="11"/>
  <c r="O398" i="11"/>
  <c r="O399" i="11"/>
  <c r="O400" i="11"/>
  <c r="O401" i="11"/>
  <c r="O402" i="11"/>
  <c r="O403" i="11"/>
  <c r="O404" i="11"/>
  <c r="O405" i="11"/>
  <c r="O406" i="11"/>
  <c r="O407" i="11"/>
  <c r="O408" i="11"/>
  <c r="O409" i="11"/>
  <c r="O410" i="11"/>
  <c r="O411" i="11"/>
  <c r="O412" i="11"/>
  <c r="O413" i="11"/>
  <c r="O415" i="11"/>
  <c r="O416" i="11"/>
  <c r="O417" i="11"/>
  <c r="O418" i="11"/>
  <c r="O419" i="11"/>
  <c r="O420" i="11"/>
  <c r="O421" i="11"/>
  <c r="O422" i="11"/>
  <c r="O423" i="11"/>
  <c r="O424" i="11"/>
  <c r="O425" i="11"/>
  <c r="O426" i="11"/>
  <c r="O427" i="11"/>
  <c r="O428" i="11"/>
  <c r="O429" i="11"/>
  <c r="O430" i="11"/>
  <c r="O431" i="11"/>
  <c r="O432" i="11"/>
  <c r="O433" i="11"/>
  <c r="O434" i="11"/>
  <c r="O435" i="11"/>
  <c r="O436" i="11"/>
  <c r="O437" i="11"/>
  <c r="O438" i="11"/>
  <c r="O439" i="11"/>
  <c r="O440" i="11"/>
  <c r="O441" i="11"/>
  <c r="O442" i="11"/>
  <c r="O443" i="11"/>
  <c r="O444" i="11"/>
  <c r="O445" i="11"/>
  <c r="O446" i="11"/>
  <c r="O447" i="11"/>
  <c r="O448" i="11"/>
  <c r="O449" i="11"/>
  <c r="O450" i="11"/>
  <c r="O465" i="11"/>
  <c r="O466" i="11"/>
  <c r="O467" i="11"/>
  <c r="O468" i="11"/>
  <c r="O469" i="11"/>
  <c r="O470" i="11"/>
  <c r="O471" i="11"/>
  <c r="O472" i="11"/>
  <c r="O473" i="11"/>
  <c r="O474" i="11"/>
  <c r="O475" i="11"/>
  <c r="O476" i="11"/>
  <c r="O477" i="11"/>
  <c r="O478" i="11"/>
  <c r="O479" i="11"/>
  <c r="O480" i="11"/>
  <c r="O481" i="11"/>
  <c r="O482" i="11"/>
  <c r="O483" i="11"/>
  <c r="O484" i="11"/>
  <c r="O485" i="11"/>
  <c r="O486" i="11"/>
  <c r="O487" i="11"/>
  <c r="O488" i="11"/>
  <c r="O489" i="11"/>
  <c r="O490" i="11"/>
  <c r="O491" i="11"/>
  <c r="O492" i="11"/>
  <c r="O493" i="11"/>
  <c r="O494" i="11"/>
  <c r="O495" i="11"/>
  <c r="O496" i="11"/>
  <c r="O497" i="11"/>
  <c r="O498" i="11"/>
  <c r="O499" i="11"/>
  <c r="O500" i="11"/>
  <c r="O501" i="11"/>
  <c r="O502" i="11"/>
  <c r="O503" i="11"/>
  <c r="O504" i="11"/>
  <c r="O505" i="11"/>
  <c r="O506" i="11"/>
  <c r="O507" i="11"/>
  <c r="O508" i="11"/>
  <c r="O509" i="11"/>
  <c r="O510" i="11"/>
  <c r="O511" i="11"/>
  <c r="O512" i="11"/>
  <c r="O513" i="11"/>
  <c r="O514" i="11"/>
  <c r="O515" i="11"/>
  <c r="O516" i="11"/>
  <c r="O517" i="11"/>
  <c r="O518" i="11"/>
  <c r="O519" i="11"/>
  <c r="O520" i="11"/>
  <c r="O521" i="11"/>
  <c r="O522" i="11"/>
  <c r="O523" i="11"/>
  <c r="O524" i="11"/>
  <c r="O525" i="11"/>
  <c r="O526" i="11"/>
  <c r="O527" i="11"/>
  <c r="O528" i="11"/>
  <c r="O529" i="11"/>
  <c r="O530" i="11"/>
  <c r="O531" i="11"/>
  <c r="O532" i="11"/>
  <c r="O533" i="11"/>
  <c r="O534" i="11"/>
  <c r="O535" i="11"/>
  <c r="O536" i="11"/>
  <c r="O537" i="11"/>
  <c r="O538" i="11"/>
  <c r="O539" i="11"/>
  <c r="O540" i="11"/>
  <c r="O541" i="11"/>
  <c r="O542" i="11"/>
  <c r="O543" i="11"/>
  <c r="O544" i="11"/>
  <c r="O545" i="11"/>
  <c r="O546" i="11"/>
  <c r="O547" i="11"/>
  <c r="O548" i="11"/>
  <c r="O549" i="11"/>
  <c r="O550" i="11"/>
  <c r="O551" i="11"/>
  <c r="O552" i="11"/>
  <c r="O553" i="11"/>
  <c r="O554" i="11"/>
  <c r="O555" i="11"/>
  <c r="O556" i="11"/>
  <c r="O557" i="11"/>
  <c r="O558" i="11"/>
  <c r="O559" i="11"/>
  <c r="O560" i="11"/>
  <c r="O561" i="11"/>
  <c r="O562" i="11"/>
  <c r="O563" i="11"/>
  <c r="O564" i="11"/>
  <c r="O565" i="11"/>
  <c r="O566" i="11"/>
  <c r="O567" i="11"/>
  <c r="O568" i="11"/>
  <c r="O569" i="11"/>
  <c r="O570" i="11"/>
  <c r="O571" i="11"/>
  <c r="O572" i="11"/>
  <c r="O573" i="11"/>
  <c r="O574" i="11"/>
  <c r="O575" i="11"/>
  <c r="O576" i="11"/>
  <c r="O577" i="11"/>
  <c r="O578" i="11"/>
  <c r="O579" i="11"/>
  <c r="O580" i="11"/>
  <c r="O581" i="11"/>
  <c r="O582" i="11"/>
  <c r="O583" i="11"/>
  <c r="O584" i="11"/>
  <c r="O585" i="11"/>
  <c r="O586" i="11"/>
  <c r="O587" i="11"/>
  <c r="O588" i="11"/>
  <c r="O589" i="11"/>
  <c r="O590" i="11"/>
  <c r="O591" i="11"/>
  <c r="O592" i="11"/>
  <c r="O593" i="11"/>
  <c r="O594" i="11"/>
  <c r="O595" i="11"/>
  <c r="O596" i="11"/>
  <c r="O597" i="11"/>
  <c r="O598" i="11"/>
  <c r="O599" i="11"/>
  <c r="O600" i="11"/>
  <c r="O601" i="11"/>
  <c r="O602" i="11"/>
  <c r="O603" i="11"/>
  <c r="O604" i="11"/>
  <c r="O605" i="11"/>
  <c r="O606" i="11"/>
  <c r="O607" i="11"/>
  <c r="O608" i="11"/>
  <c r="O609" i="11"/>
  <c r="O610" i="11"/>
  <c r="O611" i="11"/>
  <c r="O612" i="11"/>
  <c r="O613" i="11"/>
  <c r="O614" i="11"/>
  <c r="O615" i="11"/>
  <c r="O616" i="11"/>
  <c r="O617" i="11"/>
  <c r="O618" i="11"/>
  <c r="O619" i="11"/>
  <c r="O620" i="11"/>
  <c r="O621" i="11"/>
  <c r="O622" i="11"/>
  <c r="O623" i="11"/>
  <c r="O624" i="11"/>
  <c r="O625" i="11"/>
  <c r="O626" i="11"/>
  <c r="O627" i="11"/>
  <c r="O628" i="11"/>
  <c r="O629" i="11"/>
  <c r="O630" i="11"/>
  <c r="O631" i="11"/>
  <c r="O632" i="11"/>
  <c r="O633" i="11"/>
  <c r="O634" i="11"/>
  <c r="O635" i="11"/>
  <c r="O636" i="11"/>
  <c r="O637" i="11"/>
  <c r="O638" i="11"/>
  <c r="O639" i="11"/>
  <c r="O640" i="11"/>
  <c r="O641" i="11"/>
  <c r="O642" i="11"/>
  <c r="O643" i="11"/>
  <c r="O644" i="11"/>
  <c r="O647" i="11"/>
  <c r="O648" i="11"/>
  <c r="O649" i="11"/>
  <c r="O650" i="11"/>
  <c r="O651" i="11"/>
  <c r="O652" i="11"/>
  <c r="O653" i="11"/>
  <c r="O654" i="11"/>
  <c r="O655" i="11"/>
  <c r="O656" i="11"/>
  <c r="O657" i="11"/>
  <c r="O658" i="11"/>
  <c r="O659" i="11"/>
  <c r="O660" i="11"/>
  <c r="O661" i="11"/>
  <c r="O662" i="11"/>
  <c r="O663" i="11"/>
  <c r="O664" i="11"/>
  <c r="O665" i="11"/>
  <c r="O666" i="11"/>
  <c r="O667" i="11"/>
  <c r="O668" i="11"/>
  <c r="O669" i="11"/>
  <c r="O670" i="11"/>
  <c r="O671" i="11"/>
  <c r="O672" i="11"/>
  <c r="O673" i="11"/>
  <c r="O674" i="11"/>
  <c r="O675" i="11"/>
  <c r="O676" i="11"/>
  <c r="O677" i="11"/>
  <c r="O678" i="11"/>
  <c r="O679" i="11"/>
  <c r="O680" i="11"/>
  <c r="O681" i="11"/>
  <c r="O682" i="11"/>
  <c r="O683" i="11"/>
  <c r="O684" i="11"/>
  <c r="O685" i="11"/>
  <c r="O686" i="11"/>
  <c r="O687" i="11"/>
  <c r="O688" i="11"/>
  <c r="O689" i="11"/>
  <c r="O690" i="11"/>
  <c r="O691" i="11"/>
  <c r="O692" i="11"/>
  <c r="O693" i="11"/>
  <c r="O694" i="11"/>
  <c r="O695" i="11"/>
  <c r="O696" i="11"/>
  <c r="O697" i="11"/>
  <c r="O698" i="11"/>
  <c r="O699" i="11"/>
  <c r="O700" i="11"/>
  <c r="O701" i="11"/>
  <c r="O702" i="11"/>
  <c r="O703" i="11"/>
  <c r="O704" i="11"/>
  <c r="O705" i="11"/>
  <c r="O706" i="11"/>
  <c r="O707" i="11"/>
  <c r="O708" i="11"/>
  <c r="O709" i="11"/>
  <c r="O710" i="11"/>
  <c r="O711" i="11"/>
  <c r="O712" i="11"/>
  <c r="O713" i="11"/>
  <c r="O714" i="11"/>
  <c r="O715" i="11"/>
  <c r="O716" i="11"/>
  <c r="O717" i="11"/>
  <c r="O718" i="11"/>
  <c r="O719" i="11"/>
  <c r="O720" i="11"/>
  <c r="O721" i="11"/>
  <c r="O722" i="11"/>
  <c r="O723" i="11"/>
  <c r="O724" i="11"/>
  <c r="O725" i="11"/>
  <c r="O726" i="11"/>
  <c r="O727" i="11"/>
  <c r="O728" i="11"/>
  <c r="O729" i="11"/>
  <c r="O730" i="11"/>
  <c r="O731" i="11"/>
  <c r="O732" i="11"/>
  <c r="O733" i="11"/>
  <c r="O734" i="11"/>
  <c r="O735" i="11"/>
  <c r="O736" i="11"/>
  <c r="O737" i="11"/>
  <c r="O738" i="11"/>
  <c r="O739" i="11"/>
  <c r="O740" i="11"/>
  <c r="O741" i="11"/>
  <c r="O742" i="11"/>
  <c r="O743" i="11"/>
  <c r="O744" i="11"/>
  <c r="O745" i="11"/>
  <c r="O746" i="11"/>
  <c r="O747" i="11"/>
  <c r="O748" i="11"/>
  <c r="O749" i="11"/>
  <c r="O750" i="11"/>
  <c r="O751" i="11"/>
  <c r="O752" i="11"/>
  <c r="O753" i="11"/>
  <c r="O754" i="11"/>
  <c r="O755" i="11"/>
  <c r="O756" i="11"/>
  <c r="O757" i="11"/>
  <c r="O758" i="11"/>
  <c r="O759" i="11"/>
  <c r="O760" i="11"/>
  <c r="O761" i="11"/>
  <c r="O762" i="11"/>
  <c r="O763" i="11"/>
  <c r="O764" i="11"/>
  <c r="O765" i="11"/>
  <c r="O766" i="11"/>
  <c r="O767" i="11"/>
  <c r="O768" i="11"/>
  <c r="O769" i="11"/>
  <c r="O770" i="11"/>
  <c r="O771" i="11"/>
  <c r="M69" i="3" l="1"/>
  <c r="M75" i="3"/>
  <c r="M73" i="3"/>
  <c r="M70" i="3"/>
  <c r="M74" i="3"/>
  <c r="M76" i="3"/>
  <c r="M72" i="3"/>
  <c r="M71" i="3"/>
  <c r="J62" i="9" l="1"/>
  <c r="I62" i="9"/>
  <c r="H62" i="9"/>
  <c r="G62" i="9"/>
  <c r="J61" i="9"/>
  <c r="J60" i="9" s="1"/>
  <c r="I61" i="9"/>
  <c r="I60" i="9" s="1"/>
  <c r="H61" i="9"/>
  <c r="H60" i="9" s="1"/>
  <c r="G61" i="9"/>
  <c r="G60" i="9" s="1"/>
  <c r="J70" i="9"/>
  <c r="I70" i="9"/>
  <c r="H70" i="9"/>
  <c r="I66" i="9"/>
  <c r="K14" i="6" l="1"/>
  <c r="K24" i="6"/>
  <c r="K30" i="6"/>
  <c r="K32" i="6"/>
  <c r="K38" i="6"/>
  <c r="K58" i="6"/>
  <c r="K60" i="6"/>
  <c r="M106" i="8"/>
  <c r="M12" i="1"/>
  <c r="M23" i="1"/>
  <c r="L31" i="5"/>
  <c r="M50" i="8"/>
  <c r="M54" i="8"/>
  <c r="N21" i="10"/>
  <c r="K19" i="6"/>
  <c r="K83" i="6"/>
  <c r="P49" i="7"/>
  <c r="M111" i="8"/>
  <c r="N8" i="10"/>
  <c r="M74" i="8"/>
  <c r="M78" i="8"/>
  <c r="M94" i="8"/>
  <c r="M59" i="8"/>
  <c r="M17" i="8"/>
  <c r="M31" i="8"/>
  <c r="M8" i="8"/>
  <c r="M28" i="8"/>
  <c r="M38" i="8"/>
  <c r="P44" i="7"/>
  <c r="P46" i="7"/>
  <c r="P48" i="7"/>
  <c r="K78" i="6"/>
  <c r="K81" i="6"/>
  <c r="K84" i="6"/>
  <c r="K9" i="6"/>
  <c r="K21" i="6"/>
  <c r="K25" i="6"/>
  <c r="K27" i="6"/>
  <c r="K35" i="6"/>
  <c r="K37" i="6"/>
  <c r="K59" i="6"/>
  <c r="L28" i="5"/>
  <c r="L8" i="5"/>
  <c r="L18" i="5"/>
  <c r="L26" i="5"/>
  <c r="L13" i="5"/>
  <c r="L21" i="5"/>
  <c r="N19" i="10"/>
  <c r="N14" i="10"/>
  <c r="N13" i="10"/>
  <c r="N12" i="10"/>
  <c r="N11" i="10"/>
  <c r="N9" i="10"/>
  <c r="M57" i="3"/>
  <c r="M50" i="3"/>
  <c r="M35" i="3"/>
  <c r="M45" i="3"/>
  <c r="M8" i="3"/>
  <c r="M18" i="3"/>
  <c r="M54" i="3"/>
  <c r="N8" i="2"/>
  <c r="M18" i="1"/>
  <c r="M21" i="1"/>
  <c r="G67" i="9"/>
  <c r="I67" i="9"/>
  <c r="P13" i="7"/>
  <c r="P35" i="7"/>
  <c r="M11" i="8"/>
  <c r="K21" i="9"/>
  <c r="G68" i="9"/>
  <c r="N35" i="2"/>
  <c r="N46" i="2"/>
  <c r="N49" i="2"/>
  <c r="M14" i="3"/>
  <c r="M30" i="3"/>
  <c r="M36" i="3"/>
  <c r="M42" i="3"/>
  <c r="M48" i="3"/>
  <c r="M64" i="3"/>
  <c r="K17" i="6"/>
  <c r="K22" i="6"/>
  <c r="K23" i="6"/>
  <c r="K28" i="6"/>
  <c r="K49" i="6"/>
  <c r="H68" i="9"/>
  <c r="M51" i="1"/>
  <c r="M52" i="1"/>
  <c r="N34" i="2"/>
  <c r="I64" i="9"/>
  <c r="K71" i="6"/>
  <c r="M50" i="1"/>
  <c r="P51" i="7"/>
  <c r="M58" i="8"/>
  <c r="K85" i="1"/>
  <c r="M66" i="3"/>
  <c r="M40" i="1"/>
  <c r="M68" i="1"/>
  <c r="N45" i="2"/>
  <c r="M45" i="1"/>
  <c r="M48" i="1"/>
  <c r="J68" i="9"/>
  <c r="M34" i="1"/>
  <c r="K26" i="6"/>
  <c r="K46" i="6"/>
  <c r="M57" i="8"/>
  <c r="M79" i="8"/>
  <c r="M101" i="8"/>
  <c r="K20" i="9"/>
  <c r="K30" i="9"/>
  <c r="K32" i="9"/>
  <c r="K33" i="9"/>
  <c r="K35" i="9"/>
  <c r="K36" i="9"/>
  <c r="K50" i="9"/>
  <c r="K48" i="9"/>
  <c r="K47" i="9"/>
  <c r="K45" i="9"/>
  <c r="K44" i="9"/>
  <c r="K53" i="9"/>
  <c r="K54" i="9"/>
  <c r="J85" i="1"/>
  <c r="M104" i="8"/>
  <c r="M105" i="8"/>
  <c r="G66" i="9"/>
  <c r="H67" i="9"/>
  <c r="J66" i="9"/>
  <c r="G63" i="9"/>
  <c r="N68" i="2"/>
  <c r="M11" i="3"/>
  <c r="M13" i="3"/>
  <c r="M19" i="3"/>
  <c r="M25" i="3"/>
  <c r="M31" i="3"/>
  <c r="M32" i="3"/>
  <c r="M33" i="3"/>
  <c r="M34" i="3"/>
  <c r="M38" i="3"/>
  <c r="M39" i="3"/>
  <c r="M40" i="3"/>
  <c r="M41" i="3"/>
  <c r="M43" i="3"/>
  <c r="M44" i="3"/>
  <c r="M49" i="3"/>
  <c r="M51" i="3"/>
  <c r="M53" i="3"/>
  <c r="M58" i="3"/>
  <c r="M60" i="3"/>
  <c r="M61" i="3"/>
  <c r="M62" i="3"/>
  <c r="M63" i="3"/>
  <c r="M67" i="3"/>
  <c r="M68" i="3"/>
  <c r="L11" i="5"/>
  <c r="L12" i="5"/>
  <c r="L14" i="5"/>
  <c r="L19" i="5"/>
  <c r="L25" i="5"/>
  <c r="L30" i="5"/>
  <c r="K11" i="6"/>
  <c r="H64" i="9"/>
  <c r="M34" i="8"/>
  <c r="M100" i="8"/>
  <c r="K44" i="6"/>
  <c r="K50" i="6"/>
  <c r="K52" i="6"/>
  <c r="K55" i="6"/>
  <c r="K56" i="6"/>
  <c r="K61" i="6"/>
  <c r="M14" i="8"/>
  <c r="M99" i="8"/>
  <c r="K9" i="9"/>
  <c r="K13" i="9"/>
  <c r="K19" i="9"/>
  <c r="K24" i="9"/>
  <c r="K29" i="9"/>
  <c r="K31" i="9"/>
  <c r="K34" i="9"/>
  <c r="K37" i="9"/>
  <c r="K40" i="9"/>
  <c r="M66" i="1"/>
  <c r="M67" i="1"/>
  <c r="M69" i="1"/>
  <c r="N18" i="2"/>
  <c r="N22" i="2"/>
  <c r="N26" i="2"/>
  <c r="N29" i="2"/>
  <c r="N31" i="2"/>
  <c r="N33" i="2"/>
  <c r="P32" i="7"/>
  <c r="P34" i="7"/>
  <c r="P45" i="7"/>
  <c r="P50" i="7"/>
  <c r="N18" i="10"/>
  <c r="N17" i="10"/>
  <c r="N15" i="10"/>
  <c r="M55" i="8"/>
  <c r="M28" i="1"/>
  <c r="K51" i="6"/>
  <c r="M76" i="1"/>
  <c r="M65" i="3"/>
  <c r="K52" i="9"/>
  <c r="K43" i="9"/>
  <c r="N36" i="2"/>
  <c r="N42" i="2"/>
  <c r="N67" i="2"/>
  <c r="P14" i="7"/>
  <c r="P23" i="7"/>
  <c r="P28" i="7"/>
  <c r="M35" i="1"/>
  <c r="N66" i="2"/>
  <c r="N74" i="2"/>
  <c r="M9" i="3"/>
  <c r="M16" i="3"/>
  <c r="M23" i="3"/>
  <c r="M26" i="3"/>
  <c r="M23" i="8"/>
  <c r="M35" i="8"/>
  <c r="M96" i="8"/>
  <c r="M109" i="8"/>
  <c r="K18" i="9"/>
  <c r="K22" i="9"/>
  <c r="M26" i="1"/>
  <c r="M27" i="1"/>
  <c r="M29" i="1"/>
  <c r="M30" i="1"/>
  <c r="M31" i="1"/>
  <c r="M33" i="1"/>
  <c r="M58" i="1"/>
  <c r="M63" i="1"/>
  <c r="N59" i="2"/>
  <c r="N61" i="2"/>
  <c r="P10" i="7"/>
  <c r="P11" i="7"/>
  <c r="M9" i="8"/>
  <c r="M13" i="8"/>
  <c r="M66" i="8"/>
  <c r="M68" i="8"/>
  <c r="M70" i="8"/>
  <c r="M73" i="8"/>
  <c r="M81" i="8"/>
  <c r="M10" i="3"/>
  <c r="M20" i="3"/>
  <c r="M24" i="3"/>
  <c r="M27" i="3"/>
  <c r="P17" i="7"/>
  <c r="M16" i="8"/>
  <c r="M42" i="8"/>
  <c r="M56" i="8"/>
  <c r="M87" i="8"/>
  <c r="K23" i="9"/>
  <c r="G69" i="9"/>
  <c r="N11" i="2"/>
  <c r="N13" i="2"/>
  <c r="N17" i="2"/>
  <c r="N40" i="2"/>
  <c r="N44" i="2"/>
  <c r="N50" i="2"/>
  <c r="N52" i="2"/>
  <c r="L27" i="5"/>
  <c r="L29" i="5"/>
  <c r="K10" i="6"/>
  <c r="K12" i="6"/>
  <c r="K13" i="6"/>
  <c r="K16" i="6"/>
  <c r="K40" i="6"/>
  <c r="K57" i="6"/>
  <c r="K62" i="6"/>
  <c r="K68" i="6"/>
  <c r="K76" i="6"/>
  <c r="K77" i="6"/>
  <c r="K79" i="6"/>
  <c r="K82" i="6"/>
  <c r="P8" i="7"/>
  <c r="P67" i="7"/>
  <c r="P68" i="7"/>
  <c r="M30" i="8"/>
  <c r="M33" i="8"/>
  <c r="N20" i="10"/>
  <c r="N16" i="10"/>
  <c r="N10" i="10"/>
  <c r="K51" i="9"/>
  <c r="K46" i="9"/>
  <c r="K42" i="9"/>
  <c r="M88" i="8"/>
  <c r="M75" i="1"/>
  <c r="M49" i="1"/>
  <c r="M16" i="1"/>
  <c r="M24" i="1"/>
  <c r="M32" i="1"/>
  <c r="H63" i="9"/>
  <c r="J69" i="9"/>
  <c r="N63" i="2"/>
  <c r="N64" i="2"/>
  <c r="N73" i="2"/>
  <c r="M12" i="3"/>
  <c r="M21" i="3"/>
  <c r="M28" i="3"/>
  <c r="M29" i="3"/>
  <c r="M37" i="3"/>
  <c r="M46" i="3"/>
  <c r="M47" i="3"/>
  <c r="M55" i="3"/>
  <c r="L10" i="5"/>
  <c r="L15" i="5"/>
  <c r="L20" i="5"/>
  <c r="L23" i="5"/>
  <c r="K69" i="6"/>
  <c r="K70" i="6"/>
  <c r="K73" i="6"/>
  <c r="P16" i="7"/>
  <c r="K27" i="9"/>
  <c r="J67" i="9"/>
  <c r="M64" i="1"/>
  <c r="M40" i="8"/>
  <c r="M57" i="1"/>
  <c r="I85" i="1"/>
  <c r="I68" i="9"/>
  <c r="H66" i="9"/>
  <c r="M20" i="1"/>
  <c r="N10" i="2"/>
  <c r="K29" i="6"/>
  <c r="K33" i="6"/>
  <c r="K34" i="6"/>
  <c r="K39" i="6"/>
  <c r="K41" i="6"/>
  <c r="K42" i="6"/>
  <c r="K43" i="6"/>
  <c r="K45" i="6"/>
  <c r="K65" i="6"/>
  <c r="P55" i="7"/>
  <c r="P18" i="7"/>
  <c r="P25" i="7"/>
  <c r="P26" i="7"/>
  <c r="P27" i="7"/>
  <c r="M43" i="8"/>
  <c r="M97" i="8"/>
  <c r="K28" i="9"/>
  <c r="K49" i="9"/>
  <c r="J63" i="9"/>
  <c r="M19" i="1"/>
  <c r="M47" i="1"/>
  <c r="M55" i="1"/>
  <c r="M56" i="1"/>
  <c r="N9" i="2"/>
  <c r="N37" i="2"/>
  <c r="N39" i="2"/>
  <c r="N56" i="2"/>
  <c r="N58" i="2"/>
  <c r="K48" i="6"/>
  <c r="P65" i="7"/>
  <c r="M15" i="8"/>
  <c r="M20" i="8"/>
  <c r="M24" i="8"/>
  <c r="M27" i="8"/>
  <c r="M32" i="8"/>
  <c r="M61" i="8"/>
  <c r="M62" i="8"/>
  <c r="M64" i="8"/>
  <c r="M65" i="8"/>
  <c r="M80" i="8"/>
  <c r="M86" i="8"/>
  <c r="M11" i="1"/>
  <c r="M22" i="1"/>
  <c r="L85" i="1"/>
  <c r="M37" i="1"/>
  <c r="M38" i="1"/>
  <c r="M60" i="1"/>
  <c r="M61" i="1"/>
  <c r="M62" i="1"/>
  <c r="M65" i="1"/>
  <c r="I69" i="9"/>
  <c r="N19" i="2"/>
  <c r="N20" i="2"/>
  <c r="N21" i="2"/>
  <c r="N48" i="2"/>
  <c r="N51" i="2"/>
  <c r="N55" i="2"/>
  <c r="N57" i="2"/>
  <c r="N60" i="2"/>
  <c r="N62" i="2"/>
  <c r="N69" i="2"/>
  <c r="N71" i="2"/>
  <c r="N72" i="2"/>
  <c r="M15" i="3"/>
  <c r="M17" i="3"/>
  <c r="M52" i="3"/>
  <c r="M56" i="3"/>
  <c r="L17" i="5"/>
  <c r="L22" i="5"/>
  <c r="L24" i="5"/>
  <c r="K8" i="6"/>
  <c r="K15" i="6"/>
  <c r="K18" i="6"/>
  <c r="K20" i="6"/>
  <c r="K31" i="6"/>
  <c r="K54" i="6"/>
  <c r="K75" i="6"/>
  <c r="P30" i="7"/>
  <c r="P66" i="7"/>
  <c r="M53" i="8"/>
  <c r="M60" i="8"/>
  <c r="M95" i="8"/>
  <c r="K11" i="9"/>
  <c r="K12" i="9"/>
  <c r="K14" i="9"/>
  <c r="K15" i="9"/>
  <c r="K39" i="9"/>
  <c r="K41" i="9"/>
  <c r="M92" i="8"/>
  <c r="M93" i="8"/>
  <c r="M103" i="8"/>
  <c r="M102" i="8"/>
  <c r="M14" i="1"/>
  <c r="M15" i="1"/>
  <c r="M17" i="1"/>
  <c r="M42" i="1"/>
  <c r="M46" i="1"/>
  <c r="N15" i="2"/>
  <c r="N70" i="2"/>
  <c r="N75" i="2"/>
  <c r="K36" i="6"/>
  <c r="G64" i="9"/>
  <c r="K53" i="6"/>
  <c r="K63" i="6"/>
  <c r="K64" i="6"/>
  <c r="K67" i="6"/>
  <c r="P15" i="7"/>
  <c r="P57" i="7"/>
  <c r="M10" i="8"/>
  <c r="M18" i="8"/>
  <c r="M19" i="8"/>
  <c r="M21" i="8"/>
  <c r="M22" i="8"/>
  <c r="M25" i="8"/>
  <c r="M26" i="8"/>
  <c r="M29" i="8"/>
  <c r="M39" i="8"/>
  <c r="M41" i="8"/>
  <c r="M45" i="8"/>
  <c r="M46" i="8"/>
  <c r="M47" i="8"/>
  <c r="M49" i="8"/>
  <c r="M51" i="8"/>
  <c r="M52" i="8"/>
  <c r="M107" i="8"/>
  <c r="K8" i="9"/>
  <c r="M91" i="8"/>
  <c r="M39" i="1"/>
  <c r="M41" i="1"/>
  <c r="I63" i="9"/>
  <c r="N38" i="2"/>
  <c r="N65" i="2"/>
  <c r="M25" i="1"/>
  <c r="M43" i="1"/>
  <c r="M53" i="1"/>
  <c r="M54" i="1"/>
  <c r="K74" i="6"/>
  <c r="M48" i="8"/>
  <c r="M36" i="1"/>
  <c r="M44" i="1"/>
  <c r="G70" i="9"/>
  <c r="M70" i="1"/>
  <c r="H69" i="9"/>
  <c r="N12" i="2"/>
  <c r="N23" i="2"/>
  <c r="N24" i="2"/>
  <c r="N25" i="2"/>
  <c r="N41" i="2"/>
  <c r="N47" i="2"/>
  <c r="M22" i="3"/>
  <c r="P24" i="7"/>
  <c r="P29" i="7"/>
  <c r="P33" i="7"/>
  <c r="M12" i="8"/>
  <c r="M44" i="8"/>
  <c r="M67" i="8"/>
  <c r="M71" i="8"/>
  <c r="M72" i="8"/>
  <c r="M75" i="8"/>
  <c r="M77" i="8"/>
  <c r="M98" i="8"/>
  <c r="M108" i="8"/>
  <c r="M110" i="8"/>
  <c r="K10" i="9"/>
  <c r="K16" i="9"/>
  <c r="K17" i="9"/>
  <c r="K25" i="9"/>
  <c r="K26" i="9"/>
  <c r="M82" i="8"/>
  <c r="M77" i="1"/>
  <c r="M90" i="8"/>
  <c r="N14" i="2"/>
  <c r="N16" i="2"/>
  <c r="N27" i="2"/>
  <c r="N28" i="2"/>
  <c r="N30" i="2"/>
  <c r="N32" i="2"/>
  <c r="N43" i="2"/>
  <c r="N53" i="2"/>
  <c r="N54" i="2"/>
  <c r="M59" i="3"/>
  <c r="L9" i="5"/>
  <c r="K47" i="6"/>
  <c r="K66" i="6"/>
  <c r="K80" i="6"/>
  <c r="P47" i="7"/>
  <c r="M63" i="8"/>
  <c r="M76" i="8"/>
  <c r="M85" i="8"/>
  <c r="K38" i="9"/>
  <c r="M89" i="8"/>
  <c r="L16" i="5"/>
  <c r="J64" i="9"/>
  <c r="K72" i="6"/>
  <c r="P9" i="7"/>
  <c r="P56" i="7"/>
  <c r="M84" i="8"/>
  <c r="M83" i="8"/>
  <c r="K62" i="9" l="1"/>
  <c r="K61" i="9"/>
  <c r="K59" i="9"/>
  <c r="K58" i="9"/>
  <c r="K63" i="9" s="1"/>
  <c r="M72" i="1"/>
  <c r="K70" i="9"/>
  <c r="G65" i="9"/>
  <c r="K68" i="9"/>
  <c r="H65" i="9"/>
  <c r="K67" i="9"/>
  <c r="J65" i="9"/>
  <c r="K66" i="9"/>
  <c r="K69" i="9"/>
  <c r="I65" i="9"/>
  <c r="M71" i="1"/>
  <c r="M85" i="1"/>
  <c r="K60" i="9" l="1"/>
  <c r="K64" i="9" s="1"/>
  <c r="K65" i="9" s="1"/>
</calcChain>
</file>

<file path=xl/sharedStrings.xml><?xml version="1.0" encoding="utf-8"?>
<sst xmlns="http://schemas.openxmlformats.org/spreadsheetml/2006/main" count="3164" uniqueCount="1608">
  <si>
    <t>（５）</t>
    <phoneticPr fontId="2"/>
  </si>
  <si>
    <t>　</t>
    <phoneticPr fontId="2"/>
  </si>
  <si>
    <t>ち</t>
    <phoneticPr fontId="2"/>
  </si>
  <si>
    <t>う</t>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</si>
  <si>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</si>
  <si>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</si>
  <si>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未稼働資産債分</t>
    <rPh sb="0" eb="1">
      <t>ミ</t>
    </rPh>
    <rPh sb="1" eb="3">
      <t>カドウ</t>
    </rPh>
    <rPh sb="3" eb="5">
      <t>シサン</t>
    </rPh>
    <rPh sb="5" eb="6">
      <t>サイ</t>
    </rPh>
    <rPh sb="6" eb="7">
      <t>ブン</t>
    </rPh>
    <phoneticPr fontId="2"/>
  </si>
  <si>
    <t>(１)営</t>
    <rPh sb="3" eb="4">
      <t>エイギョウ</t>
    </rPh>
    <phoneticPr fontId="2"/>
  </si>
  <si>
    <t>雨水処理負担金</t>
    <rPh sb="0" eb="2">
      <t>ウスイ</t>
    </rPh>
    <rPh sb="2" eb="4">
      <t>ショリ</t>
    </rPh>
    <rPh sb="4" eb="7">
      <t>フタンキン</t>
    </rPh>
    <phoneticPr fontId="2"/>
  </si>
  <si>
    <t>基準額</t>
    <rPh sb="0" eb="3">
      <t>キジュンガク</t>
    </rPh>
    <phoneticPr fontId="2"/>
  </si>
  <si>
    <t>業収益</t>
    <rPh sb="0" eb="1">
      <t>ギョウ</t>
    </rPh>
    <rPh sb="1" eb="3">
      <t>シュウエキ</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</si>
  <si>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</si>
  <si>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</si>
  <si>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水質規制費</t>
    <rPh sb="0" eb="2">
      <t>スイシツ</t>
    </rPh>
    <rPh sb="2" eb="4">
      <t>キセイ</t>
    </rPh>
    <rPh sb="4" eb="5">
      <t>ヒ</t>
    </rPh>
    <phoneticPr fontId="2"/>
  </si>
  <si>
    <t>収益勘定繰入金</t>
    <rPh sb="0" eb="1">
      <t>シュウエキ</t>
    </rPh>
    <rPh sb="1" eb="2">
      <t>シュウエキ</t>
    </rPh>
    <rPh sb="2" eb="4">
      <t>カンジョウ</t>
    </rPh>
    <rPh sb="4" eb="7">
      <t>クリイレキン</t>
    </rPh>
    <phoneticPr fontId="2"/>
  </si>
  <si>
    <t>営業外収益</t>
    <rPh sb="0" eb="3">
      <t>エイギョウガイ</t>
    </rPh>
    <rPh sb="3" eb="5">
      <t>シュウエキ</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</si>
  <si>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</si>
  <si>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</si>
  <si>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</si>
  <si>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</si>
  <si>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</si>
  <si>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臨時財政特例債等</t>
    <rPh sb="0" eb="2">
      <t>リンジ</t>
    </rPh>
    <rPh sb="2" eb="4">
      <t>ザイセイ</t>
    </rPh>
    <rPh sb="4" eb="6">
      <t>トクレイ</t>
    </rPh>
    <rPh sb="6" eb="7">
      <t>サイ</t>
    </rPh>
    <rPh sb="7" eb="8">
      <t>トウ</t>
    </rPh>
    <phoneticPr fontId="2"/>
  </si>
  <si>
    <t>普及特別対策</t>
    <rPh sb="0" eb="2">
      <t>フキュウ</t>
    </rPh>
    <rPh sb="2" eb="4">
      <t>トクベツ</t>
    </rPh>
    <rPh sb="4" eb="6">
      <t>タイサク</t>
    </rPh>
    <phoneticPr fontId="2"/>
  </si>
  <si>
    <t>に要する経費</t>
    <rPh sb="1" eb="2">
      <t>ヨウ</t>
    </rPh>
    <rPh sb="4" eb="6">
      <t>ケイヒ</t>
    </rPh>
    <phoneticPr fontId="2"/>
  </si>
  <si>
    <t>緊急下水道整備特定</t>
    <rPh sb="0" eb="2">
      <t>キンキュウ</t>
    </rPh>
    <rPh sb="2" eb="5">
      <t>ゲスイドウ</t>
    </rPh>
    <rPh sb="5" eb="7">
      <t>セイビ</t>
    </rPh>
    <rPh sb="7" eb="9">
      <t>トクテイ</t>
    </rPh>
    <phoneticPr fontId="2"/>
  </si>
  <si>
    <t>事業等に要する経費</t>
    <rPh sb="0" eb="2">
      <t>ジギョウ</t>
    </rPh>
    <rPh sb="2" eb="3">
      <t>トウ</t>
    </rPh>
    <rPh sb="4" eb="5">
      <t>ヨウ</t>
    </rPh>
    <rPh sb="7" eb="9">
      <t>ケイヒ</t>
    </rPh>
    <phoneticPr fontId="2"/>
  </si>
  <si>
    <t>その他</t>
    <rPh sb="0" eb="3">
      <t>ソノタ</t>
    </rPh>
    <phoneticPr fontId="2"/>
  </si>
  <si>
    <t>他会計補助金</t>
    <rPh sb="0" eb="3">
      <t>タカイケイ</t>
    </rPh>
    <rPh sb="3" eb="6">
      <t>ホジョキン</t>
    </rPh>
    <phoneticPr fontId="2"/>
  </si>
  <si>
    <t>２.</t>
    <phoneticPr fontId="2"/>
  </si>
  <si>
    <t>資本勘定繰入金</t>
    <rPh sb="1" eb="2">
      <t>シホン</t>
    </rPh>
    <rPh sb="2" eb="4">
      <t>カンジョウ</t>
    </rPh>
    <rPh sb="4" eb="7">
      <t>クリイレキン</t>
    </rPh>
    <phoneticPr fontId="2"/>
  </si>
  <si>
    <t>（ア）</t>
    <phoneticPr fontId="2"/>
  </si>
  <si>
    <t>雨水処理費</t>
    <rPh sb="0" eb="2">
      <t>ウスイ</t>
    </rPh>
    <rPh sb="2" eb="5">
      <t>ショリヒ</t>
    </rPh>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</si>
  <si>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</si>
  <si>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</si>
  <si>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流域下水道建設費等</t>
    <rPh sb="0" eb="2">
      <t>リュウイキ</t>
    </rPh>
    <rPh sb="2" eb="5">
      <t>ゲスイドウ</t>
    </rPh>
    <rPh sb="5" eb="8">
      <t>ケンセツヒ</t>
    </rPh>
    <rPh sb="8" eb="9">
      <t>トウ</t>
    </rPh>
    <phoneticPr fontId="2"/>
  </si>
  <si>
    <t xml:space="preserve">臨時財政特例債等・ </t>
    <rPh sb="0" eb="2">
      <t>リンジ</t>
    </rPh>
    <rPh sb="2" eb="4">
      <t>ザイセイ</t>
    </rPh>
    <rPh sb="4" eb="6">
      <t>トクレイ</t>
    </rPh>
    <rPh sb="6" eb="7">
      <t>サイ</t>
    </rPh>
    <rPh sb="7" eb="8">
      <t>トウ</t>
    </rPh>
    <phoneticPr fontId="2"/>
  </si>
  <si>
    <t>地域財政特例債</t>
    <rPh sb="0" eb="2">
      <t>チイキ</t>
    </rPh>
    <rPh sb="2" eb="4">
      <t>ザイセイ</t>
    </rPh>
    <rPh sb="4" eb="6">
      <t>トクレイ</t>
    </rPh>
    <rPh sb="6" eb="7">
      <t>サイ</t>
    </rPh>
    <phoneticPr fontId="2"/>
  </si>
  <si>
    <t>３.</t>
    <phoneticPr fontId="2"/>
  </si>
  <si>
    <t>繰入金計</t>
    <rPh sb="0" eb="3">
      <t>クリイレキン</t>
    </rPh>
    <rPh sb="3" eb="4">
      <t>ケイ</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</si>
  <si>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</si>
  <si>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</si>
  <si>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資本勘定繰入金</t>
    <rPh sb="0" eb="2">
      <t>シホン</t>
    </rPh>
    <rPh sb="2" eb="4">
      <t>カンジョウ</t>
    </rPh>
    <rPh sb="4" eb="7">
      <t>クリイレキン</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</si>
  <si>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</si>
  <si>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</si>
  <si>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</si>
  <si>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６.</t>
    <phoneticPr fontId="2"/>
  </si>
  <si>
    <t>資本勘定</t>
    <rPh sb="0" eb="2">
      <t>シホン</t>
    </rPh>
    <rPh sb="2" eb="4">
      <t>カンジョウ</t>
    </rPh>
    <phoneticPr fontId="2"/>
  </si>
  <si>
    <t>７.</t>
    <phoneticPr fontId="2"/>
  </si>
  <si>
    <t>８.</t>
    <phoneticPr fontId="2"/>
  </si>
  <si>
    <t>雨水処理</t>
    <rPh sb="0" eb="2">
      <t>ウスイ</t>
    </rPh>
    <rPh sb="2" eb="4">
      <t>ショリ</t>
    </rPh>
    <phoneticPr fontId="2"/>
  </si>
  <si>
    <t>維持管理費分</t>
    <rPh sb="0" eb="2">
      <t>イジ</t>
    </rPh>
    <rPh sb="2" eb="5">
      <t>カンリヒ</t>
    </rPh>
    <rPh sb="5" eb="6">
      <t>ブン</t>
    </rPh>
    <phoneticPr fontId="2"/>
  </si>
  <si>
    <t>負担金及び</t>
    <rPh sb="0" eb="1">
      <t>フタン</t>
    </rPh>
    <rPh sb="1" eb="2">
      <t>タン</t>
    </rPh>
    <rPh sb="2" eb="3">
      <t>キン</t>
    </rPh>
    <rPh sb="3" eb="4">
      <t>オヨ</t>
    </rPh>
    <phoneticPr fontId="2"/>
  </si>
  <si>
    <t>雨水処理費</t>
    <rPh sb="0" eb="1">
      <t>アメ</t>
    </rPh>
    <rPh sb="1" eb="2">
      <t>スイ</t>
    </rPh>
    <rPh sb="2" eb="5">
      <t>ショリヒ</t>
    </rPh>
    <phoneticPr fontId="2"/>
  </si>
  <si>
    <t>資本費分</t>
    <rPh sb="0" eb="3">
      <t>シホンヒ</t>
    </rPh>
    <rPh sb="3" eb="4">
      <t>ブン</t>
    </rPh>
    <phoneticPr fontId="2"/>
  </si>
  <si>
    <t>の内訳</t>
    <rPh sb="1" eb="3">
      <t>ウチワケ</t>
    </rPh>
    <phoneticPr fontId="2"/>
  </si>
  <si>
    <t>９.</t>
    <phoneticPr fontId="2"/>
  </si>
  <si>
    <t>高度処理費</t>
    <rPh sb="0" eb="2">
      <t>コウド</t>
    </rPh>
    <rPh sb="2" eb="4">
      <t>ショリ</t>
    </rPh>
    <rPh sb="4" eb="5">
      <t>ヒ</t>
    </rPh>
    <phoneticPr fontId="2"/>
  </si>
  <si>
    <t>10.</t>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</si>
  <si>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</si>
  <si>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</si>
  <si>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普及特別対策に要する経費</t>
    <rPh sb="0" eb="2">
      <t>フキュウ</t>
    </rPh>
    <rPh sb="2" eb="4">
      <t>トクベツ</t>
    </rPh>
    <rPh sb="4" eb="6">
      <t>タイサク</t>
    </rPh>
    <rPh sb="7" eb="8">
      <t>ヨウ</t>
    </rPh>
    <rPh sb="10" eb="12">
      <t>ケイヒ</t>
    </rPh>
    <phoneticPr fontId="2"/>
  </si>
  <si>
    <t>緊急下水道整備特定事業</t>
    <rPh sb="0" eb="2">
      <t>キンキュウ</t>
    </rPh>
    <rPh sb="2" eb="5">
      <t>ゲスイドウ</t>
    </rPh>
    <rPh sb="5" eb="7">
      <t>セイビ</t>
    </rPh>
    <rPh sb="7" eb="9">
      <t>トクテイ</t>
    </rPh>
    <rPh sb="9" eb="11">
      <t>ジギョウ</t>
    </rPh>
    <phoneticPr fontId="2"/>
  </si>
  <si>
    <t>等に要する経費</t>
    <rPh sb="0" eb="1">
      <t>トウ</t>
    </rPh>
    <rPh sb="2" eb="3">
      <t>ヨウ</t>
    </rPh>
    <rPh sb="5" eb="7">
      <t>ケイヒ</t>
    </rPh>
    <phoneticPr fontId="2"/>
  </si>
  <si>
    <t>小規模集合排水処理事業</t>
    <rPh sb="0" eb="3">
      <t>ショウキボ</t>
    </rPh>
    <rPh sb="3" eb="5">
      <t>シュウゴウ</t>
    </rPh>
    <rPh sb="5" eb="7">
      <t>ハイスイ</t>
    </rPh>
    <rPh sb="7" eb="9">
      <t>ショリ</t>
    </rPh>
    <rPh sb="9" eb="11">
      <t>ジギョウ</t>
    </rPh>
    <phoneticPr fontId="2"/>
  </si>
  <si>
    <t>地方債現在高</t>
    <rPh sb="0" eb="3">
      <t>チホウサイ</t>
    </rPh>
    <rPh sb="3" eb="6">
      <t>ゲンザイダカ</t>
    </rPh>
    <phoneticPr fontId="2"/>
  </si>
  <si>
    <t>(１)</t>
    <phoneticPr fontId="2"/>
  </si>
  <si>
    <t>内</t>
    <rPh sb="0" eb="1">
      <t>ウチ</t>
    </rPh>
    <phoneticPr fontId="2"/>
  </si>
  <si>
    <t>(３)</t>
    <phoneticPr fontId="2"/>
  </si>
  <si>
    <t>(４)</t>
    <phoneticPr fontId="2"/>
  </si>
  <si>
    <t>(５)</t>
    <phoneticPr fontId="2"/>
  </si>
  <si>
    <t>(６)</t>
    <phoneticPr fontId="2"/>
  </si>
  <si>
    <t>訳</t>
    <rPh sb="0" eb="1">
      <t>ワケ</t>
    </rPh>
    <phoneticPr fontId="2"/>
  </si>
  <si>
    <t>(７)</t>
    <phoneticPr fontId="2"/>
  </si>
  <si>
    <t>交付公債</t>
    <rPh sb="0" eb="2">
      <t>コウフ</t>
    </rPh>
    <rPh sb="2" eb="4">
      <t>コウサイ</t>
    </rPh>
    <phoneticPr fontId="2"/>
  </si>
  <si>
    <t>(８)</t>
    <phoneticPr fontId="2"/>
  </si>
  <si>
    <t>その他</t>
    <rPh sb="0" eb="3">
      <t>ソノタ</t>
    </rPh>
    <phoneticPr fontId="2"/>
  </si>
  <si>
    <t>(９)</t>
  </si>
  <si>
    <t>政府保証付外債</t>
    <rPh sb="0" eb="2">
      <t>セイフ</t>
    </rPh>
    <rPh sb="2" eb="4">
      <t>ホショウ</t>
    </rPh>
    <rPh sb="4" eb="5">
      <t>ツ</t>
    </rPh>
    <rPh sb="5" eb="7">
      <t>ガイサイ</t>
    </rPh>
    <phoneticPr fontId="2"/>
  </si>
  <si>
    <t>財政融資</t>
    <rPh sb="0" eb="2">
      <t>ザイセイ</t>
    </rPh>
    <rPh sb="2" eb="4">
      <t>ユウシ</t>
    </rPh>
    <phoneticPr fontId="2"/>
  </si>
  <si>
    <t>分流式下水道等に要する経費</t>
    <rPh sb="0" eb="2">
      <t>ブンリュウ</t>
    </rPh>
    <rPh sb="2" eb="3">
      <t>シキ</t>
    </rPh>
    <rPh sb="3" eb="6">
      <t>ゲスイドウ</t>
    </rPh>
    <rPh sb="6" eb="7">
      <t>トウ</t>
    </rPh>
    <rPh sb="8" eb="9">
      <t>ヨウ</t>
    </rPh>
    <rPh sb="11" eb="13">
      <t>ケイヒ</t>
    </rPh>
    <phoneticPr fontId="2"/>
  </si>
  <si>
    <t>内訳</t>
    <rPh sb="0" eb="2">
      <t>ウチワケ</t>
    </rPh>
    <phoneticPr fontId="2"/>
  </si>
  <si>
    <t>借換債収入分</t>
    <rPh sb="0" eb="2">
      <t>カリカエ</t>
    </rPh>
    <rPh sb="2" eb="3">
      <t>サイ</t>
    </rPh>
    <rPh sb="3" eb="5">
      <t>シュウニュウ</t>
    </rPh>
    <rPh sb="5" eb="6">
      <t>ブン</t>
    </rPh>
    <phoneticPr fontId="2"/>
  </si>
  <si>
    <t>４.</t>
  </si>
  <si>
    <t>処理開始年月日</t>
    <rPh sb="0" eb="2">
      <t>ショリ</t>
    </rPh>
    <rPh sb="2" eb="4">
      <t>カイシ</t>
    </rPh>
    <rPh sb="4" eb="7">
      <t>ネンガッピ</t>
    </rPh>
    <phoneticPr fontId="2"/>
  </si>
  <si>
    <t>(１)</t>
    <phoneticPr fontId="2"/>
  </si>
  <si>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</si>
  <si>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</si>
  <si>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</si>
  <si>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</si>
  <si>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</si>
  <si>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</si>
  <si>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</si>
  <si>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</si>
  <si>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</si>
  <si>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</si>
  <si>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そ       の       他</t>
    <phoneticPr fontId="2"/>
  </si>
  <si>
    <t>（Ｃ）</t>
  </si>
  <si>
    <t>ポンプ場費</t>
    <rPh sb="3" eb="4">
      <t>ジョウ</t>
    </rPh>
    <rPh sb="4" eb="5">
      <t>ヒ</t>
    </rPh>
    <phoneticPr fontId="2"/>
  </si>
  <si>
    <t>費</t>
    <rPh sb="0" eb="1">
      <t>ヒ</t>
    </rPh>
    <phoneticPr fontId="2"/>
  </si>
  <si>
    <t>小坂町</t>
    <rPh sb="0" eb="2">
      <t>コサカ</t>
    </rPh>
    <rPh sb="2" eb="3">
      <t>マチ</t>
    </rPh>
    <phoneticPr fontId="2"/>
  </si>
  <si>
    <t>美郷町</t>
    <rPh sb="0" eb="2">
      <t>ミサト</t>
    </rPh>
    <rPh sb="2" eb="3">
      <t>マチ</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</si>
  <si>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</si>
  <si>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</si>
  <si>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</si>
  <si>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t>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</si>
  <si>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</si>
  <si>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</si>
  <si>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</si>
  <si>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</si>
  <si>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財政措置対象分（元金）</t>
    <phoneticPr fontId="2"/>
  </si>
  <si>
    <t>財政措置対象分（利息）</t>
    <phoneticPr fontId="2"/>
  </si>
  <si>
    <t>「01行02列」のうち資本費平準化債収入分</t>
    <phoneticPr fontId="2"/>
  </si>
  <si>
    <t>「01行16列」のうち資本費平準化債収入分</t>
    <phoneticPr fontId="2"/>
  </si>
  <si>
    <t>「01行26列」のうち資本費平準化債収入分</t>
    <phoneticPr fontId="2"/>
  </si>
  <si>
    <t>「01行27列」のうち資本費平準化債収入分</t>
    <phoneticPr fontId="2"/>
  </si>
  <si>
    <t>機構資金</t>
    <rPh sb="0" eb="2">
      <t>キコウ</t>
    </rPh>
    <rPh sb="2" eb="4">
      <t>シキン</t>
    </rPh>
    <phoneticPr fontId="2"/>
  </si>
  <si>
    <t>にかほ市</t>
    <rPh sb="3" eb="4">
      <t>シ</t>
    </rPh>
    <phoneticPr fontId="4"/>
  </si>
  <si>
    <t>小坂町</t>
    <rPh sb="0" eb="3">
      <t>コサカマチ</t>
    </rPh>
    <phoneticPr fontId="4"/>
  </si>
  <si>
    <t>五城目町</t>
    <rPh sb="0" eb="3">
      <t>ゴジョウメ</t>
    </rPh>
    <rPh sb="3" eb="4">
      <t>マチ</t>
    </rPh>
    <phoneticPr fontId="4"/>
  </si>
  <si>
    <t>八郎潟町</t>
    <rPh sb="0" eb="4">
      <t>ハチロウガタマチ</t>
    </rPh>
    <phoneticPr fontId="4"/>
  </si>
  <si>
    <t>美郷町</t>
    <rPh sb="0" eb="1">
      <t>ウツク</t>
    </rPh>
    <rPh sb="1" eb="2">
      <t>サト</t>
    </rPh>
    <rPh sb="2" eb="3">
      <t>マチ</t>
    </rPh>
    <phoneticPr fontId="4"/>
  </si>
  <si>
    <t>１.</t>
    <phoneticPr fontId="2"/>
  </si>
  <si>
    <t>（２）</t>
    <phoneticPr fontId="2"/>
  </si>
  <si>
    <t>（４）</t>
    <phoneticPr fontId="2"/>
  </si>
  <si>
    <t>５.</t>
    <phoneticPr fontId="2"/>
  </si>
  <si>
    <t>６.</t>
    <phoneticPr fontId="2"/>
  </si>
  <si>
    <t>７.</t>
    <phoneticPr fontId="2"/>
  </si>
  <si>
    <t>８.</t>
    <phoneticPr fontId="2"/>
  </si>
  <si>
    <t>10.</t>
    <phoneticPr fontId="2"/>
  </si>
  <si>
    <t>11.</t>
    <phoneticPr fontId="2"/>
  </si>
  <si>
    <t>14.</t>
    <phoneticPr fontId="2"/>
  </si>
  <si>
    <t>15.</t>
    <phoneticPr fontId="2"/>
  </si>
  <si>
    <t>16.</t>
    <phoneticPr fontId="2"/>
  </si>
  <si>
    <t>受託工事費</t>
    <rPh sb="0" eb="2">
      <t>ジュタク</t>
    </rPh>
    <rPh sb="2" eb="5">
      <t>コウジヒ</t>
    </rPh>
    <phoneticPr fontId="2"/>
  </si>
  <si>
    <t>支払利息</t>
    <rPh sb="0" eb="2">
      <t>シハライ</t>
    </rPh>
    <rPh sb="2" eb="4">
      <t>リソク</t>
    </rPh>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</si>
  <si>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</si>
  <si>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</si>
  <si>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合　計</t>
    <rPh sb="0" eb="1">
      <t>ゴウ</t>
    </rPh>
    <rPh sb="2" eb="3">
      <t>ケイ</t>
    </rPh>
    <phoneticPr fontId="4"/>
  </si>
  <si>
    <t>う ち</t>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</si>
  <si>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</si>
  <si>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</si>
  <si>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</si>
  <si>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</si>
  <si>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</si>
  <si>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政府資金</t>
    <rPh sb="0" eb="2">
      <t>セイフシキン</t>
    </rPh>
    <rPh sb="2" eb="4">
      <t>シキン</t>
    </rPh>
    <phoneticPr fontId="2"/>
  </si>
  <si>
    <t>市中銀行以外の金融機関</t>
    <rPh sb="0" eb="2">
      <t>シチュウ</t>
    </rPh>
    <rPh sb="2" eb="4">
      <t>ギンコウ</t>
    </rPh>
    <rPh sb="4" eb="6">
      <t>イガイ</t>
    </rPh>
    <rPh sb="7" eb="9">
      <t>キンユウ</t>
    </rPh>
    <rPh sb="9" eb="11">
      <t>キカン</t>
    </rPh>
    <phoneticPr fontId="2"/>
  </si>
  <si>
    <t>費用総合計</t>
    <rPh sb="0" eb="2">
      <t>ヒヨウ</t>
    </rPh>
    <rPh sb="2" eb="5">
      <t>ソウゴウケイ</t>
    </rPh>
    <phoneticPr fontId="2"/>
  </si>
  <si>
    <t>管</t>
    <rPh sb="0" eb="1">
      <t>カン</t>
    </rPh>
    <phoneticPr fontId="2"/>
  </si>
  <si>
    <t>渠</t>
    <rPh sb="0" eb="1">
      <t>キョ</t>
    </rPh>
    <phoneticPr fontId="2"/>
  </si>
  <si>
    <t>費</t>
    <rPh sb="0" eb="1">
      <t>ヒ</t>
    </rPh>
    <phoneticPr fontId="2"/>
  </si>
  <si>
    <t>処</t>
    <rPh sb="0" eb="1">
      <t>ショリジョウ</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</si>
  <si>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</si>
  <si>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理</t>
    <rPh sb="0" eb="1">
      <t>リ</t>
    </rPh>
    <phoneticPr fontId="2"/>
  </si>
  <si>
    <t>場</t>
    <rPh sb="0" eb="1">
      <t>バ</t>
    </rPh>
    <phoneticPr fontId="2"/>
  </si>
  <si>
    <t>そ</t>
    <phoneticPr fontId="2"/>
  </si>
  <si>
    <t>の</t>
    <phoneticPr fontId="2"/>
  </si>
  <si>
    <t>他</t>
    <rPh sb="0" eb="1">
      <t>タ</t>
    </rPh>
    <phoneticPr fontId="2"/>
  </si>
  <si>
    <t>維持管理費の全部</t>
    <rPh sb="0" eb="2">
      <t>イジ</t>
    </rPh>
    <rPh sb="2" eb="5">
      <t>カンリヒ</t>
    </rPh>
    <rPh sb="6" eb="8">
      <t>ゼンブ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</si>
  <si>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</si>
  <si>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</si>
  <si>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(人)</t>
    <phoneticPr fontId="2"/>
  </si>
  <si>
    <t>(ha)</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</si>
  <si>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</si>
  <si>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</si>
  <si>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</si>
  <si>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</si>
  <si>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</si>
  <si>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</si>
  <si>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</si>
  <si>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</si>
  <si>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</si>
  <si>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</si>
  <si>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</si>
  <si>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従量制</t>
    <rPh sb="0" eb="3">
      <t>ジュウリョウセイ</t>
    </rPh>
    <phoneticPr fontId="2"/>
  </si>
  <si>
    <t>用</t>
    <rPh sb="0" eb="1">
      <t>ヨウ</t>
    </rPh>
    <phoneticPr fontId="2"/>
  </si>
  <si>
    <t>累進制</t>
    <rPh sb="0" eb="3">
      <t>ルイシンセイ</t>
    </rPh>
    <phoneticPr fontId="2"/>
  </si>
  <si>
    <t>定額制</t>
    <rPh sb="0" eb="3">
      <t>テイガクセイ</t>
    </rPh>
    <phoneticPr fontId="2"/>
  </si>
  <si>
    <t>水質使用料制</t>
    <rPh sb="0" eb="2">
      <t>スイシツ</t>
    </rPh>
    <rPh sb="2" eb="4">
      <t>シヨウリョウ</t>
    </rPh>
    <rPh sb="4" eb="5">
      <t>リョウ</t>
    </rPh>
    <rPh sb="5" eb="6">
      <t>セイ</t>
    </rPh>
    <phoneticPr fontId="2"/>
  </si>
  <si>
    <t>その他</t>
    <rPh sb="0" eb="3">
      <t>ソノタ</t>
    </rPh>
    <phoneticPr fontId="2"/>
  </si>
  <si>
    <t>下</t>
    <rPh sb="0" eb="1">
      <t>シタ</t>
    </rPh>
    <phoneticPr fontId="2"/>
  </si>
  <si>
    <t>水量ランク数</t>
    <rPh sb="0" eb="2">
      <t>スイリョウ</t>
    </rPh>
    <rPh sb="5" eb="6">
      <t>スウ</t>
    </rPh>
    <phoneticPr fontId="2"/>
  </si>
  <si>
    <t>進</t>
    <rPh sb="0" eb="1">
      <t>シン</t>
    </rPh>
    <phoneticPr fontId="2"/>
  </si>
  <si>
    <t>制</t>
    <rPh sb="0" eb="1">
      <t>セイ</t>
    </rPh>
    <phoneticPr fontId="2"/>
  </si>
  <si>
    <t>累進度</t>
    <rPh sb="0" eb="3">
      <t>ルイシンド</t>
    </rPh>
    <phoneticPr fontId="2"/>
  </si>
  <si>
    <t>毎月</t>
    <rPh sb="0" eb="2">
      <t>マイツキ</t>
    </rPh>
    <phoneticPr fontId="2"/>
  </si>
  <si>
    <t>徴収時期</t>
    <rPh sb="0" eb="2">
      <t>チョウシュウ</t>
    </rPh>
    <rPh sb="2" eb="4">
      <t>ジキ</t>
    </rPh>
    <phoneticPr fontId="2"/>
  </si>
  <si>
    <t>隔月</t>
    <rPh sb="0" eb="1">
      <t>カクリ</t>
    </rPh>
    <rPh sb="1" eb="2">
      <t>ツキ</t>
    </rPh>
    <phoneticPr fontId="2"/>
  </si>
  <si>
    <t>水</t>
    <rPh sb="0" eb="1">
      <t>スイ</t>
    </rPh>
    <phoneticPr fontId="2"/>
  </si>
  <si>
    <t>集金制</t>
    <rPh sb="0" eb="2">
      <t>シュウキン</t>
    </rPh>
    <rPh sb="2" eb="3">
      <t>セイ</t>
    </rPh>
    <phoneticPr fontId="2"/>
  </si>
  <si>
    <t>納付方法</t>
    <rPh sb="0" eb="2">
      <t>ノウフ</t>
    </rPh>
    <rPh sb="2" eb="4">
      <t>ホウホウ</t>
    </rPh>
    <phoneticPr fontId="2"/>
  </si>
  <si>
    <t>納付制</t>
    <rPh sb="0" eb="2">
      <t>ノウフ</t>
    </rPh>
    <rPh sb="2" eb="3">
      <t>セイ</t>
    </rPh>
    <phoneticPr fontId="2"/>
  </si>
  <si>
    <t>直営</t>
    <rPh sb="0" eb="2">
      <t>チョクエイ</t>
    </rPh>
    <phoneticPr fontId="2"/>
  </si>
  <si>
    <t>委託状況</t>
    <rPh sb="0" eb="2">
      <t>イタク</t>
    </rPh>
    <rPh sb="2" eb="4">
      <t>ジョウキョウ</t>
    </rPh>
    <phoneticPr fontId="2"/>
  </si>
  <si>
    <t>団体内部委託</t>
    <rPh sb="0" eb="2">
      <t>ダンタイ</t>
    </rPh>
    <rPh sb="2" eb="4">
      <t>ナイブ</t>
    </rPh>
    <rPh sb="4" eb="6">
      <t>イタク</t>
    </rPh>
    <phoneticPr fontId="2"/>
  </si>
  <si>
    <t>道</t>
    <rPh sb="0" eb="1">
      <t>ミチ</t>
    </rPh>
    <phoneticPr fontId="2"/>
  </si>
  <si>
    <t>他団体委託</t>
    <rPh sb="0" eb="1">
      <t>タ</t>
    </rPh>
    <rPh sb="1" eb="3">
      <t>ダンタイ</t>
    </rPh>
    <rPh sb="3" eb="5">
      <t>イタク</t>
    </rPh>
    <phoneticPr fontId="2"/>
  </si>
  <si>
    <t>その他委託</t>
    <rPh sb="0" eb="3">
      <t>ソノタ</t>
    </rPh>
    <rPh sb="3" eb="5">
      <t>イタク</t>
    </rPh>
    <phoneticPr fontId="2"/>
  </si>
  <si>
    <t>現行使用料施行年月日</t>
    <rPh sb="0" eb="2">
      <t>ゲンコウ</t>
    </rPh>
    <rPh sb="2" eb="4">
      <t>シヨウリョウ</t>
    </rPh>
    <rPh sb="4" eb="5">
      <t>リョウ</t>
    </rPh>
    <rPh sb="5" eb="7">
      <t>セコウ</t>
    </rPh>
    <rPh sb="7" eb="10">
      <t>ネンガッピ</t>
    </rPh>
    <phoneticPr fontId="2"/>
  </si>
  <si>
    <t>業務用</t>
    <rPh sb="0" eb="3">
      <t>ギョウムヨウ</t>
    </rPh>
    <phoneticPr fontId="2"/>
  </si>
  <si>
    <t>行</t>
    <rPh sb="0" eb="1">
      <t>コウ</t>
    </rPh>
    <phoneticPr fontId="2"/>
  </si>
  <si>
    <t>業務用</t>
    <rPh sb="0" eb="3">
      <t>ギョウムヨウ</t>
    </rPh>
    <phoneticPr fontId="2"/>
  </si>
  <si>
    <t>規模別水量</t>
    <rPh sb="0" eb="1">
      <t>キボ</t>
    </rPh>
    <rPh sb="1" eb="3">
      <t>キボベツ</t>
    </rPh>
    <rPh sb="3" eb="5">
      <t>スイリョウ</t>
    </rPh>
    <phoneticPr fontId="2"/>
  </si>
  <si>
    <t>用</t>
    <rPh sb="0" eb="1">
      <t>シヨウリョウ</t>
    </rPh>
    <phoneticPr fontId="2"/>
  </si>
  <si>
    <t>エ</t>
    <phoneticPr fontId="2"/>
  </si>
  <si>
    <t>オ</t>
    <phoneticPr fontId="2"/>
  </si>
  <si>
    <t>カ</t>
    <phoneticPr fontId="2"/>
  </si>
  <si>
    <t>キ</t>
    <phoneticPr fontId="2"/>
  </si>
  <si>
    <t>料</t>
    <rPh sb="0" eb="1">
      <t>シヨウリョウ</t>
    </rPh>
    <phoneticPr fontId="2"/>
  </si>
  <si>
    <t>実質使用料</t>
    <rPh sb="0" eb="2">
      <t>ジッシツ</t>
    </rPh>
    <rPh sb="2" eb="4">
      <t>シヨウリョウ</t>
    </rPh>
    <rPh sb="4" eb="5">
      <t>リョウ</t>
    </rPh>
    <phoneticPr fontId="2"/>
  </si>
  <si>
    <t>改定率</t>
    <rPh sb="0" eb="2">
      <t>カイテイ</t>
    </rPh>
    <rPh sb="2" eb="3">
      <t>リツ</t>
    </rPh>
    <phoneticPr fontId="2"/>
  </si>
  <si>
    <t>イ</t>
    <phoneticPr fontId="2"/>
  </si>
  <si>
    <t>負担率</t>
    <rPh sb="0" eb="3">
      <t>フタンリツ</t>
    </rPh>
    <phoneticPr fontId="2"/>
  </si>
  <si>
    <t>地方公共団体金融機構</t>
    <rPh sb="0" eb="2">
      <t>チホウ</t>
    </rPh>
    <rPh sb="2" eb="4">
      <t>コウキョウ</t>
    </rPh>
    <rPh sb="4" eb="6">
      <t>ダンタイ</t>
    </rPh>
    <rPh sb="6" eb="8">
      <t>キンユウ</t>
    </rPh>
    <rPh sb="8" eb="10">
      <t>キコウ</t>
    </rPh>
    <phoneticPr fontId="2"/>
  </si>
  <si>
    <t>地方債利息</t>
    <phoneticPr fontId="2"/>
  </si>
  <si>
    <t>一時借入金利息</t>
    <phoneticPr fontId="2"/>
  </si>
  <si>
    <t>他会計借入金等利息</t>
    <rPh sb="0" eb="1">
      <t>タ</t>
    </rPh>
    <rPh sb="1" eb="3">
      <t>カイケイ</t>
    </rPh>
    <rPh sb="6" eb="7">
      <t>トウ</t>
    </rPh>
    <phoneticPr fontId="2"/>
  </si>
  <si>
    <t>(ｲ)</t>
    <phoneticPr fontId="2"/>
  </si>
  <si>
    <t>エ</t>
    <phoneticPr fontId="2"/>
  </si>
  <si>
    <t>オ</t>
    <phoneticPr fontId="2"/>
  </si>
  <si>
    <t>現行単価施行年月日</t>
    <rPh sb="0" eb="2">
      <t>ゲンコウ</t>
    </rPh>
    <rPh sb="2" eb="4">
      <t>タンカ</t>
    </rPh>
    <rPh sb="4" eb="6">
      <t>セコウ</t>
    </rPh>
    <rPh sb="6" eb="9">
      <t>ネンガッピ</t>
    </rPh>
    <phoneticPr fontId="2"/>
  </si>
  <si>
    <t>資 　　本 　　費（再掲）（Ｅ）</t>
    <rPh sb="0" eb="1">
      <t>シ</t>
    </rPh>
    <rPh sb="4" eb="5">
      <t>ホン</t>
    </rPh>
    <rPh sb="8" eb="9">
      <t>ヒ</t>
    </rPh>
    <rPh sb="10" eb="12">
      <t>サイケイ</t>
    </rPh>
    <phoneticPr fontId="2"/>
  </si>
  <si>
    <t>キ</t>
    <phoneticPr fontId="2"/>
  </si>
  <si>
    <t>資</t>
    <rPh sb="0" eb="1">
      <t>シホン</t>
    </rPh>
    <phoneticPr fontId="2"/>
  </si>
  <si>
    <t>ち</t>
    <phoneticPr fontId="2"/>
  </si>
  <si>
    <t>ア</t>
    <phoneticPr fontId="2"/>
  </si>
  <si>
    <t>ア</t>
    <phoneticPr fontId="2"/>
  </si>
  <si>
    <t>都 道 府 県 費</t>
    <rPh sb="0" eb="7">
      <t>トドウフケン</t>
    </rPh>
    <rPh sb="8" eb="9">
      <t>ヒ</t>
    </rPh>
    <phoneticPr fontId="2"/>
  </si>
  <si>
    <t>市  町  村  費</t>
    <rPh sb="0" eb="7">
      <t>シチョウソン</t>
    </rPh>
    <rPh sb="9" eb="10">
      <t>ヒ</t>
    </rPh>
    <phoneticPr fontId="2"/>
  </si>
  <si>
    <t>地</t>
    <rPh sb="0" eb="1">
      <t>チ</t>
    </rPh>
    <phoneticPr fontId="2"/>
  </si>
  <si>
    <t>得</t>
    <rPh sb="0" eb="1">
      <t>トク</t>
    </rPh>
    <phoneticPr fontId="2"/>
  </si>
  <si>
    <t>職</t>
    <rPh sb="0" eb="1">
      <t>ショクイン</t>
    </rPh>
    <phoneticPr fontId="16"/>
  </si>
  <si>
    <t>員</t>
    <rPh sb="0" eb="1">
      <t>イン</t>
    </rPh>
    <phoneticPr fontId="16"/>
  </si>
  <si>
    <t>数</t>
    <rPh sb="0" eb="1">
      <t>スウ</t>
    </rPh>
    <phoneticPr fontId="16"/>
  </si>
  <si>
    <t>（人）</t>
  </si>
  <si>
    <t>(千円)</t>
  </si>
  <si>
    <t>(㎞)</t>
  </si>
  <si>
    <t>(箇所)</t>
  </si>
  <si>
    <t>(％)</t>
  </si>
  <si>
    <t>ア 晴天時</t>
    <rPh sb="2" eb="4">
      <t>セイテン</t>
    </rPh>
    <rPh sb="4" eb="5">
      <t>トキ</t>
    </rPh>
    <phoneticPr fontId="2"/>
  </si>
  <si>
    <t>イ 雨天時</t>
    <rPh sb="2" eb="4">
      <t>ウテン</t>
    </rPh>
    <rPh sb="4" eb="5">
      <t>トキ</t>
    </rPh>
    <phoneticPr fontId="2"/>
  </si>
  <si>
    <t>ア 汚泥量</t>
    <rPh sb="2" eb="4">
      <t>オデイ</t>
    </rPh>
    <rPh sb="4" eb="5">
      <t>リョウ</t>
    </rPh>
    <phoneticPr fontId="2"/>
  </si>
  <si>
    <t>イ 含水率</t>
    <rPh sb="2" eb="5">
      <t>ガンスイリツ</t>
    </rPh>
    <phoneticPr fontId="2"/>
  </si>
  <si>
    <t>その他（総務管理部門）</t>
    <rPh sb="0" eb="3">
      <t>ソノタ</t>
    </rPh>
    <rPh sb="4" eb="6">
      <t>ソウム</t>
    </rPh>
    <rPh sb="6" eb="8">
      <t>カンリ</t>
    </rPh>
    <rPh sb="8" eb="10">
      <t>ブモン</t>
    </rPh>
    <phoneticPr fontId="2"/>
  </si>
  <si>
    <t>費</t>
    <rPh sb="0" eb="1">
      <t>ヒ</t>
    </rPh>
    <phoneticPr fontId="2"/>
  </si>
  <si>
    <t>面</t>
    <rPh sb="0" eb="1">
      <t>メン</t>
    </rPh>
    <phoneticPr fontId="2"/>
  </si>
  <si>
    <t>積</t>
    <rPh sb="0" eb="1">
      <t>セキ</t>
    </rPh>
    <phoneticPr fontId="2"/>
  </si>
  <si>
    <t>設</t>
    <rPh sb="0" eb="1">
      <t>セツ</t>
    </rPh>
    <phoneticPr fontId="2"/>
  </si>
  <si>
    <t>繰</t>
    <rPh sb="0" eb="1">
      <t>ク</t>
    </rPh>
    <phoneticPr fontId="2"/>
  </si>
  <si>
    <t>越</t>
    <rPh sb="0" eb="1">
      <t>コシ</t>
    </rPh>
    <phoneticPr fontId="2"/>
  </si>
  <si>
    <t>投資額</t>
    <rPh sb="0" eb="3">
      <t>トウシガク</t>
    </rPh>
    <phoneticPr fontId="2"/>
  </si>
  <si>
    <t>財  内</t>
    <rPh sb="0" eb="1">
      <t>ザイ</t>
    </rPh>
    <rPh sb="3" eb="4">
      <t>ウチ</t>
    </rPh>
    <phoneticPr fontId="2"/>
  </si>
  <si>
    <t>源  訳</t>
    <rPh sb="0" eb="1">
      <t>ゲン</t>
    </rPh>
    <rPh sb="3" eb="4">
      <t>ワケ</t>
    </rPh>
    <phoneticPr fontId="2"/>
  </si>
  <si>
    <t>給料総額</t>
    <rPh sb="0" eb="2">
      <t>キュウリョウ</t>
    </rPh>
    <rPh sb="2" eb="4">
      <t>ソウガク</t>
    </rPh>
    <phoneticPr fontId="2"/>
  </si>
  <si>
    <t>管渠費</t>
    <rPh sb="0" eb="2">
      <t>カンキョ</t>
    </rPh>
    <rPh sb="2" eb="3">
      <t>ヒ</t>
    </rPh>
    <phoneticPr fontId="2"/>
  </si>
  <si>
    <t>ポンプ場費</t>
    <rPh sb="3" eb="4">
      <t>ジョウ</t>
    </rPh>
    <rPh sb="4" eb="5">
      <t>ヒ</t>
    </rPh>
    <phoneticPr fontId="2"/>
  </si>
  <si>
    <t>処理場費</t>
    <rPh sb="0" eb="2">
      <t>ショリ</t>
    </rPh>
    <rPh sb="2" eb="4">
      <t>ジョウヒ</t>
    </rPh>
    <phoneticPr fontId="2"/>
  </si>
  <si>
    <t>建設利息</t>
    <rPh sb="0" eb="2">
      <t>ケンセツ</t>
    </rPh>
    <rPh sb="2" eb="4">
      <t>リソク</t>
    </rPh>
    <phoneticPr fontId="2"/>
  </si>
  <si>
    <t>その他</t>
    <rPh sb="0" eb="3">
      <t>ソノタ</t>
    </rPh>
    <phoneticPr fontId="2"/>
  </si>
  <si>
    <t>（人）</t>
    <rPh sb="1" eb="2">
      <t>ニン</t>
    </rPh>
    <phoneticPr fontId="2"/>
  </si>
  <si>
    <t>繰  の</t>
    <rPh sb="0" eb="1">
      <t>ク</t>
    </rPh>
    <phoneticPr fontId="2"/>
  </si>
  <si>
    <t>越  内</t>
    <rPh sb="0" eb="1">
      <t>コシ</t>
    </rPh>
    <rPh sb="3" eb="4">
      <t>ウチ</t>
    </rPh>
    <phoneticPr fontId="2"/>
  </si>
  <si>
    <t>額  訳</t>
    <rPh sb="0" eb="1">
      <t>ガク</t>
    </rPh>
    <rPh sb="3" eb="4">
      <t>ワケ</t>
    </rPh>
    <phoneticPr fontId="2"/>
  </si>
  <si>
    <t>(Ｘ)</t>
    <phoneticPr fontId="2"/>
  </si>
  <si>
    <t>(Ｙ)</t>
    <phoneticPr fontId="2"/>
  </si>
  <si>
    <t>市中銀行</t>
    <rPh sb="0" eb="2">
      <t>シチュウ</t>
    </rPh>
    <rPh sb="2" eb="4">
      <t>ギンコウ</t>
    </rPh>
    <phoneticPr fontId="2"/>
  </si>
  <si>
    <t>市場公募債</t>
    <rPh sb="0" eb="2">
      <t>シジョウ</t>
    </rPh>
    <rPh sb="2" eb="4">
      <t>コウボ</t>
    </rPh>
    <rPh sb="4" eb="5">
      <t>サイ</t>
    </rPh>
    <phoneticPr fontId="2"/>
  </si>
  <si>
    <t>薬品費</t>
    <rPh sb="0" eb="2">
      <t>ヤクヒン</t>
    </rPh>
    <rPh sb="2" eb="3">
      <t>ヒ</t>
    </rPh>
    <phoneticPr fontId="2"/>
  </si>
  <si>
    <t>計内の訳</t>
    <rPh sb="0" eb="1">
      <t>ケイ</t>
    </rPh>
    <rPh sb="1" eb="2">
      <t>ウチ</t>
    </rPh>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</si>
  <si>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</si>
  <si>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</si>
  <si>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 xml:space="preserve">(ｱ) </t>
    <phoneticPr fontId="2"/>
  </si>
  <si>
    <t>②　歳入歳出決算に関する調　（２６表の２）</t>
    <rPh sb="2" eb="4">
      <t>サイニュウ</t>
    </rPh>
    <rPh sb="4" eb="6">
      <t>サイシュツ</t>
    </rPh>
    <rPh sb="6" eb="8">
      <t>ケッサン</t>
    </rPh>
    <rPh sb="9" eb="10">
      <t>カン</t>
    </rPh>
    <rPh sb="12" eb="13">
      <t>シラ</t>
    </rPh>
    <rPh sb="15" eb="18">
      <t>２６ヒョウ</t>
    </rPh>
    <phoneticPr fontId="2"/>
  </si>
  <si>
    <t>普</t>
    <rPh sb="0" eb="1">
      <t>フキュウ</t>
    </rPh>
    <phoneticPr fontId="2"/>
  </si>
  <si>
    <t>及</t>
    <rPh sb="0" eb="1">
      <t>フキュウ</t>
    </rPh>
    <phoneticPr fontId="2"/>
  </si>
  <si>
    <t>状</t>
    <rPh sb="0" eb="1">
      <t>ジョウキョウ</t>
    </rPh>
    <phoneticPr fontId="2"/>
  </si>
  <si>
    <t>況</t>
    <rPh sb="0" eb="1">
      <t>キョウ</t>
    </rPh>
    <phoneticPr fontId="2"/>
  </si>
  <si>
    <t>ア</t>
    <phoneticPr fontId="2"/>
  </si>
  <si>
    <t>イ</t>
    <phoneticPr fontId="2"/>
  </si>
  <si>
    <t>ア</t>
    <phoneticPr fontId="2"/>
  </si>
  <si>
    <t>イ</t>
    <phoneticPr fontId="2"/>
  </si>
  <si>
    <t>(千円)</t>
    <phoneticPr fontId="2"/>
  </si>
  <si>
    <t>(千円)</t>
    <rPh sb="1" eb="3">
      <t>センエン</t>
    </rPh>
    <phoneticPr fontId="2"/>
  </si>
  <si>
    <t>(千円)</t>
    <rPh sb="1" eb="3">
      <t>センエン</t>
    </rPh>
    <phoneticPr fontId="2"/>
  </si>
  <si>
    <t>供　用　開　始　年　月　日（再掲）</t>
    <rPh sb="0" eb="3">
      <t>キョウヨウ</t>
    </rPh>
    <rPh sb="4" eb="7">
      <t>カイシ</t>
    </rPh>
    <rPh sb="8" eb="13">
      <t>ネンガッピ</t>
    </rPh>
    <rPh sb="14" eb="16">
      <t>サイケイ</t>
    </rPh>
    <phoneticPr fontId="2"/>
  </si>
  <si>
    <t>ン場</t>
    <rPh sb="1" eb="2">
      <t>ジョウ</t>
    </rPh>
    <phoneticPr fontId="2"/>
  </si>
  <si>
    <t>流域下水道建設費負担金</t>
    <rPh sb="0" eb="2">
      <t>リュウイキ</t>
    </rPh>
    <rPh sb="2" eb="5">
      <t>ゲスイドウ</t>
    </rPh>
    <rPh sb="5" eb="8">
      <t>ケンセツヒ</t>
    </rPh>
    <rPh sb="8" eb="11">
      <t>フタンキン</t>
    </rPh>
    <phoneticPr fontId="2"/>
  </si>
  <si>
    <t>オ</t>
    <phoneticPr fontId="2"/>
  </si>
  <si>
    <t>ア</t>
    <phoneticPr fontId="2"/>
  </si>
  <si>
    <t>イ</t>
    <phoneticPr fontId="2"/>
  </si>
  <si>
    <t>イ</t>
    <phoneticPr fontId="2"/>
  </si>
  <si>
    <t>都道府県補助金</t>
    <rPh sb="0" eb="4">
      <t>トドウフケン</t>
    </rPh>
    <rPh sb="4" eb="7">
      <t>ホジョキン</t>
    </rPh>
    <phoneticPr fontId="2"/>
  </si>
  <si>
    <t>ア</t>
    <phoneticPr fontId="2"/>
  </si>
  <si>
    <t>収</t>
    <rPh sb="0" eb="1">
      <t>シュウ</t>
    </rPh>
    <phoneticPr fontId="2"/>
  </si>
  <si>
    <t>イ</t>
    <phoneticPr fontId="2"/>
  </si>
  <si>
    <t>ウ</t>
    <phoneticPr fontId="2"/>
  </si>
  <si>
    <t>エ</t>
    <phoneticPr fontId="2"/>
  </si>
  <si>
    <t>オ</t>
    <phoneticPr fontId="2"/>
  </si>
  <si>
    <t>カ</t>
    <phoneticPr fontId="2"/>
  </si>
  <si>
    <t>ク</t>
    <phoneticPr fontId="2"/>
  </si>
  <si>
    <t>ケ</t>
    <phoneticPr fontId="2"/>
  </si>
  <si>
    <t>う</t>
    <phoneticPr fontId="2"/>
  </si>
  <si>
    <t>の</t>
    <phoneticPr fontId="2"/>
  </si>
  <si>
    <t>内</t>
    <rPh sb="0" eb="1">
      <t>ウチ</t>
    </rPh>
    <phoneticPr fontId="2"/>
  </si>
  <si>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</si>
  <si>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</si>
  <si>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</si>
  <si>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</si>
  <si>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地</t>
    <rPh sb="0" eb="1">
      <t>チホウサイ</t>
    </rPh>
    <phoneticPr fontId="2"/>
  </si>
  <si>
    <t>の</t>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</si>
  <si>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</si>
  <si>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</si>
  <si>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</si>
  <si>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収益的支出分</t>
    <rPh sb="0" eb="3">
      <t>シュウエキテキ</t>
    </rPh>
    <rPh sb="3" eb="5">
      <t>シシュツ</t>
    </rPh>
    <rPh sb="5" eb="6">
      <t>ブン</t>
    </rPh>
    <phoneticPr fontId="2"/>
  </si>
  <si>
    <t>資本的支出分</t>
    <rPh sb="0" eb="3">
      <t>シホンテキ</t>
    </rPh>
    <rPh sb="3" eb="5">
      <t>シシュツ</t>
    </rPh>
    <rPh sb="5" eb="6">
      <t>ブン</t>
    </rPh>
    <phoneticPr fontId="2"/>
  </si>
  <si>
    <t>取</t>
    <rPh sb="0" eb="1">
      <t>シュトク</t>
    </rPh>
    <phoneticPr fontId="2"/>
  </si>
  <si>
    <t>・</t>
    <phoneticPr fontId="2"/>
  </si>
  <si>
    <t>建</t>
    <rPh sb="0" eb="1">
      <t>ケンセツ</t>
    </rPh>
    <phoneticPr fontId="2"/>
  </si>
  <si>
    <t>改</t>
    <rPh sb="0" eb="1">
      <t>カイリョウヒ</t>
    </rPh>
    <phoneticPr fontId="2"/>
  </si>
  <si>
    <t>良</t>
    <rPh sb="0" eb="1">
      <t>リョウ</t>
    </rPh>
    <phoneticPr fontId="2"/>
  </si>
  <si>
    <t>の</t>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</si>
  <si>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</si>
  <si>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</si>
  <si>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</si>
  <si>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</si>
  <si>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</si>
  <si>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行  政  区  域  内  人　口</t>
    <rPh sb="0" eb="7">
      <t>ギョウセイク</t>
    </rPh>
    <rPh sb="9" eb="13">
      <t>イキナイ</t>
    </rPh>
    <rPh sb="15" eb="18">
      <t>ジンコウ</t>
    </rPh>
    <phoneticPr fontId="2"/>
  </si>
  <si>
    <t>（エ）</t>
    <phoneticPr fontId="2"/>
  </si>
  <si>
    <t>（オ）</t>
    <phoneticPr fontId="2"/>
  </si>
  <si>
    <t>現在排水区域内人口</t>
    <rPh sb="0" eb="2">
      <t>ゲンザイ</t>
    </rPh>
    <rPh sb="2" eb="4">
      <t>ハイスイ</t>
    </rPh>
    <rPh sb="4" eb="7">
      <t>クイキナイ</t>
    </rPh>
    <rPh sb="7" eb="9">
      <t>ジンコウ</t>
    </rPh>
    <phoneticPr fontId="2"/>
  </si>
  <si>
    <t>退職手当支出額</t>
    <rPh sb="0" eb="2">
      <t>タイショク</t>
    </rPh>
    <rPh sb="2" eb="4">
      <t>テアテ</t>
    </rPh>
    <rPh sb="4" eb="7">
      <t>シシュツガク</t>
    </rPh>
    <phoneticPr fontId="2"/>
  </si>
  <si>
    <t>現在処理区域内人口</t>
    <rPh sb="0" eb="2">
      <t>ゲンザイ</t>
    </rPh>
    <rPh sb="2" eb="4">
      <t>ショリ</t>
    </rPh>
    <rPh sb="4" eb="7">
      <t>クイキナイ</t>
    </rPh>
    <rPh sb="7" eb="9">
      <t>ジンコウ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</si>
  <si>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</si>
  <si>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</si>
  <si>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市街地面積</t>
    <rPh sb="0" eb="3">
      <t>シガイチ</t>
    </rPh>
    <rPh sb="3" eb="5">
      <t>メンセキ</t>
    </rPh>
    <phoneticPr fontId="2"/>
  </si>
  <si>
    <t>全体計画面積</t>
    <rPh sb="0" eb="2">
      <t>ゼンタイ</t>
    </rPh>
    <rPh sb="2" eb="4">
      <t>ケイカク</t>
    </rPh>
    <rPh sb="4" eb="6">
      <t>メンセキ</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</si>
  <si>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</si>
  <si>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</si>
  <si>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</si>
  <si>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地方債</t>
    <rPh sb="0" eb="3">
      <t>チホウサイ</t>
    </rPh>
    <phoneticPr fontId="2"/>
  </si>
  <si>
    <t>受益者負担金</t>
    <rPh sb="0" eb="3">
      <t>ジュエキシャ</t>
    </rPh>
    <rPh sb="3" eb="6">
      <t>フタンキン</t>
    </rPh>
    <phoneticPr fontId="2"/>
  </si>
  <si>
    <t>その他</t>
    <rPh sb="0" eb="3">
      <t>ソノタ</t>
    </rPh>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</si>
  <si>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</si>
  <si>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補助対象事業費</t>
    <rPh sb="0" eb="2">
      <t>ホジョ</t>
    </rPh>
    <rPh sb="2" eb="4">
      <t>タイショウ</t>
    </rPh>
    <rPh sb="4" eb="7">
      <t>ジギョウヒ</t>
    </rPh>
    <phoneticPr fontId="2"/>
  </si>
  <si>
    <t>下水管布設延長</t>
    <rPh sb="0" eb="2">
      <t>ゲスイ</t>
    </rPh>
    <rPh sb="2" eb="3">
      <t>カン</t>
    </rPh>
    <rPh sb="3" eb="5">
      <t>フセツ</t>
    </rPh>
    <rPh sb="5" eb="7">
      <t>エンチョウ</t>
    </rPh>
    <phoneticPr fontId="2"/>
  </si>
  <si>
    <t>雨水管</t>
    <rPh sb="0" eb="3">
      <t>ウスイカン</t>
    </rPh>
    <phoneticPr fontId="2"/>
  </si>
  <si>
    <t>上未</t>
    <rPh sb="0" eb="1">
      <t>ウエ</t>
    </rPh>
    <rPh sb="1" eb="2">
      <t>ミ</t>
    </rPh>
    <phoneticPr fontId="2"/>
  </si>
  <si>
    <t>終末処理場数</t>
    <rPh sb="0" eb="2">
      <t>シュウマツ</t>
    </rPh>
    <rPh sb="2" eb="5">
      <t>ショリジョウ</t>
    </rPh>
    <rPh sb="5" eb="6">
      <t>スウ</t>
    </rPh>
    <phoneticPr fontId="2"/>
  </si>
  <si>
    <t>高度処理</t>
    <rPh sb="0" eb="2">
      <t>コウド</t>
    </rPh>
    <rPh sb="2" eb="4">
      <t>ショリ</t>
    </rPh>
    <phoneticPr fontId="2"/>
  </si>
  <si>
    <t>計画処理能力</t>
    <rPh sb="0" eb="2">
      <t>ケイカク</t>
    </rPh>
    <rPh sb="2" eb="4">
      <t>ショリ</t>
    </rPh>
    <rPh sb="4" eb="6">
      <t>ノウリョク</t>
    </rPh>
    <phoneticPr fontId="2"/>
  </si>
  <si>
    <t>年間総処理水量</t>
    <rPh sb="0" eb="2">
      <t>ネンカン</t>
    </rPh>
    <rPh sb="2" eb="3">
      <t>ソウ</t>
    </rPh>
    <rPh sb="3" eb="5">
      <t>ショリ</t>
    </rPh>
    <rPh sb="5" eb="7">
      <t>スイリョウ</t>
    </rPh>
    <phoneticPr fontId="2"/>
  </si>
  <si>
    <t>汚水処理水量</t>
    <rPh sb="0" eb="2">
      <t>オスイ</t>
    </rPh>
    <rPh sb="2" eb="4">
      <t>ショリ</t>
    </rPh>
    <rPh sb="4" eb="6">
      <t>スイリョウ</t>
    </rPh>
    <phoneticPr fontId="2"/>
  </si>
  <si>
    <t>雨水処理水量</t>
    <rPh sb="0" eb="2">
      <t>ウスイ</t>
    </rPh>
    <rPh sb="2" eb="4">
      <t>ショリ</t>
    </rPh>
    <rPh sb="4" eb="6">
      <t>スイリョウ</t>
    </rPh>
    <phoneticPr fontId="2"/>
  </si>
  <si>
    <t>年間有収水量</t>
    <rPh sb="0" eb="2">
      <t>ネンカン</t>
    </rPh>
    <rPh sb="2" eb="6">
      <t>ユウシュウ</t>
    </rPh>
    <phoneticPr fontId="2"/>
  </si>
  <si>
    <t>ポンプ場数</t>
    <rPh sb="3" eb="4">
      <t>ジョウ</t>
    </rPh>
    <rPh sb="4" eb="5">
      <t>スウ</t>
    </rPh>
    <phoneticPr fontId="2"/>
  </si>
  <si>
    <t>排水能力</t>
    <rPh sb="0" eb="2">
      <t>ハイスイ</t>
    </rPh>
    <rPh sb="2" eb="4">
      <t>ノウリョク</t>
    </rPh>
    <phoneticPr fontId="2"/>
  </si>
  <si>
    <t>管渠部門</t>
    <rPh sb="0" eb="2">
      <t>カンキョ</t>
    </rPh>
    <rPh sb="2" eb="4">
      <t>ブモン</t>
    </rPh>
    <phoneticPr fontId="2"/>
  </si>
  <si>
    <t>ポンプ場部門</t>
    <rPh sb="3" eb="4">
      <t>ジョウ</t>
    </rPh>
    <rPh sb="4" eb="6">
      <t>ブモン</t>
    </rPh>
    <phoneticPr fontId="2"/>
  </si>
  <si>
    <t>資本勘定所属職員</t>
    <rPh sb="0" eb="2">
      <t>シホン</t>
    </rPh>
    <rPh sb="2" eb="4">
      <t>カンジョウ</t>
    </rPh>
    <rPh sb="4" eb="6">
      <t>ショゾク</t>
    </rPh>
    <rPh sb="6" eb="8">
      <t>ショクイン</t>
    </rPh>
    <phoneticPr fontId="2"/>
  </si>
  <si>
    <t>地方債</t>
    <rPh sb="0" eb="3">
      <t>チホウサイ</t>
    </rPh>
    <phoneticPr fontId="2"/>
  </si>
  <si>
    <t>国庫補助金</t>
    <rPh sb="0" eb="2">
      <t>コッコ</t>
    </rPh>
    <rPh sb="2" eb="5">
      <t>ホジョキン</t>
    </rPh>
    <phoneticPr fontId="2"/>
  </si>
  <si>
    <t>工事負担金</t>
    <rPh sb="0" eb="2">
      <t>コウジ</t>
    </rPh>
    <rPh sb="2" eb="5">
      <t>フタンキン</t>
    </rPh>
    <phoneticPr fontId="2"/>
  </si>
  <si>
    <t>その他</t>
    <rPh sb="0" eb="3">
      <t>ソノタ</t>
    </rPh>
    <phoneticPr fontId="2"/>
  </si>
  <si>
    <t>その他</t>
    <rPh sb="0" eb="3">
      <t>ソノタ</t>
    </rPh>
    <phoneticPr fontId="2"/>
  </si>
  <si>
    <t>地方債償還金</t>
    <rPh sb="0" eb="3">
      <t>チホウサイ</t>
    </rPh>
    <rPh sb="3" eb="6">
      <t>ショウカンキン</t>
    </rPh>
    <phoneticPr fontId="2"/>
  </si>
  <si>
    <t>他会計への繰出金</t>
    <rPh sb="0" eb="3">
      <t>タカイケイ</t>
    </rPh>
    <rPh sb="5" eb="8">
      <t>クリダシキン</t>
    </rPh>
    <phoneticPr fontId="2"/>
  </si>
  <si>
    <t>積立金</t>
    <rPh sb="0" eb="3">
      <t>ツミタテキン</t>
    </rPh>
    <phoneticPr fontId="2"/>
  </si>
  <si>
    <t>国             費</t>
    <rPh sb="0" eb="15">
      <t>コクヒ</t>
    </rPh>
    <phoneticPr fontId="2"/>
  </si>
  <si>
    <t>流域下水道建設費負担金</t>
    <rPh sb="0" eb="2">
      <t>リュウイキ</t>
    </rPh>
    <rPh sb="2" eb="5">
      <t>ゲスイドウ</t>
    </rPh>
    <rPh sb="5" eb="8">
      <t>ケンセツヒ</t>
    </rPh>
    <rPh sb="8" eb="11">
      <t>フタンキン</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</si>
  <si>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</si>
  <si>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</si>
  <si>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</si>
  <si>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</si>
  <si>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建設改良費の翌年度への繰越額</t>
    <rPh sb="0" eb="2">
      <t>ケンセツ</t>
    </rPh>
    <rPh sb="2" eb="5">
      <t>カイリョウヒ</t>
    </rPh>
    <rPh sb="6" eb="9">
      <t>ヨクネンド</t>
    </rPh>
    <rPh sb="11" eb="14">
      <t>クリコシガク</t>
    </rPh>
    <phoneticPr fontId="2"/>
  </si>
  <si>
    <t>補助対象事業分</t>
    <rPh sb="0" eb="2">
      <t>ホジョ</t>
    </rPh>
    <rPh sb="2" eb="4">
      <t>タイショウ</t>
    </rPh>
    <rPh sb="4" eb="7">
      <t>ジギョウブン</t>
    </rPh>
    <phoneticPr fontId="2"/>
  </si>
  <si>
    <t>単独事業分</t>
    <rPh sb="0" eb="2">
      <t>タンドク</t>
    </rPh>
    <rPh sb="2" eb="5">
      <t>ジギョウブン</t>
    </rPh>
    <phoneticPr fontId="2"/>
  </si>
  <si>
    <t>継続費逓次繰越額</t>
    <rPh sb="0" eb="2">
      <t>ケイゾク</t>
    </rPh>
    <rPh sb="2" eb="3">
      <t>ヒ</t>
    </rPh>
    <rPh sb="3" eb="4">
      <t>テイ</t>
    </rPh>
    <rPh sb="4" eb="5">
      <t>ツギ</t>
    </rPh>
    <rPh sb="5" eb="8">
      <t>クリコシガク</t>
    </rPh>
    <phoneticPr fontId="2"/>
  </si>
  <si>
    <t>繰越明許費繰越額</t>
    <rPh sb="0" eb="2">
      <t>クリコシ</t>
    </rPh>
    <rPh sb="2" eb="3">
      <t>メイ</t>
    </rPh>
    <rPh sb="3" eb="4">
      <t>キョ</t>
    </rPh>
    <rPh sb="4" eb="5">
      <t>ヒ</t>
    </rPh>
    <rPh sb="5" eb="8">
      <t>クリコシガク</t>
    </rPh>
    <phoneticPr fontId="2"/>
  </si>
  <si>
    <t>事故繰越繰越額</t>
    <rPh sb="0" eb="2">
      <t>ジコ</t>
    </rPh>
    <rPh sb="2" eb="4">
      <t>クリコシ</t>
    </rPh>
    <rPh sb="4" eb="7">
      <t>クリコシガク</t>
    </rPh>
    <phoneticPr fontId="2"/>
  </si>
  <si>
    <t xml:space="preserve"> 収益的支出に充てた地方債</t>
    <rPh sb="1" eb="3">
      <t>シュウエキ</t>
    </rPh>
    <rPh sb="3" eb="4">
      <t>テキ</t>
    </rPh>
    <rPh sb="4" eb="6">
      <t>シシュツ</t>
    </rPh>
    <rPh sb="7" eb="8">
      <t>ア</t>
    </rPh>
    <rPh sb="10" eb="13">
      <t>チホウサイ</t>
    </rPh>
    <phoneticPr fontId="2"/>
  </si>
  <si>
    <t>支  払  繰  延  額</t>
    <rPh sb="0" eb="4">
      <t>シハライ</t>
    </rPh>
    <rPh sb="6" eb="13">
      <t>クリコシガク</t>
    </rPh>
    <phoneticPr fontId="2"/>
  </si>
  <si>
    <t>負担金制度採用年月日</t>
    <rPh sb="0" eb="2">
      <t>フタン</t>
    </rPh>
    <rPh sb="2" eb="3">
      <t>ブンタンキン</t>
    </rPh>
    <rPh sb="3" eb="5">
      <t>セイド</t>
    </rPh>
    <rPh sb="5" eb="7">
      <t>サイヨウ</t>
    </rPh>
    <rPh sb="7" eb="10">
      <t>ネンガッピ</t>
    </rPh>
    <phoneticPr fontId="2"/>
  </si>
  <si>
    <t>負</t>
    <rPh sb="0" eb="1">
      <t>フ</t>
    </rPh>
    <phoneticPr fontId="2"/>
  </si>
  <si>
    <t>受益者負担金</t>
    <rPh sb="0" eb="3">
      <t>ジュエキシャ</t>
    </rPh>
    <rPh sb="3" eb="4">
      <t>フ</t>
    </rPh>
    <rPh sb="4" eb="6">
      <t>ブンタンキン</t>
    </rPh>
    <phoneticPr fontId="2"/>
  </si>
  <si>
    <t>事  業  繰  越  額</t>
    <rPh sb="0" eb="4">
      <t>ジギョウ</t>
    </rPh>
    <rPh sb="6" eb="13">
      <t>クリコシガク</t>
    </rPh>
    <phoneticPr fontId="2"/>
  </si>
  <si>
    <t>エ</t>
    <phoneticPr fontId="2"/>
  </si>
  <si>
    <t>オ</t>
    <phoneticPr fontId="2"/>
  </si>
  <si>
    <t>カ</t>
    <phoneticPr fontId="2"/>
  </si>
  <si>
    <t>ウ</t>
    <phoneticPr fontId="2"/>
  </si>
  <si>
    <t>合</t>
    <rPh sb="0" eb="1">
      <t>ゴウケイ</t>
    </rPh>
    <phoneticPr fontId="2"/>
  </si>
  <si>
    <t>の</t>
    <phoneticPr fontId="2"/>
  </si>
  <si>
    <t>内</t>
    <rPh sb="0" eb="1">
      <t>ウチ</t>
    </rPh>
    <phoneticPr fontId="2"/>
  </si>
  <si>
    <t>その他</t>
    <rPh sb="0" eb="3">
      <t>ソノタ</t>
    </rPh>
    <phoneticPr fontId="2"/>
  </si>
  <si>
    <t>汚水処理費</t>
    <rPh sb="0" eb="2">
      <t>オスイ</t>
    </rPh>
    <rPh sb="2" eb="5">
      <t>ショリヒ</t>
    </rPh>
    <phoneticPr fontId="2"/>
  </si>
  <si>
    <t>雨水処理費</t>
    <rPh sb="0" eb="2">
      <t>ウスイ</t>
    </rPh>
    <rPh sb="2" eb="5">
      <t>ショリヒ</t>
    </rPh>
    <phoneticPr fontId="2"/>
  </si>
  <si>
    <t>汚水処理費</t>
    <rPh sb="0" eb="2">
      <t>オスイ</t>
    </rPh>
    <rPh sb="2" eb="5">
      <t>ショリヒ</t>
    </rPh>
    <phoneticPr fontId="2"/>
  </si>
  <si>
    <t>雨水処理費</t>
    <rPh sb="0" eb="2">
      <t>ウスイ</t>
    </rPh>
    <rPh sb="2" eb="5">
      <t>ショリヒ</t>
    </rPh>
    <phoneticPr fontId="2"/>
  </si>
  <si>
    <t>上記の内訳</t>
  </si>
  <si>
    <t>内</t>
    <rPh sb="0" eb="1">
      <t>ウチ</t>
    </rPh>
    <phoneticPr fontId="2"/>
  </si>
  <si>
    <t>訳</t>
    <rPh sb="0" eb="1">
      <t>ワケ</t>
    </rPh>
    <phoneticPr fontId="2"/>
  </si>
  <si>
    <t>ク</t>
    <phoneticPr fontId="2"/>
  </si>
  <si>
    <t>口座振替制</t>
    <rPh sb="0" eb="2">
      <t>コウザ</t>
    </rPh>
    <rPh sb="2" eb="4">
      <t>フリカエ</t>
    </rPh>
    <rPh sb="4" eb="5">
      <t>セイ</t>
    </rPh>
    <phoneticPr fontId="2"/>
  </si>
  <si>
    <t>上記のうち先行取得用地分</t>
    <rPh sb="0" eb="2">
      <t>ジョウキ</t>
    </rPh>
    <rPh sb="5" eb="7">
      <t>センコウ</t>
    </rPh>
    <rPh sb="7" eb="9">
      <t>シュトク</t>
    </rPh>
    <rPh sb="9" eb="11">
      <t>ヨウチ</t>
    </rPh>
    <rPh sb="11" eb="12">
      <t>ブン</t>
    </rPh>
    <phoneticPr fontId="2"/>
  </si>
  <si>
    <t>上記のうち先行取得用地面積 (㎡)</t>
    <rPh sb="0" eb="2">
      <t>ジョウキ</t>
    </rPh>
    <rPh sb="5" eb="7">
      <t>センコウ</t>
    </rPh>
    <rPh sb="7" eb="9">
      <t>シュトク</t>
    </rPh>
    <rPh sb="9" eb="11">
      <t>ヨウチ</t>
    </rPh>
    <rPh sb="11" eb="13">
      <t>メンセキ</t>
    </rPh>
    <phoneticPr fontId="2"/>
  </si>
  <si>
    <t>補助対象事業分(㎡)</t>
    <rPh sb="0" eb="2">
      <t>ホジョ</t>
    </rPh>
    <rPh sb="2" eb="4">
      <t>タイショウ</t>
    </rPh>
    <rPh sb="4" eb="7">
      <t>ジギョウブン</t>
    </rPh>
    <phoneticPr fontId="2"/>
  </si>
  <si>
    <t>取　得　用　地　面　積（㎡）</t>
    <rPh sb="0" eb="1">
      <t>トリ</t>
    </rPh>
    <rPh sb="2" eb="3">
      <t>トク</t>
    </rPh>
    <rPh sb="4" eb="5">
      <t>ヨウ</t>
    </rPh>
    <rPh sb="6" eb="7">
      <t>チ</t>
    </rPh>
    <rPh sb="8" eb="9">
      <t>メン</t>
    </rPh>
    <rPh sb="10" eb="11">
      <t>セキ</t>
    </rPh>
    <phoneticPr fontId="2"/>
  </si>
  <si>
    <t>単 独 事 業 分(㎡)</t>
    <rPh sb="0" eb="1">
      <t>タン</t>
    </rPh>
    <rPh sb="2" eb="3">
      <t>ドク</t>
    </rPh>
    <rPh sb="4" eb="5">
      <t>コト</t>
    </rPh>
    <rPh sb="6" eb="7">
      <t>ギョウ</t>
    </rPh>
    <rPh sb="8" eb="9">
      <t>ブン</t>
    </rPh>
    <phoneticPr fontId="2"/>
  </si>
  <si>
    <t>４.</t>
    <phoneticPr fontId="2"/>
  </si>
  <si>
    <t>（１）</t>
    <phoneticPr fontId="2"/>
  </si>
  <si>
    <t>ア</t>
    <phoneticPr fontId="2"/>
  </si>
  <si>
    <t>１.</t>
    <phoneticPr fontId="2"/>
  </si>
  <si>
    <t>他会計繰入金</t>
    <phoneticPr fontId="2"/>
  </si>
  <si>
    <t>　</t>
    <phoneticPr fontId="2"/>
  </si>
  <si>
    <t>（ア）</t>
    <phoneticPr fontId="2"/>
  </si>
  <si>
    <t>（イ）</t>
    <phoneticPr fontId="2"/>
  </si>
  <si>
    <t>（ウ）</t>
    <phoneticPr fontId="2"/>
  </si>
  <si>
    <t>（エ）</t>
    <phoneticPr fontId="2"/>
  </si>
  <si>
    <t>（オ）</t>
    <phoneticPr fontId="2"/>
  </si>
  <si>
    <t>（カ）</t>
    <phoneticPr fontId="2"/>
  </si>
  <si>
    <t>（キ）</t>
    <phoneticPr fontId="2"/>
  </si>
  <si>
    <t>（ク）</t>
    <phoneticPr fontId="2"/>
  </si>
  <si>
    <t>（ケ）</t>
    <phoneticPr fontId="2"/>
  </si>
  <si>
    <t>12.</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</si>
  <si>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</si>
  <si>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</si>
  <si>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</si>
  <si>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</si>
  <si>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</si>
  <si>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</si>
  <si>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</si>
  <si>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</si>
  <si>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</si>
  <si>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</si>
  <si>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</si>
  <si>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12.</t>
    <phoneticPr fontId="2"/>
  </si>
  <si>
    <t>01</t>
    <phoneticPr fontId="2"/>
  </si>
  <si>
    <t>02</t>
    <phoneticPr fontId="2"/>
  </si>
  <si>
    <t>03</t>
    <phoneticPr fontId="2"/>
  </si>
  <si>
    <t>04</t>
    <phoneticPr fontId="2"/>
  </si>
  <si>
    <t>05</t>
    <phoneticPr fontId="2"/>
  </si>
  <si>
    <t>06</t>
    <phoneticPr fontId="2"/>
  </si>
  <si>
    <t>９.</t>
    <phoneticPr fontId="2"/>
  </si>
  <si>
    <t>10.</t>
    <phoneticPr fontId="2"/>
  </si>
  <si>
    <t>11.</t>
    <phoneticPr fontId="2"/>
  </si>
  <si>
    <t>12.</t>
    <phoneticPr fontId="2"/>
  </si>
  <si>
    <t xml:space="preserve">団体名 </t>
    <rPh sb="0" eb="2">
      <t>ダンタイ</t>
    </rPh>
    <rPh sb="2" eb="3">
      <t>メイ</t>
    </rPh>
    <phoneticPr fontId="2"/>
  </si>
  <si>
    <t xml:space="preserve"> 項　目</t>
    <rPh sb="1" eb="4">
      <t>コウモク</t>
    </rPh>
    <phoneticPr fontId="2"/>
  </si>
  <si>
    <t>２.</t>
    <phoneticPr fontId="2"/>
  </si>
  <si>
    <t xml:space="preserve"> 団体名 </t>
    <rPh sb="1" eb="4">
      <t>ダンタイメイ</t>
    </rPh>
    <phoneticPr fontId="2"/>
  </si>
  <si>
    <t xml:space="preserve"> 項　目</t>
    <phoneticPr fontId="2"/>
  </si>
  <si>
    <t xml:space="preserve">団体名 </t>
    <phoneticPr fontId="2"/>
  </si>
  <si>
    <t xml:space="preserve"> 項  目</t>
    <phoneticPr fontId="2"/>
  </si>
  <si>
    <t xml:space="preserve"> 項  目</t>
    <rPh sb="1" eb="5">
      <t>コウモク</t>
    </rPh>
    <phoneticPr fontId="2"/>
  </si>
  <si>
    <t xml:space="preserve"> 項　目</t>
    <rPh sb="1" eb="4">
      <t>コウモク</t>
    </rPh>
    <phoneticPr fontId="2"/>
  </si>
  <si>
    <t xml:space="preserve">団体名 </t>
    <rPh sb="0" eb="2">
      <t>ダンタイ</t>
    </rPh>
    <rPh sb="2" eb="3">
      <t>メイ</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</si>
  <si>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</si>
  <si>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</si>
  <si>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　地方債現在高の全てを証書借入で行っているため、証券発行は無い。</t>
    <phoneticPr fontId="2"/>
  </si>
  <si>
    <t>職員給与費</t>
    <rPh sb="0" eb="2">
      <t>ショクイン</t>
    </rPh>
    <rPh sb="2" eb="5">
      <t>キュウヨヒ</t>
    </rPh>
    <phoneticPr fontId="2"/>
  </si>
  <si>
    <t>修繕費</t>
    <rPh sb="0" eb="3">
      <t>シュウゼンヒ</t>
    </rPh>
    <phoneticPr fontId="2"/>
  </si>
  <si>
    <t>材料費</t>
    <rPh sb="0" eb="3">
      <t>ザイリョウヒ</t>
    </rPh>
    <phoneticPr fontId="2"/>
  </si>
  <si>
    <t>路面復旧費</t>
    <rPh sb="0" eb="2">
      <t>ロメン</t>
    </rPh>
    <rPh sb="2" eb="4">
      <t>フッキュウ</t>
    </rPh>
    <rPh sb="4" eb="5">
      <t>ヒ</t>
    </rPh>
    <phoneticPr fontId="2"/>
  </si>
  <si>
    <t>委託料</t>
    <rPh sb="0" eb="3">
      <t>イタクリョウ</t>
    </rPh>
    <phoneticPr fontId="2"/>
  </si>
  <si>
    <t>カ</t>
    <phoneticPr fontId="2"/>
  </si>
  <si>
    <t>その他</t>
    <rPh sb="0" eb="3">
      <t>ソノタ</t>
    </rPh>
    <phoneticPr fontId="2"/>
  </si>
  <si>
    <t>総　　　収　　　益　(Ｂ)＋(Ｃ)</t>
    <rPh sb="0" eb="9">
      <t>ソウシュウエキ</t>
    </rPh>
    <phoneticPr fontId="2"/>
  </si>
  <si>
    <t>総　　　費　　　用　(Ｅ)＋(Ｆ)</t>
    <rPh sb="0" eb="5">
      <t>ソウシュウエキ</t>
    </rPh>
    <rPh sb="8" eb="9">
      <t>ヨウ</t>
    </rPh>
    <phoneticPr fontId="2"/>
  </si>
  <si>
    <t>(Ａ)</t>
  </si>
  <si>
    <t>(Ｂ)</t>
  </si>
  <si>
    <t>(Ｃ)</t>
  </si>
  <si>
    <t>(Ｄ)</t>
  </si>
  <si>
    <t>(Ｅ)</t>
  </si>
  <si>
    <t>(Ｆ)</t>
  </si>
  <si>
    <t>(Ｇ)</t>
  </si>
  <si>
    <t>(Ｈ)</t>
  </si>
  <si>
    <t>(Ｉ)</t>
  </si>
  <si>
    <t>(Ｊ)</t>
  </si>
  <si>
    <t>(Ｋ)</t>
  </si>
  <si>
    <t>(Ｌ)</t>
  </si>
  <si>
    <t>(Ｍ)</t>
  </si>
  <si>
    <t>(Ｎ)</t>
  </si>
  <si>
    <t>(Ｏ)</t>
  </si>
  <si>
    <t>(Ｐ)</t>
  </si>
  <si>
    <t>(Ｑ)</t>
  </si>
  <si>
    <t>収   支   差   引　(Ａ)－(Ｄ)</t>
    <rPh sb="0" eb="5">
      <t>シュウシ</t>
    </rPh>
    <rPh sb="8" eb="13">
      <t>サシヒキ</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</si>
  <si>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</si>
  <si>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</si>
  <si>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(Ｐ) － (Ｑ)</t>
    <phoneticPr fontId="2"/>
  </si>
  <si>
    <t>形式収支(Ｌ)－(Ｍ)＋(Ｎ)－(Ｏ)＋(Ｘ)＋(Ｙ)</t>
    <rPh sb="0" eb="2">
      <t>ケイシキ</t>
    </rPh>
    <rPh sb="2" eb="4">
      <t>シュウシ</t>
    </rPh>
    <phoneticPr fontId="2"/>
  </si>
  <si>
    <t>計　　　（ア　～　カ）</t>
    <rPh sb="0" eb="1">
      <t>ケイ</t>
    </rPh>
    <phoneticPr fontId="2"/>
  </si>
  <si>
    <t>雨水処理費</t>
    <rPh sb="0" eb="2">
      <t>ウスイ</t>
    </rPh>
    <rPh sb="2" eb="5">
      <t>ショリヒ</t>
    </rPh>
    <phoneticPr fontId="2"/>
  </si>
  <si>
    <t>職員給与費</t>
    <phoneticPr fontId="2"/>
  </si>
  <si>
    <t>動力費</t>
    <rPh sb="0" eb="3">
      <t>ドウリョクヒ</t>
    </rPh>
    <phoneticPr fontId="2"/>
  </si>
  <si>
    <t>うち電気料</t>
    <rPh sb="2" eb="5">
      <t>デンキリョウ</t>
    </rPh>
    <phoneticPr fontId="2"/>
  </si>
  <si>
    <t>ウ</t>
    <phoneticPr fontId="2"/>
  </si>
  <si>
    <t>修繕費</t>
    <rPh sb="0" eb="3">
      <t>シュウゼンヒ</t>
    </rPh>
    <phoneticPr fontId="2"/>
  </si>
  <si>
    <t>材料費</t>
    <rPh sb="0" eb="3">
      <t>ザイリョウヒ</t>
    </rPh>
    <phoneticPr fontId="2"/>
  </si>
  <si>
    <t>維</t>
    <rPh sb="0" eb="1">
      <t>イジ</t>
    </rPh>
    <phoneticPr fontId="2"/>
  </si>
  <si>
    <t>オ</t>
    <phoneticPr fontId="2"/>
  </si>
  <si>
    <t>委託料</t>
    <rPh sb="0" eb="3">
      <t>イタクリョウ</t>
    </rPh>
    <phoneticPr fontId="2"/>
  </si>
  <si>
    <t>計　　　（ア　～　キ）</t>
    <rPh sb="0" eb="1">
      <t>ケイ</t>
    </rPh>
    <phoneticPr fontId="2"/>
  </si>
  <si>
    <t>計内の訳</t>
    <rPh sb="0" eb="1">
      <t>ケイ</t>
    </rPh>
    <rPh sb="1" eb="2">
      <t>ウチ</t>
    </rPh>
    <phoneticPr fontId="2"/>
  </si>
  <si>
    <t>汚水処理費</t>
    <rPh sb="0" eb="2">
      <t>オスイ</t>
    </rPh>
    <rPh sb="2" eb="5">
      <t>ショリヒ</t>
    </rPh>
    <phoneticPr fontId="2"/>
  </si>
  <si>
    <t>雨水処理費</t>
    <rPh sb="0" eb="2">
      <t>ウスイ</t>
    </rPh>
    <rPh sb="2" eb="5">
      <t>ショリヒ</t>
    </rPh>
    <phoneticPr fontId="2"/>
  </si>
  <si>
    <t>持</t>
    <rPh sb="0" eb="1">
      <t>イジ</t>
    </rPh>
    <phoneticPr fontId="2"/>
  </si>
  <si>
    <t>その他</t>
    <rPh sb="0" eb="3">
      <t>ソノタ</t>
    </rPh>
    <phoneticPr fontId="2"/>
  </si>
  <si>
    <t>修繕費</t>
    <rPh sb="0" eb="3">
      <t>シュウゼンヒ</t>
    </rPh>
    <phoneticPr fontId="2"/>
  </si>
  <si>
    <t>材料費</t>
    <rPh sb="0" eb="3">
      <t>ザイリョウヒ</t>
    </rPh>
    <phoneticPr fontId="2"/>
  </si>
  <si>
    <t>管</t>
    <rPh sb="0" eb="1">
      <t>カンリ</t>
    </rPh>
    <phoneticPr fontId="2"/>
  </si>
  <si>
    <t>オ</t>
    <phoneticPr fontId="2"/>
  </si>
  <si>
    <t>薬品費</t>
    <rPh sb="0" eb="2">
      <t>ヤクヒン</t>
    </rPh>
    <rPh sb="2" eb="3">
      <t>ヒ</t>
    </rPh>
    <phoneticPr fontId="2"/>
  </si>
  <si>
    <t>理</t>
    <rPh sb="0" eb="1">
      <t>リ</t>
    </rPh>
    <phoneticPr fontId="2"/>
  </si>
  <si>
    <t>委託料</t>
    <rPh sb="0" eb="3">
      <t>イタクリョウ</t>
    </rPh>
    <phoneticPr fontId="2"/>
  </si>
  <si>
    <t>エ</t>
    <phoneticPr fontId="2"/>
  </si>
  <si>
    <t>計　　　（ア　～　エ）</t>
    <rPh sb="0" eb="1">
      <t>ケイ</t>
    </rPh>
    <phoneticPr fontId="2"/>
  </si>
  <si>
    <t>費</t>
    <rPh sb="0" eb="1">
      <t>ヒ</t>
    </rPh>
    <phoneticPr fontId="2"/>
  </si>
  <si>
    <t>計内の訳</t>
    <rPh sb="0" eb="1">
      <t>ケイ</t>
    </rPh>
    <rPh sb="1" eb="2">
      <t>ウチ</t>
    </rPh>
    <phoneticPr fontId="2"/>
  </si>
  <si>
    <t>水質規制費</t>
    <rPh sb="0" eb="2">
      <t>スイシツ</t>
    </rPh>
    <rPh sb="2" eb="4">
      <t>キセイ</t>
    </rPh>
    <rPh sb="4" eb="5">
      <t>ヒ</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</si>
  <si>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</si>
  <si>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</si>
  <si>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</si>
  <si>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 資 本 費 対 策 経 費</t>
    <rPh sb="0" eb="1">
      <t>コウ</t>
    </rPh>
    <rPh sb="2" eb="5">
      <t>シホン</t>
    </rPh>
    <rPh sb="6" eb="7">
      <t>ヒ</t>
    </rPh>
    <rPh sb="8" eb="11">
      <t>タイサク</t>
    </rPh>
    <rPh sb="12" eb="15">
      <t>ケイヒ</t>
    </rPh>
    <phoneticPr fontId="2"/>
  </si>
  <si>
    <t>合　計　(１)＋(２)＋(３)＋(４)</t>
    <phoneticPr fontId="2"/>
  </si>
  <si>
    <t>高度処理費</t>
    <rPh sb="0" eb="2">
      <t>コウド</t>
    </rPh>
    <rPh sb="2" eb="5">
      <t>ショリヒ</t>
    </rPh>
    <phoneticPr fontId="2"/>
  </si>
  <si>
    <t>汚水処理費</t>
    <rPh sb="0" eb="2">
      <t>オスイ</t>
    </rPh>
    <rPh sb="2" eb="5">
      <t>ショリヒ</t>
    </rPh>
    <phoneticPr fontId="2"/>
  </si>
  <si>
    <t>維持管理費の一部</t>
    <rPh sb="0" eb="2">
      <t>イジ</t>
    </rPh>
    <rPh sb="2" eb="5">
      <t>カンリヒ</t>
    </rPh>
    <rPh sb="6" eb="8">
      <t>イチブ</t>
    </rPh>
    <phoneticPr fontId="2"/>
  </si>
  <si>
    <t>(ｱ)</t>
    <phoneticPr fontId="2"/>
  </si>
  <si>
    <t>(ｲ)</t>
    <phoneticPr fontId="2"/>
  </si>
  <si>
    <t>ア</t>
  </si>
  <si>
    <t>段階区分</t>
    <rPh sb="0" eb="2">
      <t>ダンカイ</t>
    </rPh>
    <rPh sb="2" eb="4">
      <t>クブン</t>
    </rPh>
    <phoneticPr fontId="2"/>
  </si>
  <si>
    <t>ア</t>
    <phoneticPr fontId="2"/>
  </si>
  <si>
    <t>キ</t>
    <phoneticPr fontId="2"/>
  </si>
  <si>
    <t>（ウ）</t>
    <phoneticPr fontId="2"/>
  </si>
  <si>
    <t>（イ）</t>
    <phoneticPr fontId="2"/>
  </si>
  <si>
    <t>イ</t>
    <phoneticPr fontId="2"/>
  </si>
  <si>
    <t>使</t>
    <rPh sb="0" eb="1">
      <t>シヨウリョウ</t>
    </rPh>
    <phoneticPr fontId="2"/>
  </si>
  <si>
    <t>体</t>
    <rPh sb="0" eb="1">
      <t>タイケイ</t>
    </rPh>
    <phoneticPr fontId="2"/>
  </si>
  <si>
    <t>系</t>
    <rPh sb="0" eb="1">
      <t>ケイ</t>
    </rPh>
    <phoneticPr fontId="2"/>
  </si>
  <si>
    <t>累</t>
    <rPh sb="0" eb="1">
      <t>ルイシンセイ</t>
    </rPh>
    <phoneticPr fontId="2"/>
  </si>
  <si>
    <t>イ</t>
    <phoneticPr fontId="2"/>
  </si>
  <si>
    <t>エ</t>
    <phoneticPr fontId="2"/>
  </si>
  <si>
    <t>収</t>
    <rPh sb="0" eb="1">
      <t>シュウ</t>
    </rPh>
    <phoneticPr fontId="2"/>
  </si>
  <si>
    <t>郵便貯金</t>
    <rPh sb="0" eb="2">
      <t>ユウビン</t>
    </rPh>
    <rPh sb="2" eb="4">
      <t>チョキン</t>
    </rPh>
    <phoneticPr fontId="2"/>
  </si>
  <si>
    <t>イ</t>
    <phoneticPr fontId="2"/>
  </si>
  <si>
    <t>ア</t>
    <phoneticPr fontId="2"/>
  </si>
  <si>
    <t>一般家庭用</t>
    <rPh sb="0" eb="2">
      <t>イッパン</t>
    </rPh>
    <rPh sb="2" eb="5">
      <t>カテイヨウ</t>
    </rPh>
    <phoneticPr fontId="2"/>
  </si>
  <si>
    <t>料</t>
    <rPh sb="0" eb="1">
      <t>リョウ</t>
    </rPh>
    <phoneticPr fontId="2"/>
  </si>
  <si>
    <t>イ</t>
    <phoneticPr fontId="2"/>
  </si>
  <si>
    <t>ウ</t>
    <phoneticPr fontId="2"/>
  </si>
  <si>
    <t>使</t>
    <rPh sb="0" eb="1">
      <t>シヨウ</t>
    </rPh>
    <phoneticPr fontId="2"/>
  </si>
  <si>
    <t>エ</t>
    <phoneticPr fontId="2"/>
  </si>
  <si>
    <t>用</t>
    <rPh sb="0" eb="1">
      <t>ヨウ</t>
    </rPh>
    <phoneticPr fontId="2"/>
  </si>
  <si>
    <t>オ</t>
    <phoneticPr fontId="2"/>
  </si>
  <si>
    <t>カ</t>
    <phoneticPr fontId="2"/>
  </si>
  <si>
    <t>ア</t>
    <phoneticPr fontId="2"/>
  </si>
  <si>
    <t>イ</t>
    <phoneticPr fontId="2"/>
  </si>
  <si>
    <t>工</t>
    <rPh sb="0" eb="1">
      <t>コウジ</t>
    </rPh>
    <phoneticPr fontId="2"/>
  </si>
  <si>
    <t>他会計補助金</t>
    <rPh sb="0" eb="3">
      <t>タカイケイ</t>
    </rPh>
    <rPh sb="3" eb="6">
      <t>ホジョキン</t>
    </rPh>
    <phoneticPr fontId="2"/>
  </si>
  <si>
    <t>下水道事業</t>
    <rPh sb="0" eb="3">
      <t>ゲスイドウ</t>
    </rPh>
    <rPh sb="3" eb="5">
      <t>ジギョウ</t>
    </rPh>
    <phoneticPr fontId="2"/>
  </si>
  <si>
    <t>事</t>
    <rPh sb="0" eb="1">
      <t>ジ</t>
    </rPh>
    <phoneticPr fontId="2"/>
  </si>
  <si>
    <t>担</t>
    <rPh sb="0" eb="1">
      <t>タンニン</t>
    </rPh>
    <phoneticPr fontId="2"/>
  </si>
  <si>
    <t>金</t>
    <rPh sb="0" eb="1">
      <t>キン</t>
    </rPh>
    <phoneticPr fontId="2"/>
  </si>
  <si>
    <t>実質使用料改定</t>
    <rPh sb="0" eb="2">
      <t>ジッシツ</t>
    </rPh>
    <rPh sb="2" eb="4">
      <t>シヨウリョウ</t>
    </rPh>
    <phoneticPr fontId="2"/>
  </si>
  <si>
    <t>（６）</t>
    <phoneticPr fontId="2"/>
  </si>
  <si>
    <t>キ</t>
    <phoneticPr fontId="2"/>
  </si>
  <si>
    <t>ウ</t>
    <phoneticPr fontId="2"/>
  </si>
  <si>
    <t>地方債償還金等</t>
    <rPh sb="0" eb="3">
      <t>チホウサイ</t>
    </rPh>
    <rPh sb="3" eb="6">
      <t>ショウカンキン</t>
    </rPh>
    <rPh sb="6" eb="7">
      <t>トウ</t>
    </rPh>
    <phoneticPr fontId="2"/>
  </si>
  <si>
    <t>エ</t>
    <phoneticPr fontId="2"/>
  </si>
  <si>
    <t>支払利息</t>
    <rPh sb="0" eb="2">
      <t>シハライ</t>
    </rPh>
    <rPh sb="2" eb="4">
      <t>リソク</t>
    </rPh>
    <phoneticPr fontId="2"/>
  </si>
  <si>
    <t>ア</t>
    <phoneticPr fontId="2"/>
  </si>
  <si>
    <t>ウ</t>
    <phoneticPr fontId="2"/>
  </si>
  <si>
    <t>エ</t>
    <phoneticPr fontId="2"/>
  </si>
  <si>
    <t>渠</t>
    <rPh sb="0" eb="1">
      <t>カンキョ</t>
    </rPh>
    <phoneticPr fontId="2"/>
  </si>
  <si>
    <t>の供</t>
    <rPh sb="1" eb="2">
      <t>キョウヨウ</t>
    </rPh>
    <phoneticPr fontId="2"/>
  </si>
  <si>
    <t>オ</t>
    <phoneticPr fontId="2"/>
  </si>
  <si>
    <t>カ</t>
    <phoneticPr fontId="2"/>
  </si>
  <si>
    <t>イ</t>
    <phoneticPr fontId="2"/>
  </si>
  <si>
    <t>ウ</t>
    <phoneticPr fontId="2"/>
  </si>
  <si>
    <t>エ</t>
    <phoneticPr fontId="2"/>
  </si>
  <si>
    <t>処</t>
    <rPh sb="0" eb="1">
      <t>ショリ</t>
    </rPh>
    <phoneticPr fontId="2"/>
  </si>
  <si>
    <t>場</t>
    <rPh sb="0" eb="1">
      <t>ジョウ</t>
    </rPh>
    <phoneticPr fontId="2"/>
  </si>
  <si>
    <t>ポプ</t>
    <phoneticPr fontId="2"/>
  </si>
  <si>
    <t>ア</t>
    <phoneticPr fontId="2"/>
  </si>
  <si>
    <t>美郷町</t>
    <rPh sb="0" eb="1">
      <t>ミ</t>
    </rPh>
    <rPh sb="1" eb="2">
      <t>ゴウ</t>
    </rPh>
    <rPh sb="2" eb="3">
      <t>マチ</t>
    </rPh>
    <phoneticPr fontId="4"/>
  </si>
  <si>
    <t>処理開始年月日（処理区域別）</t>
    <rPh sb="0" eb="2">
      <t>ショリ</t>
    </rPh>
    <rPh sb="2" eb="4">
      <t>カイシ</t>
    </rPh>
    <rPh sb="4" eb="7">
      <t>ネンガッピ</t>
    </rPh>
    <rPh sb="8" eb="10">
      <t>ショリ</t>
    </rPh>
    <rPh sb="10" eb="12">
      <t>クイキ</t>
    </rPh>
    <rPh sb="12" eb="13">
      <t>ベツ</t>
    </rPh>
    <phoneticPr fontId="2"/>
  </si>
  <si>
    <t>合　計</t>
    <rPh sb="0" eb="1">
      <t>ゴウ</t>
    </rPh>
    <rPh sb="2" eb="3">
      <t>ケイ</t>
    </rPh>
    <phoneticPr fontId="2"/>
  </si>
  <si>
    <t>合流管比率（合流管／下水管布設延長）</t>
    <rPh sb="0" eb="2">
      <t>ゴウリュウ</t>
    </rPh>
    <rPh sb="2" eb="3">
      <t>クダ</t>
    </rPh>
    <rPh sb="3" eb="5">
      <t>ヒリツ</t>
    </rPh>
    <rPh sb="6" eb="8">
      <t>ゴウリュウ</t>
    </rPh>
    <rPh sb="8" eb="9">
      <t>クダ</t>
    </rPh>
    <rPh sb="10" eb="13">
      <t>ゲスイカン</t>
    </rPh>
    <rPh sb="13" eb="15">
      <t>フセツ</t>
    </rPh>
    <rPh sb="15" eb="17">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</si>
  <si>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</si>
  <si>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(人/ha)</t>
    <rPh sb="1" eb="2">
      <t>ヒト</t>
    </rPh>
    <phoneticPr fontId="2"/>
  </si>
  <si>
    <t>にかほ市</t>
    <rPh sb="3" eb="4">
      <t>シ</t>
    </rPh>
    <phoneticPr fontId="2"/>
  </si>
  <si>
    <t>繰上充用金</t>
    <rPh sb="0" eb="2">
      <t>クリアゲ</t>
    </rPh>
    <rPh sb="2" eb="4">
      <t>ジュウヨウ</t>
    </rPh>
    <rPh sb="4" eb="5">
      <t>キン</t>
    </rPh>
    <phoneticPr fontId="16"/>
  </si>
  <si>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16"/>
  </si>
  <si>
    <t>ウ</t>
    <phoneticPr fontId="2"/>
  </si>
  <si>
    <t>エ</t>
    <phoneticPr fontId="2"/>
  </si>
  <si>
    <t>現</t>
    <rPh sb="0" eb="1">
      <t>ゲンコウ</t>
    </rPh>
    <phoneticPr fontId="2"/>
  </si>
  <si>
    <t>訳</t>
    <rPh sb="0" eb="1">
      <t>ワケ</t>
    </rPh>
    <phoneticPr fontId="2"/>
  </si>
  <si>
    <t>計</t>
    <rPh sb="0" eb="1">
      <t>ケイ</t>
    </rPh>
    <phoneticPr fontId="2"/>
  </si>
  <si>
    <t>市街地人口</t>
    <rPh sb="0" eb="3">
      <t>シガイチ</t>
    </rPh>
    <rPh sb="3" eb="5">
      <t>ジンコウ</t>
    </rPh>
    <phoneticPr fontId="2"/>
  </si>
  <si>
    <t>(１)</t>
    <phoneticPr fontId="2"/>
  </si>
  <si>
    <t>(10)</t>
  </si>
  <si>
    <t>(11)</t>
  </si>
  <si>
    <t>(２)</t>
    <phoneticPr fontId="2"/>
  </si>
  <si>
    <t>(３)</t>
    <phoneticPr fontId="2"/>
  </si>
  <si>
    <t>(４)</t>
    <phoneticPr fontId="2"/>
  </si>
  <si>
    <t>(１)</t>
    <phoneticPr fontId="2"/>
  </si>
  <si>
    <t>(２)</t>
    <phoneticPr fontId="2"/>
  </si>
  <si>
    <t>(３)</t>
    <phoneticPr fontId="2"/>
  </si>
  <si>
    <t>全体計画人口</t>
    <rPh sb="0" eb="2">
      <t>ゼンタイ</t>
    </rPh>
    <rPh sb="2" eb="4">
      <t>ケイカク</t>
    </rPh>
    <rPh sb="4" eb="6">
      <t>ジンコウ</t>
    </rPh>
    <phoneticPr fontId="2"/>
  </si>
  <si>
    <t>(４)</t>
    <phoneticPr fontId="2"/>
  </si>
  <si>
    <t>(５)</t>
    <phoneticPr fontId="2"/>
  </si>
  <si>
    <t>(６)</t>
    <phoneticPr fontId="2"/>
  </si>
  <si>
    <t>(７)</t>
    <phoneticPr fontId="2"/>
  </si>
  <si>
    <t>(８)</t>
    <phoneticPr fontId="2"/>
  </si>
  <si>
    <t>(９)</t>
    <phoneticPr fontId="2"/>
  </si>
  <si>
    <t>内　訳</t>
    <rPh sb="0" eb="1">
      <t>ウチ</t>
    </rPh>
    <rPh sb="2" eb="3">
      <t>ヤク</t>
    </rPh>
    <phoneticPr fontId="2"/>
  </si>
  <si>
    <t>　使途内訳
総事業費の</t>
    <rPh sb="6" eb="7">
      <t>ソウ</t>
    </rPh>
    <rPh sb="7" eb="10">
      <t>ジギョウヒ</t>
    </rPh>
    <phoneticPr fontId="2"/>
  </si>
  <si>
    <t>　別内訳
処理方法</t>
    <rPh sb="1" eb="2">
      <t>ベツ</t>
    </rPh>
    <rPh sb="2" eb="4">
      <t>ウチワケ</t>
    </rPh>
    <phoneticPr fontId="2"/>
  </si>
  <si>
    <t>うち</t>
    <phoneticPr fontId="2"/>
  </si>
  <si>
    <t>赤       字　（△）</t>
    <rPh sb="0" eb="9">
      <t>アカジ</t>
    </rPh>
    <phoneticPr fontId="2"/>
  </si>
  <si>
    <t>う出</t>
    <rPh sb="1" eb="2">
      <t>デ</t>
    </rPh>
    <phoneticPr fontId="2"/>
  </si>
  <si>
    <t>伴支</t>
    <rPh sb="0" eb="1">
      <t>トモナ</t>
    </rPh>
    <rPh sb="1" eb="2">
      <t>ササ</t>
    </rPh>
    <phoneticPr fontId="2"/>
  </si>
  <si>
    <t>職　</t>
    <rPh sb="0" eb="1">
      <t>ショク</t>
    </rPh>
    <phoneticPr fontId="2"/>
  </si>
  <si>
    <t>退　</t>
    <rPh sb="0" eb="1">
      <t>タイショク</t>
    </rPh>
    <phoneticPr fontId="2"/>
  </si>
  <si>
    <t>資調</t>
    <rPh sb="0" eb="1">
      <t>シシツ</t>
    </rPh>
    <rPh sb="1" eb="2">
      <t>シラ</t>
    </rPh>
    <phoneticPr fontId="2"/>
  </si>
  <si>
    <t>投績</t>
    <rPh sb="0" eb="1">
      <t>トウシ</t>
    </rPh>
    <rPh sb="1" eb="2">
      <t>ツムギ</t>
    </rPh>
    <phoneticPr fontId="2"/>
  </si>
  <si>
    <t>政実</t>
    <rPh sb="0" eb="1">
      <t>セイジ</t>
    </rPh>
    <rPh sb="1" eb="2">
      <t>ジツ</t>
    </rPh>
    <phoneticPr fontId="2"/>
  </si>
  <si>
    <t>行　</t>
    <rPh sb="0" eb="1">
      <t>ギョウ</t>
    </rPh>
    <phoneticPr fontId="2"/>
  </si>
  <si>
    <t>13.</t>
    <phoneticPr fontId="16"/>
  </si>
  <si>
    <t>14.</t>
    <phoneticPr fontId="16"/>
  </si>
  <si>
    <t>簡易生命保険</t>
    <rPh sb="0" eb="2">
      <t>カンイ</t>
    </rPh>
    <rPh sb="2" eb="4">
      <t>セイメイ</t>
    </rPh>
    <rPh sb="4" eb="6">
      <t>ホケン</t>
    </rPh>
    <phoneticPr fontId="2"/>
  </si>
  <si>
    <t>う　ち</t>
    <phoneticPr fontId="2"/>
  </si>
  <si>
    <t>う　　ち</t>
    <phoneticPr fontId="2"/>
  </si>
  <si>
    <t>汚水に係る元利償還金</t>
    <phoneticPr fontId="2"/>
  </si>
  <si>
    <t>３．</t>
    <phoneticPr fontId="2"/>
  </si>
  <si>
    <t>１．</t>
    <phoneticPr fontId="2"/>
  </si>
  <si>
    <t>２．</t>
    <phoneticPr fontId="2"/>
  </si>
  <si>
    <t>同上財源</t>
    <rPh sb="0" eb="1">
      <t>ドウジョウ</t>
    </rPh>
    <rPh sb="1" eb="2">
      <t>ドウジョウ</t>
    </rPh>
    <rPh sb="2" eb="4">
      <t>ザイゲン</t>
    </rPh>
    <phoneticPr fontId="2"/>
  </si>
  <si>
    <t>イ</t>
    <phoneticPr fontId="2"/>
  </si>
  <si>
    <t>管渠費</t>
    <rPh sb="0" eb="2">
      <t>カンキョ</t>
    </rPh>
    <rPh sb="2" eb="3">
      <t>ヒ</t>
    </rPh>
    <phoneticPr fontId="2"/>
  </si>
  <si>
    <t>ウ</t>
    <phoneticPr fontId="2"/>
  </si>
  <si>
    <t>(２)</t>
    <phoneticPr fontId="2"/>
  </si>
  <si>
    <t>(１)</t>
    <phoneticPr fontId="2"/>
  </si>
  <si>
    <t>延長　種別</t>
    <rPh sb="0" eb="2">
      <t>エンチョウ</t>
    </rPh>
    <phoneticPr fontId="2"/>
  </si>
  <si>
    <t>ア</t>
    <phoneticPr fontId="2"/>
  </si>
  <si>
    <t>汚水管</t>
    <rPh sb="0" eb="2">
      <t>オスイ</t>
    </rPh>
    <rPh sb="2" eb="3">
      <t>カン</t>
    </rPh>
    <phoneticPr fontId="2"/>
  </si>
  <si>
    <t>イ</t>
    <phoneticPr fontId="2"/>
  </si>
  <si>
    <t>(１)</t>
    <phoneticPr fontId="2"/>
  </si>
  <si>
    <t>　 ア　公共下水道</t>
    <rPh sb="4" eb="6">
      <t>コウキョウ</t>
    </rPh>
    <rPh sb="6" eb="9">
      <t>ゲスイドウ</t>
    </rPh>
    <phoneticPr fontId="2"/>
  </si>
  <si>
    <t>(２)</t>
    <phoneticPr fontId="2"/>
  </si>
  <si>
    <t>(３)</t>
    <phoneticPr fontId="2"/>
  </si>
  <si>
    <t>現在</t>
    <rPh sb="0" eb="2">
      <t>ゲンザイ</t>
    </rPh>
    <phoneticPr fontId="2"/>
  </si>
  <si>
    <t>(４)</t>
    <phoneticPr fontId="2"/>
  </si>
  <si>
    <t>(５)</t>
    <phoneticPr fontId="2"/>
  </si>
  <si>
    <t>(６)</t>
    <phoneticPr fontId="2"/>
  </si>
  <si>
    <t>(７)</t>
    <phoneticPr fontId="2"/>
  </si>
  <si>
    <t>(８)</t>
    <phoneticPr fontId="2"/>
  </si>
  <si>
    <t>汚泥</t>
    <rPh sb="0" eb="2">
      <t>オデイ</t>
    </rPh>
    <phoneticPr fontId="2"/>
  </si>
  <si>
    <t>(９)</t>
    <phoneticPr fontId="2"/>
  </si>
  <si>
    <t>(１)</t>
    <phoneticPr fontId="2"/>
  </si>
  <si>
    <t>(１)</t>
    <phoneticPr fontId="2"/>
  </si>
  <si>
    <t>(２)</t>
    <phoneticPr fontId="2"/>
  </si>
  <si>
    <t>費</t>
    <rPh sb="0" eb="1">
      <t>ヒ</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</si>
  <si>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</si>
  <si>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事</t>
    <rPh sb="0" eb="1">
      <t>ジ</t>
    </rPh>
    <phoneticPr fontId="2"/>
  </si>
  <si>
    <t>業</t>
    <rPh sb="0" eb="1">
      <t>ギョウ</t>
    </rPh>
    <phoneticPr fontId="2"/>
  </si>
  <si>
    <t>ポンプ場費</t>
    <rPh sb="3" eb="4">
      <t>ジョウ</t>
    </rPh>
    <rPh sb="4" eb="5">
      <t>ヒ</t>
    </rPh>
    <phoneticPr fontId="2"/>
  </si>
  <si>
    <t>処理場費</t>
    <rPh sb="0" eb="3">
      <t>ショリジョウ</t>
    </rPh>
    <rPh sb="3" eb="4">
      <t>ヒ</t>
    </rPh>
    <phoneticPr fontId="2"/>
  </si>
  <si>
    <t>管</t>
    <rPh sb="0" eb="1">
      <t>カン</t>
    </rPh>
    <phoneticPr fontId="2"/>
  </si>
  <si>
    <t>合流管</t>
    <rPh sb="0" eb="2">
      <t>ゴウリュウ</t>
    </rPh>
    <rPh sb="2" eb="3">
      <t>カン</t>
    </rPh>
    <phoneticPr fontId="2"/>
  </si>
  <si>
    <t>汚水管</t>
    <rPh sb="0" eb="2">
      <t>オスイ</t>
    </rPh>
    <rPh sb="2" eb="3">
      <t>カン</t>
    </rPh>
    <phoneticPr fontId="2"/>
  </si>
  <si>
    <t>内用</t>
    <rPh sb="0" eb="1">
      <t>ウチ</t>
    </rPh>
    <rPh sb="1" eb="2">
      <t>ヨウ</t>
    </rPh>
    <phoneticPr fontId="2"/>
  </si>
  <si>
    <t>高級処理</t>
    <rPh sb="0" eb="2">
      <t>コウキュウ</t>
    </rPh>
    <rPh sb="2" eb="4">
      <t>ショリ</t>
    </rPh>
    <phoneticPr fontId="2"/>
  </si>
  <si>
    <t>中級処理</t>
    <rPh sb="0" eb="2">
      <t>チュウキュウ</t>
    </rPh>
    <rPh sb="2" eb="4">
      <t>ショリ</t>
    </rPh>
    <phoneticPr fontId="2"/>
  </si>
  <si>
    <t>処理能力</t>
    <rPh sb="0" eb="2">
      <t>ショリ</t>
    </rPh>
    <rPh sb="2" eb="4">
      <t>ノウリョク</t>
    </rPh>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</si>
  <si>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</si>
  <si>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</si>
  <si>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</si>
  <si>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現在晴天時平均処理水量</t>
    <rPh sb="0" eb="2">
      <t>ゲンザイ</t>
    </rPh>
    <rPh sb="2" eb="4">
      <t>セイテン</t>
    </rPh>
    <rPh sb="4" eb="5">
      <t>トキ</t>
    </rPh>
    <rPh sb="5" eb="7">
      <t>ヘイキン</t>
    </rPh>
    <rPh sb="7" eb="9">
      <t>ショリ</t>
    </rPh>
    <rPh sb="9" eb="11">
      <t>スイリョウ</t>
    </rPh>
    <phoneticPr fontId="2"/>
  </si>
  <si>
    <t>内</t>
    <rPh sb="0" eb="1">
      <t>ウチ</t>
    </rPh>
    <phoneticPr fontId="2"/>
  </si>
  <si>
    <t>訳</t>
    <rPh sb="0" eb="1">
      <t>ワケ</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</si>
  <si>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</si>
  <si>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</si>
  <si>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処理場部門</t>
    <rPh sb="0" eb="3">
      <t>ショリジョウ</t>
    </rPh>
    <rPh sb="3" eb="5">
      <t>ブモン</t>
    </rPh>
    <phoneticPr fontId="2"/>
  </si>
  <si>
    <t>計</t>
    <rPh sb="0" eb="1">
      <t>ケイ</t>
    </rPh>
    <phoneticPr fontId="2"/>
  </si>
  <si>
    <t>国庫補助金(含NTT無利子貸付金)</t>
    <rPh sb="0" eb="2">
      <t>コッコ</t>
    </rPh>
    <rPh sb="2" eb="5">
      <t>ホジョキン</t>
    </rPh>
    <rPh sb="6" eb="7">
      <t>フク</t>
    </rPh>
    <rPh sb="10" eb="13">
      <t>ムリシ</t>
    </rPh>
    <rPh sb="13" eb="16">
      <t>カシツケキン</t>
    </rPh>
    <phoneticPr fontId="2"/>
  </si>
  <si>
    <t>(１)</t>
    <phoneticPr fontId="2"/>
  </si>
  <si>
    <t>営業収益　　</t>
    <rPh sb="0" eb="2">
      <t>エイギョウ</t>
    </rPh>
    <rPh sb="2" eb="4">
      <t>シュウエキ</t>
    </rPh>
    <phoneticPr fontId="2"/>
  </si>
  <si>
    <t>(ア)</t>
    <phoneticPr fontId="2"/>
  </si>
  <si>
    <t>料金収入</t>
    <rPh sb="0" eb="2">
      <t>リョウキン</t>
    </rPh>
    <rPh sb="2" eb="4">
      <t>シュウニュウ</t>
    </rPh>
    <phoneticPr fontId="2"/>
  </si>
  <si>
    <t>(イ)</t>
    <phoneticPr fontId="2"/>
  </si>
  <si>
    <t>雨水処理負担金</t>
    <rPh sb="0" eb="2">
      <t>ウスイ</t>
    </rPh>
    <rPh sb="2" eb="4">
      <t>ショリ</t>
    </rPh>
    <rPh sb="4" eb="7">
      <t>フタンキン</t>
    </rPh>
    <phoneticPr fontId="2"/>
  </si>
  <si>
    <t>(ウ)</t>
    <phoneticPr fontId="2"/>
  </si>
  <si>
    <t>受託工事収益</t>
    <rPh sb="0" eb="2">
      <t>ジュタク</t>
    </rPh>
    <rPh sb="2" eb="4">
      <t>コウジ</t>
    </rPh>
    <rPh sb="4" eb="6">
      <t>シュウエキ</t>
    </rPh>
    <phoneticPr fontId="2"/>
  </si>
  <si>
    <t>(エ)</t>
    <phoneticPr fontId="2"/>
  </si>
  <si>
    <t xml:space="preserve"> 項　目</t>
    <phoneticPr fontId="2"/>
  </si>
  <si>
    <t>その他</t>
    <rPh sb="0" eb="3">
      <t>ソノタ</t>
    </rPh>
    <phoneticPr fontId="2"/>
  </si>
  <si>
    <t>共済組合</t>
    <rPh sb="0" eb="2">
      <t>キョウサイ</t>
    </rPh>
    <rPh sb="2" eb="4">
      <t>クミアイ</t>
    </rPh>
    <phoneticPr fontId="2"/>
  </si>
  <si>
    <t>収</t>
    <rPh sb="0" eb="1">
      <t>シュウエキ</t>
    </rPh>
    <phoneticPr fontId="2"/>
  </si>
  <si>
    <t>営業外収益　　</t>
    <rPh sb="0" eb="3">
      <t>エイギョウガイ</t>
    </rPh>
    <rPh sb="3" eb="5">
      <t>シュウエキ</t>
    </rPh>
    <phoneticPr fontId="2"/>
  </si>
  <si>
    <t>国庫補助金</t>
    <rPh sb="0" eb="2">
      <t>コッコ</t>
    </rPh>
    <rPh sb="2" eb="5">
      <t>ホジョキン</t>
    </rPh>
    <phoneticPr fontId="2"/>
  </si>
  <si>
    <t>(イ)</t>
    <phoneticPr fontId="2"/>
  </si>
  <si>
    <t>（コ）</t>
    <phoneticPr fontId="2"/>
  </si>
  <si>
    <t>（サ）</t>
    <phoneticPr fontId="2"/>
  </si>
  <si>
    <t>（シ）</t>
    <phoneticPr fontId="2"/>
  </si>
  <si>
    <t>分流式下水道等</t>
    <rPh sb="0" eb="2">
      <t>ブンリュウ</t>
    </rPh>
    <rPh sb="2" eb="3">
      <t>シキ</t>
    </rPh>
    <rPh sb="3" eb="6">
      <t>ゲスイドウ</t>
    </rPh>
    <rPh sb="6" eb="7">
      <t>トウ</t>
    </rPh>
    <phoneticPr fontId="2"/>
  </si>
  <si>
    <t>特別措置分</t>
    <rPh sb="0" eb="2">
      <t>トクベツ</t>
    </rPh>
    <rPh sb="2" eb="4">
      <t>ソチ</t>
    </rPh>
    <rPh sb="4" eb="5">
      <t>ブン</t>
    </rPh>
    <phoneticPr fontId="2"/>
  </si>
  <si>
    <t>う　　　　　　　ち</t>
    <phoneticPr fontId="2"/>
  </si>
  <si>
    <t>公害防止事業債分</t>
    <rPh sb="0" eb="2">
      <t>コウガイ</t>
    </rPh>
    <rPh sb="2" eb="4">
      <t>ボウシ</t>
    </rPh>
    <rPh sb="4" eb="7">
      <t>ジギョウサイ</t>
    </rPh>
    <rPh sb="7" eb="8">
      <t>ブン</t>
    </rPh>
    <phoneticPr fontId="2"/>
  </si>
  <si>
    <t>更新事業分</t>
    <rPh sb="0" eb="2">
      <t>コウシン</t>
    </rPh>
    <rPh sb="2" eb="5">
      <t>ジギョウブン</t>
    </rPh>
    <phoneticPr fontId="2"/>
  </si>
  <si>
    <t>普及特別対策債分</t>
    <rPh sb="0" eb="2">
      <t>フキュウ</t>
    </rPh>
    <rPh sb="2" eb="4">
      <t>トクベツ</t>
    </rPh>
    <rPh sb="4" eb="6">
      <t>タイサク</t>
    </rPh>
    <rPh sb="6" eb="7">
      <t>サイ</t>
    </rPh>
    <rPh sb="7" eb="8">
      <t>ブン</t>
    </rPh>
    <phoneticPr fontId="2"/>
  </si>
  <si>
    <t>枠外債等分</t>
    <rPh sb="0" eb="2">
      <t>ワクガイ</t>
    </rPh>
    <rPh sb="2" eb="3">
      <t>サイ</t>
    </rPh>
    <rPh sb="3" eb="4">
      <t>ナド</t>
    </rPh>
    <rPh sb="4" eb="5">
      <t>ブン</t>
    </rPh>
    <phoneticPr fontId="2"/>
  </si>
  <si>
    <t>借換債収入分等分</t>
    <rPh sb="0" eb="3">
      <t>カリカエサイ</t>
    </rPh>
    <rPh sb="3" eb="5">
      <t>シュウニュウ</t>
    </rPh>
    <rPh sb="5" eb="6">
      <t>ブン</t>
    </rPh>
    <rPh sb="6" eb="7">
      <t>ナド</t>
    </rPh>
    <rPh sb="7" eb="8">
      <t>ブン</t>
    </rPh>
    <phoneticPr fontId="2"/>
  </si>
  <si>
    <t>臨時財政特例債等分</t>
    <rPh sb="0" eb="2">
      <t>リンジ</t>
    </rPh>
    <rPh sb="2" eb="4">
      <t>ザイセイ</t>
    </rPh>
    <rPh sb="4" eb="6">
      <t>トクレイ</t>
    </rPh>
    <rPh sb="6" eb="7">
      <t>サイ</t>
    </rPh>
    <rPh sb="7" eb="8">
      <t>ナド</t>
    </rPh>
    <rPh sb="8" eb="9">
      <t>ブン</t>
    </rPh>
    <phoneticPr fontId="2"/>
  </si>
  <si>
    <t>う　　　　　　　ち</t>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</si>
  <si>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</si>
  <si>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</si>
  <si>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汚　水　処　理　費（Ｃ＝Ｄ＋Ｅ）</t>
    <phoneticPr fontId="2"/>
  </si>
  <si>
    <t>維 持 管 理 費（再掲）（Ｄ）</t>
    <rPh sb="10" eb="12">
      <t>サイケイ</t>
    </rPh>
    <phoneticPr fontId="2"/>
  </si>
  <si>
    <t>都道府県補助金</t>
    <rPh sb="0" eb="4">
      <t>トドウフケン</t>
    </rPh>
    <rPh sb="4" eb="7">
      <t>ホジョキン</t>
    </rPh>
    <phoneticPr fontId="2"/>
  </si>
  <si>
    <t>益</t>
    <rPh sb="0" eb="1">
      <t>エキ</t>
    </rPh>
    <phoneticPr fontId="2"/>
  </si>
  <si>
    <t>(ウ)</t>
    <phoneticPr fontId="2"/>
  </si>
  <si>
    <t>他会計繰入金</t>
    <rPh sb="0" eb="3">
      <t>タカイケイ</t>
    </rPh>
    <rPh sb="3" eb="6">
      <t>クリイレキン</t>
    </rPh>
    <phoneticPr fontId="2"/>
  </si>
  <si>
    <t>(エ)</t>
    <phoneticPr fontId="2"/>
  </si>
  <si>
    <t>流域下水道管理運営費負担金</t>
    <rPh sb="0" eb="2">
      <t>リュウイキ</t>
    </rPh>
    <rPh sb="2" eb="5">
      <t>ゲスイドウ</t>
    </rPh>
    <rPh sb="5" eb="7">
      <t>カンリ</t>
    </rPh>
    <rPh sb="7" eb="10">
      <t>ウンエイヒ</t>
    </rPh>
    <rPh sb="10" eb="13">
      <t>フタンキン</t>
    </rPh>
    <phoneticPr fontId="2"/>
  </si>
  <si>
    <t>(２)</t>
    <phoneticPr fontId="2"/>
  </si>
  <si>
    <t>的</t>
    <rPh sb="0" eb="1">
      <t>テキ</t>
    </rPh>
    <phoneticPr fontId="2"/>
  </si>
  <si>
    <t>営業費用　　</t>
    <rPh sb="0" eb="2">
      <t>エイギョウ</t>
    </rPh>
    <rPh sb="2" eb="4">
      <t>ヒヨウ</t>
    </rPh>
    <phoneticPr fontId="2"/>
  </si>
  <si>
    <t>職員給与費</t>
    <rPh sb="0" eb="2">
      <t>ショクイン</t>
    </rPh>
    <rPh sb="2" eb="5">
      <t>キュウヨヒ</t>
    </rPh>
    <phoneticPr fontId="2"/>
  </si>
  <si>
    <t>(イ)</t>
    <phoneticPr fontId="2"/>
  </si>
  <si>
    <t>受託工事費</t>
    <rPh sb="0" eb="2">
      <t>ジュタク</t>
    </rPh>
    <rPh sb="2" eb="5">
      <t>コウジヒ</t>
    </rPh>
    <phoneticPr fontId="2"/>
  </si>
  <si>
    <t>(ウ)</t>
    <phoneticPr fontId="2"/>
  </si>
  <si>
    <t>営業外費用</t>
    <rPh sb="0" eb="3">
      <t>エイギョウガイ</t>
    </rPh>
    <rPh sb="3" eb="5">
      <t>ヒヨウ</t>
    </rPh>
    <phoneticPr fontId="2"/>
  </si>
  <si>
    <t>支</t>
    <rPh sb="0" eb="1">
      <t>シ</t>
    </rPh>
    <phoneticPr fontId="2"/>
  </si>
  <si>
    <t>(イ)</t>
    <phoneticPr fontId="2"/>
  </si>
  <si>
    <t>その他</t>
    <rPh sb="0" eb="3">
      <t>ソノタ</t>
    </rPh>
    <phoneticPr fontId="2"/>
  </si>
  <si>
    <t>(３)</t>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</si>
  <si>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</si>
  <si>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</si>
  <si>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</si>
  <si>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(２)</t>
    <phoneticPr fontId="2"/>
  </si>
  <si>
    <t>資本的支出</t>
    <rPh sb="0" eb="3">
      <t>シホンテキ</t>
    </rPh>
    <rPh sb="3" eb="5">
      <t>シシュツ</t>
    </rPh>
    <phoneticPr fontId="2"/>
  </si>
  <si>
    <t>建設改良費</t>
    <rPh sb="0" eb="2">
      <t>ケンセツ</t>
    </rPh>
    <rPh sb="2" eb="5">
      <t>カイリョウヒ</t>
    </rPh>
    <phoneticPr fontId="2"/>
  </si>
  <si>
    <t>建設利息</t>
    <rPh sb="0" eb="2">
      <t>ケンセツ</t>
    </rPh>
    <rPh sb="2" eb="4">
      <t>リソク</t>
    </rPh>
    <phoneticPr fontId="2"/>
  </si>
  <si>
    <t>本</t>
    <rPh sb="0" eb="1">
      <t>ホン</t>
    </rPh>
    <phoneticPr fontId="2"/>
  </si>
  <si>
    <t>補助対象事業費</t>
    <rPh sb="0" eb="2">
      <t>ホジョ</t>
    </rPh>
    <rPh sb="2" eb="4">
      <t>タイショウ</t>
    </rPh>
    <rPh sb="4" eb="7">
      <t>ジギョウヒ</t>
    </rPh>
    <phoneticPr fontId="2"/>
  </si>
  <si>
    <t>内</t>
    <rPh sb="0" eb="1">
      <t>ウチ</t>
    </rPh>
    <phoneticPr fontId="2"/>
  </si>
  <si>
    <t>単独事業費</t>
    <rPh sb="0" eb="2">
      <t>タンドク</t>
    </rPh>
    <rPh sb="2" eb="5">
      <t>ジギョウヒ</t>
    </rPh>
    <phoneticPr fontId="2"/>
  </si>
  <si>
    <t>訳</t>
    <rPh sb="0" eb="1">
      <t>ワケ</t>
    </rPh>
    <phoneticPr fontId="2"/>
  </si>
  <si>
    <t>方</t>
    <rPh sb="0" eb="1">
      <t>ホウ</t>
    </rPh>
    <phoneticPr fontId="2"/>
  </si>
  <si>
    <t>債</t>
    <rPh sb="0" eb="1">
      <t>サイ</t>
    </rPh>
    <phoneticPr fontId="2"/>
  </si>
  <si>
    <t>その他</t>
    <rPh sb="0" eb="3">
      <t>ソノタ</t>
    </rPh>
    <phoneticPr fontId="2"/>
  </si>
  <si>
    <t>財</t>
    <rPh sb="0" eb="1">
      <t>ザイゲン</t>
    </rPh>
    <phoneticPr fontId="2"/>
  </si>
  <si>
    <t>国庫補助金</t>
    <rPh sb="0" eb="2">
      <t>コッコ</t>
    </rPh>
    <rPh sb="2" eb="5">
      <t>ホジョキン</t>
    </rPh>
    <phoneticPr fontId="2"/>
  </si>
  <si>
    <t>源</t>
    <rPh sb="0" eb="1">
      <t>ゲン</t>
    </rPh>
    <phoneticPr fontId="2"/>
  </si>
  <si>
    <t>都道府県補助金</t>
    <rPh sb="0" eb="4">
      <t>トドウフケン</t>
    </rPh>
    <rPh sb="4" eb="7">
      <t>ホジョキン</t>
    </rPh>
    <phoneticPr fontId="2"/>
  </si>
  <si>
    <t>他会計繰入金</t>
    <rPh sb="0" eb="3">
      <t>タカイケイ</t>
    </rPh>
    <rPh sb="3" eb="6">
      <t>クリイレキン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</si>
  <si>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</si>
  <si>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</si>
  <si>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前年度からの繰越金</t>
    <rPh sb="0" eb="3">
      <t>ゼンネンド</t>
    </rPh>
    <rPh sb="6" eb="9">
      <t>クリコシキン</t>
    </rPh>
    <phoneticPr fontId="2"/>
  </si>
  <si>
    <t>うち地方債</t>
    <rPh sb="2" eb="5">
      <t>チホウサイ</t>
    </rPh>
    <phoneticPr fontId="2"/>
  </si>
  <si>
    <t>前年度繰上充用金</t>
    <rPh sb="0" eb="3">
      <t>ゼンネンド</t>
    </rPh>
    <rPh sb="3" eb="5">
      <t>クリアゲ</t>
    </rPh>
    <rPh sb="5" eb="8">
      <t>ジュウヨウキン</t>
    </rPh>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</si>
  <si>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</si>
  <si>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</si>
  <si>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</si>
  <si>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</si>
  <si>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</si>
  <si>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に　</t>
    <phoneticPr fontId="2"/>
  </si>
  <si>
    <t>　収益的支出に充てた他会計借入金</t>
    <rPh sb="1" eb="4">
      <t>シュウエキテキ</t>
    </rPh>
    <rPh sb="4" eb="6">
      <t>シシュツ</t>
    </rPh>
    <rPh sb="7" eb="8">
      <t>ア</t>
    </rPh>
    <rPh sb="10" eb="13">
      <t>タカイケイ</t>
    </rPh>
    <rPh sb="13" eb="16">
      <t>カリイレキン</t>
    </rPh>
    <phoneticPr fontId="2"/>
  </si>
  <si>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</si>
  <si>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</si>
  <si>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⑦　繰入金に関する調　（４０表）</t>
    <rPh sb="2" eb="5">
      <t>クリイレキン</t>
    </rPh>
    <rPh sb="6" eb="7">
      <t>カン</t>
    </rPh>
    <rPh sb="9" eb="10">
      <t>シラ</t>
    </rPh>
    <rPh sb="14" eb="15">
      <t>ヒョウ</t>
    </rPh>
    <phoneticPr fontId="2"/>
  </si>
  <si>
    <t xml:space="preserve"> 項　目</t>
    <rPh sb="1" eb="4">
      <t>コウモク</t>
    </rPh>
    <phoneticPr fontId="2"/>
  </si>
  <si>
    <t xml:space="preserve">団体名 </t>
    <rPh sb="0" eb="3">
      <t>ダンタイメイ</t>
    </rPh>
    <phoneticPr fontId="2"/>
  </si>
  <si>
    <t xml:space="preserve">団体名 </t>
    <rPh sb="0" eb="2">
      <t>ダンタイ</t>
    </rPh>
    <rPh sb="2" eb="3">
      <t>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</si>
  <si>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</si>
  <si>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</si>
  <si>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</si>
  <si>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</si>
  <si>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（３）</t>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</si>
  <si>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</si>
  <si>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</si>
  <si>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</si>
  <si>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</si>
  <si>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</si>
  <si>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２.</t>
    <phoneticPr fontId="2"/>
  </si>
  <si>
    <t>（１）</t>
    <phoneticPr fontId="2"/>
  </si>
  <si>
    <t>（２）</t>
    <phoneticPr fontId="2"/>
  </si>
  <si>
    <t>３.</t>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</si>
  <si>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</si>
  <si>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</si>
  <si>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</si>
  <si>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修繕費</t>
    <rPh sb="0" eb="3">
      <t>シュウゼンヒ</t>
    </rPh>
    <phoneticPr fontId="2"/>
  </si>
  <si>
    <t>材料費</t>
    <rPh sb="0" eb="3">
      <t>ザイリョウヒ</t>
    </rPh>
    <phoneticPr fontId="2"/>
  </si>
  <si>
    <t>薬品費</t>
    <rPh sb="0" eb="2">
      <t>ヤクヒン</t>
    </rPh>
    <rPh sb="2" eb="3">
      <t>ヒ</t>
    </rPh>
    <phoneticPr fontId="2"/>
  </si>
  <si>
    <t>路面復旧費</t>
    <rPh sb="0" eb="2">
      <t>ロメン</t>
    </rPh>
    <rPh sb="2" eb="4">
      <t>フッキュウ</t>
    </rPh>
    <rPh sb="4" eb="5">
      <t>ヒ</t>
    </rPh>
    <phoneticPr fontId="2"/>
  </si>
  <si>
    <t>委託料</t>
    <rPh sb="0" eb="3">
      <t>イタクリョウ</t>
    </rPh>
    <phoneticPr fontId="2"/>
  </si>
  <si>
    <t>13.</t>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</si>
  <si>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</si>
  <si>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</si>
  <si>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</si>
  <si>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地方債のうち</t>
    <rPh sb="0" eb="3">
      <t>チホウサイ</t>
    </rPh>
    <phoneticPr fontId="2"/>
  </si>
  <si>
    <t>民間資金による借換にかかるもの</t>
    <rPh sb="0" eb="2">
      <t>ミンカン</t>
    </rPh>
    <rPh sb="2" eb="4">
      <t>シキン</t>
    </rPh>
    <rPh sb="7" eb="9">
      <t>カリカエ</t>
    </rPh>
    <phoneticPr fontId="2"/>
  </si>
  <si>
    <t>市中銀行</t>
    <rPh sb="0" eb="2">
      <t>シチュウ</t>
    </rPh>
    <rPh sb="2" eb="4">
      <t>ギンコウ</t>
    </rPh>
    <phoneticPr fontId="2"/>
  </si>
  <si>
    <t>市中銀行以外の金融機関</t>
    <rPh sb="0" eb="2">
      <t>シチュウ</t>
    </rPh>
    <rPh sb="2" eb="4">
      <t>ギンコウ</t>
    </rPh>
    <rPh sb="4" eb="6">
      <t>イガイ</t>
    </rPh>
    <rPh sb="7" eb="9">
      <t>キンユウ</t>
    </rPh>
    <rPh sb="9" eb="11">
      <t>キカン</t>
    </rPh>
    <phoneticPr fontId="2"/>
  </si>
  <si>
    <t>市場公募債</t>
    <rPh sb="0" eb="2">
      <t>シジョウ</t>
    </rPh>
    <rPh sb="2" eb="5">
      <t>コウボサイ</t>
    </rPh>
    <phoneticPr fontId="2"/>
  </si>
  <si>
    <t>その他</t>
    <rPh sb="2" eb="3">
      <t>タ</t>
    </rPh>
    <phoneticPr fontId="2"/>
  </si>
  <si>
    <t>(％)</t>
    <phoneticPr fontId="2"/>
  </si>
  <si>
    <t>下水道事業</t>
    <rPh sb="0" eb="3">
      <t>ゲスイドウ</t>
    </rPh>
    <rPh sb="3" eb="5">
      <t>ジギョウ</t>
    </rPh>
    <phoneticPr fontId="2"/>
  </si>
  <si>
    <t>　 ア　公共下水道</t>
    <rPh sb="4" eb="6">
      <t>コウキョウ</t>
    </rPh>
    <rPh sb="6" eb="9">
      <t>ゲスイドウ</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</si>
  <si>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</si>
  <si>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表</t>
    <rPh sb="0" eb="1">
      <t>ヒョウ</t>
    </rPh>
    <phoneticPr fontId="2"/>
  </si>
  <si>
    <t xml:space="preserve"> 項　目</t>
    <phoneticPr fontId="2"/>
  </si>
  <si>
    <t xml:space="preserve">団体名 </t>
    <phoneticPr fontId="2"/>
  </si>
  <si>
    <t>１.</t>
    <phoneticPr fontId="2"/>
  </si>
  <si>
    <t>建設事業開始年月日</t>
    <rPh sb="0" eb="2">
      <t>ケンセツ</t>
    </rPh>
    <rPh sb="2" eb="4">
      <t>ジギョウ</t>
    </rPh>
    <rPh sb="4" eb="6">
      <t>カイシ</t>
    </rPh>
    <rPh sb="6" eb="9">
      <t>ネンガッピ</t>
    </rPh>
    <phoneticPr fontId="2"/>
  </si>
  <si>
    <t>２.</t>
    <phoneticPr fontId="2"/>
  </si>
  <si>
    <t>供用開始年月日</t>
    <rPh sb="0" eb="2">
      <t>キョウヨウ</t>
    </rPh>
    <rPh sb="2" eb="4">
      <t>カイシ</t>
    </rPh>
    <rPh sb="4" eb="7">
      <t>ネンガッピ</t>
    </rPh>
    <phoneticPr fontId="2"/>
  </si>
  <si>
    <t>３.</t>
    <phoneticPr fontId="2"/>
  </si>
  <si>
    <t>特別会計設置年月日</t>
    <rPh sb="0" eb="2">
      <t>トクベツ</t>
    </rPh>
    <rPh sb="2" eb="4">
      <t>カイケイ</t>
    </rPh>
    <rPh sb="4" eb="6">
      <t>セッチ</t>
    </rPh>
    <rPh sb="6" eb="9">
      <t>ネンガッピ</t>
    </rPh>
    <phoneticPr fontId="2"/>
  </si>
  <si>
    <t xml:space="preserve"> ４．</t>
    <phoneticPr fontId="2"/>
  </si>
  <si>
    <t>下水道事業実施状況</t>
    <rPh sb="0" eb="3">
      <t>ゲスイドウ</t>
    </rPh>
    <rPh sb="3" eb="5">
      <t>ジギョウ</t>
    </rPh>
    <rPh sb="5" eb="7">
      <t>ジッシ</t>
    </rPh>
    <rPh sb="7" eb="9">
      <t>ジョウキョウ</t>
    </rPh>
    <phoneticPr fontId="2"/>
  </si>
  <si>
    <t>法適用</t>
    <rPh sb="0" eb="3">
      <t>ホウテキヨウ</t>
    </rPh>
    <phoneticPr fontId="2"/>
  </si>
  <si>
    <t>(１)</t>
    <phoneticPr fontId="2"/>
  </si>
  <si>
    <t>行  政  区  域  内  人　口</t>
    <rPh sb="0" eb="7">
      <t>ギョウセイク</t>
    </rPh>
    <rPh sb="9" eb="13">
      <t>イキナイ</t>
    </rPh>
    <rPh sb="15" eb="18">
      <t>ジンコウ</t>
    </rPh>
    <phoneticPr fontId="2"/>
  </si>
  <si>
    <t>(人)</t>
    <phoneticPr fontId="2"/>
  </si>
  <si>
    <t>７.</t>
    <phoneticPr fontId="2"/>
  </si>
  <si>
    <t>(２)</t>
    <phoneticPr fontId="2"/>
  </si>
  <si>
    <t>市街地人口</t>
    <rPh sb="0" eb="3">
      <t>シガイチ</t>
    </rPh>
    <rPh sb="3" eb="5">
      <t>ジンコウ</t>
    </rPh>
    <phoneticPr fontId="2"/>
  </si>
  <si>
    <t>(３)</t>
    <phoneticPr fontId="2"/>
  </si>
  <si>
    <t>全体計画人口</t>
    <rPh sb="0" eb="2">
      <t>ゼンタイ</t>
    </rPh>
    <rPh sb="2" eb="4">
      <t>ケイカク</t>
    </rPh>
    <rPh sb="4" eb="6">
      <t>ジンコウ</t>
    </rPh>
    <phoneticPr fontId="2"/>
  </si>
  <si>
    <t>普</t>
    <rPh sb="0" eb="1">
      <t>フキュウ</t>
    </rPh>
    <phoneticPr fontId="2"/>
  </si>
  <si>
    <t>(４)</t>
    <phoneticPr fontId="2"/>
  </si>
  <si>
    <t>現在排水区域内人口</t>
    <rPh sb="0" eb="2">
      <t>ゲンザイ</t>
    </rPh>
    <rPh sb="2" eb="4">
      <t>ハイスイ</t>
    </rPh>
    <rPh sb="4" eb="7">
      <t>クイキナイ</t>
    </rPh>
    <rPh sb="7" eb="9">
      <t>ジンコウ</t>
    </rPh>
    <phoneticPr fontId="2"/>
  </si>
  <si>
    <t>(５)</t>
    <phoneticPr fontId="2"/>
  </si>
  <si>
    <t>現在処理区域内人口</t>
    <rPh sb="0" eb="2">
      <t>ゲンザイ</t>
    </rPh>
    <rPh sb="2" eb="4">
      <t>ショリ</t>
    </rPh>
    <rPh sb="4" eb="7">
      <t>クイキナイ</t>
    </rPh>
    <rPh sb="7" eb="9">
      <t>ジンコウ</t>
    </rPh>
    <phoneticPr fontId="2"/>
  </si>
  <si>
    <t>(人)</t>
    <phoneticPr fontId="2"/>
  </si>
  <si>
    <t>及</t>
    <rPh sb="0" eb="1">
      <t>フキュウ</t>
    </rPh>
    <phoneticPr fontId="2"/>
  </si>
  <si>
    <t>(６)</t>
    <phoneticPr fontId="2"/>
  </si>
  <si>
    <t>現在水洗便所設置済人口</t>
    <rPh sb="0" eb="2">
      <t>ゲンザイ</t>
    </rPh>
    <rPh sb="2" eb="4">
      <t>スイセン</t>
    </rPh>
    <rPh sb="4" eb="6">
      <t>ベンジョ</t>
    </rPh>
    <rPh sb="6" eb="8">
      <t>セッチ</t>
    </rPh>
    <rPh sb="8" eb="9">
      <t>ズ</t>
    </rPh>
    <rPh sb="9" eb="11">
      <t>ジンコウ</t>
    </rPh>
    <phoneticPr fontId="2"/>
  </si>
  <si>
    <t>(７)</t>
    <phoneticPr fontId="2"/>
  </si>
  <si>
    <t>行政区域面積</t>
    <rPh sb="0" eb="2">
      <t>ギョウセイ</t>
    </rPh>
    <rPh sb="2" eb="4">
      <t>クイキ</t>
    </rPh>
    <rPh sb="4" eb="6">
      <t>メンセキ</t>
    </rPh>
    <phoneticPr fontId="2"/>
  </si>
  <si>
    <t>(ha)</t>
    <phoneticPr fontId="2"/>
  </si>
  <si>
    <t>状</t>
    <rPh sb="0" eb="1">
      <t>ジョウキョウ</t>
    </rPh>
    <phoneticPr fontId="2"/>
  </si>
  <si>
    <t>(８)</t>
    <phoneticPr fontId="2"/>
  </si>
  <si>
    <t>市街地面積</t>
    <rPh sb="0" eb="3">
      <t>シガイチ</t>
    </rPh>
    <rPh sb="3" eb="5">
      <t>メンセキ</t>
    </rPh>
    <phoneticPr fontId="2"/>
  </si>
  <si>
    <t>(ha)</t>
    <phoneticPr fontId="2"/>
  </si>
  <si>
    <t>(９)</t>
    <phoneticPr fontId="2"/>
  </si>
  <si>
    <t>全体計画面積</t>
    <rPh sb="0" eb="2">
      <t>ゼンタイ</t>
    </rPh>
    <rPh sb="2" eb="4">
      <t>ケイカク</t>
    </rPh>
    <rPh sb="4" eb="6">
      <t>メンセキ</t>
    </rPh>
    <phoneticPr fontId="2"/>
  </si>
  <si>
    <t>況</t>
    <rPh sb="0" eb="1">
      <t>キョウ</t>
    </rPh>
    <phoneticPr fontId="2"/>
  </si>
  <si>
    <t>現在排水区域面積</t>
    <rPh sb="0" eb="2">
      <t>ゲンザイ</t>
    </rPh>
    <rPh sb="2" eb="4">
      <t>ハイスイ</t>
    </rPh>
    <rPh sb="4" eb="6">
      <t>クイキナイ</t>
    </rPh>
    <rPh sb="6" eb="8">
      <t>メンセキ</t>
    </rPh>
    <phoneticPr fontId="2"/>
  </si>
  <si>
    <t>(ha)</t>
    <phoneticPr fontId="2"/>
  </si>
  <si>
    <t>現在処理区域面積</t>
    <rPh sb="0" eb="2">
      <t>ゲンザイ</t>
    </rPh>
    <rPh sb="2" eb="4">
      <t>ショリ</t>
    </rPh>
    <rPh sb="4" eb="6">
      <t>クイキナイ</t>
    </rPh>
    <rPh sb="6" eb="8">
      <t>メンセキ</t>
    </rPh>
    <phoneticPr fontId="2"/>
  </si>
  <si>
    <t>チェック</t>
    <phoneticPr fontId="2"/>
  </si>
  <si>
    <t>(１)</t>
    <phoneticPr fontId="2"/>
  </si>
  <si>
    <t>総事業費</t>
    <rPh sb="0" eb="3">
      <t>ソウジギョウ</t>
    </rPh>
    <rPh sb="3" eb="4">
      <t>ヒ</t>
    </rPh>
    <phoneticPr fontId="2"/>
  </si>
  <si>
    <t>(千円)</t>
    <phoneticPr fontId="2"/>
  </si>
  <si>
    <t>８.</t>
    <phoneticPr fontId="2"/>
  </si>
  <si>
    <t>同上財源</t>
    <rPh sb="0" eb="1">
      <t>ドウジョウ</t>
    </rPh>
    <rPh sb="1" eb="2">
      <t>ドウジョウ</t>
    </rPh>
    <rPh sb="2" eb="4">
      <t>ザイゲン</t>
    </rPh>
    <phoneticPr fontId="2"/>
  </si>
  <si>
    <t>ア</t>
    <phoneticPr fontId="2"/>
  </si>
  <si>
    <t>国庫補助金(含NTT無利子貸付金)</t>
    <rPh sb="0" eb="2">
      <t>コッコ</t>
    </rPh>
    <rPh sb="2" eb="5">
      <t>ホジョキン</t>
    </rPh>
    <rPh sb="6" eb="7">
      <t>フク</t>
    </rPh>
    <rPh sb="10" eb="13">
      <t>ムリシ</t>
    </rPh>
    <rPh sb="13" eb="16">
      <t>カシツケキン</t>
    </rPh>
    <phoneticPr fontId="2"/>
  </si>
  <si>
    <t>イ</t>
    <phoneticPr fontId="2"/>
  </si>
  <si>
    <t>地方債</t>
    <rPh sb="0" eb="3">
      <t>チホウサイ</t>
    </rPh>
    <phoneticPr fontId="2"/>
  </si>
  <si>
    <t>事</t>
    <rPh sb="0" eb="1">
      <t>ジ</t>
    </rPh>
    <phoneticPr fontId="2"/>
  </si>
  <si>
    <t>ウ</t>
    <phoneticPr fontId="2"/>
  </si>
  <si>
    <t>受益者負担金</t>
    <rPh sb="0" eb="3">
      <t>ジュエキシャ</t>
    </rPh>
    <rPh sb="3" eb="6">
      <t>フタンキン</t>
    </rPh>
    <phoneticPr fontId="2"/>
  </si>
  <si>
    <t>エ</t>
    <phoneticPr fontId="2"/>
  </si>
  <si>
    <t>流域下水道建設費負担金</t>
    <rPh sb="0" eb="2">
      <t>リュウイキ</t>
    </rPh>
    <rPh sb="2" eb="5">
      <t>ゲスイドウ</t>
    </rPh>
    <rPh sb="5" eb="8">
      <t>ケンセツヒ</t>
    </rPh>
    <rPh sb="8" eb="11">
      <t>フタンキン</t>
    </rPh>
    <phoneticPr fontId="2"/>
  </si>
  <si>
    <t>オ</t>
    <phoneticPr fontId="2"/>
  </si>
  <si>
    <t>業</t>
    <rPh sb="0" eb="1">
      <t>ギョウ</t>
    </rPh>
    <phoneticPr fontId="2"/>
  </si>
  <si>
    <t>使途内訳　総事業費の</t>
    <rPh sb="5" eb="6">
      <t>ソウ</t>
    </rPh>
    <rPh sb="6" eb="9">
      <t>ジギョウヒ</t>
    </rPh>
    <phoneticPr fontId="2"/>
  </si>
  <si>
    <t>ア</t>
    <phoneticPr fontId="2"/>
  </si>
  <si>
    <t>管渠費</t>
    <rPh sb="0" eb="2">
      <t>カンキョ</t>
    </rPh>
    <rPh sb="2" eb="3">
      <t>ヒ</t>
    </rPh>
    <phoneticPr fontId="2"/>
  </si>
  <si>
    <t>イ</t>
    <phoneticPr fontId="2"/>
  </si>
  <si>
    <t>ウ</t>
    <phoneticPr fontId="2"/>
  </si>
  <si>
    <t>処理場費</t>
    <rPh sb="0" eb="3">
      <t>ショリジョウ</t>
    </rPh>
    <rPh sb="3" eb="4">
      <t>ヒ</t>
    </rPh>
    <phoneticPr fontId="2"/>
  </si>
  <si>
    <t>エ</t>
    <phoneticPr fontId="2"/>
  </si>
  <si>
    <t>オ</t>
    <phoneticPr fontId="2"/>
  </si>
  <si>
    <t>(２)</t>
    <phoneticPr fontId="2"/>
  </si>
  <si>
    <t>補助対象事業費</t>
    <rPh sb="0" eb="2">
      <t>ホジョ</t>
    </rPh>
    <rPh sb="2" eb="4">
      <t>タイショウ</t>
    </rPh>
    <rPh sb="4" eb="7">
      <t>ジギョウヒ</t>
    </rPh>
    <phoneticPr fontId="2"/>
  </si>
  <si>
    <t>(１)</t>
    <phoneticPr fontId="2"/>
  </si>
  <si>
    <t>下水管布設延長</t>
    <rPh sb="0" eb="2">
      <t>ゲスイ</t>
    </rPh>
    <rPh sb="2" eb="3">
      <t>カン</t>
    </rPh>
    <rPh sb="3" eb="5">
      <t>フセツ</t>
    </rPh>
    <rPh sb="5" eb="7">
      <t>エンチョウ</t>
    </rPh>
    <phoneticPr fontId="2"/>
  </si>
  <si>
    <t>９.</t>
    <phoneticPr fontId="2"/>
  </si>
  <si>
    <t>延長　種別</t>
    <rPh sb="0" eb="2">
      <t>エンチョウ</t>
    </rPh>
    <phoneticPr fontId="2"/>
  </si>
  <si>
    <t>汚水管</t>
    <rPh sb="0" eb="2">
      <t>オスイ</t>
    </rPh>
    <rPh sb="2" eb="3">
      <t>カン</t>
    </rPh>
    <phoneticPr fontId="2"/>
  </si>
  <si>
    <t>イ</t>
    <phoneticPr fontId="2"/>
  </si>
  <si>
    <t>雨水管</t>
    <rPh sb="0" eb="3">
      <t>ウスイカン</t>
    </rPh>
    <phoneticPr fontId="2"/>
  </si>
  <si>
    <t>管</t>
    <rPh sb="0" eb="1">
      <t>カン</t>
    </rPh>
    <phoneticPr fontId="2"/>
  </si>
  <si>
    <t>ウ</t>
    <phoneticPr fontId="2"/>
  </si>
  <si>
    <t>合流管</t>
    <rPh sb="0" eb="2">
      <t>ゴウリュウ</t>
    </rPh>
    <rPh sb="2" eb="3">
      <t>カン</t>
    </rPh>
    <phoneticPr fontId="2"/>
  </si>
  <si>
    <t>上未</t>
    <rPh sb="0" eb="1">
      <t>ウエ</t>
    </rPh>
    <rPh sb="1" eb="2">
      <t>ミ</t>
    </rPh>
    <phoneticPr fontId="2"/>
  </si>
  <si>
    <t>エ</t>
    <phoneticPr fontId="2"/>
  </si>
  <si>
    <t>渠</t>
    <rPh sb="0" eb="1">
      <t>カンキョ</t>
    </rPh>
    <phoneticPr fontId="2"/>
  </si>
  <si>
    <t>の供</t>
    <rPh sb="1" eb="2">
      <t>キョウヨウ</t>
    </rPh>
    <phoneticPr fontId="2"/>
  </si>
  <si>
    <t>オ</t>
    <phoneticPr fontId="2"/>
  </si>
  <si>
    <t>内用</t>
    <rPh sb="0" eb="1">
      <t>ウチ</t>
    </rPh>
    <rPh sb="1" eb="2">
      <t>ヨウ</t>
    </rPh>
    <phoneticPr fontId="2"/>
  </si>
  <si>
    <t>カ</t>
    <phoneticPr fontId="2"/>
  </si>
  <si>
    <t>(１)</t>
    <phoneticPr fontId="2"/>
  </si>
  <si>
    <t>終末処理場数</t>
    <rPh sb="0" eb="2">
      <t>シュウマツ</t>
    </rPh>
    <rPh sb="2" eb="5">
      <t>ショリジョウ</t>
    </rPh>
    <rPh sb="5" eb="6">
      <t>スウ</t>
    </rPh>
    <phoneticPr fontId="2"/>
  </si>
  <si>
    <t>処別</t>
    <rPh sb="0" eb="1">
      <t>ショリ</t>
    </rPh>
    <rPh sb="1" eb="2">
      <t>ベツ</t>
    </rPh>
    <phoneticPr fontId="2"/>
  </si>
  <si>
    <t>高度処理</t>
    <rPh sb="0" eb="2">
      <t>コウド</t>
    </rPh>
    <rPh sb="2" eb="4">
      <t>ショリ</t>
    </rPh>
    <phoneticPr fontId="2"/>
  </si>
  <si>
    <t>理内</t>
    <rPh sb="0" eb="1">
      <t>リ</t>
    </rPh>
    <rPh sb="1" eb="2">
      <t>ウチ</t>
    </rPh>
    <phoneticPr fontId="2"/>
  </si>
  <si>
    <t>高級処理</t>
    <rPh sb="0" eb="2">
      <t>コウキュウ</t>
    </rPh>
    <rPh sb="2" eb="4">
      <t>ショリ</t>
    </rPh>
    <phoneticPr fontId="2"/>
  </si>
  <si>
    <t>10.</t>
    <phoneticPr fontId="2"/>
  </si>
  <si>
    <t>方訳</t>
    <rPh sb="0" eb="1">
      <t>ホウホウ</t>
    </rPh>
    <rPh sb="1" eb="2">
      <t>ワケ</t>
    </rPh>
    <phoneticPr fontId="2"/>
  </si>
  <si>
    <t>ウ</t>
    <phoneticPr fontId="2"/>
  </si>
  <si>
    <t>中級処理</t>
    <rPh sb="0" eb="2">
      <t>チュウキュウ</t>
    </rPh>
    <rPh sb="2" eb="4">
      <t>ショリ</t>
    </rPh>
    <phoneticPr fontId="2"/>
  </si>
  <si>
    <t>法　</t>
    <rPh sb="0" eb="1">
      <t>ホウ</t>
    </rPh>
    <phoneticPr fontId="2"/>
  </si>
  <si>
    <t>エ</t>
    <phoneticPr fontId="2"/>
  </si>
  <si>
    <t>簡易処理・その他</t>
    <rPh sb="0" eb="2">
      <t>カンイ</t>
    </rPh>
    <rPh sb="2" eb="4">
      <t>ショリ</t>
    </rPh>
    <rPh sb="5" eb="8">
      <t>ソノタ</t>
    </rPh>
    <phoneticPr fontId="2"/>
  </si>
  <si>
    <t>計画処理能力</t>
    <rPh sb="0" eb="2">
      <t>ケイカク</t>
    </rPh>
    <rPh sb="2" eb="4">
      <t>ショリ</t>
    </rPh>
    <rPh sb="4" eb="6">
      <t>ノウリョク</t>
    </rPh>
    <phoneticPr fontId="2"/>
  </si>
  <si>
    <r>
      <t>(m</t>
    </r>
    <r>
      <rPr>
        <vertAlign val="superscript"/>
        <sz val="8"/>
        <rFont val="ＭＳ ゴシック"/>
        <family val="3"/>
        <charset val="128"/>
      </rPr>
      <t>3</t>
    </r>
    <r>
      <rPr>
        <sz val="8"/>
        <rFont val="ＭＳ ゴシック"/>
        <family val="3"/>
        <charset val="128"/>
      </rPr>
      <t>/日)</t>
    </r>
    <rPh sb="4" eb="5">
      <t>ニチ</t>
    </rPh>
    <phoneticPr fontId="2"/>
  </si>
  <si>
    <t>処</t>
    <rPh sb="0" eb="1">
      <t>ショリ</t>
    </rPh>
    <phoneticPr fontId="2"/>
  </si>
  <si>
    <t>(３)</t>
    <phoneticPr fontId="2"/>
  </si>
  <si>
    <t>現在</t>
    <rPh sb="0" eb="2">
      <t>ゲンザイ</t>
    </rPh>
    <phoneticPr fontId="2"/>
  </si>
  <si>
    <t>ア 晴天時</t>
    <rPh sb="2" eb="4">
      <t>セイテン</t>
    </rPh>
    <rPh sb="4" eb="5">
      <t>トキ</t>
    </rPh>
    <phoneticPr fontId="2"/>
  </si>
  <si>
    <t>処理能力</t>
    <rPh sb="0" eb="2">
      <t>ショリ</t>
    </rPh>
    <rPh sb="2" eb="4">
      <t>ノウリョク</t>
    </rPh>
    <phoneticPr fontId="2"/>
  </si>
  <si>
    <t>イ 雨天時</t>
    <rPh sb="2" eb="4">
      <t>ウテン</t>
    </rPh>
    <rPh sb="4" eb="5">
      <t>トキ</t>
    </rPh>
    <phoneticPr fontId="2"/>
  </si>
  <si>
    <r>
      <t>(m</t>
    </r>
    <r>
      <rPr>
        <vertAlign val="superscript"/>
        <sz val="8"/>
        <rFont val="ＭＳ ゴシック"/>
        <family val="3"/>
        <charset val="128"/>
      </rPr>
      <t>3</t>
    </r>
    <r>
      <rPr>
        <sz val="8"/>
        <rFont val="ＭＳ ゴシック"/>
        <family val="3"/>
        <charset val="128"/>
      </rPr>
      <t>/分)</t>
    </r>
    <rPh sb="4" eb="5">
      <t>フン</t>
    </rPh>
    <phoneticPr fontId="2"/>
  </si>
  <si>
    <t>(４)</t>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</si>
  <si>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</si>
  <si>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</si>
  <si>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</si>
  <si>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(５)</t>
    <phoneticPr fontId="2"/>
  </si>
  <si>
    <t>現在晴天時平均処理水量</t>
    <rPh sb="0" eb="2">
      <t>ゲンザイ</t>
    </rPh>
    <rPh sb="2" eb="4">
      <t>セイテン</t>
    </rPh>
    <rPh sb="4" eb="5">
      <t>トキ</t>
    </rPh>
    <rPh sb="5" eb="7">
      <t>ヘイキン</t>
    </rPh>
    <rPh sb="7" eb="9">
      <t>ショリ</t>
    </rPh>
    <rPh sb="9" eb="11">
      <t>スイリョウ</t>
    </rPh>
    <phoneticPr fontId="2"/>
  </si>
  <si>
    <t>(６)</t>
    <phoneticPr fontId="2"/>
  </si>
  <si>
    <t>年間総処理水量</t>
    <rPh sb="0" eb="2">
      <t>ネンカン</t>
    </rPh>
    <rPh sb="2" eb="3">
      <t>ソウ</t>
    </rPh>
    <rPh sb="3" eb="5">
      <t>ショリ</t>
    </rPh>
    <rPh sb="5" eb="7">
      <t>スイリョウ</t>
    </rPh>
    <phoneticPr fontId="2"/>
  </si>
  <si>
    <r>
      <t>(m</t>
    </r>
    <r>
      <rPr>
        <vertAlign val="superscript"/>
        <sz val="8"/>
        <rFont val="ＭＳ ゴシック"/>
        <family val="3"/>
        <charset val="128"/>
      </rPr>
      <t>3</t>
    </r>
    <r>
      <rPr>
        <sz val="8"/>
        <rFont val="ＭＳ ゴシック"/>
        <family val="3"/>
        <charset val="128"/>
      </rPr>
      <t>)</t>
    </r>
    <phoneticPr fontId="16"/>
  </si>
  <si>
    <t>内</t>
    <rPh sb="0" eb="1">
      <t>ウチ</t>
    </rPh>
    <phoneticPr fontId="2"/>
  </si>
  <si>
    <t>ア</t>
    <phoneticPr fontId="2"/>
  </si>
  <si>
    <t>汚水処理水量</t>
    <rPh sb="0" eb="2">
      <t>オスイ</t>
    </rPh>
    <rPh sb="2" eb="4">
      <t>ショリ</t>
    </rPh>
    <rPh sb="4" eb="6">
      <t>スイリョウ</t>
    </rPh>
    <phoneticPr fontId="2"/>
  </si>
  <si>
    <r>
      <t>(m</t>
    </r>
    <r>
      <rPr>
        <vertAlign val="superscript"/>
        <sz val="8"/>
        <rFont val="ＭＳ ゴシック"/>
        <family val="3"/>
        <charset val="128"/>
      </rPr>
      <t>3</t>
    </r>
    <r>
      <rPr>
        <sz val="8"/>
        <rFont val="ＭＳ ゴシック"/>
        <family val="3"/>
        <charset val="128"/>
      </rPr>
      <t>)</t>
    </r>
    <phoneticPr fontId="16"/>
  </si>
  <si>
    <t>訳</t>
    <rPh sb="0" eb="1">
      <t>ワケ</t>
    </rPh>
    <phoneticPr fontId="2"/>
  </si>
  <si>
    <t>イ</t>
    <phoneticPr fontId="2"/>
  </si>
  <si>
    <t>雨水処理水量</t>
    <rPh sb="0" eb="2">
      <t>ウスイ</t>
    </rPh>
    <rPh sb="2" eb="4">
      <t>ショリ</t>
    </rPh>
    <rPh sb="4" eb="6">
      <t>スイリョウ</t>
    </rPh>
    <phoneticPr fontId="2"/>
  </si>
  <si>
    <r>
      <t>(m</t>
    </r>
    <r>
      <rPr>
        <vertAlign val="superscript"/>
        <sz val="8"/>
        <rFont val="ＭＳ ゴシック"/>
        <family val="3"/>
        <charset val="128"/>
      </rPr>
      <t>3</t>
    </r>
    <r>
      <rPr>
        <sz val="8"/>
        <rFont val="ＭＳ ゴシック"/>
        <family val="3"/>
        <charset val="128"/>
      </rPr>
      <t>)</t>
    </r>
    <phoneticPr fontId="16"/>
  </si>
  <si>
    <t>場</t>
    <rPh sb="0" eb="1">
      <t>ジョウ</t>
    </rPh>
    <phoneticPr fontId="2"/>
  </si>
  <si>
    <t>(７)</t>
    <phoneticPr fontId="2"/>
  </si>
  <si>
    <t>年間有収水量</t>
    <rPh sb="0" eb="2">
      <t>ネンカン</t>
    </rPh>
    <rPh sb="2" eb="6">
      <t>ユウシュウ</t>
    </rPh>
    <phoneticPr fontId="2"/>
  </si>
  <si>
    <r>
      <t>(m</t>
    </r>
    <r>
      <rPr>
        <vertAlign val="superscript"/>
        <sz val="8"/>
        <rFont val="ＭＳ ゴシック"/>
        <family val="3"/>
        <charset val="128"/>
      </rPr>
      <t>3</t>
    </r>
    <r>
      <rPr>
        <sz val="8"/>
        <rFont val="ＭＳ ゴシック"/>
        <family val="3"/>
        <charset val="128"/>
      </rPr>
      <t>)</t>
    </r>
    <phoneticPr fontId="16"/>
  </si>
  <si>
    <t>(８)</t>
    <phoneticPr fontId="2"/>
  </si>
  <si>
    <t>汚泥</t>
    <rPh sb="0" eb="2">
      <t>オデイ</t>
    </rPh>
    <phoneticPr fontId="2"/>
  </si>
  <si>
    <t>ア 汚泥量</t>
    <rPh sb="2" eb="4">
      <t>オデイ</t>
    </rPh>
    <rPh sb="4" eb="5">
      <t>リョウ</t>
    </rPh>
    <phoneticPr fontId="2"/>
  </si>
  <si>
    <t>イ 含水率</t>
    <rPh sb="2" eb="5">
      <t>ガンスイリツ</t>
    </rPh>
    <phoneticPr fontId="2"/>
  </si>
  <si>
    <t>(９)</t>
    <phoneticPr fontId="2"/>
  </si>
  <si>
    <t>年間総汚泥処分量</t>
    <rPh sb="0" eb="2">
      <t>ネンカン</t>
    </rPh>
    <rPh sb="2" eb="3">
      <t>ソウ</t>
    </rPh>
    <rPh sb="3" eb="5">
      <t>オデイ</t>
    </rPh>
    <rPh sb="5" eb="8">
      <t>ショブンリョウ</t>
    </rPh>
    <phoneticPr fontId="2"/>
  </si>
  <si>
    <r>
      <t>(m</t>
    </r>
    <r>
      <rPr>
        <vertAlign val="superscript"/>
        <sz val="8"/>
        <rFont val="ＭＳ ゴシック"/>
        <family val="3"/>
        <charset val="128"/>
      </rPr>
      <t>3</t>
    </r>
    <r>
      <rPr>
        <sz val="8"/>
        <rFont val="ＭＳ ゴシック"/>
        <family val="3"/>
        <charset val="128"/>
      </rPr>
      <t>)</t>
    </r>
    <phoneticPr fontId="16"/>
  </si>
  <si>
    <t>11.</t>
    <phoneticPr fontId="2"/>
  </si>
  <si>
    <t>ポンプ場数</t>
    <rPh sb="3" eb="4">
      <t>ジョウ</t>
    </rPh>
    <rPh sb="4" eb="5">
      <t>スウ</t>
    </rPh>
    <phoneticPr fontId="2"/>
  </si>
  <si>
    <t>ポプ</t>
    <phoneticPr fontId="2"/>
  </si>
  <si>
    <t>(２)</t>
    <phoneticPr fontId="2"/>
  </si>
  <si>
    <t>排水能力</t>
    <rPh sb="0" eb="2">
      <t>ハイスイ</t>
    </rPh>
    <rPh sb="2" eb="4">
      <t>ノウリョク</t>
    </rPh>
    <phoneticPr fontId="2"/>
  </si>
  <si>
    <t>ン場</t>
    <rPh sb="1" eb="2">
      <t>ジョウ</t>
    </rPh>
    <phoneticPr fontId="2"/>
  </si>
  <si>
    <t xml:space="preserve">損益勘定所属職員 </t>
    <rPh sb="0" eb="2">
      <t>ソンエキ</t>
    </rPh>
    <rPh sb="2" eb="4">
      <t>カンジョウ</t>
    </rPh>
    <rPh sb="4" eb="6">
      <t>ショゾク</t>
    </rPh>
    <rPh sb="6" eb="8">
      <t>ショクイン</t>
    </rPh>
    <phoneticPr fontId="2"/>
  </si>
  <si>
    <t>（人）</t>
    <rPh sb="1" eb="2">
      <t>ニン</t>
    </rPh>
    <phoneticPr fontId="2"/>
  </si>
  <si>
    <t>12.</t>
    <phoneticPr fontId="2"/>
  </si>
  <si>
    <t>管渠部門</t>
    <rPh sb="0" eb="2">
      <t>カンキョ</t>
    </rPh>
    <rPh sb="2" eb="4">
      <t>ブモン</t>
    </rPh>
    <phoneticPr fontId="2"/>
  </si>
  <si>
    <t>職</t>
    <rPh sb="0" eb="1">
      <t>ショクイン</t>
    </rPh>
    <phoneticPr fontId="16"/>
  </si>
  <si>
    <t>イ</t>
    <phoneticPr fontId="2"/>
  </si>
  <si>
    <t>ポンプ場部門</t>
    <rPh sb="3" eb="4">
      <t>ジョウ</t>
    </rPh>
    <rPh sb="4" eb="6">
      <t>ブモン</t>
    </rPh>
    <phoneticPr fontId="2"/>
  </si>
  <si>
    <t>員</t>
    <rPh sb="0" eb="1">
      <t>イン</t>
    </rPh>
    <phoneticPr fontId="16"/>
  </si>
  <si>
    <t>ウ</t>
    <phoneticPr fontId="2"/>
  </si>
  <si>
    <t>処理場部門</t>
    <rPh sb="0" eb="3">
      <t>ショリジョウ</t>
    </rPh>
    <rPh sb="3" eb="5">
      <t>ブモン</t>
    </rPh>
    <phoneticPr fontId="2"/>
  </si>
  <si>
    <t>数</t>
    <rPh sb="0" eb="1">
      <t>スウ</t>
    </rPh>
    <phoneticPr fontId="16"/>
  </si>
  <si>
    <t>エ</t>
    <phoneticPr fontId="2"/>
  </si>
  <si>
    <t>その他（総務管理部門）</t>
    <rPh sb="0" eb="3">
      <t>ソノタ</t>
    </rPh>
    <rPh sb="4" eb="6">
      <t>ソウム</t>
    </rPh>
    <rPh sb="6" eb="8">
      <t>カンリ</t>
    </rPh>
    <rPh sb="8" eb="10">
      <t>ブモン</t>
    </rPh>
    <phoneticPr fontId="2"/>
  </si>
  <si>
    <t>(２)</t>
    <phoneticPr fontId="2"/>
  </si>
  <si>
    <t>資本勘定所属職員</t>
    <rPh sb="0" eb="2">
      <t>シホン</t>
    </rPh>
    <rPh sb="2" eb="4">
      <t>カンジョウ</t>
    </rPh>
    <rPh sb="4" eb="6">
      <t>ショゾク</t>
    </rPh>
    <rPh sb="6" eb="8">
      <t>ショクイン</t>
    </rPh>
    <phoneticPr fontId="2"/>
  </si>
  <si>
    <t>合流管比率（合流管／下水道管布設延長）</t>
    <rPh sb="0" eb="2">
      <t>ゴウリュウ</t>
    </rPh>
    <rPh sb="2" eb="3">
      <t>カン</t>
    </rPh>
    <rPh sb="3" eb="5">
      <t>ヒリツ</t>
    </rPh>
    <rPh sb="6" eb="8">
      <t>ゴウリュウ</t>
    </rPh>
    <rPh sb="8" eb="9">
      <t>クダ</t>
    </rPh>
    <rPh sb="10" eb="13">
      <t>ゲスイドウ</t>
    </rPh>
    <rPh sb="13" eb="14">
      <t>カン</t>
    </rPh>
    <rPh sb="14" eb="16">
      <t>フセツ</t>
    </rPh>
    <rPh sb="16" eb="18">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</si>
  <si>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</si>
  <si>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処理開始年月日：2大正,3昭和,4平成</t>
    <rPh sb="0" eb="2">
      <t>ショリ</t>
    </rPh>
    <rPh sb="2" eb="4">
      <t>カイシ</t>
    </rPh>
    <rPh sb="4" eb="7">
      <t>ネンガッピ</t>
    </rPh>
    <rPh sb="9" eb="11">
      <t>タイショウ</t>
    </rPh>
    <rPh sb="13" eb="15">
      <t>ショウワ</t>
    </rPh>
    <rPh sb="17" eb="19">
      <t>ヘイセイ</t>
    </rPh>
    <phoneticPr fontId="2"/>
  </si>
  <si>
    <t>(１)</t>
    <phoneticPr fontId="2"/>
  </si>
  <si>
    <t>総　　　収　　　益　(Ｂ)＋(Ｃ)</t>
    <rPh sb="0" eb="9">
      <t>ソウシュウエキ</t>
    </rPh>
    <phoneticPr fontId="2"/>
  </si>
  <si>
    <t>ア</t>
    <phoneticPr fontId="2"/>
  </si>
  <si>
    <t>営業収益　　</t>
    <rPh sb="0" eb="2">
      <t>エイギョウ</t>
    </rPh>
    <rPh sb="2" eb="4">
      <t>シュウエキ</t>
    </rPh>
    <phoneticPr fontId="2"/>
  </si>
  <si>
    <t>(ア)</t>
    <phoneticPr fontId="2"/>
  </si>
  <si>
    <t>料金収入</t>
    <rPh sb="0" eb="2">
      <t>リョウキン</t>
    </rPh>
    <rPh sb="2" eb="4">
      <t>シュウニュウ</t>
    </rPh>
    <phoneticPr fontId="2"/>
  </si>
  <si>
    <t>１.</t>
    <phoneticPr fontId="2"/>
  </si>
  <si>
    <t>(イ)</t>
    <phoneticPr fontId="2"/>
  </si>
  <si>
    <t>(ウ)</t>
    <phoneticPr fontId="2"/>
  </si>
  <si>
    <t>受託工事収益</t>
    <rPh sb="0" eb="2">
      <t>ジュタク</t>
    </rPh>
    <rPh sb="2" eb="4">
      <t>コウジ</t>
    </rPh>
    <rPh sb="4" eb="6">
      <t>シュウエキ</t>
    </rPh>
    <phoneticPr fontId="2"/>
  </si>
  <si>
    <t>(エ)</t>
    <phoneticPr fontId="2"/>
  </si>
  <si>
    <t>収</t>
    <rPh sb="0" eb="1">
      <t>シュウエキ</t>
    </rPh>
    <phoneticPr fontId="2"/>
  </si>
  <si>
    <t>イ</t>
    <phoneticPr fontId="2"/>
  </si>
  <si>
    <t>営業外収益　　</t>
    <rPh sb="0" eb="3">
      <t>エイギョウガイ</t>
    </rPh>
    <rPh sb="3" eb="5">
      <t>シュウエキ</t>
    </rPh>
    <phoneticPr fontId="2"/>
  </si>
  <si>
    <t>(ア)</t>
    <phoneticPr fontId="2"/>
  </si>
  <si>
    <t>国庫補助金</t>
    <rPh sb="0" eb="2">
      <t>コッコ</t>
    </rPh>
    <rPh sb="2" eb="5">
      <t>ホジョキン</t>
    </rPh>
    <phoneticPr fontId="2"/>
  </si>
  <si>
    <t>(イ)</t>
    <phoneticPr fontId="2"/>
  </si>
  <si>
    <t>都道府県補助金</t>
    <rPh sb="0" eb="4">
      <t>トドウフケン</t>
    </rPh>
    <rPh sb="4" eb="7">
      <t>ホジョキン</t>
    </rPh>
    <phoneticPr fontId="2"/>
  </si>
  <si>
    <t>益</t>
    <rPh sb="0" eb="1">
      <t>エキ</t>
    </rPh>
    <phoneticPr fontId="2"/>
  </si>
  <si>
    <t>(ウ)</t>
    <phoneticPr fontId="2"/>
  </si>
  <si>
    <t>(エ)</t>
    <phoneticPr fontId="2"/>
  </si>
  <si>
    <t>総　　　費　　　用　(Ｅ)＋(Ｆ)</t>
    <rPh sb="0" eb="5">
      <t>ソウシュウエキ</t>
    </rPh>
    <rPh sb="8" eb="9">
      <t>ヨウ</t>
    </rPh>
    <phoneticPr fontId="2"/>
  </si>
  <si>
    <t>的</t>
    <rPh sb="0" eb="1">
      <t>テキ</t>
    </rPh>
    <phoneticPr fontId="2"/>
  </si>
  <si>
    <t>ア</t>
    <phoneticPr fontId="2"/>
  </si>
  <si>
    <t>営業費用　　</t>
    <rPh sb="0" eb="2">
      <t>エイギョウ</t>
    </rPh>
    <rPh sb="2" eb="4">
      <t>ヒヨウ</t>
    </rPh>
    <phoneticPr fontId="2"/>
  </si>
  <si>
    <t>(ア)</t>
    <phoneticPr fontId="2"/>
  </si>
  <si>
    <t>職員給与費</t>
    <rPh sb="0" eb="2">
      <t>ショクイン</t>
    </rPh>
    <rPh sb="2" eb="5">
      <t>キュウヨヒ</t>
    </rPh>
    <phoneticPr fontId="2"/>
  </si>
  <si>
    <t>(イ)</t>
    <phoneticPr fontId="2"/>
  </si>
  <si>
    <t>収</t>
    <rPh sb="0" eb="1">
      <t>シュウ</t>
    </rPh>
    <phoneticPr fontId="2"/>
  </si>
  <si>
    <t>(ウ)</t>
    <phoneticPr fontId="2"/>
  </si>
  <si>
    <t>営業外費用</t>
    <rPh sb="0" eb="3">
      <t>エイギョウガイ</t>
    </rPh>
    <rPh sb="3" eb="5">
      <t>ヒヨウ</t>
    </rPh>
    <phoneticPr fontId="2"/>
  </si>
  <si>
    <t>支</t>
    <rPh sb="0" eb="1">
      <t>シ</t>
    </rPh>
    <phoneticPr fontId="2"/>
  </si>
  <si>
    <t>ⅰ 地 方 債 利 息</t>
    <rPh sb="2" eb="7">
      <t>チホウサイ</t>
    </rPh>
    <rPh sb="8" eb="11">
      <t>リソク</t>
    </rPh>
    <phoneticPr fontId="2"/>
  </si>
  <si>
    <t>ⅱ 一時借入金利息</t>
    <rPh sb="2" eb="4">
      <t>イチジ</t>
    </rPh>
    <rPh sb="4" eb="7">
      <t>カリイレキン</t>
    </rPh>
    <rPh sb="7" eb="9">
      <t>リソク</t>
    </rPh>
    <phoneticPr fontId="2"/>
  </si>
  <si>
    <t>(イ)</t>
    <phoneticPr fontId="2"/>
  </si>
  <si>
    <t>(３)</t>
    <phoneticPr fontId="2"/>
  </si>
  <si>
    <t>収   支   差   引　(Ａ)－(Ｄ)</t>
    <rPh sb="0" eb="5">
      <t>シュウシ</t>
    </rPh>
    <rPh sb="8" eb="13">
      <t>サシヒキ</t>
    </rPh>
    <phoneticPr fontId="2"/>
  </si>
  <si>
    <t>資本的収入</t>
    <rPh sb="0" eb="3">
      <t>シホンテキ</t>
    </rPh>
    <rPh sb="3" eb="5">
      <t>シュウニュウ</t>
    </rPh>
    <phoneticPr fontId="2"/>
  </si>
  <si>
    <t>ア</t>
    <phoneticPr fontId="2"/>
  </si>
  <si>
    <t>ウ</t>
    <phoneticPr fontId="2"/>
  </si>
  <si>
    <t>エ</t>
    <phoneticPr fontId="2"/>
  </si>
  <si>
    <t>他会計借入金</t>
    <rPh sb="0" eb="3">
      <t>タカイケイ</t>
    </rPh>
    <rPh sb="3" eb="6">
      <t>カリイレキン</t>
    </rPh>
    <phoneticPr fontId="2"/>
  </si>
  <si>
    <t>オ</t>
    <phoneticPr fontId="2"/>
  </si>
  <si>
    <t>固定資産売却代金</t>
    <rPh sb="0" eb="4">
      <t>コテイシサン</t>
    </rPh>
    <rPh sb="4" eb="6">
      <t>バイキャク</t>
    </rPh>
    <rPh sb="6" eb="8">
      <t>ダイキン</t>
    </rPh>
    <phoneticPr fontId="2"/>
  </si>
  <si>
    <t>２.</t>
    <phoneticPr fontId="2"/>
  </si>
  <si>
    <t>カ</t>
    <phoneticPr fontId="2"/>
  </si>
  <si>
    <t>キ</t>
    <phoneticPr fontId="2"/>
  </si>
  <si>
    <t>ク</t>
    <phoneticPr fontId="2"/>
  </si>
  <si>
    <t>工事負担金</t>
    <rPh sb="0" eb="2">
      <t>コウジ</t>
    </rPh>
    <rPh sb="2" eb="5">
      <t>フタンキン</t>
    </rPh>
    <phoneticPr fontId="2"/>
  </si>
  <si>
    <t>ケ</t>
    <phoneticPr fontId="2"/>
  </si>
  <si>
    <t>資</t>
    <rPh sb="0" eb="1">
      <t>シホン</t>
    </rPh>
    <phoneticPr fontId="2"/>
  </si>
  <si>
    <t>(２)</t>
    <phoneticPr fontId="2"/>
  </si>
  <si>
    <t>資本的支出</t>
    <rPh sb="0" eb="3">
      <t>シホンテキ</t>
    </rPh>
    <rPh sb="3" eb="5">
      <t>シシュツ</t>
    </rPh>
    <phoneticPr fontId="2"/>
  </si>
  <si>
    <t>ア</t>
    <phoneticPr fontId="2"/>
  </si>
  <si>
    <t>建設改良費</t>
    <rPh sb="0" eb="2">
      <t>ケンセツ</t>
    </rPh>
    <rPh sb="2" eb="5">
      <t>カイリョウヒ</t>
    </rPh>
    <phoneticPr fontId="2"/>
  </si>
  <si>
    <t>う</t>
    <phoneticPr fontId="2"/>
  </si>
  <si>
    <t>ち</t>
    <phoneticPr fontId="2"/>
  </si>
  <si>
    <t>建設利息</t>
    <rPh sb="0" eb="2">
      <t>ケンセツ</t>
    </rPh>
    <rPh sb="2" eb="4">
      <t>リソク</t>
    </rPh>
    <phoneticPr fontId="2"/>
  </si>
  <si>
    <t>本</t>
    <rPh sb="0" eb="1">
      <t>ホン</t>
    </rPh>
    <phoneticPr fontId="2"/>
  </si>
  <si>
    <t>ア</t>
    <phoneticPr fontId="2"/>
  </si>
  <si>
    <t>の</t>
    <phoneticPr fontId="2"/>
  </si>
  <si>
    <t>上記の財源としての地方債</t>
    <rPh sb="0" eb="2">
      <t>ジョウキ</t>
    </rPh>
    <rPh sb="3" eb="5">
      <t>ザイゲン</t>
    </rPh>
    <rPh sb="9" eb="12">
      <t>チホウサイ</t>
    </rPh>
    <phoneticPr fontId="2"/>
  </si>
  <si>
    <t>単独事業費</t>
    <rPh sb="0" eb="2">
      <t>タンドク</t>
    </rPh>
    <rPh sb="2" eb="5">
      <t>ジギョウヒ</t>
    </rPh>
    <phoneticPr fontId="2"/>
  </si>
  <si>
    <t>地</t>
    <rPh sb="0" eb="1">
      <t>チホウサイ</t>
    </rPh>
    <phoneticPr fontId="2"/>
  </si>
  <si>
    <t>内</t>
    <rPh sb="0" eb="1">
      <t>ウチワケ</t>
    </rPh>
    <phoneticPr fontId="2"/>
  </si>
  <si>
    <t>政府資金</t>
    <rPh sb="0" eb="2">
      <t>セイフ</t>
    </rPh>
    <rPh sb="2" eb="4">
      <t>シキン</t>
    </rPh>
    <phoneticPr fontId="2"/>
  </si>
  <si>
    <t>方</t>
    <rPh sb="0" eb="1">
      <t>ホウ</t>
    </rPh>
    <phoneticPr fontId="2"/>
  </si>
  <si>
    <t>公庫資金</t>
    <rPh sb="0" eb="2">
      <t>コウコ</t>
    </rPh>
    <rPh sb="2" eb="4">
      <t>シキン</t>
    </rPh>
    <phoneticPr fontId="2"/>
  </si>
  <si>
    <t>債</t>
    <rPh sb="0" eb="1">
      <t>サイ</t>
    </rPh>
    <phoneticPr fontId="2"/>
  </si>
  <si>
    <t>財</t>
    <rPh sb="0" eb="1">
      <t>ザイゲン</t>
    </rPh>
    <phoneticPr fontId="2"/>
  </si>
  <si>
    <t>源</t>
    <rPh sb="0" eb="1">
      <t>ゲン</t>
    </rPh>
    <phoneticPr fontId="2"/>
  </si>
  <si>
    <t>地方債償還金</t>
    <rPh sb="0" eb="3">
      <t>チホウサイ</t>
    </rPh>
    <rPh sb="3" eb="6">
      <t>ショウカンキン</t>
    </rPh>
    <phoneticPr fontId="2"/>
  </si>
  <si>
    <t>う</t>
    <phoneticPr fontId="2"/>
  </si>
  <si>
    <t>政府資金に係る繰上償還金分</t>
    <rPh sb="0" eb="2">
      <t>セイフ</t>
    </rPh>
    <rPh sb="2" eb="4">
      <t>シキン</t>
    </rPh>
    <rPh sb="5" eb="6">
      <t>カカ</t>
    </rPh>
    <rPh sb="7" eb="9">
      <t>クリアゲ</t>
    </rPh>
    <rPh sb="9" eb="12">
      <t>ショウカンキン</t>
    </rPh>
    <rPh sb="12" eb="13">
      <t>ブン</t>
    </rPh>
    <phoneticPr fontId="2"/>
  </si>
  <si>
    <t>公庫資金に係る繰上償還金分</t>
    <rPh sb="0" eb="2">
      <t>コウコ</t>
    </rPh>
    <rPh sb="2" eb="4">
      <t>シキン</t>
    </rPh>
    <rPh sb="5" eb="6">
      <t>カカ</t>
    </rPh>
    <rPh sb="7" eb="9">
      <t>クリアゲ</t>
    </rPh>
    <rPh sb="9" eb="11">
      <t>ショウカン</t>
    </rPh>
    <rPh sb="11" eb="12">
      <t>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</si>
  <si>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</si>
  <si>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ウ</t>
    <phoneticPr fontId="2"/>
  </si>
  <si>
    <t>他会計長期借入金返還金</t>
    <rPh sb="0" eb="3">
      <t>タカイケイ</t>
    </rPh>
    <rPh sb="3" eb="5">
      <t>チョウキ</t>
    </rPh>
    <rPh sb="5" eb="8">
      <t>カリイレキン</t>
    </rPh>
    <rPh sb="8" eb="10">
      <t>ヘンカン</t>
    </rPh>
    <rPh sb="10" eb="11">
      <t>キン</t>
    </rPh>
    <phoneticPr fontId="2"/>
  </si>
  <si>
    <t>エ</t>
    <phoneticPr fontId="2"/>
  </si>
  <si>
    <t>他会計への繰出金</t>
    <rPh sb="0" eb="3">
      <t>タカイケイ</t>
    </rPh>
    <rPh sb="5" eb="8">
      <t>クリダシキン</t>
    </rPh>
    <phoneticPr fontId="2"/>
  </si>
  <si>
    <t>オ</t>
    <phoneticPr fontId="2"/>
  </si>
  <si>
    <t>収   支   差   引　(Ｈ)－(Ｉ)</t>
    <rPh sb="0" eb="5">
      <t>シュウシ</t>
    </rPh>
    <rPh sb="8" eb="13">
      <t>サシヒキ</t>
    </rPh>
    <phoneticPr fontId="2"/>
  </si>
  <si>
    <t>３.</t>
    <phoneticPr fontId="2"/>
  </si>
  <si>
    <t>収   支   再   差   引　(Ｇ)＋(Ｋ)</t>
    <rPh sb="0" eb="5">
      <t>シュウシ</t>
    </rPh>
    <rPh sb="8" eb="9">
      <t>サイ</t>
    </rPh>
    <rPh sb="12" eb="17">
      <t>サシヒキ</t>
    </rPh>
    <phoneticPr fontId="2"/>
  </si>
  <si>
    <t>４.</t>
    <phoneticPr fontId="2"/>
  </si>
  <si>
    <t>積立金</t>
    <rPh sb="0" eb="3">
      <t>ツミタテキン</t>
    </rPh>
    <phoneticPr fontId="2"/>
  </si>
  <si>
    <t>５.</t>
    <phoneticPr fontId="2"/>
  </si>
  <si>
    <t>前年度からの繰越金</t>
    <rPh sb="0" eb="3">
      <t>ゼンネンド</t>
    </rPh>
    <rPh sb="6" eb="9">
      <t>クリコシキン</t>
    </rPh>
    <phoneticPr fontId="2"/>
  </si>
  <si>
    <t>うち地方債</t>
    <rPh sb="2" eb="5">
      <t>チホウサイ</t>
    </rPh>
    <phoneticPr fontId="2"/>
  </si>
  <si>
    <t>６.</t>
    <phoneticPr fontId="2"/>
  </si>
  <si>
    <t>前年度繰上充用金</t>
    <rPh sb="0" eb="3">
      <t>ゼンネンド</t>
    </rPh>
    <rPh sb="3" eb="5">
      <t>クリアゲ</t>
    </rPh>
    <rPh sb="5" eb="8">
      <t>ジュウヨウキン</t>
    </rPh>
    <phoneticPr fontId="2"/>
  </si>
  <si>
    <t>形式収支(Ｌ)－(Ｍ)＋(Ｎ)－(Ｏ)＋(Ｘ)＋(Ｙ)</t>
    <rPh sb="0" eb="2">
      <t>ケイシキ</t>
    </rPh>
    <rPh sb="2" eb="4">
      <t>シュウシ</t>
    </rPh>
    <phoneticPr fontId="2"/>
  </si>
  <si>
    <t>８.</t>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</si>
  <si>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</si>
  <si>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</si>
  <si>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</si>
  <si>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10.</t>
    <phoneticPr fontId="2"/>
  </si>
  <si>
    <t>実質収支</t>
    <rPh sb="0" eb="2">
      <t>ジッシツ</t>
    </rPh>
    <rPh sb="2" eb="4">
      <t>シュウシ</t>
    </rPh>
    <phoneticPr fontId="2"/>
  </si>
  <si>
    <t>黒       字</t>
    <rPh sb="0" eb="9">
      <t>クロジ</t>
    </rPh>
    <phoneticPr fontId="2"/>
  </si>
  <si>
    <t>(Ｐ) － (Ｑ)</t>
    <phoneticPr fontId="2"/>
  </si>
  <si>
    <t>赤       字（△）</t>
    <rPh sb="0" eb="9">
      <t>アカジ</t>
    </rPh>
    <phoneticPr fontId="2"/>
  </si>
  <si>
    <t>行実</t>
    <rPh sb="0" eb="1">
      <t>ギョウ</t>
    </rPh>
    <rPh sb="1" eb="2">
      <t>ジッセキ</t>
    </rPh>
    <phoneticPr fontId="2"/>
  </si>
  <si>
    <t>投資額</t>
    <rPh sb="0" eb="3">
      <t>トウシガク</t>
    </rPh>
    <phoneticPr fontId="2"/>
  </si>
  <si>
    <t>政績</t>
    <rPh sb="0" eb="1">
      <t>セイジ</t>
    </rPh>
    <rPh sb="1" eb="2">
      <t>セキ</t>
    </rPh>
    <phoneticPr fontId="2"/>
  </si>
  <si>
    <t>財  内</t>
    <rPh sb="0" eb="1">
      <t>ザイ</t>
    </rPh>
    <rPh sb="3" eb="4">
      <t>ウチ</t>
    </rPh>
    <phoneticPr fontId="2"/>
  </si>
  <si>
    <t>国             費</t>
    <rPh sb="0" eb="15">
      <t>コクヒ</t>
    </rPh>
    <phoneticPr fontId="2"/>
  </si>
  <si>
    <t>投調</t>
    <rPh sb="0" eb="1">
      <t>トウシ</t>
    </rPh>
    <rPh sb="1" eb="2">
      <t>シラ</t>
    </rPh>
    <phoneticPr fontId="2"/>
  </si>
  <si>
    <t>都 道 府 県 費</t>
    <rPh sb="0" eb="7">
      <t>トドウフケン</t>
    </rPh>
    <rPh sb="8" eb="9">
      <t>ヒ</t>
    </rPh>
    <phoneticPr fontId="2"/>
  </si>
  <si>
    <t>資　</t>
    <rPh sb="0" eb="1">
      <t>シシツ</t>
    </rPh>
    <phoneticPr fontId="2"/>
  </si>
  <si>
    <t>源  訳</t>
    <rPh sb="0" eb="1">
      <t>ゲン</t>
    </rPh>
    <rPh sb="3" eb="4">
      <t>ワケ</t>
    </rPh>
    <phoneticPr fontId="2"/>
  </si>
  <si>
    <t>市  町  村  費</t>
    <rPh sb="0" eb="7">
      <t>シチョウソン</t>
    </rPh>
    <rPh sb="9" eb="10">
      <t>ヒ</t>
    </rPh>
    <phoneticPr fontId="2"/>
  </si>
  <si>
    <t>11.</t>
    <phoneticPr fontId="2"/>
  </si>
  <si>
    <t>退   職   手   当   支   出   額</t>
    <rPh sb="0" eb="5">
      <t>タイショク</t>
    </rPh>
    <rPh sb="8" eb="13">
      <t>テアテ</t>
    </rPh>
    <rPh sb="16" eb="25">
      <t>シシュツガク</t>
    </rPh>
    <phoneticPr fontId="2"/>
  </si>
  <si>
    <t>退支</t>
    <rPh sb="0" eb="1">
      <t>タイショク</t>
    </rPh>
    <rPh sb="1" eb="2">
      <t>シシュツ</t>
    </rPh>
    <phoneticPr fontId="2"/>
  </si>
  <si>
    <t>収益的支出分</t>
    <rPh sb="0" eb="3">
      <t>シュウエキテキ</t>
    </rPh>
    <rPh sb="3" eb="5">
      <t>シシュツ</t>
    </rPh>
    <rPh sb="5" eb="6">
      <t>ブン</t>
    </rPh>
    <phoneticPr fontId="2"/>
  </si>
  <si>
    <t>職出</t>
    <rPh sb="0" eb="1">
      <t>ショク</t>
    </rPh>
    <rPh sb="1" eb="2">
      <t>デ</t>
    </rPh>
    <phoneticPr fontId="2"/>
  </si>
  <si>
    <t>資本的支出分</t>
    <rPh sb="0" eb="3">
      <t>シホンテキ</t>
    </rPh>
    <rPh sb="3" eb="5">
      <t>シシュツ</t>
    </rPh>
    <rPh sb="5" eb="6">
      <t>ブン</t>
    </rPh>
    <phoneticPr fontId="2"/>
  </si>
  <si>
    <t>に　</t>
    <phoneticPr fontId="2"/>
  </si>
  <si>
    <t>支  給  対  象  人  員   数（人）</t>
    <rPh sb="0" eb="4">
      <t>シキュウ</t>
    </rPh>
    <rPh sb="6" eb="10">
      <t>タイショウ</t>
    </rPh>
    <rPh sb="12" eb="20">
      <t>ジンインスウ</t>
    </rPh>
    <rPh sb="21" eb="22">
      <t>ニン</t>
    </rPh>
    <phoneticPr fontId="2"/>
  </si>
  <si>
    <t>伴　</t>
    <rPh sb="0" eb="1">
      <t>トモナ</t>
    </rPh>
    <phoneticPr fontId="2"/>
  </si>
  <si>
    <t>延      支      給      率（月）</t>
    <rPh sb="0" eb="1">
      <t>ノ</t>
    </rPh>
    <rPh sb="7" eb="22">
      <t>シキュウリツ</t>
    </rPh>
    <rPh sb="23" eb="24">
      <t>ツキ</t>
    </rPh>
    <phoneticPr fontId="2"/>
  </si>
  <si>
    <t>う　</t>
    <phoneticPr fontId="2"/>
  </si>
  <si>
    <t>延    勤    続    年    数（年）</t>
    <rPh sb="0" eb="1">
      <t>ノ</t>
    </rPh>
    <rPh sb="5" eb="11">
      <t>キンゾク</t>
    </rPh>
    <rPh sb="15" eb="21">
      <t>ネンスウ</t>
    </rPh>
    <rPh sb="22" eb="23">
      <t>ネン</t>
    </rPh>
    <phoneticPr fontId="2"/>
  </si>
  <si>
    <t>12.</t>
    <phoneticPr fontId="2"/>
  </si>
  <si>
    <t>給料総額</t>
    <rPh sb="0" eb="2">
      <t>キュウリョウ</t>
    </rPh>
    <rPh sb="2" eb="4">
      <t>ソウガク</t>
    </rPh>
    <phoneticPr fontId="2"/>
  </si>
  <si>
    <t xml:space="preserve"> 収益的支出に充てた地方債</t>
    <rPh sb="1" eb="3">
      <t>シュウエキ</t>
    </rPh>
    <rPh sb="3" eb="4">
      <t>テキ</t>
    </rPh>
    <rPh sb="4" eb="6">
      <t>シシュツ</t>
    </rPh>
    <rPh sb="7" eb="8">
      <t>ア</t>
    </rPh>
    <rPh sb="10" eb="13">
      <t>チホウサイ</t>
    </rPh>
    <phoneticPr fontId="2"/>
  </si>
  <si>
    <t>(Ｘ)</t>
    <phoneticPr fontId="2"/>
  </si>
  <si>
    <t>　収益的支出に充てた他会計借入金</t>
    <rPh sb="1" eb="4">
      <t>シュウエキテキ</t>
    </rPh>
    <rPh sb="4" eb="6">
      <t>シシュツ</t>
    </rPh>
    <rPh sb="7" eb="8">
      <t>ア</t>
    </rPh>
    <rPh sb="10" eb="13">
      <t>タカイケイ</t>
    </rPh>
    <rPh sb="13" eb="16">
      <t>カリイレキン</t>
    </rPh>
    <phoneticPr fontId="2"/>
  </si>
  <si>
    <t>(Ｙ)</t>
    <phoneticPr fontId="2"/>
  </si>
  <si>
    <t>建費</t>
    <rPh sb="0" eb="1">
      <t>ケンセツ</t>
    </rPh>
    <rPh sb="1" eb="2">
      <t>ヒ</t>
    </rPh>
    <phoneticPr fontId="2"/>
  </si>
  <si>
    <t>設の</t>
    <rPh sb="0" eb="1">
      <t>セツ</t>
    </rPh>
    <phoneticPr fontId="2"/>
  </si>
  <si>
    <t>処理場費</t>
    <rPh sb="0" eb="2">
      <t>ショリ</t>
    </rPh>
    <rPh sb="2" eb="4">
      <t>ジョウヒ</t>
    </rPh>
    <phoneticPr fontId="2"/>
  </si>
  <si>
    <t>改内</t>
    <rPh sb="0" eb="1">
      <t>カイリョウ</t>
    </rPh>
    <rPh sb="1" eb="2">
      <t>ウチ</t>
    </rPh>
    <phoneticPr fontId="2"/>
  </si>
  <si>
    <t>良訳</t>
    <rPh sb="0" eb="1">
      <t>リョウ</t>
    </rPh>
    <rPh sb="1" eb="2">
      <t>ワケ</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</si>
  <si>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</si>
  <si>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</si>
  <si>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地</t>
    <rPh sb="0" eb="1">
      <t>チ</t>
    </rPh>
    <phoneticPr fontId="2"/>
  </si>
  <si>
    <t>補助対象事業分</t>
    <rPh sb="0" eb="2">
      <t>ホジョ</t>
    </rPh>
    <rPh sb="2" eb="4">
      <t>タイショウ</t>
    </rPh>
    <rPh sb="4" eb="7">
      <t>ジギョウブン</t>
    </rPh>
    <phoneticPr fontId="2"/>
  </si>
  <si>
    <t>取</t>
    <rPh sb="0" eb="1">
      <t>シュトク</t>
    </rPh>
    <phoneticPr fontId="2"/>
  </si>
  <si>
    <t>単独事業分</t>
    <rPh sb="0" eb="2">
      <t>タンドク</t>
    </rPh>
    <rPh sb="2" eb="4">
      <t>ジギョウ</t>
    </rPh>
    <rPh sb="4" eb="5">
      <t>ジギョウブン</t>
    </rPh>
    <phoneticPr fontId="2"/>
  </si>
  <si>
    <t>得</t>
    <rPh sb="0" eb="1">
      <t>トク</t>
    </rPh>
    <phoneticPr fontId="2"/>
  </si>
  <si>
    <t>・</t>
    <phoneticPr fontId="2"/>
  </si>
  <si>
    <t>面</t>
    <rPh sb="0" eb="1">
      <t>メン</t>
    </rPh>
    <phoneticPr fontId="2"/>
  </si>
  <si>
    <t>積</t>
    <rPh sb="0" eb="1">
      <t>セキ</t>
    </rPh>
    <phoneticPr fontId="2"/>
  </si>
  <si>
    <t>建</t>
    <rPh sb="0" eb="1">
      <t>ケンセツ</t>
    </rPh>
    <phoneticPr fontId="2"/>
  </si>
  <si>
    <t>建設改良費の翌年度への繰越額</t>
    <rPh sb="0" eb="2">
      <t>ケンセツ</t>
    </rPh>
    <rPh sb="2" eb="5">
      <t>カイリョウヒ</t>
    </rPh>
    <rPh sb="6" eb="9">
      <t>ヨクネンド</t>
    </rPh>
    <rPh sb="11" eb="14">
      <t>クリコシガク</t>
    </rPh>
    <phoneticPr fontId="2"/>
  </si>
  <si>
    <t>設</t>
    <rPh sb="0" eb="1">
      <t>セツ</t>
    </rPh>
    <phoneticPr fontId="2"/>
  </si>
  <si>
    <t>改</t>
    <rPh sb="0" eb="1">
      <t>カイリョウヒ</t>
    </rPh>
    <phoneticPr fontId="2"/>
  </si>
  <si>
    <t>単独事業分</t>
    <rPh sb="0" eb="2">
      <t>タンドク</t>
    </rPh>
    <rPh sb="2" eb="5">
      <t>ジギョウブン</t>
    </rPh>
    <phoneticPr fontId="2"/>
  </si>
  <si>
    <t>良</t>
    <rPh sb="0" eb="1">
      <t>リョウ</t>
    </rPh>
    <phoneticPr fontId="2"/>
  </si>
  <si>
    <t>継続費逓次繰越額</t>
    <rPh sb="0" eb="2">
      <t>ケイゾク</t>
    </rPh>
    <rPh sb="2" eb="3">
      <t>ヒ</t>
    </rPh>
    <rPh sb="3" eb="4">
      <t>テイ</t>
    </rPh>
    <rPh sb="4" eb="5">
      <t>ツギ</t>
    </rPh>
    <rPh sb="5" eb="8">
      <t>クリコシガク</t>
    </rPh>
    <phoneticPr fontId="2"/>
  </si>
  <si>
    <t>繰  の</t>
    <rPh sb="0" eb="1">
      <t>ク</t>
    </rPh>
    <phoneticPr fontId="2"/>
  </si>
  <si>
    <t>繰越明許費繰越額</t>
    <rPh sb="0" eb="2">
      <t>クリコシ</t>
    </rPh>
    <rPh sb="2" eb="3">
      <t>メイ</t>
    </rPh>
    <rPh sb="3" eb="4">
      <t>キョ</t>
    </rPh>
    <rPh sb="4" eb="5">
      <t>ヒ</t>
    </rPh>
    <rPh sb="5" eb="8">
      <t>クリコシガク</t>
    </rPh>
    <phoneticPr fontId="2"/>
  </si>
  <si>
    <t>の</t>
    <phoneticPr fontId="2"/>
  </si>
  <si>
    <t>越  内</t>
    <rPh sb="0" eb="1">
      <t>コシ</t>
    </rPh>
    <rPh sb="3" eb="4">
      <t>ウチ</t>
    </rPh>
    <phoneticPr fontId="2"/>
  </si>
  <si>
    <t>事故繰越繰越額</t>
    <rPh sb="0" eb="2">
      <t>ジコ</t>
    </rPh>
    <rPh sb="2" eb="4">
      <t>クリコシ</t>
    </rPh>
    <rPh sb="4" eb="7">
      <t>クリコシガク</t>
    </rPh>
    <phoneticPr fontId="2"/>
  </si>
  <si>
    <t>繰</t>
    <rPh sb="0" eb="1">
      <t>ク</t>
    </rPh>
    <phoneticPr fontId="2"/>
  </si>
  <si>
    <t>額  訳</t>
    <rPh sb="0" eb="1">
      <t>ガク</t>
    </rPh>
    <rPh sb="3" eb="4">
      <t>ワケ</t>
    </rPh>
    <phoneticPr fontId="2"/>
  </si>
  <si>
    <t>事  業  繰  越  額</t>
    <rPh sb="0" eb="4">
      <t>ジギョウ</t>
    </rPh>
    <rPh sb="6" eb="13">
      <t>クリコシガク</t>
    </rPh>
    <phoneticPr fontId="2"/>
  </si>
  <si>
    <t>越</t>
    <rPh sb="0" eb="1">
      <t>コシ</t>
    </rPh>
    <phoneticPr fontId="2"/>
  </si>
  <si>
    <t>支  払  繰  延  額</t>
    <rPh sb="0" eb="4">
      <t>シハライ</t>
    </rPh>
    <rPh sb="6" eb="13">
      <t>クリコシガク</t>
    </rPh>
    <phoneticPr fontId="2"/>
  </si>
  <si>
    <t>地方債償還金のうち建設改良のための償還金</t>
    <rPh sb="0" eb="3">
      <t>チホウサイ</t>
    </rPh>
    <rPh sb="3" eb="6">
      <t>ショウカンキン</t>
    </rPh>
    <rPh sb="9" eb="11">
      <t>ケンセツ</t>
    </rPh>
    <rPh sb="11" eb="13">
      <t>カイリョウ</t>
    </rPh>
    <rPh sb="17" eb="20">
      <t>ショウカンキン</t>
    </rPh>
    <phoneticPr fontId="2"/>
  </si>
  <si>
    <t>　建設改良費のうち新増設に関するもの</t>
    <rPh sb="1" eb="3">
      <t>ケンセツ</t>
    </rPh>
    <rPh sb="3" eb="6">
      <t>カイリョウヒ</t>
    </rPh>
    <rPh sb="9" eb="10">
      <t>シン</t>
    </rPh>
    <rPh sb="10" eb="12">
      <t>ゾウセツ</t>
    </rPh>
    <rPh sb="13" eb="14">
      <t>カン</t>
    </rPh>
    <phoneticPr fontId="2"/>
  </si>
  <si>
    <t>　建設改良費のうち改良に関するもの</t>
    <rPh sb="1" eb="3">
      <t>ケンセツ</t>
    </rPh>
    <rPh sb="3" eb="6">
      <t>カイリョウヒ</t>
    </rPh>
    <rPh sb="9" eb="11">
      <t>カイリョウ</t>
    </rPh>
    <rPh sb="12" eb="13">
      <t>カン</t>
    </rPh>
    <phoneticPr fontId="2"/>
  </si>
  <si>
    <t>　収益的収支に関する他会計繰入金合計</t>
    <rPh sb="1" eb="4">
      <t>シュウエキテキ</t>
    </rPh>
    <rPh sb="4" eb="6">
      <t>シュウシ</t>
    </rPh>
    <rPh sb="7" eb="8">
      <t>カン</t>
    </rPh>
    <rPh sb="10" eb="13">
      <t>タカイケイ</t>
    </rPh>
    <rPh sb="13" eb="16">
      <t>クリイレキン</t>
    </rPh>
    <rPh sb="16" eb="18">
      <t>ゴウケイ</t>
    </rPh>
    <phoneticPr fontId="2"/>
  </si>
  <si>
    <t>（１）</t>
    <phoneticPr fontId="2"/>
  </si>
  <si>
    <t>繰出基準に基づく繰入金</t>
    <rPh sb="0" eb="2">
      <t>クリダ</t>
    </rPh>
    <rPh sb="2" eb="4">
      <t>キジュン</t>
    </rPh>
    <rPh sb="5" eb="6">
      <t>モト</t>
    </rPh>
    <rPh sb="8" eb="11">
      <t>クリイレキン</t>
    </rPh>
    <phoneticPr fontId="2"/>
  </si>
  <si>
    <t>（２）</t>
    <phoneticPr fontId="2"/>
  </si>
  <si>
    <t>繰出基準以外の繰入金</t>
    <rPh sb="0" eb="2">
      <t>クリダ</t>
    </rPh>
    <rPh sb="2" eb="4">
      <t>キジュン</t>
    </rPh>
    <rPh sb="4" eb="6">
      <t>イガイ</t>
    </rPh>
    <rPh sb="7" eb="10">
      <t>クリイレキン</t>
    </rPh>
    <phoneticPr fontId="2"/>
  </si>
  <si>
    <t>ア</t>
    <phoneticPr fontId="2"/>
  </si>
  <si>
    <t>繰出基準に基づく事由に係る上乗せ繰入</t>
    <rPh sb="0" eb="2">
      <t>クリダ</t>
    </rPh>
    <rPh sb="2" eb="4">
      <t>キジュン</t>
    </rPh>
    <rPh sb="5" eb="6">
      <t>モト</t>
    </rPh>
    <rPh sb="8" eb="10">
      <t>ジユウ</t>
    </rPh>
    <rPh sb="11" eb="12">
      <t>カカ</t>
    </rPh>
    <rPh sb="13" eb="15">
      <t>ウワノ</t>
    </rPh>
    <rPh sb="16" eb="18">
      <t>クリイレ</t>
    </rPh>
    <phoneticPr fontId="2"/>
  </si>
  <si>
    <t>イ</t>
    <phoneticPr fontId="2"/>
  </si>
  <si>
    <t>繰出基準の事由以外の繰入</t>
    <rPh sb="0" eb="2">
      <t>クリダ</t>
    </rPh>
    <rPh sb="2" eb="4">
      <t>キジュン</t>
    </rPh>
    <rPh sb="5" eb="7">
      <t>ジユウ</t>
    </rPh>
    <rPh sb="7" eb="9">
      <t>イガイ</t>
    </rPh>
    <rPh sb="10" eb="12">
      <t>クリイレ</t>
    </rPh>
    <phoneticPr fontId="2"/>
  </si>
  <si>
    <t>　資本的収支に関する他会計繰入金合計</t>
    <rPh sb="1" eb="4">
      <t>シホンテキ</t>
    </rPh>
    <rPh sb="4" eb="6">
      <t>シュウシ</t>
    </rPh>
    <rPh sb="7" eb="8">
      <t>カン</t>
    </rPh>
    <rPh sb="10" eb="13">
      <t>タカイケイ</t>
    </rPh>
    <rPh sb="13" eb="16">
      <t>クリイレキン</t>
    </rPh>
    <rPh sb="16" eb="18">
      <t>ゴウケイ</t>
    </rPh>
    <phoneticPr fontId="2"/>
  </si>
  <si>
    <t>13．</t>
    <phoneticPr fontId="16"/>
  </si>
  <si>
    <t>14．</t>
    <phoneticPr fontId="16"/>
  </si>
  <si>
    <t>うち</t>
    <phoneticPr fontId="2"/>
  </si>
  <si>
    <t>企業債現在高</t>
    <rPh sb="0" eb="2">
      <t>キギョウ</t>
    </rPh>
    <rPh sb="2" eb="3">
      <t>チホウサイ</t>
    </rPh>
    <rPh sb="3" eb="6">
      <t>ゲンザイダカ</t>
    </rPh>
    <phoneticPr fontId="2"/>
  </si>
  <si>
    <t>政府資金・財政融資</t>
    <rPh sb="0" eb="2">
      <t>セイフ</t>
    </rPh>
    <rPh sb="2" eb="4">
      <t>シキン</t>
    </rPh>
    <rPh sb="5" eb="7">
      <t>ザイセイ</t>
    </rPh>
    <rPh sb="7" eb="9">
      <t>ユウシ</t>
    </rPh>
    <phoneticPr fontId="2"/>
  </si>
  <si>
    <t>政府資金・郵便貯金</t>
    <rPh sb="0" eb="2">
      <t>セイフ</t>
    </rPh>
    <rPh sb="2" eb="4">
      <t>シキン</t>
    </rPh>
    <rPh sb="5" eb="7">
      <t>ユウビン</t>
    </rPh>
    <rPh sb="7" eb="9">
      <t>チョキン</t>
    </rPh>
    <phoneticPr fontId="2"/>
  </si>
  <si>
    <t>政府資金・簡易生命保険</t>
    <rPh sb="0" eb="2">
      <t>セイフ</t>
    </rPh>
    <rPh sb="2" eb="4">
      <t>シキン</t>
    </rPh>
    <rPh sb="5" eb="7">
      <t>カンイ</t>
    </rPh>
    <rPh sb="7" eb="9">
      <t>セイメイ</t>
    </rPh>
    <rPh sb="9" eb="11">
      <t>ホケン</t>
    </rPh>
    <phoneticPr fontId="2"/>
  </si>
  <si>
    <t>公営企業金融公庫</t>
    <rPh sb="0" eb="2">
      <t>コウエイ</t>
    </rPh>
    <rPh sb="2" eb="4">
      <t>キギョウ</t>
    </rPh>
    <rPh sb="4" eb="6">
      <t>キンユウ</t>
    </rPh>
    <rPh sb="6" eb="8">
      <t>コウコ</t>
    </rPh>
    <phoneticPr fontId="2"/>
  </si>
  <si>
    <t>共済組合</t>
    <rPh sb="0" eb="2">
      <t>キョウサイ</t>
    </rPh>
    <rPh sb="2" eb="4">
      <t>クミアイ</t>
    </rPh>
    <phoneticPr fontId="2"/>
  </si>
  <si>
    <t>政府保証付外債</t>
    <rPh sb="0" eb="2">
      <t>セイフ</t>
    </rPh>
    <rPh sb="2" eb="4">
      <t>ホショウ</t>
    </rPh>
    <rPh sb="4" eb="5">
      <t>ツ</t>
    </rPh>
    <rPh sb="5" eb="6">
      <t>ガイ</t>
    </rPh>
    <rPh sb="6" eb="7">
      <t>サイ</t>
    </rPh>
    <phoneticPr fontId="2"/>
  </si>
  <si>
    <t>交付公債</t>
    <rPh sb="0" eb="2">
      <t>コウフ</t>
    </rPh>
    <rPh sb="2" eb="4">
      <t>コウサイ</t>
    </rPh>
    <phoneticPr fontId="2"/>
  </si>
  <si>
    <t>その他</t>
    <rPh sb="2" eb="3">
      <t>ホカ</t>
    </rPh>
    <phoneticPr fontId="2"/>
  </si>
  <si>
    <t>建設改良費等以外経費企業債現在高</t>
  </si>
  <si>
    <t>１.</t>
    <phoneticPr fontId="2"/>
  </si>
  <si>
    <t>（３）</t>
    <phoneticPr fontId="2"/>
  </si>
  <si>
    <t>（４）</t>
    <phoneticPr fontId="2"/>
  </si>
  <si>
    <t>（５）</t>
    <phoneticPr fontId="2"/>
  </si>
  <si>
    <t>（６）</t>
    <phoneticPr fontId="2"/>
  </si>
  <si>
    <t>２.</t>
    <phoneticPr fontId="2"/>
  </si>
  <si>
    <t>（１）</t>
    <phoneticPr fontId="2"/>
  </si>
  <si>
    <t>一時借入金利息</t>
    <rPh sb="5" eb="7">
      <t>リソク</t>
    </rPh>
    <phoneticPr fontId="2"/>
  </si>
  <si>
    <t>　</t>
    <phoneticPr fontId="2"/>
  </si>
  <si>
    <t>（２）</t>
    <phoneticPr fontId="2"/>
  </si>
  <si>
    <t>地方債利息</t>
    <phoneticPr fontId="2"/>
  </si>
  <si>
    <t>（３）</t>
    <phoneticPr fontId="2"/>
  </si>
  <si>
    <t>その他借入金利息</t>
    <phoneticPr fontId="2"/>
  </si>
  <si>
    <t>３.</t>
    <phoneticPr fontId="2"/>
  </si>
  <si>
    <t>４.</t>
    <phoneticPr fontId="2"/>
  </si>
  <si>
    <t>５.</t>
    <phoneticPr fontId="2"/>
  </si>
  <si>
    <t>６.</t>
    <phoneticPr fontId="2"/>
  </si>
  <si>
    <t>７.</t>
    <phoneticPr fontId="2"/>
  </si>
  <si>
    <t>８.</t>
    <phoneticPr fontId="2"/>
  </si>
  <si>
    <t>９.</t>
    <phoneticPr fontId="2"/>
  </si>
  <si>
    <t>10.</t>
    <phoneticPr fontId="2"/>
  </si>
  <si>
    <t>11.</t>
    <phoneticPr fontId="2"/>
  </si>
  <si>
    <t>13.</t>
    <phoneticPr fontId="2"/>
  </si>
  <si>
    <t>14.</t>
    <phoneticPr fontId="2"/>
  </si>
  <si>
    <t>15.</t>
    <phoneticPr fontId="2"/>
  </si>
  <si>
    <t>16.</t>
    <phoneticPr fontId="2"/>
  </si>
  <si>
    <t>渠</t>
    <rPh sb="0" eb="1">
      <t>キョ</t>
    </rPh>
    <phoneticPr fontId="2"/>
  </si>
  <si>
    <t>カ</t>
    <phoneticPr fontId="2"/>
  </si>
  <si>
    <t>計内の訳</t>
    <rPh sb="0" eb="1">
      <t>ケイ</t>
    </rPh>
    <rPh sb="1" eb="2">
      <t>ウチ</t>
    </rPh>
    <phoneticPr fontId="2"/>
  </si>
  <si>
    <t>汚水処理費</t>
    <rPh sb="0" eb="2">
      <t>オスイ</t>
    </rPh>
    <rPh sb="2" eb="5">
      <t>ショリヒ</t>
    </rPh>
    <phoneticPr fontId="2"/>
  </si>
  <si>
    <t>１.</t>
    <phoneticPr fontId="2"/>
  </si>
  <si>
    <t>ポ</t>
    <phoneticPr fontId="2"/>
  </si>
  <si>
    <t>ン</t>
    <phoneticPr fontId="2"/>
  </si>
  <si>
    <t>維</t>
    <rPh sb="0" eb="1">
      <t>イジ</t>
    </rPh>
    <phoneticPr fontId="2"/>
  </si>
  <si>
    <t>プ</t>
    <phoneticPr fontId="2"/>
  </si>
  <si>
    <t>オ</t>
    <phoneticPr fontId="2"/>
  </si>
  <si>
    <t>カ</t>
    <phoneticPr fontId="2"/>
  </si>
  <si>
    <t>キ</t>
    <phoneticPr fontId="2"/>
  </si>
  <si>
    <t>持</t>
    <rPh sb="0" eb="1">
      <t>イジ</t>
    </rPh>
    <phoneticPr fontId="2"/>
  </si>
  <si>
    <t>処</t>
    <rPh sb="0" eb="1">
      <t>ショリジョウ</t>
    </rPh>
    <phoneticPr fontId="2"/>
  </si>
  <si>
    <t>管</t>
    <rPh sb="0" eb="1">
      <t>カンリ</t>
    </rPh>
    <phoneticPr fontId="2"/>
  </si>
  <si>
    <t>理</t>
    <rPh sb="0" eb="1">
      <t>リ</t>
    </rPh>
    <phoneticPr fontId="2"/>
  </si>
  <si>
    <t>オ</t>
    <phoneticPr fontId="2"/>
  </si>
  <si>
    <t>カ</t>
    <phoneticPr fontId="2"/>
  </si>
  <si>
    <t>場</t>
    <rPh sb="0" eb="1">
      <t>バ</t>
    </rPh>
    <phoneticPr fontId="2"/>
  </si>
  <si>
    <t>キ</t>
    <phoneticPr fontId="2"/>
  </si>
  <si>
    <t>(４)</t>
    <phoneticPr fontId="2"/>
  </si>
  <si>
    <t>そ</t>
    <phoneticPr fontId="2"/>
  </si>
  <si>
    <t>の</t>
    <phoneticPr fontId="2"/>
  </si>
  <si>
    <t>他</t>
    <rPh sb="0" eb="1">
      <t>タ</t>
    </rPh>
    <phoneticPr fontId="2"/>
  </si>
  <si>
    <t>合　計　(１)＋(２)＋(３)＋(４)</t>
    <phoneticPr fontId="2"/>
  </si>
  <si>
    <t>合</t>
    <rPh sb="0" eb="1">
      <t>ゴウケイ</t>
    </rPh>
    <phoneticPr fontId="2"/>
  </si>
  <si>
    <t>の</t>
    <phoneticPr fontId="2"/>
  </si>
  <si>
    <t>地方債等利息等</t>
    <rPh sb="0" eb="3">
      <t>チホウサイ</t>
    </rPh>
    <rPh sb="3" eb="4">
      <t>トウ</t>
    </rPh>
    <rPh sb="4" eb="6">
      <t>リソク</t>
    </rPh>
    <rPh sb="6" eb="7">
      <t>トウ</t>
    </rPh>
    <phoneticPr fontId="2"/>
  </si>
  <si>
    <t>２.</t>
    <phoneticPr fontId="2"/>
  </si>
  <si>
    <t>合　計　　（１）＋（２）</t>
    <phoneticPr fontId="2"/>
  </si>
  <si>
    <t>費用総合計</t>
    <rPh sb="0" eb="2">
      <t>ヒヨウ</t>
    </rPh>
    <rPh sb="2" eb="5">
      <t>ソウゴウケイ</t>
    </rPh>
    <phoneticPr fontId="2"/>
  </si>
  <si>
    <t>の内訳総合計</t>
    <rPh sb="1" eb="3">
      <t>ウチワケ</t>
    </rPh>
    <phoneticPr fontId="2"/>
  </si>
  <si>
    <t>使用料対象経費</t>
    <rPh sb="0" eb="3">
      <t>シヨウリョウ</t>
    </rPh>
    <rPh sb="3" eb="5">
      <t>タイショウ</t>
    </rPh>
    <rPh sb="5" eb="7">
      <t>ケイヒ</t>
    </rPh>
    <phoneticPr fontId="2"/>
  </si>
  <si>
    <t>１.</t>
    <phoneticPr fontId="2"/>
  </si>
  <si>
    <t>(２)</t>
    <phoneticPr fontId="2"/>
  </si>
  <si>
    <t>使用料対象体系</t>
    <rPh sb="0" eb="3">
      <t>シヨウリョウ</t>
    </rPh>
    <rPh sb="3" eb="5">
      <t>タイショウ</t>
    </rPh>
    <rPh sb="5" eb="7">
      <t>タイケイ</t>
    </rPh>
    <phoneticPr fontId="2"/>
  </si>
  <si>
    <t>下</t>
    <rPh sb="0" eb="1">
      <t>シタ</t>
    </rPh>
    <phoneticPr fontId="2"/>
  </si>
  <si>
    <t>水量ランク数</t>
    <rPh sb="0" eb="2">
      <t>スイリョウ</t>
    </rPh>
    <rPh sb="5" eb="6">
      <t>スウ</t>
    </rPh>
    <phoneticPr fontId="2"/>
  </si>
  <si>
    <t>累</t>
    <rPh sb="0" eb="1">
      <t>ルイシンセイ</t>
    </rPh>
    <phoneticPr fontId="2"/>
  </si>
  <si>
    <t>イ</t>
    <phoneticPr fontId="2"/>
  </si>
  <si>
    <r>
      <t>最低ランク水量の１m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2">
      <t>サイテイ</t>
    </rPh>
    <rPh sb="5" eb="7">
      <t>スイリョウ</t>
    </rPh>
    <rPh sb="11" eb="13">
      <t>チョウカ</t>
    </rPh>
    <rPh sb="13" eb="15">
      <t>シヨウリョウ</t>
    </rPh>
    <rPh sb="15" eb="16">
      <t>リョウ</t>
    </rPh>
    <rPh sb="17" eb="18">
      <t>エン</t>
    </rPh>
    <phoneticPr fontId="2"/>
  </si>
  <si>
    <t>進</t>
    <rPh sb="0" eb="1">
      <t>シン</t>
    </rPh>
    <phoneticPr fontId="2"/>
  </si>
  <si>
    <r>
      <t>最高ランク水量の１m</t>
    </r>
    <r>
      <rPr>
        <vertAlign val="superscript"/>
        <sz val="7"/>
        <rFont val="ＭＳ ゴシック"/>
        <family val="3"/>
        <charset val="128"/>
      </rPr>
      <t>3</t>
    </r>
    <r>
      <rPr>
        <sz val="7"/>
        <rFont val="ＭＳ ゴシック"/>
        <family val="3"/>
        <charset val="128"/>
      </rPr>
      <t>超過使用料(円/m</t>
    </r>
    <r>
      <rPr>
        <vertAlign val="superscript"/>
        <sz val="7"/>
        <rFont val="ＭＳ ゴシック"/>
        <family val="3"/>
        <charset val="128"/>
      </rPr>
      <t>3</t>
    </r>
    <r>
      <rPr>
        <sz val="7"/>
        <rFont val="ＭＳ ゴシック"/>
        <family val="3"/>
        <charset val="128"/>
      </rPr>
      <t>)</t>
    </r>
    <rPh sb="0" eb="1">
      <t>サイテイ</t>
    </rPh>
    <rPh sb="1" eb="2">
      <t>タカ</t>
    </rPh>
    <rPh sb="5" eb="7">
      <t>スイリョウ</t>
    </rPh>
    <rPh sb="11" eb="13">
      <t>チョウカ</t>
    </rPh>
    <rPh sb="13" eb="15">
      <t>シヨウリョウ</t>
    </rPh>
    <rPh sb="15" eb="16">
      <t>リョウ</t>
    </rPh>
    <rPh sb="17" eb="18">
      <t>エン</t>
    </rPh>
    <phoneticPr fontId="2"/>
  </si>
  <si>
    <t>制</t>
    <rPh sb="0" eb="1">
      <t>セイ</t>
    </rPh>
    <phoneticPr fontId="2"/>
  </si>
  <si>
    <t>エ</t>
    <phoneticPr fontId="2"/>
  </si>
  <si>
    <t>累進度</t>
    <rPh sb="0" eb="3">
      <t>ルイシンド</t>
    </rPh>
    <phoneticPr fontId="2"/>
  </si>
  <si>
    <t>(４)</t>
    <phoneticPr fontId="2"/>
  </si>
  <si>
    <t>徴収時期</t>
    <rPh sb="0" eb="2">
      <t>チョウシュウ</t>
    </rPh>
    <rPh sb="2" eb="4">
      <t>ジキ</t>
    </rPh>
    <phoneticPr fontId="2"/>
  </si>
  <si>
    <t>(５)</t>
    <phoneticPr fontId="2"/>
  </si>
  <si>
    <t>徴収方法</t>
    <rPh sb="0" eb="2">
      <t>チョウシュウ</t>
    </rPh>
    <rPh sb="2" eb="4">
      <t>ホウホウ</t>
    </rPh>
    <phoneticPr fontId="2"/>
  </si>
  <si>
    <t>(６)</t>
    <phoneticPr fontId="2"/>
  </si>
  <si>
    <t>現行使用料施行年月日</t>
    <rPh sb="0" eb="2">
      <t>ゲンコウ</t>
    </rPh>
    <rPh sb="2" eb="4">
      <t>シヨウリョウ</t>
    </rPh>
    <rPh sb="4" eb="5">
      <t>リョウ</t>
    </rPh>
    <rPh sb="5" eb="7">
      <t>セコウ</t>
    </rPh>
    <rPh sb="7" eb="10">
      <t>ネンガッピ</t>
    </rPh>
    <phoneticPr fontId="2"/>
  </si>
  <si>
    <t>(７)</t>
    <phoneticPr fontId="2"/>
  </si>
  <si>
    <t>(８)</t>
    <phoneticPr fontId="2"/>
  </si>
  <si>
    <t>ア</t>
    <phoneticPr fontId="2"/>
  </si>
  <si>
    <t>一般家庭用</t>
    <rPh sb="0" eb="2">
      <t>イッパン</t>
    </rPh>
    <rPh sb="2" eb="5">
      <t>カテイヨウ</t>
    </rPh>
    <phoneticPr fontId="2"/>
  </si>
  <si>
    <t>現</t>
    <rPh sb="0" eb="1">
      <t>ゲンコウ</t>
    </rPh>
    <phoneticPr fontId="2"/>
  </si>
  <si>
    <t>イ</t>
    <phoneticPr fontId="2"/>
  </si>
  <si>
    <t>業務用</t>
    <rPh sb="0" eb="3">
      <t>ギョウムヨウ</t>
    </rPh>
    <phoneticPr fontId="2"/>
  </si>
  <si>
    <t>使</t>
    <rPh sb="0" eb="1">
      <t>シヨウ</t>
    </rPh>
    <phoneticPr fontId="2"/>
  </si>
  <si>
    <t>行</t>
    <rPh sb="0" eb="1">
      <t>コウ</t>
    </rPh>
    <phoneticPr fontId="2"/>
  </si>
  <si>
    <t>ウ</t>
    <phoneticPr fontId="2"/>
  </si>
  <si>
    <t>用</t>
    <rPh sb="0" eb="1">
      <t>ヨウ</t>
    </rPh>
    <phoneticPr fontId="2"/>
  </si>
  <si>
    <t>オ</t>
    <phoneticPr fontId="2"/>
  </si>
  <si>
    <t>料</t>
    <rPh sb="0" eb="1">
      <t>リョウ</t>
    </rPh>
    <phoneticPr fontId="2"/>
  </si>
  <si>
    <t>(９)</t>
    <phoneticPr fontId="2"/>
  </si>
  <si>
    <t>ア</t>
    <phoneticPr fontId="2"/>
  </si>
  <si>
    <r>
      <t xml:space="preserve">            20ｍ</t>
    </r>
    <r>
      <rPr>
        <vertAlign val="superscript"/>
        <sz val="8"/>
        <rFont val="ＭＳ ゴシック"/>
        <family val="3"/>
        <charset val="128"/>
      </rPr>
      <t>3</t>
    </r>
    <r>
      <rPr>
        <sz val="8"/>
        <rFont val="ＭＳ ゴシック"/>
        <family val="3"/>
        <charset val="128"/>
      </rPr>
      <t>／月以下</t>
    </r>
    <rPh sb="17" eb="18">
      <t>ツキ</t>
    </rPh>
    <rPh sb="18" eb="20">
      <t>イカ</t>
    </rPh>
    <phoneticPr fontId="2"/>
  </si>
  <si>
    <t>規模別水量</t>
    <rPh sb="0" eb="1">
      <t>キボ</t>
    </rPh>
    <rPh sb="1" eb="3">
      <t>キボベツ</t>
    </rPh>
    <rPh sb="3" eb="5">
      <t>スイリョウ</t>
    </rPh>
    <phoneticPr fontId="2"/>
  </si>
  <si>
    <t>イ</t>
    <phoneticPr fontId="2"/>
  </si>
  <si>
    <r>
      <t xml:space="preserve">            21ｍ</t>
    </r>
    <r>
      <rPr>
        <vertAlign val="superscript"/>
        <sz val="8"/>
        <rFont val="ＭＳ ゴシック"/>
        <family val="3"/>
        <charset val="128"/>
      </rPr>
      <t>3</t>
    </r>
    <r>
      <rPr>
        <sz val="8"/>
        <rFont val="ＭＳ ゴシック"/>
        <family val="3"/>
        <charset val="128"/>
      </rPr>
      <t>／月～   100ｍ</t>
    </r>
    <r>
      <rPr>
        <vertAlign val="superscript"/>
        <sz val="8"/>
        <rFont val="ＭＳ ゴシック"/>
        <family val="3"/>
        <charset val="128"/>
      </rPr>
      <t>3</t>
    </r>
    <r>
      <rPr>
        <sz val="8"/>
        <rFont val="ＭＳ ゴシック"/>
        <family val="3"/>
        <charset val="128"/>
      </rPr>
      <t>／月</t>
    </r>
    <rPh sb="17" eb="18">
      <t>ツキ</t>
    </rPh>
    <rPh sb="28" eb="29">
      <t>ツキ</t>
    </rPh>
    <phoneticPr fontId="2"/>
  </si>
  <si>
    <t>用</t>
    <rPh sb="0" eb="1">
      <t>シヨウリョウ</t>
    </rPh>
    <phoneticPr fontId="2"/>
  </si>
  <si>
    <t>ウ</t>
    <phoneticPr fontId="2"/>
  </si>
  <si>
    <r>
      <t xml:space="preserve">           101ｍ</t>
    </r>
    <r>
      <rPr>
        <vertAlign val="superscript"/>
        <sz val="8"/>
        <rFont val="ＭＳ ゴシック"/>
        <family val="3"/>
        <charset val="128"/>
      </rPr>
      <t>3</t>
    </r>
    <r>
      <rPr>
        <sz val="8"/>
        <rFont val="ＭＳ ゴシック"/>
        <family val="3"/>
        <charset val="128"/>
      </rPr>
      <t>／月～   200ｍ</t>
    </r>
    <r>
      <rPr>
        <vertAlign val="superscript"/>
        <sz val="8"/>
        <rFont val="ＭＳ ゴシック"/>
        <family val="3"/>
        <charset val="128"/>
      </rPr>
      <t>3</t>
    </r>
    <r>
      <rPr>
        <sz val="8"/>
        <rFont val="ＭＳ ゴシック"/>
        <family val="3"/>
        <charset val="128"/>
      </rPr>
      <t>／月</t>
    </r>
    <rPh sb="17" eb="18">
      <t>ツキ</t>
    </rPh>
    <rPh sb="28" eb="29">
      <t>ツキ</t>
    </rPh>
    <phoneticPr fontId="2"/>
  </si>
  <si>
    <t>エ</t>
    <phoneticPr fontId="2"/>
  </si>
  <si>
    <r>
      <t xml:space="preserve">           201ｍ</t>
    </r>
    <r>
      <rPr>
        <vertAlign val="superscript"/>
        <sz val="8"/>
        <rFont val="ＭＳ ゴシック"/>
        <family val="3"/>
        <charset val="128"/>
      </rPr>
      <t>3</t>
    </r>
    <r>
      <rPr>
        <sz val="8"/>
        <rFont val="ＭＳ ゴシック"/>
        <family val="3"/>
        <charset val="128"/>
      </rPr>
      <t>／月～ 　500ｍ</t>
    </r>
    <r>
      <rPr>
        <vertAlign val="superscript"/>
        <sz val="8"/>
        <rFont val="ＭＳ ゴシック"/>
        <family val="3"/>
        <charset val="128"/>
      </rPr>
      <t>3</t>
    </r>
    <r>
      <rPr>
        <sz val="8"/>
        <rFont val="ＭＳ ゴシック"/>
        <family val="3"/>
        <charset val="128"/>
      </rPr>
      <t>／月</t>
    </r>
    <rPh sb="17" eb="18">
      <t>ツキ</t>
    </rPh>
    <rPh sb="27" eb="28">
      <t>ツキ</t>
    </rPh>
    <phoneticPr fontId="2"/>
  </si>
  <si>
    <r>
      <t xml:space="preserve">       　  501ｍ</t>
    </r>
    <r>
      <rPr>
        <vertAlign val="superscript"/>
        <sz val="8"/>
        <rFont val="ＭＳ ゴシック"/>
        <family val="3"/>
        <charset val="128"/>
      </rPr>
      <t>3</t>
    </r>
    <r>
      <rPr>
        <sz val="8"/>
        <rFont val="ＭＳ ゴシック"/>
        <family val="3"/>
        <charset val="128"/>
      </rPr>
      <t>／月～ 1,000ｍ</t>
    </r>
    <r>
      <rPr>
        <vertAlign val="superscript"/>
        <sz val="8"/>
        <rFont val="ＭＳ ゴシック"/>
        <family val="3"/>
        <charset val="128"/>
      </rPr>
      <t>3</t>
    </r>
    <r>
      <rPr>
        <sz val="8"/>
        <rFont val="ＭＳ ゴシック"/>
        <family val="3"/>
        <charset val="128"/>
      </rPr>
      <t>／月</t>
    </r>
    <rPh sb="16" eb="17">
      <t>ツキ</t>
    </rPh>
    <rPh sb="27" eb="28">
      <t>ツキ</t>
    </rPh>
    <phoneticPr fontId="2"/>
  </si>
  <si>
    <r>
      <t xml:space="preserve">         1,001ｍ</t>
    </r>
    <r>
      <rPr>
        <vertAlign val="superscript"/>
        <sz val="8"/>
        <rFont val="ＭＳ ゴシック"/>
        <family val="3"/>
        <charset val="128"/>
      </rPr>
      <t>3</t>
    </r>
    <r>
      <rPr>
        <sz val="8"/>
        <rFont val="ＭＳ ゴシック"/>
        <family val="3"/>
        <charset val="128"/>
      </rPr>
      <t>／月～ 5,000ｍ</t>
    </r>
    <r>
      <rPr>
        <vertAlign val="superscript"/>
        <sz val="8"/>
        <rFont val="ＭＳ ゴシック"/>
        <family val="3"/>
        <charset val="128"/>
      </rPr>
      <t>3</t>
    </r>
    <r>
      <rPr>
        <sz val="8"/>
        <rFont val="ＭＳ ゴシック"/>
        <family val="3"/>
        <charset val="128"/>
      </rPr>
      <t>／月</t>
    </r>
    <rPh sb="17" eb="18">
      <t>ツキ</t>
    </rPh>
    <rPh sb="28" eb="29">
      <t>ツキ</t>
    </rPh>
    <phoneticPr fontId="2"/>
  </si>
  <si>
    <t>キ</t>
    <phoneticPr fontId="2"/>
  </si>
  <si>
    <r>
      <t xml:space="preserve">         5,001ｍ</t>
    </r>
    <r>
      <rPr>
        <vertAlign val="superscript"/>
        <sz val="8"/>
        <rFont val="ＭＳ ゴシック"/>
        <family val="3"/>
        <charset val="128"/>
      </rPr>
      <t>3</t>
    </r>
    <r>
      <rPr>
        <sz val="8"/>
        <rFont val="ＭＳ ゴシック"/>
        <family val="3"/>
        <charset val="128"/>
      </rPr>
      <t>／月～10,000ｍ</t>
    </r>
    <r>
      <rPr>
        <vertAlign val="superscript"/>
        <sz val="8"/>
        <rFont val="ＭＳ ゴシック"/>
        <family val="3"/>
        <charset val="128"/>
      </rPr>
      <t>3</t>
    </r>
    <r>
      <rPr>
        <sz val="8"/>
        <rFont val="ＭＳ ゴシック"/>
        <family val="3"/>
        <charset val="128"/>
      </rPr>
      <t>／月</t>
    </r>
    <rPh sb="17" eb="18">
      <t>ツキ</t>
    </rPh>
    <rPh sb="28" eb="29">
      <t>ツキ</t>
    </rPh>
    <phoneticPr fontId="2"/>
  </si>
  <si>
    <r>
      <t>(m</t>
    </r>
    <r>
      <rPr>
        <vertAlign val="superscript"/>
        <sz val="8"/>
        <rFont val="ＭＳ ゴシック"/>
        <family val="3"/>
        <charset val="128"/>
      </rPr>
      <t>3</t>
    </r>
    <r>
      <rPr>
        <sz val="8"/>
        <rFont val="ＭＳ ゴシック"/>
        <family val="3"/>
        <charset val="128"/>
      </rPr>
      <t>)</t>
    </r>
    <phoneticPr fontId="2"/>
  </si>
  <si>
    <t>ク</t>
    <phoneticPr fontId="2"/>
  </si>
  <si>
    <r>
      <t xml:space="preserve">   　    10,001m</t>
    </r>
    <r>
      <rPr>
        <vertAlign val="superscript"/>
        <sz val="8"/>
        <rFont val="ＭＳ ゴシック"/>
        <family val="3"/>
        <charset val="128"/>
      </rPr>
      <t>3</t>
    </r>
    <r>
      <rPr>
        <sz val="8"/>
        <rFont val="ＭＳ ゴシック"/>
        <family val="3"/>
        <charset val="128"/>
      </rPr>
      <t>／月以上</t>
    </r>
    <rPh sb="17" eb="18">
      <t>ツキ</t>
    </rPh>
    <rPh sb="18" eb="20">
      <t>イジョウ</t>
    </rPh>
    <phoneticPr fontId="2"/>
  </si>
  <si>
    <t>料</t>
    <rPh sb="0" eb="1">
      <t>シヨウリョウ</t>
    </rPh>
    <phoneticPr fontId="2"/>
  </si>
  <si>
    <t>(10)</t>
    <phoneticPr fontId="2"/>
  </si>
  <si>
    <t>ア</t>
    <phoneticPr fontId="2"/>
  </si>
  <si>
    <t>実質使用料</t>
    <rPh sb="0" eb="2">
      <t>ジッシツ</t>
    </rPh>
    <rPh sb="2" eb="4">
      <t>シヨウリョウ</t>
    </rPh>
    <rPh sb="4" eb="5">
      <t>リョウ</t>
    </rPh>
    <phoneticPr fontId="2"/>
  </si>
  <si>
    <t>実質使用料改定</t>
    <rPh sb="0" eb="2">
      <t>ジッシツ</t>
    </rPh>
    <rPh sb="2" eb="4">
      <t>シヨウリョウ</t>
    </rPh>
    <phoneticPr fontId="2"/>
  </si>
  <si>
    <t>改定率</t>
    <rPh sb="0" eb="2">
      <t>カイテイ</t>
    </rPh>
    <rPh sb="2" eb="3">
      <t>リツ</t>
    </rPh>
    <phoneticPr fontId="2"/>
  </si>
  <si>
    <t>イ</t>
    <phoneticPr fontId="2"/>
  </si>
  <si>
    <t>使  用  料  算  定  期  間  (年)</t>
    <rPh sb="0" eb="4">
      <t>シヨウリョウ</t>
    </rPh>
    <rPh sb="6" eb="7">
      <t>リョウ</t>
    </rPh>
    <rPh sb="9" eb="13">
      <t>サンテイ</t>
    </rPh>
    <rPh sb="15" eb="19">
      <t>キカン</t>
    </rPh>
    <rPh sb="22" eb="23">
      <t>ネン</t>
    </rPh>
    <phoneticPr fontId="2"/>
  </si>
  <si>
    <t>(11)</t>
    <phoneticPr fontId="2"/>
  </si>
  <si>
    <t>消費税及び地方消費税の転嫁状況</t>
    <rPh sb="0" eb="3">
      <t>ショウヒゼイ</t>
    </rPh>
    <rPh sb="3" eb="4">
      <t>オヨ</t>
    </rPh>
    <rPh sb="5" eb="7">
      <t>チホウ</t>
    </rPh>
    <rPh sb="7" eb="10">
      <t>ショウヒゼイ</t>
    </rPh>
    <rPh sb="11" eb="13">
      <t>テンカ</t>
    </rPh>
    <rPh sb="13" eb="15">
      <t>ジョウキョウ</t>
    </rPh>
    <phoneticPr fontId="2"/>
  </si>
  <si>
    <t>流</t>
    <rPh sb="0" eb="1">
      <t>ナガ</t>
    </rPh>
    <phoneticPr fontId="2"/>
  </si>
  <si>
    <t>域</t>
    <rPh sb="0" eb="1">
      <t>イキ</t>
    </rPh>
    <phoneticPr fontId="2"/>
  </si>
  <si>
    <t>負</t>
    <rPh sb="0" eb="1">
      <t>フ</t>
    </rPh>
    <phoneticPr fontId="2"/>
  </si>
  <si>
    <t>担</t>
    <rPh sb="0" eb="1">
      <t>タン</t>
    </rPh>
    <phoneticPr fontId="2"/>
  </si>
  <si>
    <t>金</t>
    <rPh sb="0" eb="1">
      <t>キン</t>
    </rPh>
    <phoneticPr fontId="2"/>
  </si>
  <si>
    <t>ア</t>
    <phoneticPr fontId="2"/>
  </si>
  <si>
    <t>負担金制度採用年月日</t>
    <rPh sb="0" eb="2">
      <t>フタン</t>
    </rPh>
    <rPh sb="2" eb="3">
      <t>ブンタンキン</t>
    </rPh>
    <rPh sb="3" eb="5">
      <t>セイド</t>
    </rPh>
    <rPh sb="5" eb="7">
      <t>サイヨウ</t>
    </rPh>
    <rPh sb="7" eb="10">
      <t>ネンガッピ</t>
    </rPh>
    <phoneticPr fontId="2"/>
  </si>
  <si>
    <t>３.</t>
    <phoneticPr fontId="2"/>
  </si>
  <si>
    <t>受益者負担金</t>
    <rPh sb="0" eb="3">
      <t>ジュエキシャ</t>
    </rPh>
    <rPh sb="3" eb="4">
      <t>フ</t>
    </rPh>
    <rPh sb="4" eb="6">
      <t>ブンタンキン</t>
    </rPh>
    <phoneticPr fontId="2"/>
  </si>
  <si>
    <t>負担率</t>
    <rPh sb="0" eb="3">
      <t>フタンリツ</t>
    </rPh>
    <phoneticPr fontId="2"/>
  </si>
  <si>
    <t>工</t>
    <rPh sb="0" eb="1">
      <t>コウジ</t>
    </rPh>
    <phoneticPr fontId="2"/>
  </si>
  <si>
    <t>年    賦    期    間（年）</t>
    <rPh sb="0" eb="6">
      <t>ネンプ</t>
    </rPh>
    <rPh sb="10" eb="16">
      <t>キカン</t>
    </rPh>
    <rPh sb="17" eb="18">
      <t>ネン</t>
    </rPh>
    <phoneticPr fontId="2"/>
  </si>
  <si>
    <t>㎡   当   た   り   単   価（円/㎡）</t>
    <rPh sb="4" eb="5">
      <t>ア</t>
    </rPh>
    <rPh sb="16" eb="21">
      <t>タンカ</t>
    </rPh>
    <rPh sb="22" eb="23">
      <t>エン</t>
    </rPh>
    <phoneticPr fontId="2"/>
  </si>
  <si>
    <t>オ</t>
    <phoneticPr fontId="2"/>
  </si>
  <si>
    <t>戸   当   た   り   単   価（円/戸）</t>
    <rPh sb="0" eb="1">
      <t>コ</t>
    </rPh>
    <rPh sb="4" eb="5">
      <t>ア</t>
    </rPh>
    <rPh sb="16" eb="21">
      <t>タンカ</t>
    </rPh>
    <rPh sb="22" eb="23">
      <t>エン</t>
    </rPh>
    <rPh sb="24" eb="25">
      <t>コ</t>
    </rPh>
    <phoneticPr fontId="2"/>
  </si>
  <si>
    <t>担</t>
    <rPh sb="0" eb="1">
      <t>タンニン</t>
    </rPh>
    <phoneticPr fontId="2"/>
  </si>
  <si>
    <t>カ</t>
    <phoneticPr fontId="2"/>
  </si>
  <si>
    <t>現行単価施行年月日</t>
    <rPh sb="0" eb="2">
      <t>ゲンコウ</t>
    </rPh>
    <rPh sb="2" eb="4">
      <t>タンカ</t>
    </rPh>
    <rPh sb="4" eb="6">
      <t>セコウ</t>
    </rPh>
    <rPh sb="6" eb="9">
      <t>ネンガッピ</t>
    </rPh>
    <phoneticPr fontId="2"/>
  </si>
  <si>
    <t>キ</t>
    <phoneticPr fontId="2"/>
  </si>
  <si>
    <t>当   年   度   徴   収   額（千円）</t>
    <rPh sb="0" eb="9">
      <t>トウネンド</t>
    </rPh>
    <rPh sb="12" eb="21">
      <t>チョウシュウガク</t>
    </rPh>
    <rPh sb="22" eb="24">
      <t>センエン</t>
    </rPh>
    <phoneticPr fontId="2"/>
  </si>
  <si>
    <t>(２)　流域下水道</t>
    <rPh sb="4" eb="6">
      <t>リュウイキ</t>
    </rPh>
    <rPh sb="6" eb="9">
      <t>ゲスイドウ</t>
    </rPh>
    <phoneticPr fontId="2"/>
  </si>
  <si>
    <t>　　　建設負担金</t>
    <rPh sb="3" eb="5">
      <t>ケンセツ</t>
    </rPh>
    <rPh sb="5" eb="8">
      <t>フタンキン</t>
    </rPh>
    <phoneticPr fontId="2"/>
  </si>
  <si>
    <t>(３)</t>
    <phoneticPr fontId="2"/>
  </si>
  <si>
    <t>その他の負担金当年度徴収額（千円）</t>
    <rPh sb="0" eb="3">
      <t>ソノタ</t>
    </rPh>
    <rPh sb="4" eb="7">
      <t>フタンキン</t>
    </rPh>
    <rPh sb="7" eb="10">
      <t>トウネンド</t>
    </rPh>
    <rPh sb="10" eb="13">
      <t>チョウシュウガク</t>
    </rPh>
    <rPh sb="14" eb="16">
      <t>センエン</t>
    </rPh>
    <phoneticPr fontId="2"/>
  </si>
  <si>
    <t>(４)</t>
    <phoneticPr fontId="2"/>
  </si>
  <si>
    <t>工事負担金当年度徴収額計（千円）</t>
    <rPh sb="0" eb="2">
      <t>コウジ</t>
    </rPh>
    <rPh sb="2" eb="5">
      <t>フタンキン</t>
    </rPh>
    <rPh sb="5" eb="8">
      <t>トウネンド</t>
    </rPh>
    <rPh sb="8" eb="11">
      <t>チョウシュウガク</t>
    </rPh>
    <rPh sb="11" eb="12">
      <t>ケイ</t>
    </rPh>
    <rPh sb="13" eb="15">
      <t>センエン</t>
    </rPh>
    <phoneticPr fontId="2"/>
  </si>
  <si>
    <t>４.</t>
    <phoneticPr fontId="2"/>
  </si>
  <si>
    <t>特 別 の 地 方 債 相 当 額（千円）</t>
    <rPh sb="0" eb="3">
      <t>トクベツ</t>
    </rPh>
    <rPh sb="6" eb="11">
      <t>チホウサイ</t>
    </rPh>
    <rPh sb="12" eb="17">
      <t>ソウトウガク</t>
    </rPh>
    <rPh sb="18" eb="20">
      <t>センエン</t>
    </rPh>
    <phoneticPr fontId="2"/>
  </si>
  <si>
    <t>特地</t>
    <rPh sb="0" eb="1">
      <t>トク</t>
    </rPh>
    <rPh sb="1" eb="2">
      <t>チ</t>
    </rPh>
    <phoneticPr fontId="2"/>
  </si>
  <si>
    <t>過年度分分割交付国庫補助金（千円）</t>
    <rPh sb="0" eb="1">
      <t>カ</t>
    </rPh>
    <rPh sb="1" eb="3">
      <t>ネンド</t>
    </rPh>
    <rPh sb="3" eb="4">
      <t>ブン</t>
    </rPh>
    <rPh sb="4" eb="6">
      <t>ブンカツ</t>
    </rPh>
    <rPh sb="6" eb="8">
      <t>コウフ</t>
    </rPh>
    <rPh sb="8" eb="10">
      <t>コッコ</t>
    </rPh>
    <rPh sb="10" eb="13">
      <t>ホジョキン</t>
    </rPh>
    <rPh sb="14" eb="16">
      <t>センエン</t>
    </rPh>
    <phoneticPr fontId="2"/>
  </si>
  <si>
    <t>別方</t>
    <rPh sb="0" eb="1">
      <t>ベツ</t>
    </rPh>
    <rPh sb="1" eb="2">
      <t>ホウ</t>
    </rPh>
    <phoneticPr fontId="2"/>
  </si>
  <si>
    <t>ウ</t>
    <phoneticPr fontId="2"/>
  </si>
  <si>
    <t>当   年   度   発   行   額 （千円）</t>
    <rPh sb="0" eb="9">
      <t>トウネンド</t>
    </rPh>
    <rPh sb="12" eb="21">
      <t>ハッコウガク</t>
    </rPh>
    <rPh sb="23" eb="25">
      <t>センエン</t>
    </rPh>
    <phoneticPr fontId="2"/>
  </si>
  <si>
    <t>の債</t>
    <rPh sb="1" eb="2">
      <t>サイ</t>
    </rPh>
    <phoneticPr fontId="2"/>
  </si>
  <si>
    <t>エ</t>
    <phoneticPr fontId="2"/>
  </si>
  <si>
    <t>特 別 債 利 子 国 庫 補 助 金（千円）</t>
    <rPh sb="0" eb="3">
      <t>トクベツ</t>
    </rPh>
    <rPh sb="4" eb="5">
      <t>サイ</t>
    </rPh>
    <rPh sb="6" eb="9">
      <t>リシ</t>
    </rPh>
    <rPh sb="10" eb="13">
      <t>コッコ</t>
    </rPh>
    <rPh sb="14" eb="19">
      <t>ホジョキン</t>
    </rPh>
    <rPh sb="20" eb="22">
      <t>センエン</t>
    </rPh>
    <phoneticPr fontId="2"/>
  </si>
  <si>
    <t>５.</t>
    <phoneticPr fontId="2"/>
  </si>
  <si>
    <t>建 設 中 施 設 の 地 方 債 償 還 金（千円）</t>
    <rPh sb="0" eb="5">
      <t>ケンセツチュウ</t>
    </rPh>
    <rPh sb="6" eb="9">
      <t>シセツ</t>
    </rPh>
    <rPh sb="12" eb="15">
      <t>チホウ</t>
    </rPh>
    <rPh sb="15" eb="17">
      <t>キギョウサイ</t>
    </rPh>
    <rPh sb="18" eb="23">
      <t>ショウカンキン</t>
    </rPh>
    <rPh sb="24" eb="26">
      <t>センエン</t>
    </rPh>
    <phoneticPr fontId="2"/>
  </si>
  <si>
    <t>　</t>
    <phoneticPr fontId="2"/>
  </si>
  <si>
    <t>１.</t>
    <phoneticPr fontId="2"/>
  </si>
  <si>
    <t>他会計繰入金</t>
    <phoneticPr fontId="2"/>
  </si>
  <si>
    <t>（２）</t>
    <phoneticPr fontId="2"/>
  </si>
  <si>
    <t>（ア）</t>
    <phoneticPr fontId="2"/>
  </si>
  <si>
    <t>（イ）</t>
    <phoneticPr fontId="2"/>
  </si>
  <si>
    <t>（ウ）</t>
    <phoneticPr fontId="2"/>
  </si>
  <si>
    <t>（エ）</t>
    <phoneticPr fontId="2"/>
  </si>
  <si>
    <t>（オ）</t>
    <phoneticPr fontId="2"/>
  </si>
  <si>
    <t>（カ）</t>
    <phoneticPr fontId="2"/>
  </si>
  <si>
    <t>（キ）</t>
    <phoneticPr fontId="2"/>
  </si>
  <si>
    <t>（ク）</t>
    <phoneticPr fontId="2"/>
  </si>
  <si>
    <t>（ケ）</t>
    <phoneticPr fontId="2"/>
  </si>
  <si>
    <t>（コ）</t>
    <phoneticPr fontId="2"/>
  </si>
  <si>
    <t>（サ）</t>
    <phoneticPr fontId="2"/>
  </si>
  <si>
    <t>（シ）</t>
    <phoneticPr fontId="2"/>
  </si>
  <si>
    <t>（１）</t>
    <phoneticPr fontId="2"/>
  </si>
  <si>
    <t>（ア）</t>
    <phoneticPr fontId="2"/>
  </si>
  <si>
    <t>（イ）</t>
    <phoneticPr fontId="2"/>
  </si>
  <si>
    <t>（ウ）</t>
    <phoneticPr fontId="2"/>
  </si>
  <si>
    <t>（エ）</t>
    <phoneticPr fontId="2"/>
  </si>
  <si>
    <t>(オ)</t>
    <phoneticPr fontId="2"/>
  </si>
  <si>
    <t>合　　　  　    　　計（Ａ）</t>
    <rPh sb="0" eb="14">
      <t>ゴウケイ</t>
    </rPh>
    <phoneticPr fontId="2"/>
  </si>
  <si>
    <t>５.</t>
    <phoneticPr fontId="2"/>
  </si>
  <si>
    <t>そ       の       他（Ｂ）</t>
    <rPh sb="0" eb="17">
      <t>ソノタ</t>
    </rPh>
    <phoneticPr fontId="2"/>
  </si>
  <si>
    <t>６.</t>
    <phoneticPr fontId="2"/>
  </si>
  <si>
    <t>そ       の       他（Ｃ）</t>
    <phoneticPr fontId="2"/>
  </si>
  <si>
    <t>７.</t>
    <phoneticPr fontId="2"/>
  </si>
  <si>
    <t>８.</t>
    <phoneticPr fontId="2"/>
  </si>
  <si>
    <t>11.</t>
    <phoneticPr fontId="2"/>
  </si>
  <si>
    <t>1.</t>
    <phoneticPr fontId="2"/>
  </si>
  <si>
    <t>企業債償還金総合計　</t>
    <phoneticPr fontId="2"/>
  </si>
  <si>
    <t>う　ち</t>
    <phoneticPr fontId="2"/>
  </si>
  <si>
    <t>(千円)</t>
    <rPh sb="1" eb="3">
      <t>センエン</t>
    </rPh>
    <phoneticPr fontId="2"/>
  </si>
  <si>
    <t>普及特別対策債分</t>
    <rPh sb="0" eb="2">
      <t>フキュウ</t>
    </rPh>
    <rPh sb="2" eb="4">
      <t>トクベツ</t>
    </rPh>
    <rPh sb="4" eb="6">
      <t>タイサク</t>
    </rPh>
    <rPh sb="6" eb="8">
      <t>サイブン</t>
    </rPh>
    <phoneticPr fontId="2"/>
  </si>
  <si>
    <t>枠外債分</t>
    <rPh sb="0" eb="2">
      <t>ワクガイ</t>
    </rPh>
    <rPh sb="2" eb="3">
      <t>サイ</t>
    </rPh>
    <rPh sb="3" eb="4">
      <t>ブン</t>
    </rPh>
    <phoneticPr fontId="2"/>
  </si>
  <si>
    <t>借換債収入分等分</t>
    <rPh sb="0" eb="1">
      <t>カ</t>
    </rPh>
    <rPh sb="1" eb="2">
      <t>カ</t>
    </rPh>
    <rPh sb="2" eb="3">
      <t>サイ</t>
    </rPh>
    <rPh sb="3" eb="6">
      <t>シュウニュウブン</t>
    </rPh>
    <rPh sb="6" eb="7">
      <t>トウ</t>
    </rPh>
    <rPh sb="7" eb="8">
      <t>ブン</t>
    </rPh>
    <phoneticPr fontId="2"/>
  </si>
  <si>
    <t>臨時財政特例債等分</t>
    <rPh sb="0" eb="2">
      <t>リンジ</t>
    </rPh>
    <rPh sb="2" eb="4">
      <t>ザイセイ</t>
    </rPh>
    <rPh sb="4" eb="6">
      <t>トクレイ</t>
    </rPh>
    <rPh sb="6" eb="7">
      <t>サイ</t>
    </rPh>
    <rPh sb="7" eb="8">
      <t>トウ</t>
    </rPh>
    <rPh sb="8" eb="9">
      <t>ブン</t>
    </rPh>
    <phoneticPr fontId="2"/>
  </si>
  <si>
    <t>資本費平準化債（～H15分）</t>
    <rPh sb="12" eb="13">
      <t>ブン</t>
    </rPh>
    <phoneticPr fontId="2"/>
  </si>
  <si>
    <t>資本費平準化債（H16～分）</t>
    <rPh sb="12" eb="13">
      <t>ブン</t>
    </rPh>
    <phoneticPr fontId="2"/>
  </si>
  <si>
    <t>未稼働資産債分</t>
    <rPh sb="0" eb="1">
      <t>ミ</t>
    </rPh>
    <rPh sb="1" eb="3">
      <t>カドウ</t>
    </rPh>
    <rPh sb="3" eb="5">
      <t>シサン</t>
    </rPh>
    <rPh sb="5" eb="7">
      <t>サイブン</t>
    </rPh>
    <phoneticPr fontId="2"/>
  </si>
  <si>
    <t>繰上償還分</t>
    <rPh sb="0" eb="2">
      <t>クリアゲ</t>
    </rPh>
    <rPh sb="2" eb="5">
      <t>ショウカンブン</t>
    </rPh>
    <phoneticPr fontId="2"/>
  </si>
  <si>
    <t>企業債利息総合計　</t>
    <rPh sb="3" eb="5">
      <t>リソク</t>
    </rPh>
    <phoneticPr fontId="2"/>
  </si>
  <si>
    <t>財政措置対象分（利息）</t>
    <rPh sb="0" eb="2">
      <t>ザイセイ</t>
    </rPh>
    <rPh sb="2" eb="4">
      <t>ソチ</t>
    </rPh>
    <rPh sb="4" eb="6">
      <t>タイショウ</t>
    </rPh>
    <rPh sb="6" eb="7">
      <t>ブン</t>
    </rPh>
    <rPh sb="8" eb="10">
      <t>リソク</t>
    </rPh>
    <phoneticPr fontId="2"/>
  </si>
  <si>
    <t>高資本対策経費</t>
    <rPh sb="0" eb="3">
      <t>コウシホン</t>
    </rPh>
    <rPh sb="3" eb="5">
      <t>タイサク</t>
    </rPh>
    <rPh sb="5" eb="7">
      <t>ケイヒ</t>
    </rPh>
    <phoneticPr fontId="2"/>
  </si>
  <si>
    <t>地方債取扱諸費等</t>
    <rPh sb="0" eb="3">
      <t>チホウサイ</t>
    </rPh>
    <rPh sb="3" eb="5">
      <t>トリアツカイ</t>
    </rPh>
    <rPh sb="5" eb="7">
      <t>ショヒ</t>
    </rPh>
    <rPh sb="7" eb="8">
      <t>トウ</t>
    </rPh>
    <phoneticPr fontId="2"/>
  </si>
  <si>
    <t>合　計　　（１）＋（２）＋（３）</t>
    <phoneticPr fontId="2"/>
  </si>
  <si>
    <t>総合計の内訳</t>
    <rPh sb="0" eb="1">
      <t>ソウ</t>
    </rPh>
    <rPh sb="1" eb="3">
      <t>ゴウケイ</t>
    </rPh>
    <rPh sb="4" eb="6">
      <t>ウチワケ</t>
    </rPh>
    <phoneticPr fontId="2"/>
  </si>
  <si>
    <t>04</t>
  </si>
  <si>
    <t>05</t>
  </si>
  <si>
    <t>コンビニエンスストア納付制</t>
    <rPh sb="10" eb="12">
      <t>ノウフ</t>
    </rPh>
    <rPh sb="12" eb="13">
      <t>セイ</t>
    </rPh>
    <phoneticPr fontId="2"/>
  </si>
  <si>
    <t>クレジットカード納付制</t>
    <rPh sb="8" eb="10">
      <t>ノウフ</t>
    </rPh>
    <rPh sb="10" eb="11">
      <t>セイ</t>
    </rPh>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</si>
  <si>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</si>
  <si>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</si>
  <si>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</si>
  <si>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補正予算債等の償還に要する経費</t>
    <rPh sb="0" eb="2">
      <t>ホセイ</t>
    </rPh>
    <rPh sb="2" eb="4">
      <t>ヨサン</t>
    </rPh>
    <rPh sb="4" eb="5">
      <t>サイ</t>
    </rPh>
    <rPh sb="5" eb="6">
      <t>トウ</t>
    </rPh>
    <rPh sb="7" eb="9">
      <t>ショウカン</t>
    </rPh>
    <rPh sb="10" eb="11">
      <t>ヨウ</t>
    </rPh>
    <rPh sb="13" eb="15">
      <t>ケイヒ</t>
    </rPh>
    <phoneticPr fontId="2"/>
  </si>
  <si>
    <t>広域化・共同化に要する経費</t>
    <rPh sb="0" eb="3">
      <t>コウイキカ</t>
    </rPh>
    <rPh sb="4" eb="7">
      <t>キョウドウカ</t>
    </rPh>
    <rPh sb="8" eb="9">
      <t>ヨウ</t>
    </rPh>
    <rPh sb="11" eb="13">
      <t>ケイヒ</t>
    </rPh>
    <phoneticPr fontId="2"/>
  </si>
  <si>
    <t>流域下水道の建設に要する経費</t>
    <rPh sb="0" eb="2">
      <t>リュウイキ</t>
    </rPh>
    <rPh sb="2" eb="5">
      <t>ゲスイドウ</t>
    </rPh>
    <rPh sb="6" eb="8">
      <t>ケンセツ</t>
    </rPh>
    <rPh sb="9" eb="10">
      <t>ヨウ</t>
    </rPh>
    <rPh sb="12" eb="14">
      <t>ケイヒ</t>
    </rPh>
    <phoneticPr fontId="2"/>
  </si>
  <si>
    <t>11.</t>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</si>
  <si>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</si>
  <si>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01行02列のうち借換債収入分</t>
    <rPh sb="2" eb="3">
      <t>ギョウ</t>
    </rPh>
    <rPh sb="5" eb="6">
      <t>レツ</t>
    </rPh>
    <rPh sb="9" eb="12">
      <t>カリカエサイ</t>
    </rPh>
    <rPh sb="12" eb="15">
      <t>シュウニュウブン</t>
    </rPh>
    <phoneticPr fontId="2"/>
  </si>
  <si>
    <t>地方債利息総合計</t>
    <rPh sb="0" eb="2">
      <t>チホウ</t>
    </rPh>
    <phoneticPr fontId="2"/>
  </si>
  <si>
    <t>地方債等利息</t>
    <rPh sb="0" eb="3">
      <t>チホウサイ</t>
    </rPh>
    <rPh sb="3" eb="4">
      <t>トウ</t>
    </rPh>
    <rPh sb="4" eb="6">
      <t>リソク</t>
    </rPh>
    <phoneticPr fontId="2"/>
  </si>
  <si>
    <t>資本勘定他会計補助金等</t>
    <rPh sb="0" eb="2">
      <t>シホン</t>
    </rPh>
    <rPh sb="2" eb="4">
      <t>カンジョウ</t>
    </rPh>
    <rPh sb="4" eb="5">
      <t>ホカ</t>
    </rPh>
    <rPh sb="5" eb="7">
      <t>カイケイ</t>
    </rPh>
    <rPh sb="7" eb="10">
      <t>ホジョキン</t>
    </rPh>
    <rPh sb="10" eb="11">
      <t>トウ</t>
    </rPh>
    <phoneticPr fontId="2"/>
  </si>
  <si>
    <t>財政融資資金</t>
    <rPh sb="0" eb="2">
      <t>ザイセイ</t>
    </rPh>
    <rPh sb="2" eb="4">
      <t>ユウシ</t>
    </rPh>
    <rPh sb="4" eb="6">
      <t>シキン</t>
    </rPh>
    <phoneticPr fontId="2"/>
  </si>
  <si>
    <t>４．０％未満</t>
    <rPh sb="4" eb="6">
      <t>ミマン</t>
    </rPh>
    <phoneticPr fontId="2"/>
  </si>
  <si>
    <t>４．０％以上４．５％未満</t>
    <rPh sb="4" eb="6">
      <t>イジョウ</t>
    </rPh>
    <rPh sb="10" eb="12">
      <t>ミマン</t>
    </rPh>
    <phoneticPr fontId="2"/>
  </si>
  <si>
    <t>５．０％以上５．５％未満</t>
    <rPh sb="4" eb="6">
      <t>イジョウ</t>
    </rPh>
    <rPh sb="10" eb="12">
      <t>ミマン</t>
    </rPh>
    <phoneticPr fontId="2"/>
  </si>
  <si>
    <t>５．５％以上６．０％未満</t>
    <rPh sb="4" eb="6">
      <t>イジョウ</t>
    </rPh>
    <rPh sb="10" eb="12">
      <t>ミマン</t>
    </rPh>
    <phoneticPr fontId="2"/>
  </si>
  <si>
    <t>６．０％以上６．５％未満</t>
    <rPh sb="4" eb="6">
      <t>イジョウ</t>
    </rPh>
    <rPh sb="10" eb="12">
      <t>ミマン</t>
    </rPh>
    <phoneticPr fontId="2"/>
  </si>
  <si>
    <t>６．５％以上７．０％未満</t>
    <rPh sb="4" eb="6">
      <t>イジョウ</t>
    </rPh>
    <rPh sb="10" eb="12">
      <t>ミマン</t>
    </rPh>
    <phoneticPr fontId="2"/>
  </si>
  <si>
    <t>７．０％以上７．５％未満</t>
    <rPh sb="4" eb="6">
      <t>イジョウ</t>
    </rPh>
    <rPh sb="10" eb="12">
      <t>ミマン</t>
    </rPh>
    <phoneticPr fontId="2"/>
  </si>
  <si>
    <t>７．５％以上８．０％未満</t>
    <rPh sb="4" eb="6">
      <t>イジョウ</t>
    </rPh>
    <rPh sb="10" eb="12">
      <t>ミマン</t>
    </rPh>
    <phoneticPr fontId="2"/>
  </si>
  <si>
    <t>８．０％以上８．５％未満</t>
    <rPh sb="4" eb="6">
      <t>イジョウ</t>
    </rPh>
    <rPh sb="10" eb="12">
      <t>ミマン</t>
    </rPh>
    <phoneticPr fontId="2"/>
  </si>
  <si>
    <t>８．５％以上</t>
    <rPh sb="4" eb="6">
      <t>イジョウ</t>
    </rPh>
    <phoneticPr fontId="2"/>
  </si>
  <si>
    <t>（１）</t>
  </si>
  <si>
    <t>２．</t>
    <phoneticPr fontId="2"/>
  </si>
  <si>
    <t>（２）</t>
    <phoneticPr fontId="2"/>
  </si>
  <si>
    <t>（３）</t>
    <phoneticPr fontId="2"/>
  </si>
  <si>
    <t>２．</t>
    <phoneticPr fontId="2"/>
  </si>
  <si>
    <t>（４）</t>
    <phoneticPr fontId="2"/>
  </si>
  <si>
    <t>（５）</t>
    <phoneticPr fontId="2"/>
  </si>
  <si>
    <t>（６）</t>
    <phoneticPr fontId="2"/>
  </si>
  <si>
    <t>２．</t>
    <phoneticPr fontId="2"/>
  </si>
  <si>
    <t>（７）</t>
    <phoneticPr fontId="2"/>
  </si>
  <si>
    <t>（８）</t>
    <phoneticPr fontId="2"/>
  </si>
  <si>
    <t>（９）</t>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</si>
  <si>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</si>
  <si>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</si>
  <si>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地方債償還金総合計</t>
    <rPh sb="0" eb="2">
      <t>チホウ</t>
    </rPh>
    <phoneticPr fontId="2"/>
  </si>
  <si>
    <t>地方債償還金のうち汚水に係る分</t>
    <rPh sb="0" eb="3">
      <t>チホウサイ</t>
    </rPh>
    <rPh sb="3" eb="6">
      <t>ショウカンキン</t>
    </rPh>
    <rPh sb="9" eb="11">
      <t>オスイ</t>
    </rPh>
    <rPh sb="12" eb="13">
      <t>カカ</t>
    </rPh>
    <rPh sb="14" eb="15">
      <t>ブン</t>
    </rPh>
    <phoneticPr fontId="2"/>
  </si>
  <si>
    <t>地方債利息のうち汚水に係る分</t>
    <rPh sb="0" eb="3">
      <t>チホウサイ</t>
    </rPh>
    <rPh sb="3" eb="5">
      <t>リソク</t>
    </rPh>
    <rPh sb="8" eb="10">
      <t>オスイ</t>
    </rPh>
    <rPh sb="11" eb="12">
      <t>カカ</t>
    </rPh>
    <rPh sb="13" eb="14">
      <t>ブン</t>
    </rPh>
    <phoneticPr fontId="2"/>
  </si>
  <si>
    <t>（５）</t>
    <phoneticPr fontId="2"/>
  </si>
  <si>
    <t>（５）</t>
    <phoneticPr fontId="2"/>
  </si>
  <si>
    <t>（５）</t>
    <phoneticPr fontId="2"/>
  </si>
  <si>
    <t xml:space="preserve">ⅰ </t>
    <phoneticPr fontId="2"/>
  </si>
  <si>
    <t>地方債利息</t>
    <phoneticPr fontId="2"/>
  </si>
  <si>
    <t xml:space="preserve">ⅱ </t>
    <phoneticPr fontId="2"/>
  </si>
  <si>
    <t>その他借入金利息</t>
    <phoneticPr fontId="2"/>
  </si>
  <si>
    <t>支　給　対　象　人　員　数</t>
    <rPh sb="0" eb="1">
      <t>ササ</t>
    </rPh>
    <rPh sb="2" eb="3">
      <t>キュウ</t>
    </rPh>
    <rPh sb="4" eb="5">
      <t>ツイ</t>
    </rPh>
    <rPh sb="6" eb="7">
      <t>ゾウ</t>
    </rPh>
    <rPh sb="8" eb="9">
      <t>ジン</t>
    </rPh>
    <rPh sb="10" eb="11">
      <t>イン</t>
    </rPh>
    <rPh sb="12" eb="13">
      <t>カズ</t>
    </rPh>
    <phoneticPr fontId="2"/>
  </si>
  <si>
    <t>(人)</t>
    <phoneticPr fontId="2"/>
  </si>
  <si>
    <t>延　　支　　給　　月　　数</t>
    <rPh sb="0" eb="1">
      <t>ノ</t>
    </rPh>
    <rPh sb="3" eb="4">
      <t>ササ</t>
    </rPh>
    <rPh sb="6" eb="7">
      <t>キュウ</t>
    </rPh>
    <rPh sb="9" eb="10">
      <t>ツキ</t>
    </rPh>
    <rPh sb="12" eb="13">
      <t>カズ</t>
    </rPh>
    <phoneticPr fontId="2"/>
  </si>
  <si>
    <t>延　　勤　　続　　年　　数</t>
    <rPh sb="0" eb="1">
      <t>ノ</t>
    </rPh>
    <rPh sb="3" eb="4">
      <t>ツトム</t>
    </rPh>
    <rPh sb="6" eb="7">
      <t>ゾク</t>
    </rPh>
    <rPh sb="9" eb="10">
      <t>トシ</t>
    </rPh>
    <rPh sb="12" eb="13">
      <t>カズ</t>
    </rPh>
    <phoneticPr fontId="2"/>
  </si>
  <si>
    <t>（年）</t>
    <phoneticPr fontId="2"/>
  </si>
  <si>
    <t>(月)</t>
    <phoneticPr fontId="2"/>
  </si>
  <si>
    <t>(年)</t>
    <phoneticPr fontId="2"/>
  </si>
  <si>
    <t>取　得　用　地　面　積</t>
    <rPh sb="0" eb="1">
      <t>トリ</t>
    </rPh>
    <rPh sb="2" eb="3">
      <t>トク</t>
    </rPh>
    <rPh sb="4" eb="5">
      <t>ヨウ</t>
    </rPh>
    <rPh sb="6" eb="7">
      <t>チ</t>
    </rPh>
    <rPh sb="8" eb="9">
      <t>メン</t>
    </rPh>
    <rPh sb="10" eb="11">
      <t>セキ</t>
    </rPh>
    <phoneticPr fontId="2"/>
  </si>
  <si>
    <t>(㎡)</t>
    <phoneticPr fontId="2"/>
  </si>
  <si>
    <t>単 独 事 業 分</t>
    <rPh sb="0" eb="1">
      <t>タン</t>
    </rPh>
    <rPh sb="2" eb="3">
      <t>ドク</t>
    </rPh>
    <rPh sb="4" eb="5">
      <t>コト</t>
    </rPh>
    <rPh sb="6" eb="7">
      <t>ギョウ</t>
    </rPh>
    <rPh sb="8" eb="9">
      <t>ブン</t>
    </rPh>
    <phoneticPr fontId="2"/>
  </si>
  <si>
    <t>上記のうち先行取得用地面積</t>
    <rPh sb="0" eb="2">
      <t>ジョウキ</t>
    </rPh>
    <rPh sb="5" eb="7">
      <t>センコウ</t>
    </rPh>
    <rPh sb="7" eb="9">
      <t>シュトク</t>
    </rPh>
    <rPh sb="9" eb="11">
      <t>ヨウチ</t>
    </rPh>
    <rPh sb="11" eb="13">
      <t>メンセキ</t>
    </rPh>
    <phoneticPr fontId="2"/>
  </si>
  <si>
    <t>元利償還金に対して
繰入れたもの</t>
    <phoneticPr fontId="2"/>
  </si>
  <si>
    <t>再掲
繰入</t>
    <rPh sb="0" eb="2">
      <t>サイケイ</t>
    </rPh>
    <rPh sb="3" eb="5">
      <t>クリイレ</t>
    </rPh>
    <phoneticPr fontId="2"/>
  </si>
  <si>
    <t>合計の内訳</t>
    <rPh sb="0" eb="1">
      <t>ゴウケイ</t>
    </rPh>
    <phoneticPr fontId="2"/>
  </si>
  <si>
    <t>徴収方法</t>
    <rPh sb="0" eb="1">
      <t>チョウシュウ</t>
    </rPh>
    <phoneticPr fontId="2"/>
  </si>
  <si>
    <t>消費税及び地方
消費税の転嫁状況</t>
    <rPh sb="0" eb="3">
      <t>ショウヒゼイ</t>
    </rPh>
    <rPh sb="3" eb="4">
      <t>オヨ</t>
    </rPh>
    <rPh sb="5" eb="7">
      <t>チホウ</t>
    </rPh>
    <phoneticPr fontId="2"/>
  </si>
  <si>
    <t>(円)</t>
    <phoneticPr fontId="2"/>
  </si>
  <si>
    <t>(％)</t>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</si>
  <si>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</si>
  <si>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</si>
  <si>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省令・条例</t>
    <rPh sb="0" eb="2">
      <t>ショウレイ</t>
    </rPh>
    <rPh sb="3" eb="5">
      <t>ジョウレイ</t>
    </rPh>
    <phoneticPr fontId="2"/>
  </si>
  <si>
    <t>実質</t>
    <rPh sb="0" eb="2">
      <t>ジッシツ</t>
    </rPh>
    <phoneticPr fontId="2"/>
  </si>
  <si>
    <t>年賦期間</t>
    <rPh sb="0" eb="2">
      <t>ネンプ</t>
    </rPh>
    <rPh sb="2" eb="4">
      <t>キカン</t>
    </rPh>
    <phoneticPr fontId="2"/>
  </si>
  <si>
    <t>（円/㎡）</t>
    <phoneticPr fontId="2"/>
  </si>
  <si>
    <t>（円/戸）</t>
    <phoneticPr fontId="2"/>
  </si>
  <si>
    <t>㎡当たり単価</t>
    <rPh sb="1" eb="2">
      <t>ア</t>
    </rPh>
    <rPh sb="4" eb="6">
      <t>タンカ</t>
    </rPh>
    <phoneticPr fontId="2"/>
  </si>
  <si>
    <t>戸当たり単価</t>
    <rPh sb="0" eb="1">
      <t>コ</t>
    </rPh>
    <rPh sb="1" eb="2">
      <t>ア</t>
    </rPh>
    <rPh sb="4" eb="6">
      <t>タンカ</t>
    </rPh>
    <phoneticPr fontId="2"/>
  </si>
  <si>
    <t>（千円）</t>
    <phoneticPr fontId="2"/>
  </si>
  <si>
    <t>当年度徴収額</t>
    <rPh sb="0" eb="3">
      <t>トウネンド</t>
    </rPh>
    <rPh sb="3" eb="6">
      <t>チョウシュウガク</t>
    </rPh>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</si>
  <si>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</si>
  <si>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</si>
  <si>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</si>
  <si>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要する経費</t>
    <rPh sb="0" eb="1">
      <t>ヨウ</t>
    </rPh>
    <rPh sb="3" eb="5">
      <t>ケイヒ</t>
    </rPh>
    <phoneticPr fontId="2"/>
  </si>
  <si>
    <t>分流式下水道等に</t>
    <rPh sb="0" eb="2">
      <t>ブンリュウ</t>
    </rPh>
    <rPh sb="2" eb="3">
      <t>シキ</t>
    </rPh>
    <rPh sb="3" eb="6">
      <t>ゲスイドウ</t>
    </rPh>
    <rPh sb="6" eb="7">
      <t>トウ</t>
    </rPh>
    <phoneticPr fontId="2"/>
  </si>
  <si>
    <t>普及特別対策に要する経費</t>
    <rPh sb="0" eb="2">
      <t>フキュウ</t>
    </rPh>
    <rPh sb="2" eb="4">
      <t>トクベツ</t>
    </rPh>
    <rPh sb="4" eb="6">
      <t>タイサク</t>
    </rPh>
    <phoneticPr fontId="2"/>
  </si>
  <si>
    <t>緊急下水道整備特定事業等に要する経費</t>
    <rPh sb="0" eb="2">
      <t>キンキュウ</t>
    </rPh>
    <rPh sb="2" eb="5">
      <t>ゲスイドウ</t>
    </rPh>
    <rPh sb="5" eb="7">
      <t>セイビ</t>
    </rPh>
    <rPh sb="7" eb="9">
      <t>トクテイ</t>
    </rPh>
    <rPh sb="9" eb="11">
      <t>ジギョウ</t>
    </rPh>
    <phoneticPr fontId="2"/>
  </si>
  <si>
    <t>小規模集合排水処理事業に要する経費</t>
    <rPh sb="0" eb="3">
      <t>ショウキボ</t>
    </rPh>
    <rPh sb="3" eb="5">
      <t>シュウゴウ</t>
    </rPh>
    <rPh sb="5" eb="7">
      <t>ハイスイ</t>
    </rPh>
    <rPh sb="7" eb="9">
      <t>ショリ</t>
    </rPh>
    <rPh sb="9" eb="11">
      <t>ジギョウ</t>
    </rPh>
    <phoneticPr fontId="2"/>
  </si>
  <si>
    <t>　　の内訳
建設改良費</t>
    <rPh sb="3" eb="4">
      <t>ウチ</t>
    </rPh>
    <rPh sb="4" eb="5">
      <t>ワケ</t>
    </rPh>
    <rPh sb="6" eb="7">
      <t>ケン</t>
    </rPh>
    <rPh sb="7" eb="8">
      <t>セツ</t>
    </rPh>
    <rPh sb="8" eb="9">
      <t>カイ</t>
    </rPh>
    <rPh sb="9" eb="10">
      <t>ヨ</t>
    </rPh>
    <rPh sb="10" eb="11">
      <t>ヒ</t>
    </rPh>
    <phoneticPr fontId="2"/>
  </si>
  <si>
    <t>資本費</t>
    <rPh sb="0" eb="2">
      <t>シホン</t>
    </rPh>
    <rPh sb="2" eb="3">
      <t>ヒ</t>
    </rPh>
    <phoneticPr fontId="2"/>
  </si>
  <si>
    <t>(１)</t>
    <phoneticPr fontId="2"/>
  </si>
  <si>
    <t>営業収益</t>
    <rPh sb="1" eb="2">
      <t>ギョウ</t>
    </rPh>
    <rPh sb="2" eb="4">
      <t>シュウエキ</t>
    </rPh>
    <phoneticPr fontId="2"/>
  </si>
  <si>
    <t xml:space="preserve">団体名 </t>
    <phoneticPr fontId="2"/>
  </si>
  <si>
    <t>「02行52列」のうち「国の補正予算等」に基づく事業に係る繰入</t>
    <rPh sb="12" eb="13">
      <t>クニ</t>
    </rPh>
    <rPh sb="14" eb="18">
      <t>ホセイヨサン</t>
    </rPh>
    <phoneticPr fontId="2"/>
  </si>
  <si>
    <t>「02行54列」のうち「国の補正予算等」に基づく事業に係る繰入</t>
    <rPh sb="12" eb="13">
      <t>クニ</t>
    </rPh>
    <rPh sb="14" eb="18">
      <t>ホセイヨサン</t>
    </rPh>
    <phoneticPr fontId="2"/>
  </si>
  <si>
    <t>有収率</t>
    <rPh sb="0" eb="1">
      <t>ユウ</t>
    </rPh>
    <rPh sb="2" eb="3">
      <t>リツ</t>
    </rPh>
    <phoneticPr fontId="2"/>
  </si>
  <si>
    <t>(％)</t>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</si>
  <si>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</si>
  <si>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</si>
  <si>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簡易処理</t>
    <rPh sb="0" eb="2">
      <t>カンイ</t>
    </rPh>
    <rPh sb="2" eb="4">
      <t>ショリ</t>
    </rPh>
    <phoneticPr fontId="2"/>
  </si>
  <si>
    <t>01行31列
のうち</t>
    <rPh sb="2" eb="3">
      <t>ギョウ</t>
    </rPh>
    <rPh sb="5" eb="6">
      <t>レツ</t>
    </rPh>
    <phoneticPr fontId="2"/>
  </si>
  <si>
    <t>1年間の修繕・改良・更新管渠延長</t>
    <rPh sb="1" eb="3">
      <t>ネンカン</t>
    </rPh>
    <rPh sb="4" eb="6">
      <t>シュウゼン</t>
    </rPh>
    <rPh sb="7" eb="9">
      <t>カイリョウ</t>
    </rPh>
    <rPh sb="10" eb="12">
      <t>コウシン</t>
    </rPh>
    <rPh sb="12" eb="14">
      <t>カンキョ</t>
    </rPh>
    <rPh sb="14" eb="16">
      <t>エンチョウ</t>
    </rPh>
    <phoneticPr fontId="2"/>
  </si>
  <si>
    <t>うち</t>
    <phoneticPr fontId="2"/>
  </si>
  <si>
    <t>修繕延長</t>
    <rPh sb="0" eb="2">
      <t>シュウゼン</t>
    </rPh>
    <rPh sb="2" eb="4">
      <t>エンチョウ</t>
    </rPh>
    <phoneticPr fontId="2"/>
  </si>
  <si>
    <t>改良・更新延長</t>
    <rPh sb="0" eb="2">
      <t>カイリョウ</t>
    </rPh>
    <rPh sb="3" eb="5">
      <t>コウシン</t>
    </rPh>
    <rPh sb="5" eb="7">
      <t>エンチョウ</t>
    </rPh>
    <phoneticPr fontId="2"/>
  </si>
  <si>
    <t>15.</t>
    <phoneticPr fontId="2"/>
  </si>
  <si>
    <t>料金収入（税抜き）</t>
    <rPh sb="0" eb="2">
      <t>リョウキン</t>
    </rPh>
    <rPh sb="2" eb="4">
      <t>シュウニュウ</t>
    </rPh>
    <rPh sb="5" eb="7">
      <t>ゼイヌ</t>
    </rPh>
    <phoneticPr fontId="2"/>
  </si>
  <si>
    <t>15．</t>
    <phoneticPr fontId="16"/>
  </si>
  <si>
    <t>地方債の償還に要する資金の全部又は一部を一般会計等
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30" eb="32">
      <t>フタン</t>
    </rPh>
    <rPh sb="37" eb="38">
      <t>サダ</t>
    </rPh>
    <rPh sb="42" eb="44">
      <t>バアイ</t>
    </rPh>
    <rPh sb="48" eb="50">
      <t>キンガク</t>
    </rPh>
    <phoneticPr fontId="2"/>
  </si>
  <si>
    <t>一般会計負担分</t>
    <rPh sb="0" eb="2">
      <t>イッパン</t>
    </rPh>
    <rPh sb="2" eb="4">
      <t>カイケイ</t>
    </rPh>
    <rPh sb="4" eb="7">
      <t>フタンブン</t>
    </rPh>
    <phoneticPr fontId="2"/>
  </si>
  <si>
    <t>証書借入分</t>
    <rPh sb="0" eb="2">
      <t>ショウショ</t>
    </rPh>
    <rPh sb="2" eb="4">
      <t>カリイレ</t>
    </rPh>
    <rPh sb="4" eb="5">
      <t>ブン</t>
    </rPh>
    <phoneticPr fontId="2"/>
  </si>
  <si>
    <t>証券借入分</t>
    <rPh sb="0" eb="2">
      <t>ショウケン</t>
    </rPh>
    <rPh sb="2" eb="4">
      <t>カリイレ</t>
    </rPh>
    <rPh sb="4" eb="5">
      <t>ブン</t>
    </rPh>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</si>
  <si>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</si>
  <si>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</si>
  <si>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公害防止事業債分</t>
    <rPh sb="0" eb="2">
      <t>コウガイ</t>
    </rPh>
    <rPh sb="2" eb="4">
      <t>ボウシ</t>
    </rPh>
    <rPh sb="4" eb="6">
      <t>ジギョウ</t>
    </rPh>
    <rPh sb="6" eb="8">
      <t>サイブン</t>
    </rPh>
    <phoneticPr fontId="2"/>
  </si>
  <si>
    <t>４．</t>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</si>
  <si>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</si>
  <si>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</si>
  <si>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施設分析</t>
    <rPh sb="0" eb="2">
      <t>シセツ</t>
    </rPh>
    <rPh sb="2" eb="4">
      <t>ブンセキ</t>
    </rPh>
    <phoneticPr fontId="2"/>
  </si>
  <si>
    <t>（％）</t>
    <phoneticPr fontId="2"/>
  </si>
  <si>
    <t>管路更新率</t>
    <rPh sb="0" eb="2">
      <t>カンロ</t>
    </rPh>
    <rPh sb="2" eb="4">
      <t>コウシン</t>
    </rPh>
    <rPh sb="4" eb="5">
      <t>リツ</t>
    </rPh>
    <phoneticPr fontId="2"/>
  </si>
  <si>
    <t>上記に対する財源としての地方債</t>
    <rPh sb="0" eb="2">
      <t>ジョウキ</t>
    </rPh>
    <rPh sb="3" eb="4">
      <t>タイ</t>
    </rPh>
    <rPh sb="6" eb="8">
      <t>ザイゲン</t>
    </rPh>
    <rPh sb="12" eb="15">
      <t>チホウサイ</t>
    </rPh>
    <phoneticPr fontId="2"/>
  </si>
  <si>
    <t>「02行52列」のうち国の補正予算等に基づく事業に係る繰入</t>
    <rPh sb="11" eb="12">
      <t>クニ</t>
    </rPh>
    <rPh sb="13" eb="15">
      <t>ホセイ</t>
    </rPh>
    <rPh sb="15" eb="17">
      <t>ヨサン</t>
    </rPh>
    <phoneticPr fontId="2"/>
  </si>
  <si>
    <t>「02行54列」のうち国の補正予算等に基づく事業に係る繰入</t>
    <rPh sb="11" eb="12">
      <t>クニ</t>
    </rPh>
    <rPh sb="13" eb="15">
      <t>ホセイ</t>
    </rPh>
    <rPh sb="15" eb="17">
      <t>ヨサン</t>
    </rPh>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</si>
  <si>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</si>
  <si>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経営支援の活用に要する経費</t>
    <rPh sb="0" eb="2">
      <t>ケイエイ</t>
    </rPh>
    <rPh sb="2" eb="4">
      <t>シエン</t>
    </rPh>
    <rPh sb="5" eb="7">
      <t>カツヨウ</t>
    </rPh>
    <rPh sb="8" eb="9">
      <t>ヨウ</t>
    </rPh>
    <rPh sb="11" eb="13">
      <t>ケイヒ</t>
    </rPh>
    <phoneticPr fontId="2"/>
  </si>
  <si>
    <t>補正予算債の償還に要する経費</t>
    <rPh sb="0" eb="2">
      <t>ホセイ</t>
    </rPh>
    <rPh sb="2" eb="4">
      <t>ヨサン</t>
    </rPh>
    <rPh sb="4" eb="5">
      <t>サイ</t>
    </rPh>
    <rPh sb="6" eb="8">
      <t>ショウカン</t>
    </rPh>
    <rPh sb="9" eb="10">
      <t>ヨウ</t>
    </rPh>
    <rPh sb="12" eb="14">
      <t>ケイヒ</t>
    </rPh>
    <phoneticPr fontId="2"/>
  </si>
  <si>
    <r>
      <t>（用地に係る元金償還金</t>
    </r>
    <r>
      <rPr>
        <sz val="5"/>
        <color indexed="10"/>
        <rFont val="ＭＳ ゴシック"/>
        <family val="3"/>
        <charset val="128"/>
      </rPr>
      <t>等</t>
    </r>
    <r>
      <rPr>
        <sz val="5"/>
        <rFont val="ＭＳ ゴシック"/>
        <family val="3"/>
        <charset val="128"/>
      </rPr>
      <t>以外のもの）</t>
    </r>
    <rPh sb="1" eb="3">
      <t>ヨウチ</t>
    </rPh>
    <rPh sb="4" eb="5">
      <t>カカ</t>
    </rPh>
    <rPh sb="6" eb="8">
      <t>ガンキン</t>
    </rPh>
    <rPh sb="8" eb="10">
      <t>ショウカン</t>
    </rPh>
    <rPh sb="10" eb="11">
      <t>キン</t>
    </rPh>
    <rPh sb="11" eb="12">
      <t>トウ</t>
    </rPh>
    <rPh sb="12" eb="14">
      <t>イガイ</t>
    </rPh>
    <phoneticPr fontId="2"/>
  </si>
  <si>
    <r>
      <t>（用地に係る元金償還金</t>
    </r>
    <r>
      <rPr>
        <sz val="7"/>
        <color indexed="10"/>
        <rFont val="ＭＳ ゴシック"/>
        <family val="3"/>
        <charset val="128"/>
      </rPr>
      <t>等</t>
    </r>
    <r>
      <rPr>
        <sz val="7"/>
        <rFont val="ＭＳ ゴシック"/>
        <family val="3"/>
        <charset val="128"/>
      </rPr>
      <t>）</t>
    </r>
    <rPh sb="1" eb="3">
      <t>ヨウチ</t>
    </rPh>
    <rPh sb="4" eb="5">
      <t>カカ</t>
    </rPh>
    <rPh sb="6" eb="8">
      <t>ガンキン</t>
    </rPh>
    <rPh sb="8" eb="11">
      <t>ショウカンキン</t>
    </rPh>
    <rPh sb="11" eb="12">
      <t>トウ</t>
    </rPh>
    <phoneticPr fontId="2"/>
  </si>
  <si>
    <t>（用地に係る元金償還金等以外のもの）</t>
    <rPh sb="1" eb="3">
      <t>ヨウチ</t>
    </rPh>
    <rPh sb="4" eb="5">
      <t>カカ</t>
    </rPh>
    <rPh sb="6" eb="8">
      <t>ガンキン</t>
    </rPh>
    <rPh sb="8" eb="10">
      <t>ショウカン</t>
    </rPh>
    <rPh sb="10" eb="11">
      <t>キン</t>
    </rPh>
    <rPh sb="11" eb="12">
      <t>トウ</t>
    </rPh>
    <rPh sb="12" eb="14">
      <t>イガイ</t>
    </rPh>
    <phoneticPr fontId="2"/>
  </si>
  <si>
    <t>（用地に係る元金償還金等）</t>
    <rPh sb="1" eb="3">
      <t>ヨウチ</t>
    </rPh>
    <rPh sb="4" eb="5">
      <t>カカ</t>
    </rPh>
    <rPh sb="6" eb="8">
      <t>ガンキン</t>
    </rPh>
    <rPh sb="8" eb="11">
      <t>ショウカンキン</t>
    </rPh>
    <rPh sb="11" eb="12">
      <t>トウ</t>
    </rPh>
    <phoneticPr fontId="2"/>
  </si>
  <si>
    <t>下水道事業実施状況</t>
    <phoneticPr fontId="2"/>
  </si>
  <si>
    <t>法非適用</t>
    <rPh sb="0" eb="3">
      <t>ホウヒテキ</t>
    </rPh>
    <rPh sb="3" eb="4">
      <t>ヨウ</t>
    </rPh>
    <phoneticPr fontId="2"/>
  </si>
  <si>
    <t>（円/㎡）</t>
  </si>
  <si>
    <t>実繰入額が基準額を超える部分及び繰出基準の内訳事由以外の実繰入額</t>
    <rPh sb="0" eb="1">
      <t>ジツ</t>
    </rPh>
    <rPh sb="1" eb="3">
      <t>クリイレ</t>
    </rPh>
    <rPh sb="3" eb="4">
      <t>ガク</t>
    </rPh>
    <rPh sb="5" eb="6">
      <t>キジュン</t>
    </rPh>
    <phoneticPr fontId="2"/>
  </si>
  <si>
    <t>実繰入額が基準額を超える部分及び繰出基準の事由以外の実繰入額</t>
    <rPh sb="0" eb="1">
      <t>ジツ</t>
    </rPh>
    <rPh sb="1" eb="4">
      <t>クリイレガク</t>
    </rPh>
    <rPh sb="5" eb="8">
      <t>キジュンガク</t>
    </rPh>
    <rPh sb="9" eb="10">
      <t>コ</t>
    </rPh>
    <rPh sb="12" eb="14">
      <t>ブブン</t>
    </rPh>
    <rPh sb="14" eb="15">
      <t>オヨ</t>
    </rPh>
    <rPh sb="16" eb="17">
      <t>ク</t>
    </rPh>
    <rPh sb="17" eb="18">
      <t>ダ</t>
    </rPh>
    <rPh sb="18" eb="20">
      <t>キジュン</t>
    </rPh>
    <rPh sb="21" eb="22">
      <t>コト</t>
    </rPh>
    <rPh sb="23" eb="25">
      <t>イガイ</t>
    </rPh>
    <rPh sb="26" eb="27">
      <t>ジツ</t>
    </rPh>
    <rPh sb="27" eb="29">
      <t>クリイレ</t>
    </rPh>
    <rPh sb="29" eb="30">
      <t>ガク</t>
    </rPh>
    <phoneticPr fontId="2"/>
  </si>
  <si>
    <t>その他</t>
    <rPh sb="2" eb="3">
      <t>タ</t>
    </rPh>
    <phoneticPr fontId="2"/>
  </si>
  <si>
    <t>「02行49列」の内訳</t>
    <rPh sb="3" eb="4">
      <t>ギョウ</t>
    </rPh>
    <rPh sb="6" eb="7">
      <t>レツ</t>
    </rPh>
    <rPh sb="9" eb="11">
      <t>ウチワケ</t>
    </rPh>
    <phoneticPr fontId="2"/>
  </si>
  <si>
    <t>「02行50列」の内訳</t>
    <rPh sb="3" eb="4">
      <t>ギョウ</t>
    </rPh>
    <rPh sb="6" eb="7">
      <t>レツ</t>
    </rPh>
    <rPh sb="9" eb="11">
      <t>ウチワケ</t>
    </rPh>
    <phoneticPr fontId="2"/>
  </si>
  <si>
    <t>浄化槽費</t>
    <rPh sb="0" eb="3">
      <t>ジョウカソウ</t>
    </rPh>
    <rPh sb="3" eb="4">
      <t>ヒ</t>
    </rPh>
    <phoneticPr fontId="2"/>
  </si>
  <si>
    <t>その他</t>
    <rPh sb="2" eb="3">
      <t>タ</t>
    </rPh>
    <phoneticPr fontId="2"/>
  </si>
  <si>
    <t>「02行50列」の内訳</t>
    <phoneticPr fontId="2"/>
  </si>
  <si>
    <t>ポンプ場費</t>
    <rPh sb="3" eb="5">
      <t>ジョウヒ</t>
    </rPh>
    <phoneticPr fontId="2"/>
  </si>
  <si>
    <t>合計</t>
    <rPh sb="0" eb="2">
      <t>ゴウケイ</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</si>
  <si>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</si>
  <si>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(m</t>
    </r>
    <r>
      <rPr>
        <vertAlign val="superscript"/>
        <sz val="8"/>
        <color theme="1"/>
        <rFont val="ＭＳ ゴシック"/>
        <family val="3"/>
        <charset val="128"/>
      </rPr>
      <t>3</t>
    </r>
    <r>
      <rPr>
        <sz val="8"/>
        <color theme="1"/>
        <rFont val="ＭＳ ゴシック"/>
        <family val="3"/>
        <charset val="128"/>
      </rPr>
      <t>/分)</t>
    </r>
    <rPh sb="4" eb="5">
      <t>フン</t>
    </rPh>
    <phoneticPr fontId="2"/>
  </si>
  <si>
    <r>
      <t>(m</t>
    </r>
    <r>
      <rPr>
        <vertAlign val="superscript"/>
        <sz val="8"/>
        <color theme="1"/>
        <rFont val="ＭＳ ゴシック"/>
        <family val="3"/>
        <charset val="128"/>
      </rPr>
      <t>3</t>
    </r>
    <r>
      <rPr>
        <sz val="8"/>
        <color theme="1"/>
        <rFont val="ＭＳ ゴシック"/>
        <family val="3"/>
        <charset val="128"/>
      </rPr>
      <t>)</t>
    </r>
    <phoneticPr fontId="16"/>
  </si>
  <si>
    <r>
      <t>(m</t>
    </r>
    <r>
      <rPr>
        <vertAlign val="superscript"/>
        <sz val="8"/>
        <color theme="1"/>
        <rFont val="ＭＳ ゴシック"/>
        <family val="3"/>
        <charset val="128"/>
      </rPr>
      <t>3</t>
    </r>
    <r>
      <rPr>
        <sz val="8"/>
        <color theme="1"/>
        <rFont val="ＭＳ ゴシック"/>
        <family val="3"/>
        <charset val="128"/>
      </rPr>
      <t>)</t>
    </r>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</si>
  <si>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</si>
  <si>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rPr>
        <sz val="4"/>
        <color theme="1"/>
        <rFont val="ＭＳ ゴシック"/>
        <family val="3"/>
        <charset val="128"/>
      </rPr>
      <t>　</t>
    </r>
    <r>
      <rPr>
        <sz val="7"/>
        <color theme="1"/>
        <rFont val="ＭＳ ゴシック"/>
        <family val="3"/>
        <charset val="128"/>
      </rPr>
      <t>対象経費
使用料</t>
    </r>
    <rPh sb="6" eb="8">
      <t>シヨウリョウ</t>
    </rPh>
    <rPh sb="8" eb="9">
      <t>リョウ</t>
    </rPh>
    <phoneticPr fontId="2"/>
  </si>
  <si>
    <r>
      <t>最低ランク水量の１m</t>
    </r>
    <r>
      <rPr>
        <vertAlign val="superscript"/>
        <sz val="7"/>
        <color theme="1"/>
        <rFont val="ＭＳ ゴシック"/>
        <family val="3"/>
        <charset val="128"/>
      </rPr>
      <t>3</t>
    </r>
    <r>
      <rPr>
        <sz val="7"/>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</si>
  <si>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7"/>
        <color theme="1"/>
        <rFont val="ＭＳ ゴシック"/>
        <family val="3"/>
        <charset val="128"/>
      </rPr>
      <t>3</t>
    </r>
    <r>
      <rPr>
        <sz val="7"/>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</si>
  <si>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8"/>
        <color theme="1"/>
        <rFont val="ＭＳ ゴシック"/>
        <family val="3"/>
        <charset val="128"/>
      </rPr>
      <t>3</t>
    </r>
    <r>
      <rPr>
        <sz val="8"/>
        <color theme="1"/>
        <rFont val="ＭＳ ゴシック"/>
        <family val="3"/>
        <charset val="128"/>
      </rPr>
      <t>／月</t>
    </r>
    <rPh sb="5" eb="6">
      <t>ツキ</t>
    </rPh>
    <phoneticPr fontId="2"/>
  </si>
  <si>
    <r>
      <t>100ｍ</t>
    </r>
    <r>
      <rPr>
        <vertAlign val="superscript"/>
        <sz val="8"/>
        <color theme="1"/>
        <rFont val="ＭＳ ゴシック"/>
        <family val="3"/>
        <charset val="128"/>
      </rPr>
      <t>3</t>
    </r>
    <r>
      <rPr>
        <sz val="8"/>
        <color theme="1"/>
        <rFont val="ＭＳ ゴシック"/>
        <family val="3"/>
        <charset val="128"/>
      </rPr>
      <t>／月</t>
    </r>
    <rPh sb="6" eb="7">
      <t>ツキ</t>
    </rPh>
    <phoneticPr fontId="2"/>
  </si>
  <si>
    <r>
      <t>500ｍ</t>
    </r>
    <r>
      <rPr>
        <vertAlign val="superscript"/>
        <sz val="8"/>
        <color theme="1"/>
        <rFont val="ＭＳ ゴシック"/>
        <family val="3"/>
        <charset val="128"/>
      </rPr>
      <t>3</t>
    </r>
    <r>
      <rPr>
        <sz val="8"/>
        <color theme="1"/>
        <rFont val="ＭＳ ゴシック"/>
        <family val="3"/>
        <charset val="128"/>
      </rPr>
      <t>／月</t>
    </r>
    <rPh sb="6" eb="7">
      <t>ツキ</t>
    </rPh>
    <phoneticPr fontId="2"/>
  </si>
  <si>
    <r>
      <t>1,000ｍ</t>
    </r>
    <r>
      <rPr>
        <vertAlign val="superscript"/>
        <sz val="8"/>
        <color theme="1"/>
        <rFont val="ＭＳ ゴシック"/>
        <family val="3"/>
        <charset val="128"/>
      </rPr>
      <t>3</t>
    </r>
    <r>
      <rPr>
        <sz val="8"/>
        <color theme="1"/>
        <rFont val="ＭＳ ゴシック"/>
        <family val="3"/>
        <charset val="128"/>
      </rPr>
      <t>／月</t>
    </r>
    <rPh sb="8" eb="9">
      <t>ツキ</t>
    </rPh>
    <phoneticPr fontId="2"/>
  </si>
  <si>
    <r>
      <t>5,000ｍ</t>
    </r>
    <r>
      <rPr>
        <vertAlign val="superscript"/>
        <sz val="8"/>
        <color theme="1"/>
        <rFont val="ＭＳ ゴシック"/>
        <family val="3"/>
        <charset val="128"/>
      </rPr>
      <t>3</t>
    </r>
    <r>
      <rPr>
        <sz val="8"/>
        <color theme="1"/>
        <rFont val="ＭＳ ゴシック"/>
        <family val="3"/>
        <charset val="128"/>
      </rPr>
      <t>／月</t>
    </r>
    <rPh sb="8" eb="9">
      <t>ツキ</t>
    </rPh>
    <phoneticPr fontId="2"/>
  </si>
  <si>
    <r>
      <t>10,000ｍ</t>
    </r>
    <r>
      <rPr>
        <vertAlign val="superscript"/>
        <sz val="8"/>
        <color theme="1"/>
        <rFont val="ＭＳ ゴシック"/>
        <family val="3"/>
        <charset val="128"/>
      </rPr>
      <t>3</t>
    </r>
    <r>
      <rPr>
        <sz val="8"/>
        <color theme="1"/>
        <rFont val="ＭＳ ゴシック"/>
        <family val="3"/>
        <charset val="128"/>
      </rPr>
      <t>／月</t>
    </r>
    <rPh sb="9" eb="10">
      <t>ツキ</t>
    </rPh>
    <phoneticPr fontId="2"/>
  </si>
  <si>
    <r>
      <t xml:space="preserve">            20ｍ</t>
    </r>
    <r>
      <rPr>
        <vertAlign val="superscript"/>
        <sz val="8"/>
        <color theme="1"/>
        <rFont val="ＭＳ ゴシック"/>
        <family val="3"/>
        <charset val="128"/>
      </rPr>
      <t>3</t>
    </r>
    <r>
      <rPr>
        <sz val="8"/>
        <color theme="1"/>
        <rFont val="ＭＳ ゴシック"/>
        <family val="3"/>
        <charset val="128"/>
      </rPr>
      <t>／月以下</t>
    </r>
    <rPh sb="17" eb="18">
      <t>ツキ</t>
    </rPh>
    <rPh sb="18" eb="20">
      <t>イカ</t>
    </rPh>
    <phoneticPr fontId="2"/>
  </si>
  <si>
    <r>
      <t xml:space="preserve">            21ｍ</t>
    </r>
    <r>
      <rPr>
        <vertAlign val="superscript"/>
        <sz val="8"/>
        <color theme="1"/>
        <rFont val="ＭＳ ゴシック"/>
        <family val="3"/>
        <charset val="128"/>
      </rPr>
      <t>3</t>
    </r>
    <r>
      <rPr>
        <sz val="8"/>
        <color theme="1"/>
        <rFont val="ＭＳ ゴシック"/>
        <family val="3"/>
        <charset val="128"/>
      </rPr>
      <t>／月～   100ｍ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</si>
  <si>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101ｍ</t>
    </r>
    <r>
      <rPr>
        <vertAlign val="superscript"/>
        <sz val="8"/>
        <color theme="1"/>
        <rFont val="ＭＳ ゴシック"/>
        <family val="3"/>
        <charset val="128"/>
      </rPr>
      <t>3</t>
    </r>
    <r>
      <rPr>
        <sz val="8"/>
        <color theme="1"/>
        <rFont val="ＭＳ ゴシック"/>
        <family val="3"/>
        <charset val="128"/>
      </rPr>
      <t>／月～   200ｍ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</si>
  <si>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201ｍ</t>
    </r>
    <r>
      <rPr>
        <vertAlign val="superscript"/>
        <sz val="8"/>
        <color theme="1"/>
        <rFont val="ＭＳ ゴシック"/>
        <family val="3"/>
        <charset val="128"/>
      </rPr>
      <t>3</t>
    </r>
    <r>
      <rPr>
        <sz val="8"/>
        <color theme="1"/>
        <rFont val="ＭＳ ゴシック"/>
        <family val="3"/>
        <charset val="128"/>
      </rPr>
      <t>／月～ 　500ｍ</t>
    </r>
    <r>
      <rPr>
        <vertAlign val="superscript"/>
        <sz val="8"/>
        <color theme="1"/>
        <rFont val="ＭＳ ゴシック"/>
        <family val="3"/>
        <charset val="128"/>
      </rPr>
      <t>3</t>
    </r>
    <r>
      <rPr>
        <sz val="8"/>
        <color theme="1"/>
        <rFont val="ＭＳ ゴシック"/>
        <family val="3"/>
        <charset val="128"/>
      </rPr>
      <t>／月</t>
    </r>
    <rPh sb="17" eb="18">
      <t>ツキ</t>
    </rPh>
    <rPh sb="27" eb="28">
      <t>ツキ</t>
    </rPh>
    <phoneticPr fontId="2"/>
  </si>
  <si>
    <r>
      <t xml:space="preserve">       　  501ｍ</t>
    </r>
    <r>
      <rPr>
        <vertAlign val="superscript"/>
        <sz val="8"/>
        <color theme="1"/>
        <rFont val="ＭＳ ゴシック"/>
        <family val="3"/>
        <charset val="128"/>
      </rPr>
      <t>3</t>
    </r>
    <r>
      <rPr>
        <sz val="8"/>
        <color theme="1"/>
        <rFont val="ＭＳ ゴシック"/>
        <family val="3"/>
        <charset val="128"/>
      </rPr>
      <t>／月～ 1,000ｍ</t>
    </r>
    <r>
      <rPr>
        <vertAlign val="superscript"/>
        <sz val="8"/>
        <color theme="1"/>
        <rFont val="ＭＳ ゴシック"/>
        <family val="3"/>
        <charset val="128"/>
      </rPr>
      <t>3</t>
    </r>
    <r>
      <rPr>
        <sz val="8"/>
        <color theme="1"/>
        <rFont val="ＭＳ ゴシック"/>
        <family val="3"/>
        <charset val="128"/>
      </rPr>
      <t>／月</t>
    </r>
    <rPh sb="16" eb="17">
      <t>ツキ</t>
    </rPh>
    <rPh sb="27" eb="28">
      <t>ツキ</t>
    </rPh>
    <phoneticPr fontId="2"/>
  </si>
  <si>
    <r>
      <t xml:space="preserve">         1,001ｍ</t>
    </r>
    <r>
      <rPr>
        <vertAlign val="superscript"/>
        <sz val="8"/>
        <color theme="1"/>
        <rFont val="ＭＳ ゴシック"/>
        <family val="3"/>
        <charset val="128"/>
      </rPr>
      <t>3</t>
    </r>
    <r>
      <rPr>
        <sz val="8"/>
        <color theme="1"/>
        <rFont val="ＭＳ ゴシック"/>
        <family val="3"/>
        <charset val="128"/>
      </rPr>
      <t>／月～ 5,000ｍ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</si>
  <si>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5,001ｍ</t>
    </r>
    <r>
      <rPr>
        <vertAlign val="superscript"/>
        <sz val="8"/>
        <color theme="1"/>
        <rFont val="ＭＳ ゴシック"/>
        <family val="3"/>
        <charset val="128"/>
      </rPr>
      <t>3</t>
    </r>
    <r>
      <rPr>
        <sz val="8"/>
        <color theme="1"/>
        <rFont val="ＭＳ ゴシック"/>
        <family val="3"/>
        <charset val="128"/>
      </rPr>
      <t>／月～10,000ｍ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</si>
  <si>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10,001ｍ</t>
    </r>
    <r>
      <rPr>
        <vertAlign val="superscript"/>
        <sz val="8"/>
        <color theme="1"/>
        <rFont val="ＭＳ ゴシック"/>
        <family val="3"/>
        <charset val="128"/>
      </rPr>
      <t>3</t>
    </r>
    <r>
      <rPr>
        <sz val="8"/>
        <color theme="1"/>
        <rFont val="ＭＳ ゴシック"/>
        <family val="3"/>
        <charset val="128"/>
      </rPr>
      <t>／月以上</t>
    </r>
    <rPh sb="16" eb="17">
      <t>ツキ</t>
    </rPh>
    <rPh sb="17" eb="19">
      <t>イジョウ</t>
    </rPh>
    <phoneticPr fontId="2"/>
  </si>
  <si>
    <r>
      <t>一般家庭用20m</t>
    </r>
    <r>
      <rPr>
        <vertAlign val="superscript"/>
        <sz val="7"/>
        <color theme="1"/>
        <rFont val="ＭＳ ゴシック"/>
        <family val="3"/>
        <charset val="128"/>
      </rPr>
      <t>3</t>
    </r>
    <r>
      <rPr>
        <sz val="7"/>
        <color theme="1"/>
        <rFont val="ＭＳ ゴシック"/>
        <family val="3"/>
        <charset val="128"/>
      </rPr>
      <t>/月</t>
    </r>
    <rPh sb="0" eb="2">
      <t>イッパン</t>
    </rPh>
    <rPh sb="2" eb="5">
      <t>カテイヨウ</t>
    </rPh>
    <rPh sb="10" eb="11">
      <t>ツキ</t>
    </rPh>
    <phoneticPr fontId="2"/>
  </si>
  <si>
    <t>「02行49列」の内訳</t>
    <phoneticPr fontId="2"/>
  </si>
  <si>
    <t>06</t>
    <phoneticPr fontId="2"/>
  </si>
  <si>
    <t>QRｺｰﾄﾞ(ﾊﾞｰｺｰﾄﾞ)決済制</t>
    <rPh sb="15" eb="18">
      <t>ケッサイセイ</t>
    </rPh>
    <phoneticPr fontId="2"/>
  </si>
  <si>
    <t>「01行59列」の内訳</t>
    <rPh sb="3" eb="4">
      <t>ギョウ</t>
    </rPh>
    <rPh sb="6" eb="7">
      <t>レツ</t>
    </rPh>
    <rPh sb="9" eb="11">
      <t>ウチワケ</t>
    </rPh>
    <phoneticPr fontId="2"/>
  </si>
  <si>
    <t>常勤職員</t>
    <rPh sb="0" eb="2">
      <t>ジョウキン</t>
    </rPh>
    <rPh sb="2" eb="4">
      <t>ショクイン</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</si>
  <si>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</si>
  <si>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</si>
  <si>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(ス)</t>
    <phoneticPr fontId="2"/>
  </si>
  <si>
    <t>新型コロナウィルス感染症に係る減収対策のために発行する資金手当債の利子負担の軽減に要する経費</t>
    <rPh sb="0" eb="2">
      <t>シンガタ</t>
    </rPh>
    <rPh sb="9" eb="12">
      <t>カンセンショウ</t>
    </rPh>
    <rPh sb="13" eb="14">
      <t>カカ</t>
    </rPh>
    <rPh sb="15" eb="17">
      <t>ゲンシュウ</t>
    </rPh>
    <rPh sb="17" eb="19">
      <t>タイサク</t>
    </rPh>
    <rPh sb="23" eb="25">
      <t>ハッコウ</t>
    </rPh>
    <rPh sb="27" eb="29">
      <t>シキン</t>
    </rPh>
    <rPh sb="29" eb="31">
      <t>テアテ</t>
    </rPh>
    <rPh sb="31" eb="32">
      <t>サイ</t>
    </rPh>
    <rPh sb="33" eb="35">
      <t>リシ</t>
    </rPh>
    <rPh sb="35" eb="37">
      <t>フタン</t>
    </rPh>
    <rPh sb="38" eb="40">
      <t>ケイゲン</t>
    </rPh>
    <rPh sb="41" eb="42">
      <t>ヨウ</t>
    </rPh>
    <rPh sb="44" eb="46">
      <t>ケイヒ</t>
    </rPh>
    <phoneticPr fontId="2"/>
  </si>
  <si>
    <t>01行35・36列　資本勘定他会計補助金等の内訳</t>
    <rPh sb="2" eb="3">
      <t>ギョウ</t>
    </rPh>
    <rPh sb="8" eb="9">
      <t>レツ</t>
    </rPh>
    <rPh sb="10" eb="12">
      <t>シホン</t>
    </rPh>
    <rPh sb="12" eb="14">
      <t>カンジョウ</t>
    </rPh>
    <rPh sb="14" eb="17">
      <t>タカイケイ</t>
    </rPh>
    <rPh sb="17" eb="20">
      <t>ホジョキン</t>
    </rPh>
    <rPh sb="20" eb="21">
      <t>トウ</t>
    </rPh>
    <rPh sb="22" eb="24">
      <t>ウチワケ</t>
    </rPh>
    <phoneticPr fontId="2"/>
  </si>
  <si>
    <r>
      <t>経営戦略の策定</t>
    </r>
    <r>
      <rPr>
        <sz val="7"/>
        <color rgb="FFFF0000"/>
        <rFont val="ＭＳ ゴシック"/>
        <family val="3"/>
        <charset val="128"/>
      </rPr>
      <t>・改定に</t>
    </r>
    <r>
      <rPr>
        <sz val="7"/>
        <rFont val="ＭＳ ゴシック"/>
        <family val="3"/>
        <charset val="128"/>
      </rPr>
      <t>要する経費</t>
    </r>
    <rPh sb="0" eb="2">
      <t>ケイエイ</t>
    </rPh>
    <rPh sb="2" eb="4">
      <t>センリャク</t>
    </rPh>
    <rPh sb="5" eb="7">
      <t>サクテイ</t>
    </rPh>
    <rPh sb="8" eb="10">
      <t>カイテイ</t>
    </rPh>
    <rPh sb="11" eb="12">
      <t>ヨウ</t>
    </rPh>
    <rPh sb="14" eb="16">
      <t>ケイヒ</t>
    </rPh>
    <phoneticPr fontId="2"/>
  </si>
  <si>
    <t>12.01行27･28列　その他のうち</t>
    <rPh sb="5" eb="6">
      <t>ギョウ</t>
    </rPh>
    <rPh sb="11" eb="12">
      <t>レツ</t>
    </rPh>
    <rPh sb="15" eb="16">
      <t>タ</t>
    </rPh>
    <phoneticPr fontId="2"/>
  </si>
  <si>
    <t>企業債償還金総合計(打切決算未払分を含む)　</t>
    <rPh sb="10" eb="11">
      <t>ウ</t>
    </rPh>
    <rPh sb="11" eb="12">
      <t>キ</t>
    </rPh>
    <rPh sb="12" eb="14">
      <t>ケッサン</t>
    </rPh>
    <rPh sb="14" eb="16">
      <t>ミバラ</t>
    </rPh>
    <rPh sb="16" eb="17">
      <t>ブン</t>
    </rPh>
    <rPh sb="18" eb="19">
      <t>フク</t>
    </rPh>
    <phoneticPr fontId="2"/>
  </si>
  <si>
    <t>02行02列のうち借換債収入分</t>
    <rPh sb="2" eb="3">
      <t>ギョウ</t>
    </rPh>
    <rPh sb="5" eb="6">
      <t>レツ</t>
    </rPh>
    <rPh sb="9" eb="12">
      <t>カリカエサイ</t>
    </rPh>
    <rPh sb="12" eb="15">
      <t>シュウニュウブン</t>
    </rPh>
    <phoneticPr fontId="2"/>
  </si>
  <si>
    <t>6.</t>
    <phoneticPr fontId="2"/>
  </si>
  <si>
    <t>財政措置対象分(元金)(打切決算未払分を含む)
(02行01列から、02列～13列の合計を控除)</t>
    <rPh sb="0" eb="2">
      <t>ザイセイ</t>
    </rPh>
    <rPh sb="2" eb="4">
      <t>ソチ</t>
    </rPh>
    <rPh sb="4" eb="6">
      <t>タイショウ</t>
    </rPh>
    <rPh sb="6" eb="7">
      <t>ブン</t>
    </rPh>
    <rPh sb="8" eb="10">
      <t>ガンキン</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</si>
  <si>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財政措置対象分(元金)(打切決算未払分を含む)
(02行15列から、16列～25列の合計を控除)</t>
    <rPh sb="0" eb="2">
      <t>ザイセイ</t>
    </rPh>
    <rPh sb="2" eb="4">
      <t>ソチ</t>
    </rPh>
    <rPh sb="4" eb="6">
      <t>タイショウ</t>
    </rPh>
    <rPh sb="6" eb="7">
      <t>ブン</t>
    </rPh>
    <rPh sb="8" eb="10">
      <t>ガンキン</t>
    </rPh>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</si>
  <si>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「02行02列」のうち、資本費平準化債収入分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</si>
  <si>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「02行16列」のうち、資本費平準化債収入分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</si>
  <si>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「02行26列」のうち、資本費平準化債収入分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</si>
  <si>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「02行27列」のうち、資本費平準化債収入分</t>
    <rPh sb="3" eb="4">
      <t>ギョウ</t>
    </rPh>
    <rPh sb="6" eb="7">
      <t>レツ</t>
    </rPh>
    <rPh sb="12" eb="15">
      <t>シホンヒ</t>
    </rPh>
    <rPh sb="15" eb="18">
      <t>ヘイジュンカ</t>
    </rPh>
    <rPh sb="18" eb="19">
      <t>サイ</t>
    </rPh>
    <rPh sb="19" eb="21">
      <t>シュウニュウ</t>
    </rPh>
    <rPh sb="21" eb="22">
      <t>ブン</t>
    </rPh>
    <phoneticPr fontId="2"/>
  </si>
  <si>
    <t>地方債償還金のうち汚水に係る分
(打切決算未払分を含む)</t>
    <rPh sb="0" eb="3">
      <t>チホウサイ</t>
    </rPh>
    <rPh sb="3" eb="6">
      <t>ショウカンキン</t>
    </rPh>
    <rPh sb="9" eb="11">
      <t>オスイ</t>
    </rPh>
    <rPh sb="12" eb="13">
      <t>カカ</t>
    </rPh>
    <rPh sb="14" eb="15">
      <t>ブン</t>
    </rPh>
    <rPh sb="17" eb="18">
      <t>ウ</t>
    </rPh>
    <rPh sb="18" eb="19">
      <t>キ</t>
    </rPh>
    <rPh sb="19" eb="21">
      <t>ケッサン</t>
    </rPh>
    <rPh sb="21" eb="23">
      <t>ミハラ</t>
    </rPh>
    <rPh sb="23" eb="24">
      <t>ブン</t>
    </rPh>
    <rPh sb="25" eb="26">
      <t>フク</t>
    </rPh>
    <phoneticPr fontId="2"/>
  </si>
  <si>
    <t>地方債利息のうち汚水に係る分
(打切決算未払分を含む)</t>
    <rPh sb="0" eb="3">
      <t>チホウサイ</t>
    </rPh>
    <rPh sb="3" eb="5">
      <t>リソク</t>
    </rPh>
    <rPh sb="8" eb="10">
      <t>オスイ</t>
    </rPh>
    <rPh sb="11" eb="12">
      <t>カカ</t>
    </rPh>
    <rPh sb="13" eb="14">
      <t>ブン</t>
    </rPh>
    <rPh sb="16" eb="17">
      <t>ウ</t>
    </rPh>
    <rPh sb="17" eb="18">
      <t>キ</t>
    </rPh>
    <rPh sb="18" eb="20">
      <t>ケッサン</t>
    </rPh>
    <rPh sb="20" eb="22">
      <t>ミバラ</t>
    </rPh>
    <rPh sb="22" eb="23">
      <t>ブン</t>
    </rPh>
    <rPh sb="24" eb="25">
      <t>フク</t>
    </rPh>
    <phoneticPr fontId="2"/>
  </si>
  <si>
    <t>7．</t>
    <phoneticPr fontId="2"/>
  </si>
  <si>
    <t>8．</t>
    <phoneticPr fontId="2"/>
  </si>
  <si>
    <t>「02行26列」のうち、雨水に係る分</t>
    <rPh sb="3" eb="4">
      <t>ギョウ</t>
    </rPh>
    <rPh sb="6" eb="7">
      <t>レツ</t>
    </rPh>
    <rPh sb="12" eb="14">
      <t>アマミズ</t>
    </rPh>
    <rPh sb="15" eb="16">
      <t>カカ</t>
    </rPh>
    <rPh sb="17" eb="18">
      <t>ブン</t>
    </rPh>
    <phoneticPr fontId="2"/>
  </si>
  <si>
    <t>「02行27列」のうち、雨水に係る分</t>
    <rPh sb="3" eb="4">
      <t>ギョウ</t>
    </rPh>
    <rPh sb="6" eb="7">
      <t>レツ</t>
    </rPh>
    <rPh sb="12" eb="14">
      <t>アマミズ</t>
    </rPh>
    <rPh sb="15" eb="16">
      <t>カカ</t>
    </rPh>
    <rPh sb="17" eb="18">
      <t>ブン</t>
    </rPh>
    <phoneticPr fontId="2"/>
  </si>
  <si>
    <t>「02行04列」の内訳</t>
    <rPh sb="3" eb="4">
      <t>ギョウ</t>
    </rPh>
    <rPh sb="6" eb="7">
      <t>レツ</t>
    </rPh>
    <rPh sb="9" eb="11">
      <t>ウチワケ</t>
    </rPh>
    <phoneticPr fontId="2"/>
  </si>
  <si>
    <t>その他のうち</t>
    <phoneticPr fontId="2"/>
  </si>
  <si>
    <t>５．</t>
    <phoneticPr fontId="2"/>
  </si>
  <si>
    <t>６．</t>
    <phoneticPr fontId="2"/>
  </si>
  <si>
    <t>７．</t>
    <phoneticPr fontId="2"/>
  </si>
  <si>
    <t>８．</t>
    <phoneticPr fontId="2"/>
  </si>
  <si>
    <t>資本勘定他会計補助金等のうち</t>
    <rPh sb="0" eb="2">
      <t>シホン</t>
    </rPh>
    <rPh sb="2" eb="4">
      <t>カンジョウ</t>
    </rPh>
    <rPh sb="4" eb="7">
      <t>タカイケイ</t>
    </rPh>
    <rPh sb="7" eb="10">
      <t>ホジョキン</t>
    </rPh>
    <rPh sb="10" eb="11">
      <t>トウ</t>
    </rPh>
    <phoneticPr fontId="2"/>
  </si>
  <si>
    <r>
      <t xml:space="preserve">基 準 外 繰 出 金 合 計 </t>
    </r>
    <r>
      <rPr>
        <sz val="6"/>
        <color rgb="FFFF0000"/>
        <rFont val="ＭＳ ゴシック"/>
        <family val="3"/>
        <charset val="128"/>
      </rPr>
      <t>（48）＋（50）＋（52）</t>
    </r>
    <rPh sb="0" eb="1">
      <t>モト</t>
    </rPh>
    <rPh sb="2" eb="3">
      <t>ジュン</t>
    </rPh>
    <rPh sb="4" eb="5">
      <t>ガイ</t>
    </rPh>
    <rPh sb="6" eb="7">
      <t>クリ</t>
    </rPh>
    <rPh sb="8" eb="9">
      <t>デ</t>
    </rPh>
    <rPh sb="10" eb="11">
      <t>キン</t>
    </rPh>
    <rPh sb="12" eb="13">
      <t>ゴウ</t>
    </rPh>
    <rPh sb="14" eb="15">
      <t>ケイ</t>
    </rPh>
    <phoneticPr fontId="2"/>
  </si>
  <si>
    <t>１．職員給与費の内訳</t>
    <rPh sb="2" eb="4">
      <t>ショクイン</t>
    </rPh>
    <rPh sb="4" eb="6">
      <t>キュウヨ</t>
    </rPh>
    <rPh sb="6" eb="7">
      <t>ヒ</t>
    </rPh>
    <rPh sb="8" eb="10">
      <t>ウチワケ</t>
    </rPh>
    <phoneticPr fontId="2"/>
  </si>
  <si>
    <t>手当</t>
    <rPh sb="0" eb="1">
      <t>テ</t>
    </rPh>
    <rPh sb="1" eb="2">
      <t>ア</t>
    </rPh>
    <phoneticPr fontId="2"/>
  </si>
  <si>
    <t>報酬(再掲)</t>
    <rPh sb="0" eb="2">
      <t>ホウシュウ</t>
    </rPh>
    <rPh sb="3" eb="5">
      <t>サイケイ</t>
    </rPh>
    <phoneticPr fontId="2"/>
  </si>
  <si>
    <t>法定福利費</t>
    <rPh sb="0" eb="2">
      <t>ホウテイ</t>
    </rPh>
    <rPh sb="2" eb="5">
      <t>フクリヒ</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</si>
  <si>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</si>
  <si>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</si>
  <si>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01行24列のうち</t>
    <rPh sb="2" eb="3">
      <t>ギョウ</t>
    </rPh>
    <rPh sb="5" eb="6">
      <t>レツ</t>
    </rPh>
    <phoneticPr fontId="2"/>
  </si>
  <si>
    <t>特別減収対策企業債</t>
    <rPh sb="0" eb="2">
      <t>トクベツ</t>
    </rPh>
    <rPh sb="2" eb="4">
      <t>ゲンシュウ</t>
    </rPh>
    <rPh sb="4" eb="6">
      <t>タイサク</t>
    </rPh>
    <rPh sb="6" eb="9">
      <t>キギョウサイ</t>
    </rPh>
    <phoneticPr fontId="2"/>
  </si>
  <si>
    <t>02行21列のうち</t>
    <rPh sb="2" eb="3">
      <t>ギョウ</t>
    </rPh>
    <rPh sb="5" eb="6">
      <t>レツ</t>
    </rPh>
    <phoneticPr fontId="2"/>
  </si>
  <si>
    <t>01行35列のうち</t>
    <rPh sb="2" eb="3">
      <t>ギョウ</t>
    </rPh>
    <rPh sb="5" eb="6">
      <t>レツ</t>
    </rPh>
    <phoneticPr fontId="2"/>
  </si>
  <si>
    <t>02行14列の内訳</t>
    <rPh sb="2" eb="3">
      <t>ギョウ</t>
    </rPh>
    <rPh sb="7" eb="9">
      <t>ウチワケ</t>
    </rPh>
    <phoneticPr fontId="2"/>
  </si>
  <si>
    <t>02行17列の内訳</t>
    <rPh sb="2" eb="3">
      <t>ギョウ</t>
    </rPh>
    <rPh sb="5" eb="6">
      <t>レツ</t>
    </rPh>
    <rPh sb="7" eb="9">
      <t>ウチワケ</t>
    </rPh>
    <phoneticPr fontId="2"/>
  </si>
  <si>
    <t>会計年度任用職員（フルタイム）</t>
    <rPh sb="0" eb="2">
      <t>カイケイ</t>
    </rPh>
    <rPh sb="2" eb="4">
      <t>ネンド</t>
    </rPh>
    <rPh sb="4" eb="6">
      <t>ニンヨウ</t>
    </rPh>
    <rPh sb="6" eb="8">
      <t>ショクイン</t>
    </rPh>
    <phoneticPr fontId="2"/>
  </si>
  <si>
    <t>会計年度任用職員（パートタイム）</t>
    <rPh sb="0" eb="2">
      <t>カイケイ</t>
    </rPh>
    <rPh sb="2" eb="4">
      <t>ネンド</t>
    </rPh>
    <rPh sb="4" eb="6">
      <t>ニンヨウ</t>
    </rPh>
    <rPh sb="6" eb="8">
      <t>ショクイン</t>
    </rPh>
    <phoneticPr fontId="2"/>
  </si>
  <si>
    <t>基 準 外 繰 出 金 合 計 （48）＋（50）＋（52）</t>
    <rPh sb="0" eb="1">
      <t>モト</t>
    </rPh>
    <rPh sb="2" eb="3">
      <t>ジュン</t>
    </rPh>
    <rPh sb="4" eb="5">
      <t>ガイ</t>
    </rPh>
    <rPh sb="6" eb="7">
      <t>クリ</t>
    </rPh>
    <rPh sb="8" eb="9">
      <t>デ</t>
    </rPh>
    <rPh sb="10" eb="11">
      <t>キン</t>
    </rPh>
    <rPh sb="12" eb="13">
      <t>ゴウ</t>
    </rPh>
    <rPh sb="14" eb="15">
      <t>ケイ</t>
    </rPh>
    <phoneticPr fontId="2"/>
  </si>
  <si>
    <t>経営戦略の策定･改定に要する経費</t>
    <rPh sb="0" eb="2">
      <t>ケイエイ</t>
    </rPh>
    <rPh sb="2" eb="4">
      <t>センリャク</t>
    </rPh>
    <rPh sb="5" eb="7">
      <t>サクテイ</t>
    </rPh>
    <rPh sb="8" eb="10">
      <t>カイテイ</t>
    </rPh>
    <rPh sb="11" eb="12">
      <t>ヨウ</t>
    </rPh>
    <rPh sb="14" eb="16">
      <t>ケイヒ</t>
    </rPh>
    <phoneticPr fontId="2"/>
  </si>
  <si>
    <t>経営戦略の策定・改定に要する経費</t>
    <rPh sb="0" eb="2">
      <t>ケイエイ</t>
    </rPh>
    <rPh sb="2" eb="4">
      <t>センリャク</t>
    </rPh>
    <rPh sb="5" eb="7">
      <t>サクテイ</t>
    </rPh>
    <rPh sb="8" eb="10">
      <t>カイテイ</t>
    </rPh>
    <rPh sb="11" eb="12">
      <t>ヨウ</t>
    </rPh>
    <rPh sb="14" eb="16">
      <t>ケイヒ</t>
    </rPh>
    <phoneticPr fontId="2"/>
  </si>
  <si>
    <t>地方債償還金総合計(打切決算未払分を含む)</t>
    <rPh sb="0" eb="2">
      <t>チホウ</t>
    </rPh>
    <rPh sb="10" eb="11">
      <t>ウ</t>
    </rPh>
    <rPh sb="11" eb="12">
      <t>キ</t>
    </rPh>
    <rPh sb="12" eb="14">
      <t>ケッサン</t>
    </rPh>
    <rPh sb="14" eb="16">
      <t>ミバラ</t>
    </rPh>
    <rPh sb="16" eb="17">
      <t>ブン</t>
    </rPh>
    <rPh sb="18" eb="19">
      <t>フク</t>
    </rPh>
    <phoneticPr fontId="2"/>
  </si>
  <si>
    <t>地方債利息総合計(打切決算未払分を含む)</t>
    <rPh sb="0" eb="2">
      <t>チホウ</t>
    </rPh>
    <rPh sb="9" eb="10">
      <t>ウ</t>
    </rPh>
    <rPh sb="10" eb="11">
      <t>キ</t>
    </rPh>
    <rPh sb="11" eb="13">
      <t>ケッサン</t>
    </rPh>
    <rPh sb="13" eb="15">
      <t>ミバラ</t>
    </rPh>
    <rPh sb="15" eb="16">
      <t>ブン</t>
    </rPh>
    <rPh sb="17" eb="18">
      <t>フク</t>
    </rPh>
    <phoneticPr fontId="2"/>
  </si>
  <si>
    <t>財政措置対象分(元金)(打切決算未払分を含む)
(02行01列から、02列～13列の合計を控除)</t>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</si>
  <si>
    <t>「02行02列」のうち資本費平準化債収入分</t>
    <phoneticPr fontId="2"/>
  </si>
  <si>
    <t>「02行16列」のうち資本費平準化債収入分</t>
    <phoneticPr fontId="2"/>
  </si>
  <si>
    <t>「02行26列」のうち資本費平準化債収入分</t>
    <phoneticPr fontId="2"/>
  </si>
  <si>
    <t>「02行27列」のうち資本費平準化債収入分</t>
    <phoneticPr fontId="2"/>
  </si>
  <si>
    <t>地方債償還金のうち汚水に係る分
(打切決算未払分を含む)</t>
    <rPh sb="0" eb="3">
      <t>チホウサイ</t>
    </rPh>
    <rPh sb="3" eb="6">
      <t>ショウカンキン</t>
    </rPh>
    <rPh sb="9" eb="11">
      <t>オスイ</t>
    </rPh>
    <rPh sb="12" eb="13">
      <t>カカ</t>
    </rPh>
    <rPh sb="14" eb="15">
      <t>ブン</t>
    </rPh>
    <rPh sb="17" eb="18">
      <t>ウ</t>
    </rPh>
    <rPh sb="18" eb="19">
      <t>キ</t>
    </rPh>
    <rPh sb="19" eb="21">
      <t>ケッサン</t>
    </rPh>
    <rPh sb="21" eb="23">
      <t>ミバラ</t>
    </rPh>
    <rPh sb="23" eb="24">
      <t>ブン</t>
    </rPh>
    <rPh sb="25" eb="26">
      <t>フク</t>
    </rPh>
    <phoneticPr fontId="2"/>
  </si>
  <si>
    <t>⑧　そ　の　他　（５２表の２）</t>
    <rPh sb="2" eb="7">
      <t>ソノタ</t>
    </rPh>
    <rPh sb="9" eb="12">
      <t>５２ヒョウ</t>
    </rPh>
    <phoneticPr fontId="2"/>
  </si>
  <si>
    <t>⑧　そ　の　他　（５２表の１）</t>
    <rPh sb="2" eb="7">
      <t>ソノタ</t>
    </rPh>
    <rPh sb="9" eb="12">
      <t>５２ヒョウ</t>
    </rPh>
    <phoneticPr fontId="2"/>
  </si>
  <si>
    <t>他会計補助金</t>
    <rPh sb="0" eb="1">
      <t>ホカ</t>
    </rPh>
    <rPh sb="1" eb="3">
      <t>カイケイ</t>
    </rPh>
    <rPh sb="3" eb="6">
      <t>ホジョキン</t>
    </rPh>
    <phoneticPr fontId="2"/>
  </si>
  <si>
    <t>報酬
(再掲)</t>
    <rPh sb="0" eb="2">
      <t>ホウシュウ</t>
    </rPh>
    <rPh sb="4" eb="6">
      <t>サイケイ</t>
    </rPh>
    <phoneticPr fontId="2"/>
  </si>
  <si>
    <t>報酬</t>
    <phoneticPr fontId="2"/>
  </si>
  <si>
    <t>管渠費</t>
    <rPh sb="0" eb="1">
      <t>カン</t>
    </rPh>
    <rPh sb="2" eb="3">
      <t>ヒ</t>
    </rPh>
    <phoneticPr fontId="2"/>
  </si>
  <si>
    <t>01行62列のうち</t>
    <rPh sb="2" eb="3">
      <t>ギョウ</t>
    </rPh>
    <rPh sb="5" eb="6">
      <t>レツ</t>
    </rPh>
    <phoneticPr fontId="2"/>
  </si>
  <si>
    <t>緊急自然災害防止対策事業債</t>
    <rPh sb="0" eb="2">
      <t>キンキュウ</t>
    </rPh>
    <rPh sb="2" eb="4">
      <t>シゼン</t>
    </rPh>
    <rPh sb="4" eb="6">
      <t>サイガイ</t>
    </rPh>
    <rPh sb="6" eb="8">
      <t>ボウシ</t>
    </rPh>
    <rPh sb="8" eb="10">
      <t>タイサク</t>
    </rPh>
    <rPh sb="10" eb="13">
      <t>ジギョウサイ</t>
    </rPh>
    <phoneticPr fontId="2"/>
  </si>
  <si>
    <t>H 10.04.01</t>
    <phoneticPr fontId="2"/>
  </si>
  <si>
    <t>H 02.10.01</t>
    <phoneticPr fontId="2"/>
  </si>
  <si>
    <t>○</t>
  </si>
  <si>
    <t>○</t>
    <phoneticPr fontId="2"/>
  </si>
  <si>
    <t xml:space="preserve"> H 25.04.01</t>
    <phoneticPr fontId="2"/>
  </si>
  <si>
    <t>H 22.04.01</t>
    <phoneticPr fontId="2"/>
  </si>
  <si>
    <t>H 18.06.01</t>
    <phoneticPr fontId="2"/>
  </si>
  <si>
    <t>H 02.04.01</t>
    <phoneticPr fontId="2"/>
  </si>
  <si>
    <t>H 09.06.24</t>
    <phoneticPr fontId="2"/>
  </si>
  <si>
    <t>H 09.09.30</t>
    <phoneticPr fontId="2"/>
  </si>
  <si>
    <t>H 02.01.01</t>
    <phoneticPr fontId="2"/>
  </si>
  <si>
    <r>
      <t>財政措置対象分(利息)</t>
    </r>
    <r>
      <rPr>
        <sz val="6"/>
        <color theme="1"/>
        <rFont val="ＭＳ ゴシック"/>
        <family val="3"/>
        <charset val="128"/>
      </rPr>
      <t>(打切決算未払分を含む)
(02行15列から、16列～25列の合計を控除)</t>
    </r>
    <rPh sb="12" eb="13">
      <t>ウ</t>
    </rPh>
    <rPh sb="13" eb="14">
      <t>キ</t>
    </rPh>
    <rPh sb="14" eb="16">
      <t>ケッサン</t>
    </rPh>
    <rPh sb="16" eb="18">
      <t>ミバラ</t>
    </rPh>
    <rPh sb="18" eb="19">
      <t>ブン</t>
    </rPh>
    <rPh sb="20" eb="21">
      <t>フク</t>
    </rPh>
    <rPh sb="27" eb="28">
      <t>ギョウ</t>
    </rPh>
    <rPh sb="30" eb="31">
      <t>レツ</t>
    </rPh>
    <rPh sb="36" eb="37">
      <t>レツ</t>
    </rPh>
    <rPh sb="40" eb="41">
      <t>レツ</t>
    </rPh>
    <rPh sb="42" eb="44">
      <t>ゴウケイ</t>
    </rPh>
    <rPh sb="45" eb="47">
      <t>コウジョ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</si>
</sst>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176" formatCode="0_ "/>
    <numFmt numFmtId="177" formatCode="#,##0_ "/>
    <numFmt numFmtId="178" formatCode="0.0_);[Red]\(0.0\)"/>
    <numFmt numFmtId="179" formatCode="#,##0\ ;&quot;△&quot;\ #,##0\ "/>
    <numFmt numFmtId="180" formatCode="#,##0.0\ ;&quot;△&quot;\ #,##0.0\ "/>
    <numFmt numFmtId="181" formatCode="#,##0.00\ ;&quot;△&quot;\ #,##0.00\ "/>
    <numFmt numFmtId="182" formatCode="[$-411]ge\.m\.d;@"/>
    <numFmt numFmtId="183" formatCode="#,##0.00_);[Red]\(#,##0.00\)"/>
    <numFmt numFmtId="184" formatCode="0.0_ "/>
    <numFmt numFmtId="185" formatCode="#,##0.0\ ;&quot;△&quot;\ #,##0.0\ ;_ @_ "/>
  </numFmts>
  <fonts count="52"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1"/>
      <name val="ＭＳ ゴシック"/>
      <family val="3"/>
      <charset val="128"/>
    </font>
    <font>
      <sz val="8"/>
      <name val="ＭＳ ゴシック"/>
      <family val="3"/>
      <charset val="128"/>
    </font>
    <font>
      <sz val="6"/>
      <name val="ＭＳ ゴシック"/>
      <family val="3"/>
      <charset val="128"/>
    </font>
    <font>
      <sz val="7"/>
      <name val="ＭＳ ゴシック"/>
      <family val="3"/>
      <charset val="128"/>
    </font>
    <font>
      <sz val="7.5"/>
      <name val="ＭＳ ゴシック"/>
      <family val="3"/>
      <charset val="128"/>
    </font>
    <font>
      <vertAlign val="superscript"/>
      <sz val="8"/>
      <name val="ＭＳ ゴシック"/>
      <family val="3"/>
      <charset val="128"/>
    </font>
    <font>
      <b/>
      <sz val="11"/>
      <name val="ＭＳ ゴシック"/>
      <family val="3"/>
      <charset val="128"/>
    </font>
    <font>
      <sz val="11"/>
      <name val="ＭＳ Ｐゴシック"/>
      <family val="3"/>
      <charset val="128"/>
    </font>
    <font>
      <sz val="8"/>
      <name val="ＭＳ Ｐゴシック"/>
      <family val="3"/>
      <charset val="128"/>
    </font>
    <font>
      <sz val="5"/>
      <name val="ＭＳ ゴシック"/>
      <family val="3"/>
      <charset val="128"/>
    </font>
    <font>
      <vertAlign val="superscript"/>
      <sz val="7"/>
      <name val="ＭＳ ゴシック"/>
      <family val="3"/>
      <charset val="128"/>
    </font>
    <font>
      <sz val="12"/>
      <name val="ＭＳ 明朝"/>
      <family val="1"/>
      <charset val="128"/>
    </font>
    <font>
      <sz val="6"/>
      <name val="ＭＳ Ｐ明朝"/>
      <family val="1"/>
      <charset val="128"/>
    </font>
    <font>
      <sz val="10"/>
      <color indexed="8"/>
      <name val="ＭＳ ゴシック"/>
      <family val="3"/>
      <charset val="128"/>
    </font>
    <font>
      <sz val="9"/>
      <name val="ＭＳ Ｐゴシック"/>
      <family val="3"/>
      <charset val="128"/>
    </font>
    <font>
      <b/>
      <i/>
      <sz val="8"/>
      <name val="ＭＳ ゴシック"/>
      <family val="3"/>
      <charset val="128"/>
    </font>
    <font>
      <sz val="6.5"/>
      <name val="ＭＳ ゴシック"/>
      <family val="3"/>
      <charset val="128"/>
    </font>
    <font>
      <sz val="7"/>
      <color indexed="10"/>
      <name val="ＭＳ ゴシック"/>
      <family val="3"/>
      <charset val="128"/>
    </font>
    <font>
      <sz val="5"/>
      <color indexed="10"/>
      <name val="ＭＳ ゴシック"/>
      <family val="3"/>
      <charset val="128"/>
    </font>
    <font>
      <sz val="11"/>
      <color theme="1"/>
      <name val="ＭＳ Ｐゴシック"/>
      <family val="3"/>
      <charset val="128"/>
      <scheme val="minor"/>
    </font>
    <font>
      <sz val="8"/>
      <color rgb="FFFF0000"/>
      <name val="ＭＳ ゴシック"/>
      <family val="3"/>
      <charset val="128"/>
    </font>
    <font>
      <sz val="9"/>
      <color rgb="FFFF0000"/>
      <name val="ＭＳ ゴシック"/>
      <family val="3"/>
      <charset val="128"/>
    </font>
    <font>
      <sz val="7"/>
      <color rgb="FFFF0000"/>
      <name val="ＭＳ ゴシック"/>
      <family val="3"/>
      <charset val="128"/>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7"/>
      <color theme="1"/>
      <name val="ＭＳ ゴシック"/>
      <family val="3"/>
      <charset val="128"/>
    </font>
    <font>
      <sz val="6"/>
      <color theme="1"/>
      <name val="ＭＳ ゴシック"/>
      <family val="3"/>
      <charset val="128"/>
    </font>
    <font>
      <b/>
      <sz val="8"/>
      <color theme="1"/>
      <name val="ＭＳ ゴシック"/>
      <family val="3"/>
      <charset val="128"/>
    </font>
    <font>
      <sz val="5.5"/>
      <color theme="1"/>
      <name val="ＭＳ ゴシック"/>
      <family val="3"/>
      <charset val="128"/>
    </font>
    <font>
      <sz val="4.5"/>
      <color theme="1"/>
      <name val="ＭＳ ゴシック"/>
      <family val="3"/>
      <charset val="128"/>
    </font>
    <font>
      <sz val="5"/>
      <color theme="1"/>
      <name val="ＭＳ ゴシック"/>
      <family val="3"/>
      <charset val="128"/>
    </font>
    <font>
      <sz val="10"/>
      <color theme="1"/>
      <name val="ＭＳ ゴシック"/>
      <family val="3"/>
      <charset val="128"/>
    </font>
    <font>
      <sz val="7.5"/>
      <color theme="1"/>
      <name val="ＭＳ ゴシック"/>
      <family val="3"/>
      <charset val="128"/>
    </font>
    <font>
      <b/>
      <i/>
      <sz val="8"/>
      <color theme="1"/>
      <name val="ＭＳ ゴシック"/>
      <family val="3"/>
      <charset val="128"/>
    </font>
    <font>
      <sz val="8.5"/>
      <color theme="1"/>
      <name val="ＭＳ ゴシック"/>
      <family val="3"/>
      <charset val="128"/>
    </font>
    <font>
      <sz val="11"/>
      <color theme="1"/>
      <name val="ＭＳ Ｐゴシック"/>
      <family val="3"/>
      <charset val="128"/>
    </font>
    <font>
      <vertAlign val="superscript"/>
      <sz val="8"/>
      <color theme="1"/>
      <name val="ＭＳ ゴシック"/>
      <family val="3"/>
      <charset val="128"/>
    </font>
    <font>
      <sz val="4"/>
      <color theme="1"/>
      <name val="ＭＳ ゴシック"/>
      <family val="3"/>
      <charset val="128"/>
    </font>
    <font>
      <vertAlign val="superscript"/>
      <sz val="7"/>
      <color theme="1"/>
      <name val="ＭＳ ゴシック"/>
      <family val="3"/>
      <charset val="128"/>
    </font>
    <font>
      <sz val="8"/>
      <color rgb="FFFF0000"/>
      <name val="ＭＳ Ｐゴシック"/>
      <family val="3"/>
      <charset val="128"/>
    </font>
    <font>
      <sz val="7"/>
      <color rgb="FFFF0000"/>
      <name val="ＭＳ Ｐゴシック"/>
      <family val="3"/>
      <charset val="128"/>
    </font>
    <font>
      <sz val="11"/>
      <color rgb="FFFF0000"/>
      <name val="ＭＳ Ｐゴシック"/>
      <family val="3"/>
      <charset val="128"/>
    </font>
    <font>
      <sz val="6"/>
      <color rgb="FFFF0000"/>
      <name val="ＭＳ ゴシック"/>
      <family val="3"/>
      <charset val="128"/>
    </font>
    <font>
      <sz val="8"/>
      <color theme="1"/>
      <name val="ＭＳ Ｐゴシック"/>
      <family val="3"/>
      <charset val="128"/>
    </font>
    <font>
      <sz val="7"/>
      <color theme="1"/>
      <name val="ＭＳ Ｐゴシック"/>
      <family val="3"/>
      <charset val="128"/>
    </font>
    <font>
      <sz val="6"/>
      <color theme="1"/>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0.24994659260841701"/>
        <bgColor indexed="64"/>
      </patternFill>
    </fill>
    <fill>
      <patternFill patternType="solid">
        <fgColor theme="0"/>
        <bgColor indexed="64"/>
      </patternFill>
    </fill>
  </fills>
  <borders count="32">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8"/>
      </right>
      <top/>
      <bottom/>
      <diagonal/>
    </border>
    <border>
      <left/>
      <right/>
      <top style="medium">
        <color indexed="64"/>
      </top>
      <bottom/>
      <diagonal/>
    </border>
    <border>
      <left style="thin">
        <color indexed="64"/>
      </left>
      <right style="thin">
        <color indexed="8"/>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right/>
      <top style="thin">
        <color indexed="8"/>
      </top>
      <bottom/>
      <diagonal/>
    </border>
    <border>
      <left/>
      <right/>
      <top style="thin">
        <color indexed="8"/>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s>
  <cellStyleXfs count="5">
    <xf numFmtId="0" fontId="0" fillId="0" borderId="0"/>
    <xf numFmtId="38" fontId="1" fillId="0" borderId="0" applyFont="0" applyFill="0" applyBorder="0" applyAlignment="0" applyProtection="0"/>
    <xf numFmtId="38" fontId="11" fillId="0" borderId="0" applyFont="0" applyFill="0" applyBorder="0" applyAlignment="0" applyProtection="0"/>
    <xf numFmtId="0" fontId="23" fillId="0" borderId="0"/>
    <xf numFmtId="0" fontId="15" fillId="0" borderId="0"/>
  </cellStyleXfs>
  <cellXfs count="940">
    <xf numFmtId="0" fontId="0" fillId="0" borderId="0" xfId="0"/>
    <xf numFmtId="179" fontId="10" fillId="0" borderId="0" xfId="0" applyNumberFormat="1" applyFont="1" applyAlignment="1">
      <alignment vertical="center"/>
    </xf>
    <xf numFmtId="179" fontId="4" fillId="0" borderId="0" xfId="0" applyNumberFormat="1" applyFont="1" applyAlignment="1">
      <alignment vertical="center"/>
    </xf>
    <xf numFmtId="179" fontId="5" fillId="0" borderId="0" xfId="0" applyNumberFormat="1" applyFont="1" applyAlignment="1">
      <alignment vertical="center"/>
    </xf>
    <xf numFmtId="179" fontId="5" fillId="0" borderId="0" xfId="0" applyNumberFormat="1" applyFont="1" applyBorder="1" applyAlignment="1">
      <alignment vertical="center"/>
    </xf>
    <xf numFmtId="179" fontId="5" fillId="0" borderId="0" xfId="0" applyNumberFormat="1" applyFont="1" applyAlignment="1">
      <alignment horizontal="center" vertical="center"/>
    </xf>
    <xf numFmtId="179" fontId="5" fillId="0" borderId="0" xfId="0" applyNumberFormat="1" applyFont="1" applyFill="1" applyAlignment="1">
      <alignment vertical="center"/>
    </xf>
    <xf numFmtId="179" fontId="5" fillId="0" borderId="0" xfId="0" applyNumberFormat="1" applyFont="1" applyAlignment="1">
      <alignment horizontal="right" vertical="center"/>
    </xf>
    <xf numFmtId="49" fontId="10" fillId="0" borderId="0" xfId="0" applyNumberFormat="1" applyFont="1" applyAlignment="1">
      <alignment vertical="center"/>
    </xf>
    <xf numFmtId="49" fontId="4" fillId="0" borderId="0" xfId="0" applyNumberFormat="1" applyFont="1" applyAlignment="1">
      <alignment vertical="center"/>
    </xf>
    <xf numFmtId="49" fontId="5" fillId="0" borderId="1" xfId="0" applyNumberFormat="1" applyFont="1" applyBorder="1" applyAlignment="1">
      <alignment horizontal="center" vertical="center"/>
    </xf>
    <xf numFmtId="49" fontId="5" fillId="0" borderId="2" xfId="0" applyNumberFormat="1" applyFont="1" applyBorder="1" applyAlignment="1">
      <alignment horizontal="center" vertical="center"/>
    </xf>
    <xf numFmtId="49" fontId="5" fillId="0" borderId="3" xfId="0" applyNumberFormat="1" applyFont="1" applyBorder="1" applyAlignment="1">
      <alignment horizontal="center" vertical="center"/>
    </xf>
    <xf numFmtId="49" fontId="5" fillId="0" borderId="4" xfId="0" applyNumberFormat="1" applyFont="1" applyBorder="1" applyAlignment="1">
      <alignment horizontal="center" vertical="center"/>
    </xf>
    <xf numFmtId="49" fontId="5" fillId="0" borderId="5" xfId="0" applyNumberFormat="1" applyFont="1" applyBorder="1" applyAlignment="1">
      <alignment horizontal="center" vertical="center"/>
    </xf>
    <xf numFmtId="49" fontId="5" fillId="0" borderId="3" xfId="0" applyNumberFormat="1" applyFont="1" applyBorder="1" applyAlignment="1">
      <alignment horizontal="center" vertical="center" textRotation="255"/>
    </xf>
    <xf numFmtId="49" fontId="5" fillId="0" borderId="6" xfId="0" applyNumberFormat="1" applyFont="1" applyBorder="1" applyAlignment="1">
      <alignment horizontal="center" vertical="center"/>
    </xf>
    <xf numFmtId="49" fontId="5" fillId="0" borderId="0" xfId="0" applyNumberFormat="1" applyFont="1" applyAlignment="1">
      <alignment vertical="center"/>
    </xf>
    <xf numFmtId="49" fontId="5" fillId="0" borderId="5" xfId="0" applyNumberFormat="1" applyFont="1" applyBorder="1" applyAlignment="1">
      <alignment vertical="center"/>
    </xf>
    <xf numFmtId="49" fontId="5" fillId="0" borderId="5" xfId="0" applyNumberFormat="1" applyFont="1" applyFill="1" applyBorder="1" applyAlignment="1">
      <alignment horizontal="center" vertical="center"/>
    </xf>
    <xf numFmtId="49" fontId="5" fillId="0" borderId="6" xfId="0" applyNumberFormat="1" applyFont="1" applyBorder="1" applyAlignment="1">
      <alignment vertical="center"/>
    </xf>
    <xf numFmtId="49" fontId="3" fillId="0" borderId="5"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5" xfId="0" quotePrefix="1" applyNumberFormat="1" applyFont="1" applyBorder="1" applyAlignment="1">
      <alignment horizontal="center" vertical="center"/>
    </xf>
    <xf numFmtId="49" fontId="3" fillId="0" borderId="6" xfId="0" applyNumberFormat="1" applyFont="1" applyBorder="1" applyAlignment="1">
      <alignment horizontal="center" vertical="center"/>
    </xf>
    <xf numFmtId="49" fontId="5" fillId="0" borderId="7" xfId="0" applyNumberFormat="1" applyFont="1" applyBorder="1" applyAlignment="1">
      <alignment horizontal="center" vertical="center"/>
    </xf>
    <xf numFmtId="49" fontId="5" fillId="0" borderId="1" xfId="0" applyNumberFormat="1" applyFont="1" applyBorder="1" applyAlignment="1">
      <alignment horizontal="distributed" vertical="center"/>
    </xf>
    <xf numFmtId="49" fontId="5" fillId="0" borderId="4" xfId="0" applyNumberFormat="1" applyFont="1" applyBorder="1" applyAlignment="1">
      <alignment vertical="center"/>
    </xf>
    <xf numFmtId="49" fontId="5" fillId="0" borderId="8" xfId="0" applyNumberFormat="1" applyFont="1" applyBorder="1" applyAlignment="1">
      <alignment vertical="center"/>
    </xf>
    <xf numFmtId="49" fontId="5" fillId="0" borderId="9" xfId="0" applyNumberFormat="1" applyFont="1" applyBorder="1" applyAlignment="1">
      <alignment horizontal="distributed" vertical="center"/>
    </xf>
    <xf numFmtId="49" fontId="5" fillId="0" borderId="0" xfId="0" applyNumberFormat="1" applyFont="1" applyBorder="1" applyAlignment="1">
      <alignment vertical="center"/>
    </xf>
    <xf numFmtId="49" fontId="5" fillId="0" borderId="1" xfId="0" applyNumberFormat="1" applyFont="1" applyBorder="1" applyAlignment="1">
      <alignment vertical="center"/>
    </xf>
    <xf numFmtId="49" fontId="5" fillId="0" borderId="9" xfId="0" applyNumberFormat="1" applyFont="1" applyBorder="1" applyAlignment="1">
      <alignment vertical="center"/>
    </xf>
    <xf numFmtId="49" fontId="5" fillId="0" borderId="9" xfId="0" applyNumberFormat="1" applyFont="1" applyBorder="1" applyAlignment="1">
      <alignment horizontal="right" vertical="center"/>
    </xf>
    <xf numFmtId="49" fontId="5" fillId="0" borderId="9" xfId="0" applyNumberFormat="1" applyFont="1" applyBorder="1" applyAlignment="1">
      <alignment horizontal="center" vertical="center"/>
    </xf>
    <xf numFmtId="49" fontId="4" fillId="0" borderId="0" xfId="0" applyNumberFormat="1" applyFont="1" applyBorder="1" applyAlignment="1">
      <alignment vertical="center"/>
    </xf>
    <xf numFmtId="49" fontId="4" fillId="0" borderId="0" xfId="0" applyNumberFormat="1" applyFont="1" applyBorder="1" applyAlignment="1">
      <alignment horizontal="distributed" vertical="center"/>
    </xf>
    <xf numFmtId="49" fontId="5" fillId="0" borderId="8" xfId="0" applyNumberFormat="1" applyFont="1" applyBorder="1" applyAlignment="1">
      <alignment horizontal="center" vertical="center"/>
    </xf>
    <xf numFmtId="49" fontId="5" fillId="0" borderId="1" xfId="0" applyNumberFormat="1" applyFont="1" applyFill="1" applyBorder="1" applyAlignment="1">
      <alignment horizontal="center" vertical="center"/>
    </xf>
    <xf numFmtId="49" fontId="5" fillId="0" borderId="6" xfId="0" applyNumberFormat="1" applyFont="1" applyBorder="1" applyAlignment="1">
      <alignment horizontal="distributed" vertical="center"/>
    </xf>
    <xf numFmtId="49" fontId="3" fillId="0" borderId="8" xfId="0" applyNumberFormat="1" applyFont="1" applyBorder="1" applyAlignment="1">
      <alignment vertical="center"/>
    </xf>
    <xf numFmtId="49" fontId="5" fillId="0" borderId="5" xfId="0" applyNumberFormat="1" applyFont="1" applyFill="1" applyBorder="1" applyAlignment="1">
      <alignment vertical="center"/>
    </xf>
    <xf numFmtId="49" fontId="5" fillId="0" borderId="7" xfId="0" applyNumberFormat="1" applyFont="1" applyFill="1" applyBorder="1" applyAlignment="1">
      <alignment vertical="center"/>
    </xf>
    <xf numFmtId="49" fontId="5" fillId="0" borderId="6" xfId="0" applyNumberFormat="1" applyFont="1" applyFill="1" applyBorder="1" applyAlignment="1">
      <alignment horizontal="center" vertical="center"/>
    </xf>
    <xf numFmtId="49" fontId="7" fillId="0" borderId="1" xfId="0" applyNumberFormat="1" applyFont="1" applyBorder="1" applyAlignment="1">
      <alignment horizontal="distributed" vertical="center"/>
    </xf>
    <xf numFmtId="49" fontId="5" fillId="0" borderId="1" xfId="0" applyNumberFormat="1" applyFont="1" applyBorder="1" applyAlignment="1">
      <alignment horizontal="left" vertical="center"/>
    </xf>
    <xf numFmtId="49" fontId="3" fillId="0" borderId="12" xfId="0" applyNumberFormat="1" applyFont="1" applyBorder="1" applyAlignment="1">
      <alignment vertical="center"/>
    </xf>
    <xf numFmtId="49" fontId="3" fillId="0" borderId="9" xfId="0" applyNumberFormat="1" applyFont="1" applyBorder="1" applyAlignment="1">
      <alignment vertical="center"/>
    </xf>
    <xf numFmtId="49" fontId="5" fillId="0" borderId="5" xfId="4" applyNumberFormat="1" applyFont="1" applyFill="1" applyBorder="1" applyAlignment="1" applyProtection="1">
      <alignment horizontal="center" vertical="center"/>
      <protection locked="0"/>
    </xf>
    <xf numFmtId="49" fontId="6" fillId="0" borderId="4" xfId="0" applyNumberFormat="1" applyFont="1" applyBorder="1" applyAlignment="1">
      <alignment horizontal="center" vertical="center" wrapText="1"/>
    </xf>
    <xf numFmtId="49" fontId="7" fillId="0" borderId="6" xfId="0" applyNumberFormat="1" applyFont="1" applyBorder="1" applyAlignment="1">
      <alignment horizontal="center" vertical="center"/>
    </xf>
    <xf numFmtId="49" fontId="7" fillId="0" borderId="0" xfId="0" applyNumberFormat="1" applyFont="1" applyBorder="1" applyAlignment="1">
      <alignment horizontal="distributed" vertical="center"/>
    </xf>
    <xf numFmtId="49" fontId="7" fillId="0" borderId="5" xfId="0" applyNumberFormat="1" applyFont="1" applyBorder="1" applyAlignment="1">
      <alignment horizontal="center" vertical="center"/>
    </xf>
    <xf numFmtId="49" fontId="7" fillId="0" borderId="1" xfId="0" applyNumberFormat="1" applyFont="1" applyBorder="1" applyAlignment="1">
      <alignment horizontal="center" vertical="center"/>
    </xf>
    <xf numFmtId="49" fontId="7" fillId="0" borderId="9" xfId="0" applyNumberFormat="1" applyFont="1" applyBorder="1" applyAlignment="1">
      <alignment horizontal="distributed" vertical="center"/>
    </xf>
    <xf numFmtId="49" fontId="7" fillId="0" borderId="10" xfId="0" applyNumberFormat="1" applyFont="1" applyBorder="1" applyAlignment="1">
      <alignment horizontal="distributed" vertical="center"/>
    </xf>
    <xf numFmtId="49" fontId="7" fillId="0" borderId="6" xfId="0" applyNumberFormat="1" applyFont="1" applyBorder="1" applyAlignment="1">
      <alignment horizontal="distributed" vertical="center"/>
    </xf>
    <xf numFmtId="49" fontId="7" fillId="0" borderId="0" xfId="0" applyNumberFormat="1" applyFont="1" applyBorder="1" applyAlignment="1">
      <alignment vertical="center"/>
    </xf>
    <xf numFmtId="49" fontId="7" fillId="0" borderId="9" xfId="0" applyNumberFormat="1" applyFont="1" applyBorder="1" applyAlignment="1">
      <alignment vertical="center"/>
    </xf>
    <xf numFmtId="49" fontId="7" fillId="0" borderId="5" xfId="0" applyNumberFormat="1" applyFont="1" applyBorder="1" applyAlignment="1">
      <alignment vertical="center"/>
    </xf>
    <xf numFmtId="0" fontId="17" fillId="0" borderId="13" xfId="0" applyFont="1" applyFill="1" applyBorder="1" applyAlignment="1">
      <alignment horizontal="center" vertical="center" justifyLastLine="1"/>
    </xf>
    <xf numFmtId="179" fontId="19" fillId="0" borderId="8" xfId="0" applyNumberFormat="1" applyFont="1" applyFill="1" applyBorder="1" applyAlignment="1">
      <alignment vertical="center"/>
    </xf>
    <xf numFmtId="49" fontId="7" fillId="0" borderId="14" xfId="0" applyNumberFormat="1" applyFont="1" applyBorder="1" applyAlignment="1">
      <alignment horizontal="distributed" vertical="center"/>
    </xf>
    <xf numFmtId="49" fontId="5" fillId="0" borderId="2" xfId="0" applyNumberFormat="1" applyFont="1" applyBorder="1" applyAlignment="1">
      <alignment vertical="distributed"/>
    </xf>
    <xf numFmtId="49" fontId="4" fillId="0" borderId="9" xfId="0" applyNumberFormat="1" applyFont="1" applyBorder="1" applyAlignment="1">
      <alignment horizontal="distributed" vertical="center"/>
    </xf>
    <xf numFmtId="49" fontId="3" fillId="0" borderId="2" xfId="0" applyNumberFormat="1" applyFont="1" applyBorder="1" applyAlignment="1">
      <alignment horizontal="center" vertical="center" textRotation="255"/>
    </xf>
    <xf numFmtId="49" fontId="3" fillId="0" borderId="3" xfId="0" applyNumberFormat="1" applyFont="1" applyBorder="1" applyAlignment="1">
      <alignment horizontal="center" vertical="center" textRotation="255"/>
    </xf>
    <xf numFmtId="49" fontId="3" fillId="0" borderId="4" xfId="0" applyNumberFormat="1" applyFont="1" applyBorder="1" applyAlignment="1">
      <alignment horizontal="center" vertical="center" textRotation="255"/>
    </xf>
    <xf numFmtId="49" fontId="3" fillId="0" borderId="8" xfId="0" applyNumberFormat="1" applyFont="1" applyBorder="1" applyAlignment="1">
      <alignment horizontal="distributed" vertical="center"/>
    </xf>
    <xf numFmtId="49" fontId="3" fillId="0" borderId="7" xfId="0" applyNumberFormat="1" applyFont="1" applyBorder="1" applyAlignment="1">
      <alignment vertical="center"/>
    </xf>
    <xf numFmtId="49" fontId="3" fillId="0" borderId="8" xfId="0" applyNumberFormat="1" applyFont="1" applyBorder="1" applyAlignment="1">
      <alignment horizontal="right" vertical="center"/>
    </xf>
    <xf numFmtId="49" fontId="5" fillId="2" borderId="6" xfId="0" applyNumberFormat="1" applyFont="1" applyFill="1" applyBorder="1" applyAlignment="1">
      <alignment horizontal="center" vertical="center"/>
    </xf>
    <xf numFmtId="0" fontId="5" fillId="2" borderId="9" xfId="0" applyFont="1" applyFill="1" applyBorder="1" applyAlignment="1">
      <alignment horizontal="distributed" vertical="center"/>
    </xf>
    <xf numFmtId="49" fontId="4" fillId="2" borderId="6" xfId="0" applyNumberFormat="1" applyFont="1" applyFill="1" applyBorder="1" applyAlignment="1">
      <alignment horizontal="center" vertical="center"/>
    </xf>
    <xf numFmtId="49" fontId="4" fillId="2" borderId="9" xfId="0" applyNumberFormat="1" applyFont="1" applyFill="1" applyBorder="1" applyAlignment="1">
      <alignment horizontal="distributed" vertical="center"/>
    </xf>
    <xf numFmtId="49" fontId="5" fillId="2" borderId="1" xfId="0" applyNumberFormat="1" applyFont="1" applyFill="1" applyBorder="1" applyAlignment="1">
      <alignment horizontal="center" vertical="center"/>
    </xf>
    <xf numFmtId="49" fontId="5" fillId="0" borderId="16" xfId="4" applyNumberFormat="1" applyFont="1" applyFill="1" applyBorder="1" applyAlignment="1" applyProtection="1">
      <alignment horizontal="center" vertical="center" textRotation="255"/>
      <protection locked="0"/>
    </xf>
    <xf numFmtId="179" fontId="5" fillId="2" borderId="0" xfId="0" applyNumberFormat="1" applyFont="1" applyFill="1" applyAlignment="1">
      <alignment vertical="center"/>
    </xf>
    <xf numFmtId="49" fontId="5" fillId="2" borderId="0" xfId="0" applyNumberFormat="1" applyFont="1" applyFill="1" applyAlignment="1">
      <alignment vertical="center"/>
    </xf>
    <xf numFmtId="49" fontId="5" fillId="2" borderId="8" xfId="0" applyNumberFormat="1" applyFont="1" applyFill="1" applyBorder="1" applyAlignment="1">
      <alignment horizontal="distributed" vertical="center"/>
    </xf>
    <xf numFmtId="49" fontId="5" fillId="2" borderId="8" xfId="0" applyNumberFormat="1" applyFont="1" applyFill="1" applyBorder="1" applyAlignment="1">
      <alignment horizontal="center" vertical="center"/>
    </xf>
    <xf numFmtId="49" fontId="5" fillId="0" borderId="0" xfId="0" applyNumberFormat="1" applyFont="1" applyFill="1" applyAlignment="1">
      <alignment vertical="center"/>
    </xf>
    <xf numFmtId="49" fontId="5" fillId="2" borderId="9" xfId="0" applyNumberFormat="1" applyFont="1" applyFill="1" applyBorder="1" applyAlignment="1">
      <alignment vertical="center"/>
    </xf>
    <xf numFmtId="49" fontId="4" fillId="2" borderId="8" xfId="0" applyNumberFormat="1" applyFont="1" applyFill="1" applyBorder="1" applyAlignment="1">
      <alignment horizontal="distributed" vertical="center"/>
    </xf>
    <xf numFmtId="179" fontId="5" fillId="0" borderId="1" xfId="0" quotePrefix="1" applyNumberFormat="1" applyFont="1" applyFill="1" applyBorder="1" applyAlignment="1">
      <alignment vertical="center"/>
    </xf>
    <xf numFmtId="49" fontId="3" fillId="2" borderId="9" xfId="0" applyNumberFormat="1" applyFont="1" applyFill="1" applyBorder="1" applyAlignment="1">
      <alignment vertical="center"/>
    </xf>
    <xf numFmtId="49" fontId="3" fillId="2" borderId="6" xfId="0" applyNumberFormat="1" applyFont="1" applyFill="1" applyBorder="1" applyAlignment="1">
      <alignment horizontal="center" vertical="center" textRotation="255"/>
    </xf>
    <xf numFmtId="49" fontId="3" fillId="2" borderId="9" xfId="0" applyNumberFormat="1" applyFont="1" applyFill="1" applyBorder="1" applyAlignment="1">
      <alignment horizontal="center" vertical="center"/>
    </xf>
    <xf numFmtId="49" fontId="3" fillId="2" borderId="8" xfId="0" applyNumberFormat="1" applyFont="1" applyFill="1" applyBorder="1" applyAlignment="1">
      <alignment horizontal="distributed" vertical="center"/>
    </xf>
    <xf numFmtId="49" fontId="3" fillId="2" borderId="1" xfId="0" applyNumberFormat="1" applyFont="1" applyFill="1" applyBorder="1" applyAlignment="1">
      <alignment horizontal="center" vertical="center"/>
    </xf>
    <xf numFmtId="49" fontId="3" fillId="2" borderId="8" xfId="0" applyNumberFormat="1" applyFont="1" applyFill="1" applyBorder="1" applyAlignment="1">
      <alignment vertical="center"/>
    </xf>
    <xf numFmtId="179" fontId="5" fillId="2" borderId="0" xfId="0" applyNumberFormat="1" applyFont="1" applyFill="1" applyAlignment="1">
      <alignment horizontal="right" vertical="center"/>
    </xf>
    <xf numFmtId="0" fontId="12" fillId="0" borderId="0" xfId="0" quotePrefix="1" applyNumberFormat="1" applyFont="1" applyAlignment="1">
      <alignment horizontal="center"/>
    </xf>
    <xf numFmtId="0" fontId="12" fillId="2" borderId="0" xfId="0" quotePrefix="1" applyNumberFormat="1" applyFont="1" applyFill="1" applyAlignment="1">
      <alignment horizontal="center"/>
    </xf>
    <xf numFmtId="49" fontId="5" fillId="2" borderId="7" xfId="0" applyNumberFormat="1" applyFont="1" applyFill="1" applyBorder="1" applyAlignment="1">
      <alignment vertical="center" wrapText="1" shrinkToFit="1"/>
    </xf>
    <xf numFmtId="49" fontId="5" fillId="2" borderId="14" xfId="0" applyNumberFormat="1" applyFont="1" applyFill="1" applyBorder="1" applyAlignment="1">
      <alignment vertical="center" wrapText="1" shrinkToFit="1"/>
    </xf>
    <xf numFmtId="49" fontId="5" fillId="0" borderId="12" xfId="0" applyNumberFormat="1" applyFont="1" applyBorder="1" applyAlignment="1">
      <alignment vertical="center"/>
    </xf>
    <xf numFmtId="49" fontId="5" fillId="2" borderId="8" xfId="0" applyNumberFormat="1" applyFont="1" applyFill="1" applyBorder="1" applyAlignment="1">
      <alignment vertical="center"/>
    </xf>
    <xf numFmtId="49" fontId="5" fillId="2" borderId="0" xfId="0" applyNumberFormat="1" applyFont="1" applyFill="1" applyBorder="1" applyAlignment="1">
      <alignment horizontal="center" vertical="center"/>
    </xf>
    <xf numFmtId="49" fontId="5" fillId="2" borderId="0" xfId="0" applyNumberFormat="1" applyFont="1" applyFill="1" applyBorder="1" applyAlignment="1">
      <alignment vertical="center"/>
    </xf>
    <xf numFmtId="49" fontId="5" fillId="2" borderId="1" xfId="0" applyNumberFormat="1" applyFont="1" applyFill="1" applyBorder="1" applyAlignment="1">
      <alignment vertical="center"/>
    </xf>
    <xf numFmtId="49" fontId="13" fillId="0" borderId="10" xfId="0" applyNumberFormat="1" applyFont="1" applyBorder="1" applyAlignment="1">
      <alignment vertical="center" wrapText="1"/>
    </xf>
    <xf numFmtId="49" fontId="6" fillId="0" borderId="6" xfId="0" applyNumberFormat="1" applyFont="1" applyBorder="1" applyAlignment="1">
      <alignment horizontal="distributed" vertical="center"/>
    </xf>
    <xf numFmtId="49" fontId="7" fillId="2" borderId="6" xfId="0" applyNumberFormat="1" applyFont="1" applyFill="1" applyBorder="1" applyAlignment="1">
      <alignment horizontal="distributed" vertical="center"/>
    </xf>
    <xf numFmtId="179" fontId="5" fillId="0" borderId="7" xfId="0" applyNumberFormat="1" applyFont="1" applyBorder="1" applyAlignment="1">
      <alignment vertical="center" wrapText="1"/>
    </xf>
    <xf numFmtId="179" fontId="5" fillId="0" borderId="8" xfId="0" applyNumberFormat="1" applyFont="1" applyBorder="1" applyAlignment="1">
      <alignment horizontal="center" vertical="center"/>
    </xf>
    <xf numFmtId="179" fontId="5" fillId="0" borderId="5" xfId="0" applyNumberFormat="1" applyFont="1" applyBorder="1" applyAlignment="1">
      <alignment vertical="center" wrapText="1"/>
    </xf>
    <xf numFmtId="179" fontId="5" fillId="0" borderId="6" xfId="0" applyNumberFormat="1" applyFont="1" applyBorder="1" applyAlignment="1">
      <alignment vertical="center" wrapText="1"/>
    </xf>
    <xf numFmtId="179" fontId="5" fillId="0" borderId="12" xfId="0" applyNumberFormat="1" applyFont="1" applyFill="1" applyBorder="1" applyAlignment="1">
      <alignment vertical="center" wrapText="1"/>
    </xf>
    <xf numFmtId="179" fontId="5" fillId="2" borderId="8" xfId="0" applyNumberFormat="1" applyFont="1" applyFill="1" applyBorder="1" applyAlignment="1">
      <alignment horizontal="center" vertical="center"/>
    </xf>
    <xf numFmtId="179" fontId="5" fillId="2" borderId="12" xfId="0" applyNumberFormat="1" applyFont="1" applyFill="1" applyBorder="1" applyAlignment="1">
      <alignment vertical="center" wrapText="1"/>
    </xf>
    <xf numFmtId="179" fontId="5" fillId="2" borderId="12" xfId="0" applyNumberFormat="1" applyFont="1" applyFill="1" applyBorder="1" applyAlignment="1">
      <alignment horizontal="distributed" vertical="center"/>
    </xf>
    <xf numFmtId="179" fontId="5" fillId="0" borderId="7" xfId="0" applyNumberFormat="1" applyFont="1" applyBorder="1" applyAlignment="1">
      <alignment horizontal="center" vertical="center" wrapText="1"/>
    </xf>
    <xf numFmtId="179" fontId="5" fillId="2" borderId="8" xfId="0" applyNumberFormat="1" applyFont="1" applyFill="1" applyBorder="1" applyAlignment="1">
      <alignment horizontal="center" vertical="center" wrapText="1"/>
    </xf>
    <xf numFmtId="179" fontId="5" fillId="0" borderId="5" xfId="0" applyNumberFormat="1" applyFont="1" applyBorder="1" applyAlignment="1">
      <alignment horizontal="center" vertical="center" wrapText="1"/>
    </xf>
    <xf numFmtId="179" fontId="5" fillId="2" borderId="9" xfId="0" applyNumberFormat="1" applyFont="1" applyFill="1" applyBorder="1" applyAlignment="1">
      <alignment horizontal="center" vertical="center" wrapText="1"/>
    </xf>
    <xf numFmtId="179" fontId="5" fillId="0" borderId="6" xfId="0" applyNumberFormat="1" applyFont="1" applyBorder="1" applyAlignment="1">
      <alignment horizontal="center" vertical="center" wrapText="1"/>
    </xf>
    <xf numFmtId="49" fontId="5" fillId="3" borderId="6" xfId="0" applyNumberFormat="1" applyFont="1" applyFill="1" applyBorder="1" applyAlignment="1">
      <alignment horizontal="center" vertical="center"/>
    </xf>
    <xf numFmtId="49" fontId="5" fillId="3" borderId="8" xfId="0" applyNumberFormat="1" applyFont="1" applyFill="1" applyBorder="1" applyAlignment="1">
      <alignment horizontal="distributed" vertical="center"/>
    </xf>
    <xf numFmtId="49" fontId="5" fillId="3" borderId="0" xfId="0" applyNumberFormat="1" applyFont="1" applyFill="1" applyAlignment="1">
      <alignment vertical="center"/>
    </xf>
    <xf numFmtId="49" fontId="7" fillId="0" borderId="7" xfId="0" applyNumberFormat="1" applyFont="1" applyBorder="1" applyAlignment="1">
      <alignment horizontal="center" vertical="center"/>
    </xf>
    <xf numFmtId="0" fontId="0" fillId="0" borderId="0" xfId="0" applyAlignment="1">
      <alignment vertical="center"/>
    </xf>
    <xf numFmtId="0" fontId="18" fillId="0" borderId="0" xfId="0" applyFont="1" applyAlignment="1">
      <alignment vertical="center"/>
    </xf>
    <xf numFmtId="179" fontId="5" fillId="0" borderId="17" xfId="0" applyNumberFormat="1" applyFont="1" applyBorder="1" applyAlignment="1">
      <alignment vertical="center"/>
    </xf>
    <xf numFmtId="49" fontId="5" fillId="0" borderId="18" xfId="4" applyNumberFormat="1" applyFont="1" applyFill="1" applyBorder="1" applyAlignment="1" applyProtection="1">
      <alignment horizontal="center" vertical="center" textRotation="255"/>
      <protection locked="0"/>
    </xf>
    <xf numFmtId="49" fontId="5" fillId="0" borderId="19" xfId="0" applyNumberFormat="1" applyFont="1" applyBorder="1" applyAlignment="1">
      <alignment horizontal="center" vertical="center"/>
    </xf>
    <xf numFmtId="49" fontId="5" fillId="0" borderId="20" xfId="0" applyNumberFormat="1" applyFont="1" applyBorder="1" applyAlignment="1">
      <alignment horizontal="center" vertical="center"/>
    </xf>
    <xf numFmtId="0" fontId="0" fillId="0" borderId="17" xfId="0" applyBorder="1" applyAlignment="1">
      <alignment vertical="center"/>
    </xf>
    <xf numFmtId="179" fontId="5" fillId="4" borderId="0" xfId="0" applyNumberFormat="1" applyFont="1" applyFill="1" applyAlignment="1">
      <alignment vertical="center"/>
    </xf>
    <xf numFmtId="49" fontId="3" fillId="0" borderId="0" xfId="0" applyNumberFormat="1" applyFont="1" applyBorder="1" applyAlignment="1">
      <alignment horizontal="distributed" vertical="center"/>
    </xf>
    <xf numFmtId="0" fontId="12" fillId="0" borderId="17" xfId="0" quotePrefix="1" applyNumberFormat="1" applyFont="1" applyBorder="1" applyAlignment="1">
      <alignment horizontal="center"/>
    </xf>
    <xf numFmtId="179" fontId="5" fillId="0" borderId="17" xfId="0" applyNumberFormat="1" applyFont="1" applyBorder="1" applyAlignment="1">
      <alignment horizontal="right" vertical="center"/>
    </xf>
    <xf numFmtId="49" fontId="5" fillId="0" borderId="17" xfId="0" applyNumberFormat="1" applyFont="1" applyBorder="1" applyAlignment="1">
      <alignment vertical="center"/>
    </xf>
    <xf numFmtId="0" fontId="12" fillId="4" borderId="0" xfId="0" quotePrefix="1" applyNumberFormat="1" applyFont="1" applyFill="1" applyAlignment="1">
      <alignment horizontal="center"/>
    </xf>
    <xf numFmtId="49" fontId="5" fillId="3" borderId="5" xfId="0" applyNumberFormat="1" applyFont="1" applyFill="1" applyBorder="1" applyAlignment="1">
      <alignment horizontal="center" vertical="center"/>
    </xf>
    <xf numFmtId="49" fontId="5" fillId="3" borderId="12" xfId="0" applyNumberFormat="1" applyFont="1" applyFill="1" applyBorder="1" applyAlignment="1">
      <alignment horizontal="distributed" vertical="center"/>
    </xf>
    <xf numFmtId="49" fontId="7" fillId="0" borderId="19" xfId="0" applyNumberFormat="1" applyFont="1" applyBorder="1" applyAlignment="1">
      <alignment horizontal="center" vertical="center"/>
    </xf>
    <xf numFmtId="49" fontId="7" fillId="0" borderId="20" xfId="0" applyNumberFormat="1" applyFont="1" applyBorder="1" applyAlignment="1">
      <alignment horizontal="distributed" vertical="center"/>
    </xf>
    <xf numFmtId="179" fontId="5" fillId="0" borderId="0" xfId="0" quotePrefix="1" applyNumberFormat="1" applyFont="1" applyAlignment="1">
      <alignment vertical="center"/>
    </xf>
    <xf numFmtId="49" fontId="3" fillId="0" borderId="1" xfId="0" applyNumberFormat="1" applyFont="1" applyBorder="1" applyAlignment="1">
      <alignment vertical="center"/>
    </xf>
    <xf numFmtId="49" fontId="3" fillId="0" borderId="7" xfId="0" applyNumberFormat="1" applyFont="1" applyBorder="1" applyAlignment="1">
      <alignment horizontal="center" vertical="center"/>
    </xf>
    <xf numFmtId="49" fontId="3" fillId="0" borderId="12" xfId="0" applyNumberFormat="1" applyFont="1" applyBorder="1" applyAlignment="1">
      <alignment horizontal="distributed" vertical="center"/>
    </xf>
    <xf numFmtId="49" fontId="3" fillId="0" borderId="20" xfId="0" applyNumberFormat="1" applyFont="1" applyBorder="1" applyAlignment="1">
      <alignment horizontal="center" vertical="center"/>
    </xf>
    <xf numFmtId="49" fontId="3" fillId="0" borderId="0" xfId="0" applyNumberFormat="1" applyFont="1" applyBorder="1" applyAlignment="1">
      <alignment vertical="center"/>
    </xf>
    <xf numFmtId="179" fontId="5" fillId="2" borderId="23" xfId="0" applyNumberFormat="1" applyFont="1" applyFill="1" applyBorder="1" applyAlignment="1">
      <alignment vertical="center"/>
    </xf>
    <xf numFmtId="49" fontId="3" fillId="2" borderId="24" xfId="0" applyNumberFormat="1" applyFont="1" applyFill="1" applyBorder="1" applyAlignment="1">
      <alignment horizontal="center" vertical="center"/>
    </xf>
    <xf numFmtId="49" fontId="3" fillId="2" borderId="23" xfId="0" applyNumberFormat="1" applyFont="1" applyFill="1" applyBorder="1" applyAlignment="1">
      <alignment horizontal="distributed" vertical="center"/>
    </xf>
    <xf numFmtId="49" fontId="3" fillId="2" borderId="23" xfId="0" applyNumberFormat="1" applyFont="1" applyFill="1" applyBorder="1" applyAlignment="1">
      <alignment vertical="center"/>
    </xf>
    <xf numFmtId="49" fontId="3" fillId="2" borderId="23" xfId="0" applyNumberFormat="1" applyFont="1" applyFill="1" applyBorder="1" applyAlignment="1">
      <alignment horizontal="center" vertical="center" shrinkToFit="1"/>
    </xf>
    <xf numFmtId="49" fontId="5" fillId="2" borderId="23" xfId="0" applyNumberFormat="1" applyFont="1" applyFill="1" applyBorder="1" applyAlignment="1">
      <alignment vertical="center"/>
    </xf>
    <xf numFmtId="179" fontId="5" fillId="0" borderId="23" xfId="0" applyNumberFormat="1" applyFont="1" applyBorder="1" applyAlignment="1">
      <alignment vertical="center"/>
    </xf>
    <xf numFmtId="179" fontId="5" fillId="2" borderId="23" xfId="0" applyNumberFormat="1" applyFont="1" applyFill="1" applyBorder="1" applyAlignment="1">
      <alignment horizontal="right" vertical="center"/>
    </xf>
    <xf numFmtId="0" fontId="12" fillId="0" borderId="0" xfId="0" quotePrefix="1" applyNumberFormat="1" applyFont="1" applyFill="1" applyAlignment="1">
      <alignment horizontal="center"/>
    </xf>
    <xf numFmtId="0" fontId="4" fillId="3" borderId="5" xfId="0" applyFont="1" applyFill="1" applyBorder="1"/>
    <xf numFmtId="0" fontId="4" fillId="3" borderId="15" xfId="0" applyFont="1" applyFill="1" applyBorder="1"/>
    <xf numFmtId="49" fontId="5" fillId="3" borderId="1" xfId="0" applyNumberFormat="1" applyFont="1" applyFill="1" applyBorder="1" applyAlignment="1">
      <alignment horizontal="distributed" vertical="center"/>
    </xf>
    <xf numFmtId="49" fontId="4" fillId="3" borderId="8" xfId="0" applyNumberFormat="1" applyFont="1" applyFill="1" applyBorder="1" applyAlignment="1">
      <alignment horizontal="distributed" vertical="center"/>
    </xf>
    <xf numFmtId="0" fontId="4" fillId="3" borderId="6" xfId="0" applyFont="1" applyFill="1" applyBorder="1"/>
    <xf numFmtId="0" fontId="4" fillId="3" borderId="10" xfId="0" applyFont="1" applyFill="1" applyBorder="1"/>
    <xf numFmtId="49" fontId="7" fillId="5" borderId="6" xfId="0" applyNumberFormat="1" applyFont="1" applyFill="1" applyBorder="1" applyAlignment="1">
      <alignment horizontal="distributed" vertical="center"/>
    </xf>
    <xf numFmtId="179" fontId="24" fillId="0" borderId="0" xfId="0" applyNumberFormat="1" applyFont="1" applyAlignment="1">
      <alignment vertical="center"/>
    </xf>
    <xf numFmtId="49" fontId="3" fillId="3" borderId="6" xfId="0" applyNumberFormat="1" applyFont="1" applyFill="1" applyBorder="1" applyAlignment="1">
      <alignment horizontal="center" vertical="center" textRotation="255"/>
    </xf>
    <xf numFmtId="49" fontId="3" fillId="3" borderId="9" xfId="0" applyNumberFormat="1" applyFont="1" applyFill="1" applyBorder="1" applyAlignment="1">
      <alignment horizontal="center" vertical="center" textRotation="255"/>
    </xf>
    <xf numFmtId="49" fontId="3" fillId="3" borderId="9" xfId="0" applyNumberFormat="1" applyFont="1" applyFill="1" applyBorder="1" applyAlignment="1">
      <alignment horizontal="distributed" vertical="center"/>
    </xf>
    <xf numFmtId="49" fontId="5" fillId="3" borderId="9" xfId="0" applyNumberFormat="1" applyFont="1" applyFill="1" applyBorder="1" applyAlignment="1">
      <alignment vertical="center"/>
    </xf>
    <xf numFmtId="49" fontId="3" fillId="0" borderId="4" xfId="0" applyNumberFormat="1" applyFont="1" applyBorder="1" applyAlignment="1">
      <alignment vertical="center"/>
    </xf>
    <xf numFmtId="179" fontId="5" fillId="3" borderId="1" xfId="0" applyNumberFormat="1" applyFont="1" applyFill="1" applyBorder="1" applyAlignment="1">
      <alignment vertical="center"/>
    </xf>
    <xf numFmtId="179" fontId="5" fillId="3" borderId="8" xfId="0" applyNumberFormat="1" applyFont="1" applyFill="1" applyBorder="1" applyAlignment="1">
      <alignment vertical="center"/>
    </xf>
    <xf numFmtId="49" fontId="5" fillId="3" borderId="5" xfId="0" applyNumberFormat="1" applyFont="1" applyFill="1" applyBorder="1" applyAlignment="1">
      <alignment horizontal="center" vertical="center" textRotation="255" wrapText="1"/>
    </xf>
    <xf numFmtId="49" fontId="5" fillId="3" borderId="15" xfId="0" applyNumberFormat="1" applyFont="1" applyFill="1" applyBorder="1" applyAlignment="1">
      <alignment horizontal="center" vertical="center" textRotation="255" wrapText="1"/>
    </xf>
    <xf numFmtId="49" fontId="5" fillId="3" borderId="9" xfId="0" applyNumberFormat="1" applyFont="1" applyFill="1" applyBorder="1" applyAlignment="1">
      <alignment horizontal="center" vertical="center"/>
    </xf>
    <xf numFmtId="49" fontId="5" fillId="0" borderId="8" xfId="0" applyNumberFormat="1" applyFont="1" applyFill="1" applyBorder="1" applyAlignment="1">
      <alignment vertical="center"/>
    </xf>
    <xf numFmtId="49" fontId="5" fillId="0" borderId="13" xfId="4" applyNumberFormat="1" applyFont="1" applyBorder="1" applyAlignment="1" applyProtection="1">
      <alignment horizontal="distributed" vertical="center"/>
      <protection locked="0"/>
    </xf>
    <xf numFmtId="49" fontId="6" fillId="0" borderId="13" xfId="4" applyNumberFormat="1" applyFont="1" applyBorder="1" applyAlignment="1" applyProtection="1">
      <alignment horizontal="distributed" vertical="center"/>
      <protection locked="0"/>
    </xf>
    <xf numFmtId="49" fontId="5" fillId="0" borderId="7" xfId="0" applyNumberFormat="1" applyFont="1" applyBorder="1" applyAlignment="1">
      <alignment vertical="distributed"/>
    </xf>
    <xf numFmtId="49" fontId="3" fillId="0" borderId="15" xfId="0" applyNumberFormat="1" applyFont="1" applyBorder="1" applyAlignment="1">
      <alignment vertical="center"/>
    </xf>
    <xf numFmtId="179" fontId="27" fillId="0" borderId="0" xfId="0" applyNumberFormat="1" applyFont="1" applyFill="1" applyAlignment="1">
      <alignment vertical="center"/>
    </xf>
    <xf numFmtId="49" fontId="27" fillId="0" borderId="0" xfId="0" applyNumberFormat="1" applyFont="1" applyFill="1" applyAlignment="1">
      <alignment vertical="center"/>
    </xf>
    <xf numFmtId="49" fontId="27" fillId="0" borderId="0" xfId="0" quotePrefix="1" applyNumberFormat="1" applyFont="1" applyFill="1" applyAlignment="1">
      <alignment horizontal="right" vertical="center"/>
    </xf>
    <xf numFmtId="179" fontId="27" fillId="0" borderId="0" xfId="0" applyNumberFormat="1" applyFont="1" applyFill="1" applyBorder="1" applyAlignment="1">
      <alignment vertical="center"/>
    </xf>
    <xf numFmtId="179" fontId="28" fillId="0" borderId="0" xfId="0" applyNumberFormat="1" applyFont="1" applyFill="1" applyAlignment="1">
      <alignment vertical="center"/>
    </xf>
    <xf numFmtId="49" fontId="28" fillId="0" borderId="0" xfId="0" applyNumberFormat="1" applyFont="1" applyFill="1" applyAlignment="1">
      <alignment vertical="center"/>
    </xf>
    <xf numFmtId="49" fontId="28" fillId="0" borderId="0" xfId="0" applyNumberFormat="1" applyFont="1" applyFill="1" applyBorder="1" applyAlignment="1">
      <alignment vertical="center"/>
    </xf>
    <xf numFmtId="49" fontId="28" fillId="0" borderId="0" xfId="0" applyNumberFormat="1" applyFont="1" applyFill="1" applyBorder="1" applyAlignment="1">
      <alignment horizontal="distributed" vertical="center"/>
    </xf>
    <xf numFmtId="179" fontId="28" fillId="0" borderId="0" xfId="0" applyNumberFormat="1" applyFont="1" applyFill="1" applyBorder="1" applyAlignment="1">
      <alignment vertical="center"/>
    </xf>
    <xf numFmtId="179" fontId="29" fillId="0" borderId="0" xfId="0" applyNumberFormat="1" applyFont="1" applyFill="1" applyAlignment="1">
      <alignment vertical="center"/>
    </xf>
    <xf numFmtId="49" fontId="29" fillId="0" borderId="0" xfId="0" applyNumberFormat="1" applyFont="1" applyFill="1" applyAlignment="1">
      <alignment vertical="center"/>
    </xf>
    <xf numFmtId="179" fontId="29" fillId="0" borderId="0" xfId="0" applyNumberFormat="1" applyFont="1" applyFill="1" applyBorder="1" applyAlignment="1">
      <alignment vertical="center"/>
    </xf>
    <xf numFmtId="179" fontId="29" fillId="0" borderId="0" xfId="0" applyNumberFormat="1" applyFont="1" applyFill="1" applyAlignment="1">
      <alignment horizontal="center" vertical="center"/>
    </xf>
    <xf numFmtId="49" fontId="30" fillId="0" borderId="7" xfId="0" applyNumberFormat="1" applyFont="1" applyFill="1" applyBorder="1" applyAlignment="1"/>
    <xf numFmtId="49" fontId="30" fillId="0" borderId="12" xfId="0" applyNumberFormat="1" applyFont="1" applyFill="1" applyBorder="1" applyAlignment="1">
      <alignment vertical="center"/>
    </xf>
    <xf numFmtId="49" fontId="30" fillId="0" borderId="8" xfId="0" applyNumberFormat="1" applyFont="1" applyFill="1" applyBorder="1" applyAlignment="1">
      <alignment vertical="center"/>
    </xf>
    <xf numFmtId="49" fontId="30" fillId="0" borderId="8" xfId="0" applyNumberFormat="1" applyFont="1" applyFill="1" applyBorder="1" applyAlignment="1">
      <alignment horizontal="right" vertical="top"/>
    </xf>
    <xf numFmtId="0" fontId="30" fillId="0" borderId="13" xfId="0" applyFont="1" applyFill="1" applyBorder="1" applyAlignment="1">
      <alignment horizontal="center" vertical="center" justifyLastLine="1"/>
    </xf>
    <xf numFmtId="179" fontId="30" fillId="0" borderId="13" xfId="0" applyNumberFormat="1" applyFont="1" applyFill="1" applyBorder="1" applyAlignment="1">
      <alignment horizontal="center" vertical="center"/>
    </xf>
    <xf numFmtId="49" fontId="29" fillId="0" borderId="1" xfId="0" applyNumberFormat="1" applyFont="1" applyFill="1" applyBorder="1" applyAlignment="1">
      <alignment horizontal="center" vertical="center"/>
    </xf>
    <xf numFmtId="182" fontId="31" fillId="0" borderId="13" xfId="0" applyNumberFormat="1" applyFont="1" applyFill="1" applyBorder="1" applyAlignment="1">
      <alignment horizontal="right" vertical="center"/>
    </xf>
    <xf numFmtId="179" fontId="31" fillId="0" borderId="13" xfId="0" applyNumberFormat="1" applyFont="1" applyFill="1" applyBorder="1" applyAlignment="1">
      <alignment horizontal="center" vertical="center" shrinkToFit="1"/>
    </xf>
    <xf numFmtId="179" fontId="31" fillId="0" borderId="13" xfId="0" applyNumberFormat="1" applyFont="1" applyFill="1" applyBorder="1" applyAlignment="1">
      <alignment vertical="center"/>
    </xf>
    <xf numFmtId="179" fontId="31" fillId="0" borderId="13" xfId="0" applyNumberFormat="1" applyFont="1" applyFill="1" applyBorder="1" applyAlignment="1">
      <alignment vertical="center" shrinkToFit="1"/>
    </xf>
    <xf numFmtId="49" fontId="29" fillId="0" borderId="2" xfId="0" applyNumberFormat="1" applyFont="1" applyFill="1" applyBorder="1" applyAlignment="1">
      <alignment horizontal="center" vertical="center"/>
    </xf>
    <xf numFmtId="49" fontId="29" fillId="0" borderId="0" xfId="4" applyNumberFormat="1" applyFont="1" applyFill="1" applyBorder="1" applyAlignment="1" applyProtection="1">
      <alignment horizontal="center" vertical="center"/>
      <protection locked="0"/>
    </xf>
    <xf numFmtId="49" fontId="29" fillId="0" borderId="3" xfId="0" applyNumberFormat="1" applyFont="1" applyFill="1" applyBorder="1" applyAlignment="1">
      <alignment horizontal="center" vertical="center"/>
    </xf>
    <xf numFmtId="49" fontId="29" fillId="0" borderId="25" xfId="4" applyNumberFormat="1" applyFont="1" applyFill="1" applyBorder="1" applyAlignment="1" applyProtection="1">
      <alignment horizontal="center" vertical="center"/>
      <protection locked="0"/>
    </xf>
    <xf numFmtId="49" fontId="29" fillId="0" borderId="4" xfId="0" applyNumberFormat="1" applyFont="1" applyFill="1" applyBorder="1" applyAlignment="1">
      <alignment horizontal="center" vertical="center"/>
    </xf>
    <xf numFmtId="49" fontId="29" fillId="0" borderId="12" xfId="4" applyNumberFormat="1" applyFont="1" applyFill="1" applyBorder="1" applyAlignment="1" applyProtection="1">
      <alignment horizontal="center" vertical="center"/>
      <protection locked="0"/>
    </xf>
    <xf numFmtId="49" fontId="29" fillId="0" borderId="26" xfId="4" applyNumberFormat="1" applyFont="1" applyFill="1" applyBorder="1" applyAlignment="1" applyProtection="1">
      <alignment horizontal="center" vertical="center"/>
      <protection locked="0"/>
    </xf>
    <xf numFmtId="49" fontId="29" fillId="0" borderId="8" xfId="4" applyNumberFormat="1" applyFont="1" applyFill="1" applyBorder="1" applyAlignment="1" applyProtection="1">
      <alignment horizontal="center" vertical="center"/>
      <protection locked="0"/>
    </xf>
    <xf numFmtId="49" fontId="29" fillId="0" borderId="8" xfId="0" applyNumberFormat="1" applyFont="1" applyFill="1" applyBorder="1" applyAlignment="1">
      <alignment horizontal="center" vertical="center"/>
    </xf>
    <xf numFmtId="49" fontId="29" fillId="0" borderId="5" xfId="4" applyNumberFormat="1" applyFont="1" applyFill="1" applyBorder="1" applyAlignment="1" applyProtection="1">
      <alignment horizontal="center" vertical="center" textRotation="255"/>
      <protection locked="0"/>
    </xf>
    <xf numFmtId="49" fontId="29" fillId="0" borderId="5" xfId="4" applyNumberFormat="1" applyFont="1" applyFill="1" applyBorder="1" applyAlignment="1" applyProtection="1">
      <alignment horizontal="center" vertical="center"/>
      <protection locked="0"/>
    </xf>
    <xf numFmtId="49" fontId="29" fillId="0" borderId="6" xfId="0" applyNumberFormat="1" applyFont="1" applyFill="1" applyBorder="1" applyAlignment="1">
      <alignment vertical="center"/>
    </xf>
    <xf numFmtId="49" fontId="29" fillId="0" borderId="9" xfId="0" applyNumberFormat="1" applyFont="1" applyFill="1" applyBorder="1" applyAlignment="1">
      <alignment vertical="center"/>
    </xf>
    <xf numFmtId="49" fontId="29" fillId="0" borderId="9" xfId="0" applyNumberFormat="1" applyFont="1" applyFill="1" applyBorder="1" applyAlignment="1">
      <alignment horizontal="right" vertical="center"/>
    </xf>
    <xf numFmtId="49" fontId="29" fillId="0" borderId="11" xfId="4" applyNumberFormat="1" applyFont="1" applyFill="1" applyBorder="1" applyAlignment="1" applyProtection="1">
      <alignment horizontal="center" vertical="center"/>
      <protection locked="0"/>
    </xf>
    <xf numFmtId="49" fontId="29" fillId="0" borderId="11" xfId="0" applyNumberFormat="1" applyFont="1" applyFill="1" applyBorder="1" applyAlignment="1">
      <alignment horizontal="center" vertical="center" shrinkToFit="1"/>
    </xf>
    <xf numFmtId="182" fontId="31" fillId="0" borderId="13" xfId="0" applyNumberFormat="1" applyFont="1" applyFill="1" applyBorder="1" applyAlignment="1">
      <alignment horizontal="center" vertical="center"/>
    </xf>
    <xf numFmtId="181" fontId="31" fillId="0" borderId="13" xfId="0" applyNumberFormat="1" applyFont="1" applyFill="1" applyBorder="1" applyAlignment="1">
      <alignment horizontal="right" vertical="center"/>
    </xf>
    <xf numFmtId="183" fontId="31" fillId="0" borderId="13" xfId="0" applyNumberFormat="1" applyFont="1" applyFill="1" applyBorder="1" applyAlignment="1">
      <alignment horizontal="right" vertical="center"/>
    </xf>
    <xf numFmtId="49" fontId="32" fillId="0" borderId="1" xfId="4" applyNumberFormat="1" applyFont="1" applyFill="1" applyBorder="1" applyAlignment="1" applyProtection="1">
      <alignment horizontal="distributed" vertical="center"/>
      <protection locked="0"/>
    </xf>
    <xf numFmtId="181" fontId="31" fillId="0" borderId="13" xfId="0" applyNumberFormat="1" applyFont="1" applyFill="1" applyBorder="1" applyAlignment="1">
      <alignment vertical="center"/>
    </xf>
    <xf numFmtId="179" fontId="33" fillId="0" borderId="0" xfId="0" applyNumberFormat="1" applyFont="1" applyFill="1" applyAlignment="1">
      <alignment vertical="center"/>
    </xf>
    <xf numFmtId="49" fontId="27" fillId="0" borderId="0" xfId="0" applyNumberFormat="1" applyFont="1" applyFill="1" applyBorder="1" applyAlignment="1">
      <alignment vertical="center" justifyLastLine="1"/>
    </xf>
    <xf numFmtId="0" fontId="28" fillId="0" borderId="0" xfId="0" applyNumberFormat="1" applyFont="1" applyFill="1" applyAlignment="1">
      <alignment horizontal="center" vertical="center"/>
    </xf>
    <xf numFmtId="179" fontId="30" fillId="0" borderId="0" xfId="0" applyNumberFormat="1" applyFont="1" applyFill="1" applyAlignment="1">
      <alignment vertical="center"/>
    </xf>
    <xf numFmtId="49" fontId="30" fillId="0" borderId="12" xfId="0" applyNumberFormat="1" applyFont="1" applyFill="1" applyBorder="1" applyAlignment="1">
      <alignment horizontal="right" vertical="top"/>
    </xf>
    <xf numFmtId="179" fontId="29" fillId="0" borderId="13" xfId="1" applyNumberFormat="1" applyFont="1" applyFill="1" applyBorder="1" applyAlignment="1">
      <alignment vertical="center" justifyLastLine="1"/>
    </xf>
    <xf numFmtId="179" fontId="29" fillId="0" borderId="13" xfId="0" applyNumberFormat="1" applyFont="1" applyFill="1" applyBorder="1" applyAlignment="1">
      <alignment vertical="center"/>
    </xf>
    <xf numFmtId="49" fontId="29" fillId="0" borderId="12" xfId="0" applyNumberFormat="1" applyFont="1" applyFill="1" applyBorder="1" applyAlignment="1">
      <alignment horizontal="center" vertical="center"/>
    </xf>
    <xf numFmtId="49" fontId="30" fillId="0" borderId="4" xfId="0" applyNumberFormat="1" applyFont="1" applyFill="1" applyBorder="1" applyAlignment="1">
      <alignment vertical="center"/>
    </xf>
    <xf numFmtId="49" fontId="29" fillId="0" borderId="11" xfId="0" applyNumberFormat="1" applyFont="1" applyFill="1" applyBorder="1" applyAlignment="1">
      <alignment horizontal="center" vertical="center"/>
    </xf>
    <xf numFmtId="49" fontId="30" fillId="0" borderId="14" xfId="0" applyNumberFormat="1" applyFont="1" applyFill="1" applyBorder="1" applyAlignment="1">
      <alignment vertical="center"/>
    </xf>
    <xf numFmtId="49" fontId="30" fillId="0" borderId="0" xfId="0" applyNumberFormat="1" applyFont="1" applyFill="1" applyAlignment="1">
      <alignment vertical="center"/>
    </xf>
    <xf numFmtId="49" fontId="30" fillId="0" borderId="0" xfId="0" applyNumberFormat="1" applyFont="1" applyFill="1" applyAlignment="1">
      <alignment horizontal="center" vertical="center"/>
    </xf>
    <xf numFmtId="179" fontId="29" fillId="0" borderId="0" xfId="0" applyNumberFormat="1" applyFont="1" applyFill="1" applyAlignment="1">
      <alignment vertical="center" shrinkToFit="1"/>
    </xf>
    <xf numFmtId="179" fontId="29" fillId="0" borderId="13" xfId="0" applyNumberFormat="1" applyFont="1" applyFill="1" applyBorder="1" applyAlignment="1">
      <alignment horizontal="center" vertical="center" shrinkToFit="1"/>
    </xf>
    <xf numFmtId="180" fontId="29" fillId="0" borderId="13" xfId="0" applyNumberFormat="1" applyFont="1" applyFill="1" applyBorder="1" applyAlignment="1">
      <alignment vertical="center"/>
    </xf>
    <xf numFmtId="180" fontId="30" fillId="0" borderId="5" xfId="0" applyNumberFormat="1" applyFont="1" applyFill="1" applyBorder="1" applyAlignment="1">
      <alignment vertical="center"/>
    </xf>
    <xf numFmtId="49" fontId="30" fillId="0" borderId="1" xfId="0" applyNumberFormat="1" applyFont="1" applyFill="1" applyBorder="1" applyAlignment="1"/>
    <xf numFmtId="49" fontId="29" fillId="0" borderId="8" xfId="0" applyNumberFormat="1" applyFont="1" applyFill="1" applyBorder="1" applyAlignment="1">
      <alignment vertical="center"/>
    </xf>
    <xf numFmtId="49" fontId="32" fillId="0" borderId="5" xfId="0" applyNumberFormat="1" applyFont="1" applyFill="1" applyBorder="1" applyAlignment="1">
      <alignment vertical="center"/>
    </xf>
    <xf numFmtId="49" fontId="34" fillId="0" borderId="4" xfId="0" applyNumberFormat="1" applyFont="1" applyFill="1" applyBorder="1" applyAlignment="1">
      <alignment horizontal="center" vertical="center" wrapText="1"/>
    </xf>
    <xf numFmtId="49" fontId="31" fillId="0" borderId="5" xfId="0" applyNumberFormat="1" applyFont="1" applyFill="1" applyBorder="1" applyAlignment="1">
      <alignment vertical="center"/>
    </xf>
    <xf numFmtId="49" fontId="35" fillId="0" borderId="10" xfId="0" applyNumberFormat="1" applyFont="1" applyFill="1" applyBorder="1" applyAlignment="1">
      <alignment horizontal="distributed" vertical="center" wrapText="1"/>
    </xf>
    <xf numFmtId="49" fontId="36" fillId="0" borderId="6" xfId="0" applyNumberFormat="1" applyFont="1" applyFill="1" applyBorder="1" applyAlignment="1">
      <alignment horizontal="distributed" vertical="center" shrinkToFit="1"/>
    </xf>
    <xf numFmtId="49" fontId="31" fillId="0" borderId="11" xfId="0" applyNumberFormat="1" applyFont="1" applyFill="1" applyBorder="1" applyAlignment="1">
      <alignment horizontal="center" vertical="center"/>
    </xf>
    <xf numFmtId="49" fontId="31" fillId="0" borderId="1" xfId="0" applyNumberFormat="1" applyFont="1" applyFill="1" applyBorder="1" applyAlignment="1">
      <alignment horizontal="center" vertical="center"/>
    </xf>
    <xf numFmtId="49" fontId="31" fillId="0" borderId="0" xfId="0" applyNumberFormat="1" applyFont="1" applyFill="1" applyBorder="1" applyAlignment="1">
      <alignment vertical="center"/>
    </xf>
    <xf numFmtId="49" fontId="29" fillId="0" borderId="5" xfId="0" applyNumberFormat="1" applyFont="1" applyFill="1" applyBorder="1" applyAlignment="1">
      <alignment vertical="center"/>
    </xf>
    <xf numFmtId="49" fontId="29" fillId="0" borderId="0" xfId="0" applyNumberFormat="1" applyFont="1" applyFill="1" applyBorder="1" applyAlignment="1">
      <alignment vertical="center"/>
    </xf>
    <xf numFmtId="179" fontId="31" fillId="0" borderId="13" xfId="0" applyNumberFormat="1" applyFont="1" applyFill="1" applyBorder="1" applyAlignment="1">
      <alignment horizontal="center" vertical="center"/>
    </xf>
    <xf numFmtId="49" fontId="38" fillId="0" borderId="15" xfId="0" applyNumberFormat="1" applyFont="1" applyFill="1" applyBorder="1" applyAlignment="1">
      <alignment vertical="center"/>
    </xf>
    <xf numFmtId="49" fontId="29" fillId="0" borderId="10" xfId="0" applyNumberFormat="1" applyFont="1" applyFill="1" applyBorder="1" applyAlignment="1">
      <alignment vertical="center"/>
    </xf>
    <xf numFmtId="178" fontId="31" fillId="0" borderId="13" xfId="0" applyNumberFormat="1" applyFont="1" applyFill="1" applyBorder="1" applyAlignment="1">
      <alignment vertical="center"/>
    </xf>
    <xf numFmtId="3" fontId="31" fillId="0" borderId="13" xfId="0" applyNumberFormat="1" applyFont="1" applyFill="1" applyBorder="1" applyAlignment="1">
      <alignment horizontal="center" vertical="center"/>
    </xf>
    <xf numFmtId="49" fontId="31" fillId="0" borderId="8" xfId="0" applyNumberFormat="1" applyFont="1" applyFill="1" applyBorder="1" applyAlignment="1">
      <alignment horizontal="center" vertical="center"/>
    </xf>
    <xf numFmtId="184" fontId="31" fillId="0" borderId="13" xfId="0" applyNumberFormat="1" applyFont="1" applyFill="1" applyBorder="1" applyAlignment="1">
      <alignment vertical="center"/>
    </xf>
    <xf numFmtId="49" fontId="29" fillId="0" borderId="7" xfId="0" applyNumberFormat="1" applyFont="1" applyFill="1" applyBorder="1" applyAlignment="1">
      <alignment vertical="center"/>
    </xf>
    <xf numFmtId="49" fontId="29" fillId="0" borderId="8" xfId="0" applyNumberFormat="1" applyFont="1" applyFill="1" applyBorder="1" applyAlignment="1">
      <alignment horizontal="right" vertical="center"/>
    </xf>
    <xf numFmtId="49" fontId="29" fillId="0" borderId="1" xfId="0" applyNumberFormat="1" applyFont="1" applyFill="1" applyBorder="1" applyAlignment="1">
      <alignment vertical="center"/>
    </xf>
    <xf numFmtId="49" fontId="38" fillId="0" borderId="9" xfId="0" applyNumberFormat="1" applyFont="1" applyFill="1" applyBorder="1" applyAlignment="1">
      <alignment horizontal="distributed" vertical="center"/>
    </xf>
    <xf numFmtId="49" fontId="29" fillId="0" borderId="4" xfId="0" applyNumberFormat="1" applyFont="1" applyFill="1" applyBorder="1" applyAlignment="1">
      <alignment vertical="center"/>
    </xf>
    <xf numFmtId="49" fontId="37" fillId="0" borderId="12" xfId="0" applyNumberFormat="1" applyFont="1" applyFill="1" applyBorder="1" applyAlignment="1">
      <alignment vertical="center"/>
    </xf>
    <xf numFmtId="179" fontId="37" fillId="0" borderId="0" xfId="0" applyNumberFormat="1" applyFont="1" applyFill="1" applyAlignment="1">
      <alignment vertical="center"/>
    </xf>
    <xf numFmtId="179" fontId="29" fillId="0" borderId="0" xfId="0" applyNumberFormat="1" applyFont="1" applyFill="1" applyAlignment="1">
      <alignment horizontal="right" vertical="center"/>
    </xf>
    <xf numFmtId="179" fontId="29" fillId="0" borderId="15" xfId="0" applyNumberFormat="1" applyFont="1" applyFill="1" applyBorder="1" applyAlignment="1">
      <alignment horizontal="right" vertical="center"/>
    </xf>
    <xf numFmtId="179" fontId="31" fillId="0" borderId="11" xfId="0" applyNumberFormat="1" applyFont="1" applyFill="1" applyBorder="1" applyAlignment="1">
      <alignment vertical="center"/>
    </xf>
    <xf numFmtId="179" fontId="31" fillId="0" borderId="8" xfId="0" applyNumberFormat="1" applyFont="1" applyFill="1" applyBorder="1" applyAlignment="1">
      <alignment vertical="center"/>
    </xf>
    <xf numFmtId="49" fontId="37" fillId="0" borderId="0" xfId="0" applyNumberFormat="1" applyFont="1" applyFill="1" applyAlignment="1">
      <alignment vertical="center"/>
    </xf>
    <xf numFmtId="179" fontId="30" fillId="0" borderId="12" xfId="0" applyNumberFormat="1" applyFont="1" applyFill="1" applyBorder="1" applyAlignment="1">
      <alignment horizontal="right" vertical="top"/>
    </xf>
    <xf numFmtId="49" fontId="30" fillId="0" borderId="1" xfId="0" applyNumberFormat="1" applyFont="1" applyFill="1" applyBorder="1" applyAlignment="1">
      <alignment horizontal="center" vertical="center"/>
    </xf>
    <xf numFmtId="179" fontId="30" fillId="0" borderId="8" xfId="0" applyNumberFormat="1" applyFont="1" applyFill="1" applyBorder="1" applyAlignment="1">
      <alignment vertical="center"/>
    </xf>
    <xf numFmtId="49" fontId="30" fillId="0" borderId="5" xfId="0" applyNumberFormat="1" applyFont="1" applyFill="1" applyBorder="1" applyAlignment="1">
      <alignment horizontal="center" vertical="center"/>
    </xf>
    <xf numFmtId="179" fontId="30" fillId="0" borderId="5" xfId="0" applyNumberFormat="1" applyFont="1" applyFill="1" applyBorder="1" applyAlignment="1">
      <alignment horizontal="center" vertical="center"/>
    </xf>
    <xf numFmtId="179" fontId="30" fillId="0" borderId="6" xfId="0" quotePrefix="1" applyNumberFormat="1" applyFont="1" applyFill="1" applyBorder="1" applyAlignment="1">
      <alignment horizontal="center" vertical="center"/>
    </xf>
    <xf numFmtId="179" fontId="30" fillId="0" borderId="1" xfId="0" applyNumberFormat="1" applyFont="1" applyFill="1" applyBorder="1" applyAlignment="1">
      <alignment horizontal="center" vertical="center"/>
    </xf>
    <xf numFmtId="179" fontId="30" fillId="0" borderId="1" xfId="0" applyNumberFormat="1" applyFont="1" applyFill="1" applyBorder="1" applyAlignment="1">
      <alignment vertical="center"/>
    </xf>
    <xf numFmtId="49" fontId="30" fillId="0" borderId="6" xfId="0" applyNumberFormat="1" applyFont="1" applyFill="1" applyBorder="1" applyAlignment="1">
      <alignment horizontal="center" vertical="center"/>
    </xf>
    <xf numFmtId="179" fontId="30" fillId="0" borderId="6" xfId="0" applyNumberFormat="1" applyFont="1" applyFill="1" applyBorder="1" applyAlignment="1">
      <alignment vertical="center"/>
    </xf>
    <xf numFmtId="179" fontId="30" fillId="0" borderId="9" xfId="0" applyNumberFormat="1" applyFont="1" applyFill="1" applyBorder="1" applyAlignment="1">
      <alignment vertical="center"/>
    </xf>
    <xf numFmtId="179" fontId="28" fillId="0" borderId="11" xfId="0" applyNumberFormat="1" applyFont="1" applyFill="1" applyBorder="1" applyAlignment="1">
      <alignment vertical="center"/>
    </xf>
    <xf numFmtId="49" fontId="37" fillId="0" borderId="8" xfId="0" applyNumberFormat="1" applyFont="1" applyFill="1" applyBorder="1" applyAlignment="1">
      <alignment vertical="center"/>
    </xf>
    <xf numFmtId="49" fontId="30" fillId="0" borderId="11" xfId="0" applyNumberFormat="1" applyFont="1" applyFill="1" applyBorder="1" applyAlignment="1">
      <alignment horizontal="right" vertical="top"/>
    </xf>
    <xf numFmtId="49" fontId="30" fillId="0" borderId="5" xfId="0" quotePrefix="1" applyNumberFormat="1" applyFont="1" applyFill="1" applyBorder="1" applyAlignment="1">
      <alignment horizontal="center" vertical="center"/>
    </xf>
    <xf numFmtId="49" fontId="30" fillId="0" borderId="9" xfId="0" applyNumberFormat="1" applyFont="1" applyFill="1" applyBorder="1" applyAlignment="1">
      <alignment vertical="center"/>
    </xf>
    <xf numFmtId="49" fontId="32" fillId="0" borderId="1" xfId="0" applyNumberFormat="1" applyFont="1" applyFill="1" applyBorder="1" applyAlignment="1">
      <alignment horizontal="center" vertical="center" shrinkToFit="1"/>
    </xf>
    <xf numFmtId="0" fontId="32" fillId="0" borderId="11" xfId="0" applyFont="1" applyFill="1" applyBorder="1" applyAlignment="1">
      <alignment vertical="center"/>
    </xf>
    <xf numFmtId="49" fontId="29" fillId="0" borderId="11" xfId="0" applyNumberFormat="1" applyFont="1" applyFill="1" applyBorder="1" applyAlignment="1">
      <alignment vertical="center"/>
    </xf>
    <xf numFmtId="179" fontId="29" fillId="0" borderId="1" xfId="0" quotePrefix="1" applyNumberFormat="1" applyFont="1" applyFill="1" applyBorder="1" applyAlignment="1">
      <alignment horizontal="center" vertical="center"/>
    </xf>
    <xf numFmtId="179" fontId="39" fillId="0" borderId="8" xfId="0" applyNumberFormat="1" applyFont="1" applyFill="1" applyBorder="1" applyAlignment="1">
      <alignment vertical="center"/>
    </xf>
    <xf numFmtId="49" fontId="30" fillId="0" borderId="11" xfId="0" applyNumberFormat="1" applyFont="1" applyFill="1" applyBorder="1" applyAlignment="1">
      <alignment vertical="center"/>
    </xf>
    <xf numFmtId="49" fontId="29" fillId="0" borderId="1" xfId="0" applyNumberFormat="1" applyFont="1" applyFill="1" applyBorder="1" applyAlignment="1">
      <alignment horizontal="left" vertical="center"/>
    </xf>
    <xf numFmtId="185" fontId="31" fillId="0" borderId="13" xfId="4" applyNumberFormat="1" applyFont="1" applyFill="1" applyBorder="1" applyAlignment="1" applyProtection="1">
      <alignment horizontal="right" vertical="center"/>
    </xf>
    <xf numFmtId="0" fontId="0" fillId="0" borderId="0" xfId="0" applyBorder="1" applyAlignment="1">
      <alignment vertical="center"/>
    </xf>
    <xf numFmtId="49" fontId="25" fillId="0" borderId="24" xfId="0" applyNumberFormat="1" applyFont="1" applyBorder="1" applyAlignment="1">
      <alignment horizontal="center" vertical="center"/>
    </xf>
    <xf numFmtId="49" fontId="25" fillId="0" borderId="23" xfId="0" applyNumberFormat="1" applyFont="1" applyBorder="1" applyAlignment="1">
      <alignment horizontal="distributed" vertical="center"/>
    </xf>
    <xf numFmtId="49" fontId="3" fillId="0" borderId="24" xfId="0" applyNumberFormat="1" applyFont="1" applyBorder="1" applyAlignment="1">
      <alignment horizontal="center" vertical="center"/>
    </xf>
    <xf numFmtId="49" fontId="3" fillId="0" borderId="23" xfId="0" applyNumberFormat="1" applyFont="1" applyBorder="1" applyAlignment="1">
      <alignment horizontal="distributed" vertical="center"/>
    </xf>
    <xf numFmtId="49" fontId="3" fillId="0" borderId="23" xfId="0" applyNumberFormat="1" applyFont="1" applyBorder="1" applyAlignment="1">
      <alignment vertical="center"/>
    </xf>
    <xf numFmtId="179" fontId="29" fillId="0" borderId="0" xfId="0" applyNumberFormat="1" applyFont="1" applyAlignment="1">
      <alignment vertical="center"/>
    </xf>
    <xf numFmtId="49" fontId="31" fillId="0" borderId="4" xfId="0" applyNumberFormat="1" applyFont="1" applyFill="1" applyBorder="1" applyAlignment="1">
      <alignment horizontal="center" vertical="center"/>
    </xf>
    <xf numFmtId="49" fontId="29" fillId="0" borderId="15" xfId="0" applyNumberFormat="1" applyFont="1" applyFill="1" applyBorder="1" applyAlignment="1">
      <alignment vertical="center"/>
    </xf>
    <xf numFmtId="49" fontId="29" fillId="0" borderId="12" xfId="0" applyNumberFormat="1" applyFont="1" applyFill="1" applyBorder="1" applyAlignment="1">
      <alignment vertical="center"/>
    </xf>
    <xf numFmtId="49" fontId="29" fillId="0" borderId="14" xfId="0" applyNumberFormat="1" applyFont="1" applyFill="1" applyBorder="1" applyAlignment="1">
      <alignment vertical="center"/>
    </xf>
    <xf numFmtId="49" fontId="7" fillId="0" borderId="5" xfId="0" applyNumberFormat="1" applyFont="1" applyBorder="1" applyAlignment="1">
      <alignment horizontal="center" vertical="center"/>
    </xf>
    <xf numFmtId="179" fontId="5" fillId="0" borderId="15" xfId="0" applyNumberFormat="1" applyFont="1" applyBorder="1" applyAlignment="1">
      <alignment vertical="center"/>
    </xf>
    <xf numFmtId="179" fontId="45" fillId="0" borderId="0" xfId="0" applyNumberFormat="1" applyFont="1" applyAlignment="1">
      <alignment vertical="center"/>
    </xf>
    <xf numFmtId="49" fontId="46" fillId="0" borderId="3" xfId="0" applyNumberFormat="1" applyFont="1" applyBorder="1" applyAlignment="1">
      <alignment horizontal="center" vertical="center"/>
    </xf>
    <xf numFmtId="49" fontId="46" fillId="0" borderId="3" xfId="0" applyNumberFormat="1" applyFont="1" applyBorder="1" applyAlignment="1">
      <alignment vertical="center"/>
    </xf>
    <xf numFmtId="49" fontId="46" fillId="0" borderId="6" xfId="0" applyNumberFormat="1" applyFont="1" applyBorder="1" applyAlignment="1">
      <alignment horizontal="distributed" vertical="center"/>
    </xf>
    <xf numFmtId="49" fontId="46" fillId="0" borderId="4" xfId="0" applyNumberFormat="1" applyFont="1" applyBorder="1" applyAlignment="1">
      <alignment horizontal="center" vertical="center"/>
    </xf>
    <xf numFmtId="49" fontId="46" fillId="0" borderId="5" xfId="0" applyNumberFormat="1" applyFont="1" applyBorder="1" applyAlignment="1">
      <alignment vertical="center"/>
    </xf>
    <xf numFmtId="49" fontId="7" fillId="0" borderId="6" xfId="0" applyNumberFormat="1" applyFont="1" applyFill="1" applyBorder="1" applyAlignment="1">
      <alignment horizontal="distributed" vertical="center"/>
    </xf>
    <xf numFmtId="49" fontId="26" fillId="0" borderId="1" xfId="0" applyNumberFormat="1" applyFont="1" applyBorder="1" applyAlignment="1">
      <alignment horizontal="center" vertical="center"/>
    </xf>
    <xf numFmtId="179" fontId="24" fillId="0" borderId="7" xfId="0" applyNumberFormat="1" applyFont="1" applyBorder="1" applyAlignment="1">
      <alignment vertical="center" wrapText="1"/>
    </xf>
    <xf numFmtId="179" fontId="24" fillId="0" borderId="5" xfId="0" applyNumberFormat="1" applyFont="1" applyBorder="1" applyAlignment="1">
      <alignment vertical="center" wrapText="1"/>
    </xf>
    <xf numFmtId="179" fontId="24" fillId="0" borderId="6" xfId="0" applyNumberFormat="1" applyFont="1" applyBorder="1" applyAlignment="1">
      <alignment vertical="center" wrapText="1"/>
    </xf>
    <xf numFmtId="179" fontId="24" fillId="0" borderId="12" xfId="0" applyNumberFormat="1" applyFont="1" applyFill="1" applyBorder="1" applyAlignment="1">
      <alignment vertical="center" wrapText="1"/>
    </xf>
    <xf numFmtId="49" fontId="26" fillId="0" borderId="5" xfId="0" applyNumberFormat="1" applyFont="1" applyBorder="1" applyAlignment="1">
      <alignment horizontal="center" vertical="center"/>
    </xf>
    <xf numFmtId="49" fontId="24" fillId="0" borderId="2" xfId="0" applyNumberFormat="1" applyFont="1" applyBorder="1" applyAlignment="1">
      <alignment vertical="distributed"/>
    </xf>
    <xf numFmtId="49" fontId="25" fillId="0" borderId="4" xfId="0" applyNumberFormat="1" applyFont="1" applyBorder="1" applyAlignment="1">
      <alignment vertical="center"/>
    </xf>
    <xf numFmtId="49" fontId="24" fillId="0" borderId="7" xfId="0" applyNumberFormat="1" applyFont="1" applyBorder="1" applyAlignment="1">
      <alignment vertical="distributed"/>
    </xf>
    <xf numFmtId="49" fontId="25" fillId="0" borderId="15" xfId="0" applyNumberFormat="1" applyFont="1" applyBorder="1" applyAlignment="1">
      <alignment vertical="center"/>
    </xf>
    <xf numFmtId="179" fontId="24" fillId="3" borderId="1" xfId="0" applyNumberFormat="1" applyFont="1" applyFill="1" applyBorder="1" applyAlignment="1">
      <alignment vertical="center"/>
    </xf>
    <xf numFmtId="179" fontId="24" fillId="3" borderId="8" xfId="0" applyNumberFormat="1" applyFont="1" applyFill="1" applyBorder="1" applyAlignment="1">
      <alignment vertical="center"/>
    </xf>
    <xf numFmtId="49" fontId="26" fillId="0" borderId="1" xfId="0" applyNumberFormat="1" applyFont="1" applyBorder="1" applyAlignment="1">
      <alignment horizontal="distributed" vertical="center"/>
    </xf>
    <xf numFmtId="49" fontId="7" fillId="0" borderId="6" xfId="0" applyNumberFormat="1" applyFont="1" applyBorder="1" applyAlignment="1">
      <alignment horizontal="distributed" vertical="center"/>
    </xf>
    <xf numFmtId="49" fontId="5" fillId="0" borderId="7" xfId="0" applyNumberFormat="1" applyFont="1" applyBorder="1" applyAlignment="1">
      <alignment horizontal="center" vertical="center"/>
    </xf>
    <xf numFmtId="49" fontId="5" fillId="0" borderId="1" xfId="0" applyNumberFormat="1" applyFont="1" applyBorder="1" applyAlignment="1">
      <alignment horizontal="distributed" vertical="center"/>
    </xf>
    <xf numFmtId="49" fontId="5" fillId="0" borderId="9" xfId="0" applyNumberFormat="1" applyFont="1" applyBorder="1" applyAlignment="1">
      <alignment horizontal="center" vertical="center"/>
    </xf>
    <xf numFmtId="49" fontId="5" fillId="0" borderId="0"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5" fillId="0" borderId="9" xfId="0" applyNumberFormat="1" applyFont="1" applyBorder="1" applyAlignment="1">
      <alignment vertical="center"/>
    </xf>
    <xf numFmtId="49" fontId="7" fillId="0" borderId="17" xfId="0" applyNumberFormat="1" applyFont="1" applyBorder="1" applyAlignment="1">
      <alignment horizontal="distributed" vertical="center"/>
    </xf>
    <xf numFmtId="49" fontId="5" fillId="2" borderId="8" xfId="0" applyNumberFormat="1" applyFont="1" applyFill="1" applyBorder="1" applyAlignment="1">
      <alignment horizontal="distributed" vertical="center"/>
    </xf>
    <xf numFmtId="49" fontId="5" fillId="0" borderId="8" xfId="0" applyNumberFormat="1" applyFont="1" applyBorder="1" applyAlignment="1">
      <alignment horizontal="center" vertical="center"/>
    </xf>
    <xf numFmtId="49" fontId="3" fillId="0" borderId="1" xfId="0" applyNumberFormat="1" applyFont="1" applyBorder="1" applyAlignment="1">
      <alignment horizontal="distributed" vertical="center"/>
    </xf>
    <xf numFmtId="179" fontId="5" fillId="0" borderId="13" xfId="0" applyNumberFormat="1" applyFont="1" applyBorder="1" applyAlignment="1">
      <alignment horizontal="center" vertical="center"/>
    </xf>
    <xf numFmtId="49" fontId="5" fillId="0" borderId="0" xfId="4" applyNumberFormat="1" applyFont="1" applyFill="1" applyBorder="1" applyAlignment="1" applyProtection="1">
      <alignment horizontal="center" vertical="center"/>
      <protection locked="0"/>
    </xf>
    <xf numFmtId="49" fontId="5" fillId="0" borderId="25" xfId="4" applyNumberFormat="1" applyFont="1" applyFill="1" applyBorder="1" applyAlignment="1" applyProtection="1">
      <alignment horizontal="center" vertical="center"/>
      <protection locked="0"/>
    </xf>
    <xf numFmtId="49" fontId="5" fillId="0" borderId="26" xfId="4" applyNumberFormat="1" applyFont="1" applyFill="1" applyBorder="1" applyAlignment="1" applyProtection="1">
      <alignment horizontal="center" vertical="center"/>
      <protection locked="0"/>
    </xf>
    <xf numFmtId="49" fontId="5" fillId="0" borderId="12" xfId="4" applyNumberFormat="1" applyFont="1" applyFill="1" applyBorder="1" applyAlignment="1" applyProtection="1">
      <alignment horizontal="center" vertical="center"/>
      <protection locked="0"/>
    </xf>
    <xf numFmtId="49" fontId="5" fillId="0" borderId="8" xfId="4" applyNumberFormat="1" applyFont="1" applyFill="1" applyBorder="1" applyAlignment="1" applyProtection="1">
      <alignment horizontal="center" vertical="center"/>
      <protection locked="0"/>
    </xf>
    <xf numFmtId="49" fontId="5" fillId="0" borderId="22" xfId="0" applyNumberFormat="1" applyFont="1" applyBorder="1" applyAlignment="1">
      <alignment horizontal="center" vertical="center"/>
    </xf>
    <xf numFmtId="49" fontId="5" fillId="0" borderId="1" xfId="4" applyNumberFormat="1" applyFont="1" applyFill="1" applyBorder="1" applyAlignment="1" applyProtection="1">
      <alignment horizontal="center" vertical="center"/>
      <protection locked="0"/>
    </xf>
    <xf numFmtId="179" fontId="24" fillId="0" borderId="1" xfId="0" applyNumberFormat="1" applyFont="1" applyBorder="1" applyAlignment="1">
      <alignment horizontal="center" vertical="center"/>
    </xf>
    <xf numFmtId="49" fontId="26" fillId="0" borderId="6" xfId="0" applyNumberFormat="1" applyFont="1" applyBorder="1" applyAlignment="1">
      <alignment horizontal="distributed" vertical="center"/>
    </xf>
    <xf numFmtId="49" fontId="24" fillId="0" borderId="8" xfId="0" applyNumberFormat="1" applyFont="1" applyBorder="1" applyAlignment="1">
      <alignment horizontal="center" vertical="center"/>
    </xf>
    <xf numFmtId="177" fontId="18" fillId="0" borderId="13" xfId="0" applyNumberFormat="1" applyFont="1" applyBorder="1" applyAlignment="1">
      <alignment vertical="center"/>
    </xf>
    <xf numFmtId="177" fontId="0" fillId="0" borderId="13" xfId="0" applyNumberFormat="1" applyFill="1" applyBorder="1" applyAlignment="1">
      <alignment vertical="center"/>
    </xf>
    <xf numFmtId="0" fontId="18" fillId="0" borderId="13" xfId="0" applyFont="1" applyBorder="1" applyAlignment="1">
      <alignment vertical="center"/>
    </xf>
    <xf numFmtId="177" fontId="18" fillId="2" borderId="13" xfId="0" applyNumberFormat="1" applyFont="1" applyFill="1" applyBorder="1" applyAlignment="1">
      <alignment vertical="center"/>
    </xf>
    <xf numFmtId="177" fontId="0" fillId="7" borderId="13" xfId="0" applyNumberFormat="1" applyFill="1" applyBorder="1" applyAlignment="1">
      <alignment vertical="center"/>
    </xf>
    <xf numFmtId="176" fontId="18" fillId="0" borderId="13" xfId="0" applyNumberFormat="1" applyFont="1" applyBorder="1" applyAlignment="1">
      <alignment vertical="center"/>
    </xf>
    <xf numFmtId="179" fontId="3" fillId="0" borderId="13" xfId="0" applyNumberFormat="1" applyFont="1" applyBorder="1" applyAlignment="1">
      <alignment vertical="center"/>
    </xf>
    <xf numFmtId="179" fontId="5" fillId="0" borderId="13" xfId="0" applyNumberFormat="1" applyFont="1" applyBorder="1" applyAlignment="1">
      <alignment vertical="center"/>
    </xf>
    <xf numFmtId="177" fontId="18" fillId="0" borderId="2" xfId="0" applyNumberFormat="1" applyFont="1" applyBorder="1" applyAlignment="1">
      <alignment vertical="center"/>
    </xf>
    <xf numFmtId="177" fontId="0" fillId="0" borderId="2" xfId="0" applyNumberFormat="1" applyFill="1" applyBorder="1" applyAlignment="1">
      <alignment vertical="center"/>
    </xf>
    <xf numFmtId="177" fontId="18" fillId="0" borderId="28" xfId="0" applyNumberFormat="1" applyFont="1" applyBorder="1" applyAlignment="1">
      <alignment vertical="center"/>
    </xf>
    <xf numFmtId="0" fontId="18" fillId="0" borderId="28" xfId="0" applyFont="1" applyBorder="1" applyAlignment="1">
      <alignment vertical="center"/>
    </xf>
    <xf numFmtId="177" fontId="0" fillId="0" borderId="28" xfId="0" applyNumberFormat="1" applyFill="1" applyBorder="1" applyAlignment="1">
      <alignment vertical="center"/>
    </xf>
    <xf numFmtId="176" fontId="18" fillId="0" borderId="28" xfId="0" applyNumberFormat="1" applyFont="1" applyBorder="1" applyAlignment="1">
      <alignment vertical="center"/>
    </xf>
    <xf numFmtId="176" fontId="18" fillId="0" borderId="2" xfId="0" applyNumberFormat="1" applyFont="1" applyBorder="1" applyAlignment="1">
      <alignment vertical="center"/>
    </xf>
    <xf numFmtId="179" fontId="3" fillId="0" borderId="2" xfId="0" applyNumberFormat="1" applyFont="1" applyBorder="1" applyAlignment="1">
      <alignment vertical="center"/>
    </xf>
    <xf numFmtId="179" fontId="3" fillId="0" borderId="4" xfId="0" applyNumberFormat="1" applyFont="1" applyBorder="1" applyAlignment="1">
      <alignment vertical="center"/>
    </xf>
    <xf numFmtId="177" fontId="0" fillId="0" borderId="4" xfId="0" applyNumberFormat="1" applyFill="1" applyBorder="1" applyAlignment="1">
      <alignment vertical="center"/>
    </xf>
    <xf numFmtId="179" fontId="3" fillId="0" borderId="28" xfId="0" applyNumberFormat="1" applyFont="1" applyBorder="1" applyAlignment="1">
      <alignment vertical="center"/>
    </xf>
    <xf numFmtId="179" fontId="3" fillId="0" borderId="29" xfId="0" applyNumberFormat="1" applyFont="1" applyBorder="1" applyAlignment="1">
      <alignment vertical="center"/>
    </xf>
    <xf numFmtId="177" fontId="0" fillId="0" borderId="29" xfId="0" applyNumberFormat="1" applyFill="1" applyBorder="1" applyAlignment="1">
      <alignment vertical="center"/>
    </xf>
    <xf numFmtId="177" fontId="18" fillId="0" borderId="4" xfId="0" applyNumberFormat="1" applyFont="1" applyBorder="1" applyAlignment="1">
      <alignment vertical="center"/>
    </xf>
    <xf numFmtId="177" fontId="18" fillId="2" borderId="29" xfId="0" applyNumberFormat="1" applyFont="1" applyFill="1" applyBorder="1" applyAlignment="1">
      <alignment vertical="center"/>
    </xf>
    <xf numFmtId="177" fontId="0" fillId="7" borderId="29" xfId="0" applyNumberFormat="1" applyFill="1" applyBorder="1" applyAlignment="1">
      <alignment vertical="center"/>
    </xf>
    <xf numFmtId="177" fontId="18" fillId="2" borderId="2" xfId="0" applyNumberFormat="1" applyFont="1" applyFill="1" applyBorder="1" applyAlignment="1">
      <alignment vertical="center"/>
    </xf>
    <xf numFmtId="177" fontId="0" fillId="7" borderId="2" xfId="0" applyNumberFormat="1" applyFill="1" applyBorder="1" applyAlignment="1">
      <alignment vertical="center"/>
    </xf>
    <xf numFmtId="177" fontId="18" fillId="0" borderId="29" xfId="0" applyNumberFormat="1" applyFont="1" applyBorder="1" applyAlignment="1">
      <alignment vertical="center"/>
    </xf>
    <xf numFmtId="0" fontId="0" fillId="0" borderId="0" xfId="0" applyBorder="1" applyAlignment="1">
      <alignment vertical="center"/>
    </xf>
    <xf numFmtId="49" fontId="5" fillId="3" borderId="9" xfId="0" applyNumberFormat="1" applyFont="1" applyFill="1" applyBorder="1" applyAlignment="1">
      <alignment horizontal="distributed" vertical="center"/>
    </xf>
    <xf numFmtId="49" fontId="5" fillId="3" borderId="6" xfId="0" applyNumberFormat="1" applyFont="1" applyFill="1" applyBorder="1" applyAlignment="1">
      <alignment horizontal="distributed" vertical="center"/>
    </xf>
    <xf numFmtId="49" fontId="5" fillId="3" borderId="8" xfId="0" applyNumberFormat="1" applyFont="1" applyFill="1" applyBorder="1" applyAlignment="1">
      <alignment vertical="center"/>
    </xf>
    <xf numFmtId="49" fontId="6" fillId="0" borderId="19" xfId="0" applyNumberFormat="1" applyFont="1" applyBorder="1" applyAlignment="1">
      <alignment horizontal="center" vertical="center"/>
    </xf>
    <xf numFmtId="179" fontId="5" fillId="0" borderId="0" xfId="0" quotePrefix="1" applyNumberFormat="1" applyFont="1" applyBorder="1" applyAlignment="1">
      <alignment vertical="center"/>
    </xf>
    <xf numFmtId="49" fontId="7" fillId="0" borderId="20" xfId="0" applyNumberFormat="1" applyFont="1" applyBorder="1" applyAlignment="1">
      <alignment horizontal="center" vertical="center"/>
    </xf>
    <xf numFmtId="49" fontId="7" fillId="0" borderId="22" xfId="0" applyNumberFormat="1" applyFont="1" applyBorder="1" applyAlignment="1">
      <alignment horizontal="distributed" vertical="center"/>
    </xf>
    <xf numFmtId="179" fontId="24" fillId="7" borderId="6" xfId="0" applyNumberFormat="1" applyFont="1" applyFill="1" applyBorder="1" applyAlignment="1">
      <alignment horizontal="center" vertical="center" wrapText="1"/>
    </xf>
    <xf numFmtId="179" fontId="24" fillId="7" borderId="9" xfId="0" applyNumberFormat="1" applyFont="1" applyFill="1" applyBorder="1" applyAlignment="1">
      <alignment horizontal="center" vertical="center" wrapText="1"/>
    </xf>
    <xf numFmtId="179" fontId="24" fillId="7" borderId="8" xfId="0" applyNumberFormat="1" applyFont="1" applyFill="1" applyBorder="1" applyAlignment="1">
      <alignment horizontal="center" vertical="center"/>
    </xf>
    <xf numFmtId="179" fontId="5" fillId="7" borderId="13" xfId="0" applyNumberFormat="1" applyFont="1" applyFill="1" applyBorder="1" applyAlignment="1">
      <alignment vertical="center"/>
    </xf>
    <xf numFmtId="179" fontId="32" fillId="0" borderId="0" xfId="0" applyNumberFormat="1" applyFont="1" applyFill="1" applyAlignment="1">
      <alignment vertical="center"/>
    </xf>
    <xf numFmtId="179" fontId="24" fillId="0" borderId="1" xfId="0" applyNumberFormat="1" applyFont="1" applyFill="1" applyBorder="1" applyAlignment="1">
      <alignment horizontal="center" vertical="center"/>
    </xf>
    <xf numFmtId="176" fontId="18" fillId="0" borderId="3" xfId="0" applyNumberFormat="1" applyFont="1" applyBorder="1" applyAlignment="1">
      <alignment vertical="center"/>
    </xf>
    <xf numFmtId="177" fontId="18" fillId="0" borderId="3" xfId="0" applyNumberFormat="1" applyFont="1" applyBorder="1" applyAlignment="1">
      <alignment vertical="center"/>
    </xf>
    <xf numFmtId="177" fontId="0" fillId="0" borderId="3" xfId="0" applyNumberFormat="1" applyFill="1" applyBorder="1" applyAlignment="1">
      <alignment vertical="center"/>
    </xf>
    <xf numFmtId="179" fontId="5" fillId="0" borderId="0" xfId="0" applyNumberFormat="1" applyFont="1" applyFill="1" applyBorder="1" applyAlignment="1">
      <alignment vertical="center"/>
    </xf>
    <xf numFmtId="0" fontId="0" fillId="0" borderId="5" xfId="0" applyBorder="1" applyAlignment="1">
      <alignment vertical="center"/>
    </xf>
    <xf numFmtId="179" fontId="31" fillId="0" borderId="13" xfId="0" applyNumberFormat="1" applyFont="1" applyFill="1" applyBorder="1" applyAlignment="1">
      <alignment horizontal="right" vertical="center"/>
    </xf>
    <xf numFmtId="179" fontId="31" fillId="0" borderId="13" xfId="1" applyNumberFormat="1" applyFont="1" applyFill="1" applyBorder="1" applyAlignment="1">
      <alignment vertical="center" justifyLastLine="1"/>
    </xf>
    <xf numFmtId="179" fontId="31" fillId="0" borderId="0" xfId="0" applyNumberFormat="1" applyFont="1" applyFill="1" applyAlignment="1">
      <alignment horizontal="center" vertical="center"/>
    </xf>
    <xf numFmtId="179" fontId="31" fillId="0" borderId="0" xfId="0" applyNumberFormat="1" applyFont="1" applyFill="1" applyAlignment="1">
      <alignment vertical="center"/>
    </xf>
    <xf numFmtId="179" fontId="31" fillId="0" borderId="0" xfId="0" applyNumberFormat="1" applyFont="1" applyFill="1" applyAlignment="1">
      <alignment horizontal="right" vertical="center"/>
    </xf>
    <xf numFmtId="49" fontId="31" fillId="0" borderId="8" xfId="0" applyNumberFormat="1" applyFont="1" applyFill="1" applyBorder="1" applyAlignment="1">
      <alignment horizontal="left" vertical="center"/>
    </xf>
    <xf numFmtId="179" fontId="27" fillId="0" borderId="0" xfId="0" applyNumberFormat="1" applyFont="1" applyFill="1" applyBorder="1" applyAlignment="1">
      <alignment horizontal="center" vertical="center"/>
    </xf>
    <xf numFmtId="49" fontId="30" fillId="0" borderId="7" xfId="0" applyNumberFormat="1" applyFont="1" applyFill="1" applyBorder="1" applyAlignment="1">
      <alignment horizontal="center" vertical="top" wrapText="1"/>
    </xf>
    <xf numFmtId="49" fontId="29" fillId="0" borderId="2" xfId="0" applyNumberFormat="1" applyFont="1" applyFill="1" applyBorder="1" applyAlignment="1">
      <alignment vertical="top"/>
    </xf>
    <xf numFmtId="49" fontId="29" fillId="0" borderId="7" xfId="0" applyNumberFormat="1" applyFont="1" applyFill="1" applyBorder="1" applyAlignment="1">
      <alignment vertical="top"/>
    </xf>
    <xf numFmtId="179" fontId="31" fillId="7" borderId="13" xfId="0" applyNumberFormat="1" applyFont="1" applyFill="1" applyBorder="1" applyAlignment="1">
      <alignment vertical="center"/>
    </xf>
    <xf numFmtId="49" fontId="31" fillId="0" borderId="2" xfId="0" applyNumberFormat="1" applyFont="1" applyFill="1" applyBorder="1" applyAlignment="1">
      <alignment horizontal="center" vertical="center"/>
    </xf>
    <xf numFmtId="182" fontId="31" fillId="0" borderId="13" xfId="0" quotePrefix="1" applyNumberFormat="1" applyFont="1" applyFill="1" applyBorder="1" applyAlignment="1">
      <alignment horizontal="right" vertical="center"/>
    </xf>
    <xf numFmtId="49" fontId="29" fillId="0" borderId="8" xfId="0" applyNumberFormat="1" applyFont="1" applyFill="1" applyBorder="1" applyAlignment="1">
      <alignment horizontal="distributed" vertical="center"/>
    </xf>
    <xf numFmtId="49" fontId="29" fillId="0" borderId="1" xfId="4" applyNumberFormat="1" applyFont="1" applyFill="1" applyBorder="1" applyAlignment="1" applyProtection="1">
      <alignment horizontal="distributed" vertical="center"/>
      <protection locked="0"/>
    </xf>
    <xf numFmtId="49" fontId="29" fillId="0" borderId="9" xfId="0" applyNumberFormat="1" applyFont="1" applyFill="1" applyBorder="1" applyAlignment="1">
      <alignment horizontal="distributed" vertical="center"/>
    </xf>
    <xf numFmtId="49" fontId="29" fillId="0" borderId="12" xfId="0" applyNumberFormat="1" applyFont="1" applyFill="1" applyBorder="1" applyAlignment="1">
      <alignment horizontal="distributed" vertical="center"/>
    </xf>
    <xf numFmtId="49" fontId="29" fillId="0" borderId="7" xfId="0" applyNumberFormat="1" applyFont="1" applyFill="1" applyBorder="1" applyAlignment="1">
      <alignment horizontal="center" vertical="center"/>
    </xf>
    <xf numFmtId="49" fontId="29" fillId="0" borderId="6" xfId="0" applyNumberFormat="1" applyFont="1" applyFill="1" applyBorder="1" applyAlignment="1">
      <alignment horizontal="center" vertical="center"/>
    </xf>
    <xf numFmtId="49" fontId="29" fillId="0" borderId="3" xfId="0" applyNumberFormat="1" applyFont="1" applyFill="1" applyBorder="1" applyAlignment="1">
      <alignment horizontal="center" vertical="center" textRotation="255"/>
    </xf>
    <xf numFmtId="49" fontId="29" fillId="0" borderId="1" xfId="0" applyNumberFormat="1" applyFont="1" applyFill="1" applyBorder="1" applyAlignment="1">
      <alignment horizontal="distributed" vertical="center"/>
    </xf>
    <xf numFmtId="49" fontId="31" fillId="0" borderId="1" xfId="0" applyNumberFormat="1" applyFont="1" applyFill="1" applyBorder="1" applyAlignment="1">
      <alignment horizontal="distributed" vertical="center"/>
    </xf>
    <xf numFmtId="49" fontId="31" fillId="0" borderId="8" xfId="0" applyNumberFormat="1" applyFont="1" applyFill="1" applyBorder="1" applyAlignment="1">
      <alignment horizontal="distributed" vertical="center"/>
    </xf>
    <xf numFmtId="49" fontId="29" fillId="0" borderId="9" xfId="0" applyNumberFormat="1" applyFont="1" applyFill="1" applyBorder="1" applyAlignment="1">
      <alignment horizontal="center" vertical="center"/>
    </xf>
    <xf numFmtId="49" fontId="29" fillId="0" borderId="11" xfId="0" applyNumberFormat="1" applyFont="1" applyFill="1" applyBorder="1" applyAlignment="1">
      <alignment horizontal="distributed" vertical="center"/>
    </xf>
    <xf numFmtId="49" fontId="29" fillId="0" borderId="13" xfId="0" applyNumberFormat="1" applyFont="1" applyFill="1" applyBorder="1" applyAlignment="1">
      <alignment horizontal="distributed" vertical="center"/>
    </xf>
    <xf numFmtId="49" fontId="29" fillId="0" borderId="5" xfId="0" applyNumberFormat="1" applyFont="1" applyFill="1" applyBorder="1" applyAlignment="1">
      <alignment horizontal="center" vertical="center"/>
    </xf>
    <xf numFmtId="49" fontId="29" fillId="0" borderId="6" xfId="0" applyNumberFormat="1" applyFont="1" applyFill="1" applyBorder="1" applyAlignment="1">
      <alignment horizontal="distributed" vertical="center"/>
    </xf>
    <xf numFmtId="49" fontId="31" fillId="0" borderId="6" xfId="0" applyNumberFormat="1" applyFont="1" applyFill="1" applyBorder="1" applyAlignment="1">
      <alignment horizontal="center" vertical="center"/>
    </xf>
    <xf numFmtId="179" fontId="30" fillId="0" borderId="8" xfId="0" applyNumberFormat="1" applyFont="1" applyFill="1" applyBorder="1" applyAlignment="1">
      <alignment horizontal="distributed" vertical="center"/>
    </xf>
    <xf numFmtId="179" fontId="30" fillId="0" borderId="12" xfId="0" applyNumberFormat="1" applyFont="1" applyFill="1" applyBorder="1" applyAlignment="1">
      <alignment vertical="center"/>
    </xf>
    <xf numFmtId="179" fontId="30" fillId="0" borderId="0" xfId="0" applyNumberFormat="1" applyFont="1" applyFill="1" applyBorder="1" applyAlignment="1">
      <alignment vertical="center"/>
    </xf>
    <xf numFmtId="0" fontId="28" fillId="0" borderId="11" xfId="0" applyFont="1" applyFill="1" applyBorder="1" applyAlignment="1">
      <alignment horizontal="distributed" vertical="center"/>
    </xf>
    <xf numFmtId="49" fontId="29" fillId="0" borderId="3" xfId="0" applyNumberFormat="1" applyFont="1" applyFill="1" applyBorder="1" applyAlignment="1">
      <alignment horizontal="center" vertical="center" wrapText="1"/>
    </xf>
    <xf numFmtId="49" fontId="29" fillId="0" borderId="0" xfId="0" applyNumberFormat="1" applyFont="1" applyFill="1" applyBorder="1" applyAlignment="1">
      <alignment horizontal="distributed" vertical="center"/>
    </xf>
    <xf numFmtId="49" fontId="31" fillId="0" borderId="14" xfId="0" applyNumberFormat="1" applyFont="1" applyFill="1" applyBorder="1" applyAlignment="1">
      <alignment horizontal="distributed" vertical="center"/>
    </xf>
    <xf numFmtId="49" fontId="31" fillId="0" borderId="9" xfId="0" applyNumberFormat="1" applyFont="1" applyFill="1" applyBorder="1" applyAlignment="1">
      <alignment horizontal="distributed" vertical="center"/>
    </xf>
    <xf numFmtId="49" fontId="31" fillId="0" borderId="10" xfId="0" applyNumberFormat="1" applyFont="1" applyFill="1" applyBorder="1" applyAlignment="1">
      <alignment horizontal="distributed" vertical="center"/>
    </xf>
    <xf numFmtId="49" fontId="31" fillId="0" borderId="0" xfId="0" applyNumberFormat="1" applyFont="1" applyFill="1" applyBorder="1" applyAlignment="1">
      <alignment horizontal="distributed" vertical="center"/>
    </xf>
    <xf numFmtId="49" fontId="31" fillId="0" borderId="9" xfId="0" applyNumberFormat="1" applyFont="1" applyFill="1" applyBorder="1" applyAlignment="1">
      <alignment vertical="center"/>
    </xf>
    <xf numFmtId="49" fontId="31" fillId="0" borderId="5" xfId="0" applyNumberFormat="1" applyFont="1" applyFill="1" applyBorder="1" applyAlignment="1">
      <alignment horizontal="center" vertical="center"/>
    </xf>
    <xf numFmtId="49" fontId="31" fillId="0" borderId="6" xfId="0" applyNumberFormat="1" applyFont="1" applyFill="1" applyBorder="1" applyAlignment="1">
      <alignment horizontal="distributed" vertical="center"/>
    </xf>
    <xf numFmtId="49" fontId="28" fillId="0" borderId="5" xfId="0" applyNumberFormat="1" applyFont="1" applyFill="1" applyBorder="1" applyAlignment="1">
      <alignment horizontal="center" vertical="center" wrapText="1"/>
    </xf>
    <xf numFmtId="49" fontId="29" fillId="0" borderId="2" xfId="0" applyNumberFormat="1" applyFont="1" applyFill="1" applyBorder="1" applyAlignment="1">
      <alignment vertical="distributed"/>
    </xf>
    <xf numFmtId="49" fontId="29" fillId="0" borderId="7" xfId="0" applyNumberFormat="1" applyFont="1" applyFill="1" applyBorder="1" applyAlignment="1">
      <alignment vertical="distributed"/>
    </xf>
    <xf numFmtId="49" fontId="50" fillId="0" borderId="3" xfId="0" applyNumberFormat="1" applyFont="1" applyFill="1" applyBorder="1" applyAlignment="1">
      <alignment horizontal="center" vertical="center"/>
    </xf>
    <xf numFmtId="49" fontId="50" fillId="0" borderId="3" xfId="0" applyNumberFormat="1" applyFont="1" applyFill="1" applyBorder="1" applyAlignment="1">
      <alignment vertical="center"/>
    </xf>
    <xf numFmtId="49" fontId="50" fillId="0" borderId="6" xfId="0" applyNumberFormat="1" applyFont="1" applyFill="1" applyBorder="1" applyAlignment="1">
      <alignment horizontal="distributed" vertical="center"/>
    </xf>
    <xf numFmtId="49" fontId="50" fillId="0" borderId="4" xfId="0" applyNumberFormat="1" applyFont="1" applyFill="1" applyBorder="1" applyAlignment="1">
      <alignment horizontal="center" vertical="center"/>
    </xf>
    <xf numFmtId="49" fontId="50" fillId="0" borderId="5" xfId="0" applyNumberFormat="1" applyFont="1" applyFill="1" applyBorder="1" applyAlignment="1">
      <alignment vertical="center"/>
    </xf>
    <xf numFmtId="49" fontId="50" fillId="0" borderId="5" xfId="0" applyNumberFormat="1" applyFont="1" applyFill="1" applyBorder="1" applyAlignment="1">
      <alignment horizontal="center" vertical="center"/>
    </xf>
    <xf numFmtId="49" fontId="50" fillId="0" borderId="4" xfId="0" applyNumberFormat="1" applyFont="1" applyFill="1" applyBorder="1" applyAlignment="1">
      <alignment vertical="center" textRotation="255"/>
    </xf>
    <xf numFmtId="179" fontId="31" fillId="0" borderId="0" xfId="0" applyNumberFormat="1" applyFont="1" applyAlignment="1">
      <alignment vertical="center"/>
    </xf>
    <xf numFmtId="179" fontId="31" fillId="0" borderId="0" xfId="0" applyNumberFormat="1" applyFont="1" applyAlignment="1">
      <alignment horizontal="right" vertical="center"/>
    </xf>
    <xf numFmtId="49" fontId="32" fillId="0" borderId="1" xfId="0" applyNumberFormat="1" applyFont="1" applyBorder="1" applyAlignment="1">
      <alignment horizontal="distributed" vertical="center" wrapText="1"/>
    </xf>
    <xf numFmtId="179" fontId="29" fillId="0" borderId="0" xfId="0" applyNumberFormat="1" applyFont="1" applyBorder="1" applyAlignment="1">
      <alignment vertical="center"/>
    </xf>
    <xf numFmtId="49" fontId="29" fillId="0" borderId="8" xfId="0" applyNumberFormat="1" applyFont="1" applyFill="1" applyBorder="1" applyAlignment="1">
      <alignment horizontal="distributed" vertical="center"/>
    </xf>
    <xf numFmtId="49" fontId="29" fillId="0" borderId="1" xfId="4" applyNumberFormat="1" applyFont="1" applyFill="1" applyBorder="1" applyAlignment="1" applyProtection="1">
      <alignment horizontal="distributed" vertical="center"/>
      <protection locked="0"/>
    </xf>
    <xf numFmtId="49" fontId="29" fillId="0" borderId="11" xfId="4" applyNumberFormat="1" applyFont="1" applyFill="1" applyBorder="1" applyAlignment="1" applyProtection="1">
      <alignment horizontal="distributed" vertical="center"/>
      <protection locked="0"/>
    </xf>
    <xf numFmtId="49" fontId="29" fillId="0" borderId="8" xfId="4" applyNumberFormat="1" applyFont="1" applyFill="1" applyBorder="1" applyAlignment="1" applyProtection="1">
      <alignment horizontal="distributed" vertical="center"/>
      <protection locked="0"/>
    </xf>
    <xf numFmtId="49" fontId="29" fillId="0" borderId="9" xfId="0" applyNumberFormat="1" applyFont="1" applyFill="1" applyBorder="1" applyAlignment="1">
      <alignment horizontal="distributed" vertical="center"/>
    </xf>
    <xf numFmtId="49" fontId="29" fillId="0" borderId="10" xfId="0" applyNumberFormat="1" applyFont="1" applyFill="1" applyBorder="1" applyAlignment="1">
      <alignment horizontal="distributed" vertical="center"/>
    </xf>
    <xf numFmtId="49" fontId="29" fillId="0" borderId="12" xfId="0" applyNumberFormat="1" applyFont="1" applyFill="1" applyBorder="1" applyAlignment="1">
      <alignment horizontal="distributed" vertical="center"/>
    </xf>
    <xf numFmtId="49" fontId="29" fillId="0" borderId="14" xfId="0" applyNumberFormat="1" applyFont="1" applyFill="1" applyBorder="1" applyAlignment="1">
      <alignment horizontal="distributed" vertical="center"/>
    </xf>
    <xf numFmtId="49" fontId="29" fillId="0" borderId="7" xfId="0" applyNumberFormat="1" applyFont="1" applyFill="1" applyBorder="1" applyAlignment="1">
      <alignment horizontal="center" vertical="center"/>
    </xf>
    <xf numFmtId="49" fontId="29" fillId="0" borderId="6" xfId="0" applyNumberFormat="1" applyFont="1" applyFill="1" applyBorder="1" applyAlignment="1">
      <alignment horizontal="center" vertical="center"/>
    </xf>
    <xf numFmtId="49" fontId="32" fillId="0" borderId="8" xfId="0" applyNumberFormat="1" applyFont="1" applyFill="1" applyBorder="1" applyAlignment="1">
      <alignment horizontal="distributed" vertical="center"/>
    </xf>
    <xf numFmtId="49" fontId="27" fillId="0" borderId="1" xfId="0" applyNumberFormat="1" applyFont="1" applyFill="1" applyBorder="1" applyAlignment="1">
      <alignment horizontal="distributed" vertical="center" justifyLastLine="1"/>
    </xf>
    <xf numFmtId="49" fontId="28" fillId="0" borderId="8" xfId="0" applyNumberFormat="1" applyFont="1" applyFill="1" applyBorder="1" applyAlignment="1">
      <alignment horizontal="distributed" vertical="center" justifyLastLine="1"/>
    </xf>
    <xf numFmtId="49" fontId="28" fillId="0" borderId="11" xfId="0" applyNumberFormat="1" applyFont="1" applyFill="1" applyBorder="1" applyAlignment="1">
      <alignment horizontal="distributed" vertical="center" justifyLastLine="1"/>
    </xf>
    <xf numFmtId="49" fontId="28" fillId="0" borderId="8" xfId="0" applyNumberFormat="1" applyFont="1" applyFill="1" applyBorder="1" applyAlignment="1">
      <alignment horizontal="distributed" vertical="center"/>
    </xf>
    <xf numFmtId="49" fontId="29" fillId="0" borderId="2" xfId="0" applyNumberFormat="1" applyFont="1" applyFill="1" applyBorder="1" applyAlignment="1">
      <alignment horizontal="center" vertical="center" textRotation="255" wrapText="1"/>
    </xf>
    <xf numFmtId="49" fontId="29" fillId="0" borderId="3" xfId="0" applyNumberFormat="1" applyFont="1" applyFill="1" applyBorder="1" applyAlignment="1">
      <alignment horizontal="center" vertical="center" textRotation="255" wrapText="1"/>
    </xf>
    <xf numFmtId="49" fontId="29" fillId="0" borderId="4" xfId="0" applyNumberFormat="1" applyFont="1" applyFill="1" applyBorder="1" applyAlignment="1">
      <alignment horizontal="center" vertical="center" textRotation="255" wrapText="1"/>
    </xf>
    <xf numFmtId="0" fontId="41" fillId="0" borderId="6" xfId="0" applyFont="1" applyBorder="1" applyAlignment="1">
      <alignment horizontal="center" vertical="center"/>
    </xf>
    <xf numFmtId="0" fontId="41" fillId="0" borderId="12" xfId="0" applyFont="1" applyBorder="1" applyAlignment="1">
      <alignment horizontal="distributed" vertical="center"/>
    </xf>
    <xf numFmtId="0" fontId="41" fillId="0" borderId="14" xfId="0" applyFont="1" applyBorder="1" applyAlignment="1">
      <alignment horizontal="distributed" vertical="center"/>
    </xf>
    <xf numFmtId="0" fontId="41" fillId="0" borderId="9" xfId="0" applyFont="1" applyBorder="1" applyAlignment="1">
      <alignment horizontal="distributed" vertical="center"/>
    </xf>
    <xf numFmtId="0" fontId="41" fillId="0" borderId="10" xfId="0" applyFont="1" applyBorder="1" applyAlignment="1">
      <alignment horizontal="distributed" vertical="center"/>
    </xf>
    <xf numFmtId="49" fontId="29" fillId="0" borderId="2" xfId="0" applyNumberFormat="1" applyFont="1" applyFill="1" applyBorder="1" applyAlignment="1">
      <alignment horizontal="center" vertical="center" textRotation="255"/>
    </xf>
    <xf numFmtId="49" fontId="29" fillId="0" borderId="3" xfId="0" applyNumberFormat="1" applyFont="1" applyFill="1" applyBorder="1" applyAlignment="1">
      <alignment horizontal="center" vertical="center" textRotation="255"/>
    </xf>
    <xf numFmtId="49" fontId="29" fillId="0" borderId="4" xfId="0" applyNumberFormat="1" applyFont="1" applyFill="1" applyBorder="1" applyAlignment="1">
      <alignment horizontal="center" vertical="center" textRotation="255"/>
    </xf>
    <xf numFmtId="49" fontId="29" fillId="0" borderId="7" xfId="4" applyNumberFormat="1" applyFont="1" applyFill="1" applyBorder="1" applyAlignment="1" applyProtection="1">
      <alignment horizontal="distributed" vertical="center" wrapText="1"/>
      <protection locked="0"/>
    </xf>
    <xf numFmtId="49" fontId="29" fillId="0" borderId="14" xfId="4" applyNumberFormat="1" applyFont="1" applyFill="1" applyBorder="1" applyAlignment="1" applyProtection="1">
      <alignment horizontal="distributed" vertical="center"/>
      <protection locked="0"/>
    </xf>
    <xf numFmtId="49" fontId="29" fillId="0" borderId="5" xfId="4" applyNumberFormat="1" applyFont="1" applyFill="1" applyBorder="1" applyAlignment="1" applyProtection="1">
      <alignment horizontal="distributed" vertical="center"/>
      <protection locked="0"/>
    </xf>
    <xf numFmtId="49" fontId="29" fillId="0" borderId="15" xfId="4" applyNumberFormat="1" applyFont="1" applyFill="1" applyBorder="1" applyAlignment="1" applyProtection="1">
      <alignment horizontal="distributed" vertical="center"/>
      <protection locked="0"/>
    </xf>
    <xf numFmtId="49" fontId="29" fillId="0" borderId="6" xfId="4" applyNumberFormat="1" applyFont="1" applyFill="1" applyBorder="1" applyAlignment="1" applyProtection="1">
      <alignment horizontal="distributed" vertical="center"/>
      <protection locked="0"/>
    </xf>
    <xf numFmtId="49" fontId="29" fillId="0" borderId="10" xfId="4" applyNumberFormat="1" applyFont="1" applyFill="1" applyBorder="1" applyAlignment="1" applyProtection="1">
      <alignment horizontal="distributed" vertical="center"/>
      <protection locked="0"/>
    </xf>
    <xf numFmtId="49" fontId="29" fillId="0" borderId="13" xfId="4" applyNumberFormat="1" applyFont="1" applyFill="1" applyBorder="1" applyAlignment="1" applyProtection="1">
      <alignment horizontal="center" vertical="center"/>
      <protection locked="0"/>
    </xf>
    <xf numFmtId="49" fontId="31" fillId="0" borderId="13" xfId="4" applyNumberFormat="1" applyFont="1" applyFill="1" applyBorder="1" applyAlignment="1" applyProtection="1">
      <alignment horizontal="center" vertical="center"/>
      <protection locked="0"/>
    </xf>
    <xf numFmtId="49" fontId="31" fillId="0" borderId="1" xfId="4" applyNumberFormat="1" applyFont="1" applyFill="1" applyBorder="1" applyAlignment="1" applyProtection="1">
      <alignment horizontal="center" vertical="center"/>
      <protection locked="0"/>
    </xf>
    <xf numFmtId="49" fontId="29" fillId="0" borderId="7" xfId="4" applyNumberFormat="1" applyFont="1" applyFill="1" applyBorder="1" applyAlignment="1" applyProtection="1">
      <alignment horizontal="distributed" vertical="center"/>
      <protection locked="0"/>
    </xf>
    <xf numFmtId="49" fontId="29" fillId="0" borderId="12" xfId="4" applyNumberFormat="1" applyFont="1" applyFill="1" applyBorder="1" applyAlignment="1" applyProtection="1">
      <alignment horizontal="distributed" vertical="center"/>
      <protection locked="0"/>
    </xf>
    <xf numFmtId="49" fontId="32" fillId="0" borderId="1" xfId="4" applyNumberFormat="1" applyFont="1" applyFill="1" applyBorder="1" applyAlignment="1" applyProtection="1">
      <alignment horizontal="distributed" vertical="center" shrinkToFit="1"/>
      <protection locked="0"/>
    </xf>
    <xf numFmtId="49" fontId="32" fillId="0" borderId="8" xfId="4" applyNumberFormat="1" applyFont="1" applyFill="1" applyBorder="1" applyAlignment="1" applyProtection="1">
      <alignment horizontal="distributed" vertical="center" shrinkToFit="1"/>
      <protection locked="0"/>
    </xf>
    <xf numFmtId="49" fontId="49" fillId="0" borderId="7" xfId="4" applyNumberFormat="1" applyFont="1" applyBorder="1" applyAlignment="1" applyProtection="1">
      <alignment horizontal="distributed" vertical="center" wrapText="1"/>
      <protection locked="0"/>
    </xf>
    <xf numFmtId="0" fontId="41" fillId="0" borderId="14" xfId="0" applyFont="1" applyBorder="1" applyAlignment="1">
      <alignment horizontal="distributed" vertical="center" wrapText="1"/>
    </xf>
    <xf numFmtId="0" fontId="41" fillId="0" borderId="5" xfId="0" applyFont="1" applyBorder="1" applyAlignment="1">
      <alignment horizontal="distributed" vertical="center" wrapText="1"/>
    </xf>
    <xf numFmtId="0" fontId="41" fillId="0" borderId="15" xfId="0" applyFont="1" applyBorder="1" applyAlignment="1">
      <alignment horizontal="distributed" vertical="center" wrapText="1"/>
    </xf>
    <xf numFmtId="0" fontId="41" fillId="0" borderId="6" xfId="0" applyFont="1" applyBorder="1" applyAlignment="1">
      <alignment horizontal="distributed" vertical="center" wrapText="1"/>
    </xf>
    <xf numFmtId="0" fontId="41" fillId="0" borderId="10" xfId="0" applyFont="1" applyBorder="1" applyAlignment="1">
      <alignment horizontal="distributed" vertical="center" wrapText="1"/>
    </xf>
    <xf numFmtId="49" fontId="49" fillId="0" borderId="1" xfId="4" applyNumberFormat="1" applyFont="1" applyBorder="1" applyAlignment="1" applyProtection="1">
      <alignment horizontal="distributed" vertical="center"/>
      <protection locked="0"/>
    </xf>
    <xf numFmtId="0" fontId="41" fillId="0" borderId="8" xfId="0" applyFont="1" applyBorder="1" applyAlignment="1">
      <alignment horizontal="distributed" vertical="center"/>
    </xf>
    <xf numFmtId="0" fontId="41" fillId="0" borderId="11" xfId="0" applyFont="1" applyBorder="1" applyAlignment="1">
      <alignment horizontal="distributed" vertical="center"/>
    </xf>
    <xf numFmtId="49" fontId="29" fillId="0" borderId="1" xfId="0" applyNumberFormat="1" applyFont="1" applyFill="1" applyBorder="1" applyAlignment="1">
      <alignment horizontal="distributed" vertical="center"/>
    </xf>
    <xf numFmtId="49" fontId="29" fillId="0" borderId="1" xfId="0" applyNumberFormat="1" applyFont="1" applyFill="1" applyBorder="1" applyAlignment="1">
      <alignment horizontal="right" vertical="center" shrinkToFit="1"/>
    </xf>
    <xf numFmtId="49" fontId="28" fillId="0" borderId="8" xfId="0" applyNumberFormat="1" applyFont="1" applyFill="1" applyBorder="1" applyAlignment="1">
      <alignment horizontal="right" vertical="center" shrinkToFit="1"/>
    </xf>
    <xf numFmtId="49" fontId="38" fillId="0" borderId="1" xfId="0" applyNumberFormat="1" applyFont="1" applyFill="1" applyBorder="1" applyAlignment="1">
      <alignment horizontal="distributed" vertical="center"/>
    </xf>
    <xf numFmtId="49" fontId="38" fillId="0" borderId="8" xfId="0" applyNumberFormat="1" applyFont="1" applyFill="1" applyBorder="1" applyAlignment="1">
      <alignment horizontal="distributed" vertical="center"/>
    </xf>
    <xf numFmtId="49" fontId="31" fillId="0" borderId="1" xfId="0" applyNumberFormat="1" applyFont="1" applyFill="1" applyBorder="1" applyAlignment="1">
      <alignment horizontal="distributed" vertical="center"/>
    </xf>
    <xf numFmtId="49" fontId="31" fillId="0" borderId="8" xfId="0" applyNumberFormat="1" applyFont="1" applyFill="1" applyBorder="1" applyAlignment="1">
      <alignment horizontal="distributed" vertical="center"/>
    </xf>
    <xf numFmtId="49" fontId="27" fillId="0" borderId="8" xfId="0" applyNumberFormat="1" applyFont="1" applyFill="1" applyBorder="1" applyAlignment="1">
      <alignment horizontal="distributed" vertical="center" justifyLastLine="1"/>
    </xf>
    <xf numFmtId="49" fontId="27" fillId="0" borderId="11" xfId="0" applyNumberFormat="1" applyFont="1" applyFill="1" applyBorder="1" applyAlignment="1">
      <alignment horizontal="distributed" vertical="center" justifyLastLine="1"/>
    </xf>
    <xf numFmtId="49" fontId="29" fillId="0" borderId="9" xfId="0" applyNumberFormat="1" applyFont="1" applyFill="1" applyBorder="1" applyAlignment="1">
      <alignment horizontal="center" vertical="center"/>
    </xf>
    <xf numFmtId="0" fontId="28" fillId="0" borderId="9" xfId="0" applyFont="1" applyFill="1" applyBorder="1" applyAlignment="1">
      <alignment horizontal="center" vertical="center"/>
    </xf>
    <xf numFmtId="0" fontId="28" fillId="0" borderId="10" xfId="0" applyFont="1" applyFill="1" applyBorder="1" applyAlignment="1">
      <alignment horizontal="center" vertical="center"/>
    </xf>
    <xf numFmtId="49" fontId="28" fillId="0" borderId="12" xfId="0" applyNumberFormat="1" applyFont="1" applyFill="1" applyBorder="1" applyAlignment="1">
      <alignment horizontal="distributed" vertical="center"/>
    </xf>
    <xf numFmtId="49" fontId="28" fillId="0" borderId="14" xfId="0" applyNumberFormat="1" applyFont="1" applyFill="1" applyBorder="1" applyAlignment="1">
      <alignment horizontal="distributed" vertical="center"/>
    </xf>
    <xf numFmtId="49" fontId="29" fillId="0" borderId="11" xfId="0" applyNumberFormat="1" applyFont="1" applyFill="1" applyBorder="1" applyAlignment="1">
      <alignment horizontal="distributed" vertical="center"/>
    </xf>
    <xf numFmtId="49" fontId="29" fillId="0" borderId="13" xfId="0" applyNumberFormat="1" applyFont="1" applyFill="1" applyBorder="1" applyAlignment="1">
      <alignment horizontal="distributed" vertical="center"/>
    </xf>
    <xf numFmtId="49" fontId="29" fillId="0" borderId="13" xfId="0" applyNumberFormat="1" applyFont="1" applyFill="1" applyBorder="1" applyAlignment="1">
      <alignment horizontal="center" vertical="center" wrapText="1"/>
    </xf>
    <xf numFmtId="49" fontId="29" fillId="0" borderId="14" xfId="0" applyNumberFormat="1" applyFont="1" applyFill="1" applyBorder="1" applyAlignment="1">
      <alignment horizontal="center" vertical="center" wrapText="1"/>
    </xf>
    <xf numFmtId="49" fontId="29" fillId="0" borderId="5" xfId="0" applyNumberFormat="1" applyFont="1" applyFill="1" applyBorder="1" applyAlignment="1">
      <alignment horizontal="center" vertical="center" wrapText="1"/>
    </xf>
    <xf numFmtId="49" fontId="29" fillId="0" borderId="15" xfId="0" applyNumberFormat="1" applyFont="1" applyFill="1" applyBorder="1" applyAlignment="1">
      <alignment horizontal="center" vertical="center" wrapText="1"/>
    </xf>
    <xf numFmtId="49" fontId="29" fillId="0" borderId="6" xfId="0" applyNumberFormat="1" applyFont="1" applyFill="1" applyBorder="1" applyAlignment="1">
      <alignment horizontal="center" vertical="center" wrapText="1"/>
    </xf>
    <xf numFmtId="49" fontId="29" fillId="0" borderId="10" xfId="0" applyNumberFormat="1" applyFont="1" applyFill="1" applyBorder="1" applyAlignment="1">
      <alignment horizontal="center" vertical="center" wrapText="1"/>
    </xf>
    <xf numFmtId="49" fontId="29" fillId="0" borderId="5" xfId="0" applyNumberFormat="1" applyFont="1" applyFill="1" applyBorder="1" applyAlignment="1">
      <alignment horizontal="center" vertical="center"/>
    </xf>
    <xf numFmtId="49" fontId="29" fillId="0" borderId="15" xfId="0" applyNumberFormat="1" applyFont="1" applyFill="1" applyBorder="1" applyAlignment="1">
      <alignment horizontal="center" vertical="center"/>
    </xf>
    <xf numFmtId="0" fontId="28" fillId="0" borderId="8" xfId="0" applyFont="1" applyFill="1" applyBorder="1" applyAlignment="1">
      <alignment horizontal="distributed" vertical="center"/>
    </xf>
    <xf numFmtId="49" fontId="29" fillId="0" borderId="14" xfId="0" applyNumberFormat="1" applyFont="1" applyFill="1" applyBorder="1" applyAlignment="1">
      <alignment horizontal="center" vertical="center"/>
    </xf>
    <xf numFmtId="49" fontId="29" fillId="0" borderId="10" xfId="0" applyNumberFormat="1" applyFont="1" applyFill="1" applyBorder="1" applyAlignment="1">
      <alignment horizontal="center" vertical="center"/>
    </xf>
    <xf numFmtId="49" fontId="29" fillId="0" borderId="6" xfId="0" applyNumberFormat="1" applyFont="1" applyFill="1" applyBorder="1" applyAlignment="1">
      <alignment horizontal="distributed" vertical="center"/>
    </xf>
    <xf numFmtId="49" fontId="28" fillId="0" borderId="9" xfId="0" applyNumberFormat="1" applyFont="1" applyFill="1" applyBorder="1" applyAlignment="1">
      <alignment horizontal="distributed" vertical="center"/>
    </xf>
    <xf numFmtId="49" fontId="29" fillId="0" borderId="0" xfId="0" applyNumberFormat="1" applyFont="1" applyFill="1" applyBorder="1" applyAlignment="1">
      <alignment horizontal="center" vertical="center"/>
    </xf>
    <xf numFmtId="0" fontId="29" fillId="0" borderId="6" xfId="0" applyFont="1" applyFill="1" applyBorder="1" applyAlignment="1">
      <alignment horizontal="distributed" vertical="center"/>
    </xf>
    <xf numFmtId="0" fontId="29" fillId="0" borderId="9" xfId="0" applyFont="1" applyFill="1" applyBorder="1" applyAlignment="1">
      <alignment horizontal="distributed" vertical="center"/>
    </xf>
    <xf numFmtId="0" fontId="29" fillId="0" borderId="10" xfId="0" applyFont="1" applyFill="1" applyBorder="1" applyAlignment="1">
      <alignment horizontal="distributed" vertical="center"/>
    </xf>
    <xf numFmtId="49" fontId="29" fillId="0" borderId="7" xfId="0" applyNumberFormat="1" applyFont="1" applyFill="1" applyBorder="1" applyAlignment="1">
      <alignment horizontal="distributed" vertical="center"/>
    </xf>
    <xf numFmtId="49" fontId="31" fillId="0" borderId="7" xfId="0" applyNumberFormat="1" applyFont="1" applyFill="1" applyBorder="1" applyAlignment="1">
      <alignment horizontal="center" vertical="center"/>
    </xf>
    <xf numFmtId="49" fontId="31" fillId="0" borderId="14" xfId="0" applyNumberFormat="1" applyFont="1" applyFill="1" applyBorder="1" applyAlignment="1">
      <alignment horizontal="center" vertical="center"/>
    </xf>
    <xf numFmtId="49" fontId="31" fillId="0" borderId="6" xfId="0" applyNumberFormat="1" applyFont="1" applyFill="1" applyBorder="1" applyAlignment="1">
      <alignment horizontal="center" vertical="center"/>
    </xf>
    <xf numFmtId="49" fontId="31" fillId="0" borderId="10" xfId="0" applyNumberFormat="1" applyFont="1" applyFill="1" applyBorder="1" applyAlignment="1">
      <alignment horizontal="center" vertical="center"/>
    </xf>
    <xf numFmtId="49" fontId="36" fillId="0" borderId="1" xfId="0" applyNumberFormat="1" applyFont="1" applyFill="1" applyBorder="1" applyAlignment="1">
      <alignment horizontal="distributed" vertical="center"/>
    </xf>
    <xf numFmtId="49" fontId="36" fillId="0" borderId="8" xfId="0" applyNumberFormat="1" applyFont="1" applyFill="1" applyBorder="1" applyAlignment="1">
      <alignment horizontal="distributed" vertical="center"/>
    </xf>
    <xf numFmtId="179" fontId="29" fillId="0" borderId="8" xfId="0" applyNumberFormat="1" applyFont="1" applyFill="1" applyBorder="1" applyAlignment="1">
      <alignment horizontal="distributed" vertical="center"/>
    </xf>
    <xf numFmtId="49" fontId="29" fillId="0" borderId="7" xfId="0" applyNumberFormat="1" applyFont="1" applyFill="1" applyBorder="1" applyAlignment="1">
      <alignment horizontal="distributed" vertical="center" wrapText="1"/>
    </xf>
    <xf numFmtId="49" fontId="29" fillId="0" borderId="7" xfId="0" applyNumberFormat="1" applyFont="1" applyFill="1" applyBorder="1" applyAlignment="1">
      <alignment horizontal="center" vertical="center" textRotation="255"/>
    </xf>
    <xf numFmtId="49" fontId="29" fillId="0" borderId="14" xfId="0" applyNumberFormat="1" applyFont="1" applyFill="1" applyBorder="1" applyAlignment="1">
      <alignment horizontal="center" vertical="center" textRotation="255"/>
    </xf>
    <xf numFmtId="49" fontId="29" fillId="0" borderId="5" xfId="0" applyNumberFormat="1" applyFont="1" applyFill="1" applyBorder="1" applyAlignment="1">
      <alignment horizontal="center" vertical="center" textRotation="255"/>
    </xf>
    <xf numFmtId="49" fontId="29" fillId="0" borderId="15" xfId="0" applyNumberFormat="1" applyFont="1" applyFill="1" applyBorder="1" applyAlignment="1">
      <alignment horizontal="center" vertical="center" textRotation="255"/>
    </xf>
    <xf numFmtId="49" fontId="29" fillId="0" borderId="6" xfId="0" applyNumberFormat="1" applyFont="1" applyFill="1" applyBorder="1" applyAlignment="1">
      <alignment horizontal="center" vertical="center" textRotation="255"/>
    </xf>
    <xf numFmtId="49" fontId="29" fillId="0" borderId="10" xfId="0" applyNumberFormat="1" applyFont="1" applyFill="1" applyBorder="1" applyAlignment="1">
      <alignment horizontal="center" vertical="center" textRotation="255"/>
    </xf>
    <xf numFmtId="49" fontId="31" fillId="0" borderId="13" xfId="0" applyNumberFormat="1" applyFont="1" applyFill="1" applyBorder="1" applyAlignment="1">
      <alignment horizontal="distributed" vertical="center"/>
    </xf>
    <xf numFmtId="179" fontId="29" fillId="0" borderId="8" xfId="0" applyNumberFormat="1" applyFont="1" applyFill="1" applyBorder="1" applyAlignment="1">
      <alignment horizontal="center" vertical="center" shrinkToFit="1"/>
    </xf>
    <xf numFmtId="49" fontId="32" fillId="0" borderId="1" xfId="0" applyNumberFormat="1" applyFont="1" applyBorder="1" applyAlignment="1">
      <alignment horizontal="center" vertical="center" wrapText="1"/>
    </xf>
    <xf numFmtId="0" fontId="51" fillId="0" borderId="11" xfId="0" applyFont="1" applyBorder="1" applyAlignment="1">
      <alignment horizontal="center" vertical="center" wrapText="1"/>
    </xf>
    <xf numFmtId="49" fontId="29" fillId="0" borderId="1" xfId="0" applyNumberFormat="1" applyFont="1" applyBorder="1" applyAlignment="1">
      <alignment horizontal="distributed" vertical="center"/>
    </xf>
    <xf numFmtId="49" fontId="29" fillId="0" borderId="7" xfId="0" applyNumberFormat="1" applyFont="1" applyBorder="1" applyAlignment="1">
      <alignment horizontal="center" vertical="center" wrapText="1"/>
    </xf>
    <xf numFmtId="0" fontId="41" fillId="0" borderId="14" xfId="0" applyFont="1" applyBorder="1" applyAlignment="1">
      <alignment horizontal="center" vertical="center" wrapText="1"/>
    </xf>
    <xf numFmtId="0" fontId="41" fillId="0" borderId="5" xfId="0" applyFont="1" applyBorder="1" applyAlignment="1">
      <alignment horizontal="center" vertical="center" wrapText="1"/>
    </xf>
    <xf numFmtId="0" fontId="41" fillId="0" borderId="15" xfId="0" applyFont="1" applyBorder="1" applyAlignment="1">
      <alignment horizontal="center" vertical="center" wrapText="1"/>
    </xf>
    <xf numFmtId="0" fontId="41" fillId="0" borderId="6" xfId="0" applyFont="1" applyBorder="1" applyAlignment="1">
      <alignment horizontal="center" vertical="center" wrapText="1"/>
    </xf>
    <xf numFmtId="0" fontId="41" fillId="0" borderId="10" xfId="0" applyFont="1" applyBorder="1" applyAlignment="1">
      <alignment horizontal="center" vertical="center" wrapText="1"/>
    </xf>
    <xf numFmtId="49" fontId="30" fillId="0" borderId="8" xfId="0" applyNumberFormat="1" applyFont="1" applyFill="1" applyBorder="1" applyAlignment="1">
      <alignment horizontal="distributed" vertical="center"/>
    </xf>
    <xf numFmtId="49" fontId="30" fillId="0" borderId="9" xfId="0" applyNumberFormat="1" applyFont="1" applyFill="1" applyBorder="1" applyAlignment="1">
      <alignment horizontal="distributed" vertical="center"/>
    </xf>
    <xf numFmtId="49" fontId="30" fillId="0" borderId="2" xfId="0" applyNumberFormat="1" applyFont="1" applyFill="1" applyBorder="1" applyAlignment="1">
      <alignment horizontal="center" vertical="center" textRotation="255"/>
    </xf>
    <xf numFmtId="49" fontId="30" fillId="0" borderId="3" xfId="0" applyNumberFormat="1" applyFont="1" applyFill="1" applyBorder="1" applyAlignment="1">
      <alignment horizontal="center" vertical="center" textRotation="255"/>
    </xf>
    <xf numFmtId="49" fontId="30" fillId="0" borderId="4" xfId="0" applyNumberFormat="1" applyFont="1" applyFill="1" applyBorder="1" applyAlignment="1">
      <alignment horizontal="center" vertical="center" textRotation="255"/>
    </xf>
    <xf numFmtId="49" fontId="29" fillId="0" borderId="2" xfId="0" applyNumberFormat="1" applyFont="1" applyBorder="1" applyAlignment="1">
      <alignment horizontal="distributed" vertical="center" textRotation="255"/>
    </xf>
    <xf numFmtId="0" fontId="49" fillId="0" borderId="3" xfId="0" applyFont="1" applyBorder="1" applyAlignment="1">
      <alignment horizontal="distributed" vertical="center" textRotation="255"/>
    </xf>
    <xf numFmtId="0" fontId="49" fillId="0" borderId="4" xfId="0" applyFont="1" applyBorder="1" applyAlignment="1">
      <alignment horizontal="distributed" vertical="center" textRotation="255"/>
    </xf>
    <xf numFmtId="49" fontId="30" fillId="0" borderId="1" xfId="0" applyNumberFormat="1" applyFont="1" applyBorder="1" applyAlignment="1">
      <alignment horizontal="distributed" vertical="center"/>
    </xf>
    <xf numFmtId="0" fontId="41" fillId="0" borderId="8" xfId="0" applyFont="1" applyBorder="1" applyAlignment="1">
      <alignment vertical="center"/>
    </xf>
    <xf numFmtId="49" fontId="32" fillId="0" borderId="1" xfId="0" applyNumberFormat="1" applyFont="1" applyBorder="1" applyAlignment="1">
      <alignment horizontal="distributed" vertical="center"/>
    </xf>
    <xf numFmtId="0" fontId="51" fillId="0" borderId="8" xfId="0" applyFont="1" applyBorder="1" applyAlignment="1">
      <alignment horizontal="distributed" vertical="center"/>
    </xf>
    <xf numFmtId="49" fontId="30" fillId="0" borderId="2" xfId="0" applyNumberFormat="1" applyFont="1" applyBorder="1" applyAlignment="1">
      <alignment horizontal="distributed" vertical="center" textRotation="255"/>
    </xf>
    <xf numFmtId="0" fontId="41" fillId="0" borderId="3" xfId="0" applyFont="1" applyBorder="1" applyAlignment="1">
      <alignment horizontal="distributed" vertical="center" textRotation="255"/>
    </xf>
    <xf numFmtId="0" fontId="41" fillId="0" borderId="4" xfId="0" applyFont="1" applyBorder="1" applyAlignment="1">
      <alignment horizontal="distributed" vertical="center" textRotation="255"/>
    </xf>
    <xf numFmtId="49" fontId="30" fillId="0" borderId="2" xfId="0" applyNumberFormat="1" applyFont="1" applyBorder="1" applyAlignment="1">
      <alignment horizontal="center" vertical="center" textRotation="255"/>
    </xf>
    <xf numFmtId="0" fontId="41" fillId="0" borderId="3" xfId="0" applyFont="1" applyBorder="1" applyAlignment="1">
      <alignment horizontal="center" vertical="center" textRotation="255"/>
    </xf>
    <xf numFmtId="0" fontId="41" fillId="0" borderId="4" xfId="0" applyFont="1" applyBorder="1" applyAlignment="1">
      <alignment horizontal="center" vertical="center" textRotation="255"/>
    </xf>
    <xf numFmtId="49" fontId="32" fillId="0" borderId="2" xfId="0" applyNumberFormat="1" applyFont="1" applyBorder="1" applyAlignment="1">
      <alignment horizontal="distributed" vertical="center"/>
    </xf>
    <xf numFmtId="0" fontId="51" fillId="0" borderId="4" xfId="0" applyFont="1" applyBorder="1" applyAlignment="1">
      <alignment horizontal="distributed" vertical="center"/>
    </xf>
    <xf numFmtId="49" fontId="32" fillId="0" borderId="1" xfId="0" applyNumberFormat="1" applyFont="1" applyFill="1" applyBorder="1" applyAlignment="1">
      <alignment horizontal="distributed" vertical="center" shrinkToFit="1"/>
    </xf>
    <xf numFmtId="0" fontId="32" fillId="0" borderId="8" xfId="0" applyFont="1" applyFill="1" applyBorder="1" applyAlignment="1">
      <alignment horizontal="distributed" vertical="center" shrinkToFit="1"/>
    </xf>
    <xf numFmtId="179" fontId="30" fillId="0" borderId="8" xfId="0" applyNumberFormat="1" applyFont="1" applyFill="1" applyBorder="1" applyAlignment="1">
      <alignment horizontal="distributed" vertical="center"/>
    </xf>
    <xf numFmtId="179" fontId="30" fillId="0" borderId="14" xfId="0" applyNumberFormat="1" applyFont="1" applyFill="1" applyBorder="1" applyAlignment="1">
      <alignment horizontal="distributed" vertical="center"/>
    </xf>
    <xf numFmtId="179" fontId="30" fillId="0" borderId="15" xfId="0" applyNumberFormat="1" applyFont="1" applyFill="1" applyBorder="1" applyAlignment="1">
      <alignment horizontal="distributed" vertical="center"/>
    </xf>
    <xf numFmtId="179" fontId="28" fillId="0" borderId="10" xfId="0" applyNumberFormat="1" applyFont="1" applyFill="1" applyBorder="1" applyAlignment="1">
      <alignment horizontal="distributed" vertical="center"/>
    </xf>
    <xf numFmtId="179" fontId="30" fillId="0" borderId="12" xfId="0" applyNumberFormat="1" applyFont="1" applyFill="1" applyBorder="1" applyAlignment="1">
      <alignment vertical="center"/>
    </xf>
    <xf numFmtId="179" fontId="30" fillId="0" borderId="0" xfId="0" applyNumberFormat="1" applyFont="1" applyFill="1" applyBorder="1" applyAlignment="1">
      <alignment vertical="center"/>
    </xf>
    <xf numFmtId="179" fontId="28" fillId="0" borderId="9" xfId="0" applyNumberFormat="1" applyFont="1" applyFill="1" applyBorder="1" applyAlignment="1">
      <alignment vertical="center"/>
    </xf>
    <xf numFmtId="49" fontId="32" fillId="0" borderId="1" xfId="0" applyNumberFormat="1" applyFont="1" applyFill="1" applyBorder="1" applyAlignment="1">
      <alignment horizontal="distributed" vertical="center" wrapText="1"/>
    </xf>
    <xf numFmtId="179" fontId="30" fillId="0" borderId="1" xfId="0" applyNumberFormat="1" applyFont="1" applyFill="1" applyBorder="1" applyAlignment="1">
      <alignment horizontal="distributed" vertical="center"/>
    </xf>
    <xf numFmtId="179" fontId="40" fillId="0" borderId="1" xfId="0" applyNumberFormat="1" applyFont="1" applyFill="1" applyBorder="1" applyAlignment="1">
      <alignment horizontal="distributed" vertical="center"/>
    </xf>
    <xf numFmtId="179" fontId="40" fillId="0" borderId="8" xfId="0" applyNumberFormat="1" applyFont="1" applyFill="1" applyBorder="1" applyAlignment="1">
      <alignment horizontal="distributed" vertical="center"/>
    </xf>
    <xf numFmtId="0" fontId="28" fillId="0" borderId="11" xfId="0" applyFont="1" applyFill="1" applyBorder="1" applyAlignment="1">
      <alignment horizontal="distributed" vertical="center"/>
    </xf>
    <xf numFmtId="49" fontId="29" fillId="0" borderId="2" xfId="0" applyNumberFormat="1" applyFont="1" applyFill="1" applyBorder="1" applyAlignment="1">
      <alignment horizontal="center" vertical="center" wrapText="1"/>
    </xf>
    <xf numFmtId="49" fontId="29" fillId="0" borderId="3" xfId="0" applyNumberFormat="1" applyFont="1" applyFill="1" applyBorder="1" applyAlignment="1">
      <alignment horizontal="center" vertical="center" wrapText="1"/>
    </xf>
    <xf numFmtId="49" fontId="29" fillId="0" borderId="4" xfId="0" applyNumberFormat="1" applyFont="1" applyFill="1" applyBorder="1" applyAlignment="1">
      <alignment horizontal="center" vertical="center" wrapText="1"/>
    </xf>
    <xf numFmtId="0" fontId="29" fillId="0" borderId="1" xfId="0" applyNumberFormat="1" applyFont="1" applyFill="1" applyBorder="1" applyAlignment="1">
      <alignment horizontal="distributed" vertical="distributed"/>
    </xf>
    <xf numFmtId="0" fontId="29" fillId="0" borderId="8" xfId="0" applyNumberFormat="1" applyFont="1" applyFill="1" applyBorder="1" applyAlignment="1">
      <alignment horizontal="distributed" vertical="distributed"/>
    </xf>
    <xf numFmtId="0" fontId="29" fillId="0" borderId="11" xfId="0" applyNumberFormat="1" applyFont="1" applyFill="1" applyBorder="1" applyAlignment="1">
      <alignment horizontal="distributed" vertical="distributed"/>
    </xf>
    <xf numFmtId="0" fontId="29" fillId="0" borderId="7" xfId="0" applyNumberFormat="1" applyFont="1" applyFill="1" applyBorder="1" applyAlignment="1">
      <alignment horizontal="distributed" vertical="center"/>
    </xf>
    <xf numFmtId="0" fontId="29" fillId="0" borderId="14" xfId="0" applyNumberFormat="1" applyFont="1" applyFill="1" applyBorder="1" applyAlignment="1">
      <alignment horizontal="distributed" vertical="center"/>
    </xf>
    <xf numFmtId="0" fontId="29" fillId="0" borderId="5" xfId="0" applyNumberFormat="1" applyFont="1" applyFill="1" applyBorder="1" applyAlignment="1">
      <alignment horizontal="distributed" vertical="center"/>
    </xf>
    <xf numFmtId="0" fontId="29" fillId="0" borderId="15" xfId="0" applyNumberFormat="1" applyFont="1" applyFill="1" applyBorder="1" applyAlignment="1">
      <alignment horizontal="distributed" vertical="center"/>
    </xf>
    <xf numFmtId="0" fontId="29" fillId="0" borderId="6" xfId="0" applyNumberFormat="1" applyFont="1" applyFill="1" applyBorder="1" applyAlignment="1">
      <alignment horizontal="distributed" vertical="center"/>
    </xf>
    <xf numFmtId="0" fontId="29" fillId="0" borderId="10" xfId="0" applyNumberFormat="1" applyFont="1" applyFill="1" applyBorder="1" applyAlignment="1">
      <alignment horizontal="distributed" vertical="center"/>
    </xf>
    <xf numFmtId="49" fontId="29" fillId="0" borderId="3" xfId="0" applyNumberFormat="1" applyFont="1" applyFill="1" applyBorder="1" applyAlignment="1">
      <alignment horizontal="center" vertical="distributed" textRotation="255"/>
    </xf>
    <xf numFmtId="49" fontId="29" fillId="0" borderId="2" xfId="0" applyNumberFormat="1" applyFont="1" applyFill="1" applyBorder="1" applyAlignment="1">
      <alignment horizontal="center" vertical="distributed" textRotation="255"/>
    </xf>
    <xf numFmtId="49" fontId="29" fillId="0" borderId="4" xfId="0" applyNumberFormat="1" applyFont="1" applyFill="1" applyBorder="1" applyAlignment="1">
      <alignment horizontal="center" vertical="distributed" textRotation="255"/>
    </xf>
    <xf numFmtId="49" fontId="29" fillId="0" borderId="0" xfId="0" applyNumberFormat="1" applyFont="1" applyFill="1" applyBorder="1" applyAlignment="1">
      <alignment horizontal="distributed" vertical="center"/>
    </xf>
    <xf numFmtId="49" fontId="29" fillId="0" borderId="15" xfId="0" applyNumberFormat="1" applyFont="1" applyFill="1" applyBorder="1" applyAlignment="1">
      <alignment horizontal="distributed" vertical="center"/>
    </xf>
    <xf numFmtId="49" fontId="31" fillId="0" borderId="3" xfId="0" applyNumberFormat="1" applyFont="1" applyFill="1" applyBorder="1" applyAlignment="1">
      <alignment horizontal="center" vertical="top" textRotation="255" wrapText="1"/>
    </xf>
    <xf numFmtId="49" fontId="31" fillId="0" borderId="4" xfId="0" applyNumberFormat="1" applyFont="1" applyFill="1" applyBorder="1" applyAlignment="1">
      <alignment horizontal="center" vertical="top" textRotation="255" wrapText="1"/>
    </xf>
    <xf numFmtId="49" fontId="38" fillId="0" borderId="5" xfId="0" applyNumberFormat="1" applyFont="1" applyFill="1" applyBorder="1" applyAlignment="1">
      <alignment horizontal="center" vertical="center"/>
    </xf>
    <xf numFmtId="49" fontId="38" fillId="0" borderId="15" xfId="0" applyNumberFormat="1" applyFont="1" applyFill="1" applyBorder="1" applyAlignment="1">
      <alignment horizontal="center" vertical="center"/>
    </xf>
    <xf numFmtId="49" fontId="36" fillId="0" borderId="3" xfId="0" applyNumberFormat="1" applyFont="1" applyFill="1" applyBorder="1" applyAlignment="1">
      <alignment horizontal="distributed" vertical="center"/>
    </xf>
    <xf numFmtId="0" fontId="28" fillId="0" borderId="4" xfId="0" applyFont="1" applyFill="1" applyBorder="1"/>
    <xf numFmtId="49" fontId="28" fillId="0" borderId="6" xfId="0" applyNumberFormat="1" applyFont="1" applyFill="1" applyBorder="1" applyAlignment="1">
      <alignment horizontal="center" vertical="center"/>
    </xf>
    <xf numFmtId="49" fontId="28" fillId="0" borderId="10" xfId="0" applyNumberFormat="1" applyFont="1" applyFill="1" applyBorder="1" applyAlignment="1">
      <alignment horizontal="distributed" vertical="center"/>
    </xf>
    <xf numFmtId="49" fontId="29" fillId="0" borderId="3" xfId="0" applyNumberFormat="1" applyFont="1" applyFill="1" applyBorder="1" applyAlignment="1">
      <alignment horizontal="center" vertical="distributed" textRotation="255" justifyLastLine="1"/>
    </xf>
    <xf numFmtId="49" fontId="29" fillId="0" borderId="4" xfId="0" applyNumberFormat="1" applyFont="1" applyFill="1" applyBorder="1" applyAlignment="1">
      <alignment horizontal="center" vertical="distributed" textRotation="255" justifyLastLine="1"/>
    </xf>
    <xf numFmtId="49" fontId="38" fillId="0" borderId="12" xfId="0" applyNumberFormat="1" applyFont="1" applyFill="1" applyBorder="1" applyAlignment="1">
      <alignment horizontal="distributed" vertical="center" wrapText="1"/>
    </xf>
    <xf numFmtId="49" fontId="38" fillId="0" borderId="14" xfId="0" applyNumberFormat="1" applyFont="1" applyFill="1" applyBorder="1" applyAlignment="1">
      <alignment horizontal="distributed" vertical="center" wrapText="1"/>
    </xf>
    <xf numFmtId="49" fontId="38" fillId="0" borderId="0" xfId="0" applyNumberFormat="1" applyFont="1" applyFill="1" applyBorder="1" applyAlignment="1">
      <alignment horizontal="distributed" vertical="center" wrapText="1"/>
    </xf>
    <xf numFmtId="49" fontId="38" fillId="0" borderId="15" xfId="0" applyNumberFormat="1" applyFont="1" applyFill="1" applyBorder="1" applyAlignment="1">
      <alignment horizontal="distributed" vertical="center" wrapText="1"/>
    </xf>
    <xf numFmtId="49" fontId="38" fillId="0" borderId="9" xfId="0" applyNumberFormat="1" applyFont="1" applyFill="1" applyBorder="1" applyAlignment="1">
      <alignment horizontal="distributed" vertical="center" wrapText="1"/>
    </xf>
    <xf numFmtId="49" fontId="38" fillId="0" borderId="10" xfId="0" applyNumberFormat="1" applyFont="1" applyFill="1" applyBorder="1" applyAlignment="1">
      <alignment horizontal="distributed" vertical="center" wrapText="1"/>
    </xf>
    <xf numFmtId="49" fontId="32" fillId="0" borderId="8" xfId="0" applyNumberFormat="1" applyFont="1" applyFill="1" applyBorder="1" applyAlignment="1" applyProtection="1">
      <alignment horizontal="distributed" vertical="center"/>
      <protection locked="0"/>
    </xf>
    <xf numFmtId="49" fontId="32" fillId="0" borderId="11" xfId="0" applyNumberFormat="1" applyFont="1" applyFill="1" applyBorder="1" applyAlignment="1" applyProtection="1">
      <alignment horizontal="distributed" vertical="center"/>
      <protection locked="0"/>
    </xf>
    <xf numFmtId="49" fontId="32" fillId="0" borderId="11" xfId="0" applyNumberFormat="1" applyFont="1" applyFill="1" applyBorder="1" applyAlignment="1">
      <alignment horizontal="distributed" vertical="center"/>
    </xf>
    <xf numFmtId="49" fontId="50" fillId="0" borderId="1" xfId="0" applyNumberFormat="1" applyFont="1" applyFill="1" applyBorder="1" applyAlignment="1">
      <alignment horizontal="distributed" vertical="center"/>
    </xf>
    <xf numFmtId="49" fontId="50" fillId="0" borderId="8" xfId="0" applyNumberFormat="1" applyFont="1" applyFill="1" applyBorder="1" applyAlignment="1">
      <alignment horizontal="distributed" vertical="center"/>
    </xf>
    <xf numFmtId="0" fontId="28" fillId="0" borderId="6" xfId="0" applyFont="1" applyFill="1" applyBorder="1"/>
    <xf numFmtId="49" fontId="31" fillId="0" borderId="12" xfId="0" applyNumberFormat="1" applyFont="1" applyFill="1" applyBorder="1" applyAlignment="1">
      <alignment horizontal="distributed" vertical="center"/>
    </xf>
    <xf numFmtId="49" fontId="31" fillId="0" borderId="14" xfId="0" applyNumberFormat="1" applyFont="1" applyFill="1" applyBorder="1" applyAlignment="1">
      <alignment horizontal="distributed" vertical="center"/>
    </xf>
    <xf numFmtId="49" fontId="32" fillId="0" borderId="9" xfId="0" applyNumberFormat="1" applyFont="1" applyFill="1" applyBorder="1" applyAlignment="1">
      <alignment horizontal="left" vertical="center" wrapText="1"/>
    </xf>
    <xf numFmtId="49" fontId="32" fillId="0" borderId="10" xfId="0" applyNumberFormat="1" applyFont="1" applyFill="1" applyBorder="1" applyAlignment="1">
      <alignment horizontal="left" vertical="center" wrapText="1"/>
    </xf>
    <xf numFmtId="0" fontId="28" fillId="0" borderId="10" xfId="0" applyFont="1" applyFill="1" applyBorder="1"/>
    <xf numFmtId="49" fontId="31" fillId="0" borderId="9" xfId="0" applyNumberFormat="1" applyFont="1" applyFill="1" applyBorder="1" applyAlignment="1">
      <alignment horizontal="distributed" vertical="center"/>
    </xf>
    <xf numFmtId="49" fontId="31" fillId="0" borderId="10" xfId="0" applyNumberFormat="1" applyFont="1" applyFill="1" applyBorder="1" applyAlignment="1">
      <alignment horizontal="distributed" vertical="center"/>
    </xf>
    <xf numFmtId="49" fontId="31" fillId="0" borderId="3" xfId="0" applyNumberFormat="1" applyFont="1" applyFill="1" applyBorder="1" applyAlignment="1">
      <alignment horizontal="center" vertical="distributed" textRotation="255" justifyLastLine="1"/>
    </xf>
    <xf numFmtId="0" fontId="28" fillId="0" borderId="5" xfId="0" applyFont="1" applyFill="1" applyBorder="1"/>
    <xf numFmtId="49" fontId="31" fillId="0" borderId="11" xfId="0" applyNumberFormat="1" applyFont="1" applyFill="1" applyBorder="1" applyAlignment="1">
      <alignment horizontal="distributed" vertical="center"/>
    </xf>
    <xf numFmtId="49" fontId="31" fillId="0" borderId="0" xfId="0" applyNumberFormat="1" applyFont="1" applyFill="1" applyBorder="1" applyAlignment="1">
      <alignment horizontal="distributed" vertical="center"/>
    </xf>
    <xf numFmtId="49" fontId="31" fillId="0" borderId="9" xfId="0" applyNumberFormat="1" applyFont="1" applyFill="1" applyBorder="1" applyAlignment="1">
      <alignment horizontal="center" vertical="center"/>
    </xf>
    <xf numFmtId="49" fontId="31" fillId="0" borderId="3" xfId="0" applyNumberFormat="1" applyFont="1" applyFill="1" applyBorder="1" applyAlignment="1">
      <alignment horizontal="center" vertical="center"/>
    </xf>
    <xf numFmtId="49" fontId="31" fillId="0" borderId="9" xfId="0" applyNumberFormat="1" applyFont="1" applyFill="1" applyBorder="1" applyAlignment="1">
      <alignment vertical="center"/>
    </xf>
    <xf numFmtId="49" fontId="31" fillId="0" borderId="10" xfId="0" applyNumberFormat="1" applyFont="1" applyFill="1" applyBorder="1" applyAlignment="1">
      <alignment vertical="center"/>
    </xf>
    <xf numFmtId="49" fontId="31" fillId="0" borderId="6" xfId="0" applyNumberFormat="1" applyFont="1" applyFill="1" applyBorder="1" applyAlignment="1">
      <alignment vertical="center"/>
    </xf>
    <xf numFmtId="49" fontId="32" fillId="0" borderId="12" xfId="0" applyNumberFormat="1" applyFont="1" applyFill="1" applyBorder="1" applyAlignment="1">
      <alignment horizontal="center" vertical="center" wrapText="1"/>
    </xf>
    <xf numFmtId="49" fontId="32" fillId="0" borderId="14" xfId="0" applyNumberFormat="1" applyFont="1" applyFill="1" applyBorder="1" applyAlignment="1">
      <alignment horizontal="center" vertical="center" wrapText="1"/>
    </xf>
    <xf numFmtId="49" fontId="32" fillId="0" borderId="0" xfId="0" applyNumberFormat="1" applyFont="1" applyFill="1" applyBorder="1" applyAlignment="1">
      <alignment horizontal="center" vertical="center" wrapText="1"/>
    </xf>
    <xf numFmtId="49" fontId="32" fillId="0" borderId="15" xfId="0" applyNumberFormat="1" applyFont="1" applyFill="1" applyBorder="1" applyAlignment="1">
      <alignment horizontal="center" vertical="center" wrapText="1"/>
    </xf>
    <xf numFmtId="49" fontId="32" fillId="0" borderId="9" xfId="0" applyNumberFormat="1" applyFont="1" applyFill="1" applyBorder="1" applyAlignment="1">
      <alignment horizontal="center" vertical="center" wrapText="1"/>
    </xf>
    <xf numFmtId="49" fontId="32" fillId="0" borderId="10" xfId="0" applyNumberFormat="1" applyFont="1" applyFill="1" applyBorder="1" applyAlignment="1">
      <alignment horizontal="center" vertical="center" wrapText="1"/>
    </xf>
    <xf numFmtId="49" fontId="50" fillId="0" borderId="7" xfId="0" applyNumberFormat="1" applyFont="1" applyFill="1" applyBorder="1" applyAlignment="1">
      <alignment horizontal="distributed" vertical="center"/>
    </xf>
    <xf numFmtId="49" fontId="50" fillId="0" borderId="12" xfId="0" applyNumberFormat="1" applyFont="1" applyFill="1" applyBorder="1" applyAlignment="1">
      <alignment horizontal="distributed" vertical="center"/>
    </xf>
    <xf numFmtId="49" fontId="50" fillId="0" borderId="14" xfId="0" applyNumberFormat="1" applyFont="1" applyFill="1" applyBorder="1" applyAlignment="1">
      <alignment horizontal="distributed" vertical="center"/>
    </xf>
    <xf numFmtId="49" fontId="50" fillId="0" borderId="6" xfId="0" applyNumberFormat="1" applyFont="1" applyFill="1" applyBorder="1" applyAlignment="1">
      <alignment horizontal="distributed" vertical="center"/>
    </xf>
    <xf numFmtId="49" fontId="50" fillId="0" borderId="9" xfId="0" applyNumberFormat="1" applyFont="1" applyFill="1" applyBorder="1" applyAlignment="1">
      <alignment horizontal="distributed" vertical="center"/>
    </xf>
    <xf numFmtId="49" fontId="50" fillId="0" borderId="10" xfId="0" applyNumberFormat="1" applyFont="1" applyFill="1" applyBorder="1" applyAlignment="1">
      <alignment horizontal="distributed" vertical="center"/>
    </xf>
    <xf numFmtId="0" fontId="28" fillId="0" borderId="3" xfId="0" applyFont="1" applyFill="1" applyBorder="1"/>
    <xf numFmtId="49" fontId="31" fillId="0" borderId="5" xfId="0" applyNumberFormat="1" applyFont="1" applyFill="1" applyBorder="1" applyAlignment="1">
      <alignment horizontal="center" vertical="center"/>
    </xf>
    <xf numFmtId="49" fontId="31" fillId="0" borderId="3" xfId="0" applyNumberFormat="1" applyFont="1" applyFill="1" applyBorder="1" applyAlignment="1">
      <alignment horizontal="center" vertical="distributed" textRotation="255"/>
    </xf>
    <xf numFmtId="49" fontId="31" fillId="0" borderId="12" xfId="0" applyNumberFormat="1" applyFont="1" applyFill="1" applyBorder="1" applyAlignment="1">
      <alignment horizontal="distributed" vertical="center" wrapText="1"/>
    </xf>
    <xf numFmtId="0" fontId="41" fillId="0" borderId="12" xfId="0" applyFont="1" applyBorder="1" applyAlignment="1">
      <alignment vertical="center"/>
    </xf>
    <xf numFmtId="0" fontId="41" fillId="0" borderId="14" xfId="0" applyFont="1" applyBorder="1" applyAlignment="1">
      <alignment vertical="center"/>
    </xf>
    <xf numFmtId="0" fontId="41" fillId="0" borderId="9" xfId="0" applyFont="1" applyBorder="1" applyAlignment="1">
      <alignment vertical="center"/>
    </xf>
    <xf numFmtId="0" fontId="41" fillId="0" borderId="10" xfId="0" applyFont="1" applyBorder="1" applyAlignment="1">
      <alignment vertical="center"/>
    </xf>
    <xf numFmtId="49" fontId="50" fillId="0" borderId="7" xfId="0" applyNumberFormat="1" applyFont="1" applyFill="1" applyBorder="1" applyAlignment="1">
      <alignment horizontal="center" vertical="center"/>
    </xf>
    <xf numFmtId="49" fontId="50" fillId="0" borderId="14" xfId="0" applyNumberFormat="1" applyFont="1" applyFill="1" applyBorder="1" applyAlignment="1">
      <alignment vertical="center" wrapText="1"/>
    </xf>
    <xf numFmtId="0" fontId="41" fillId="0" borderId="10" xfId="0" applyFont="1" applyBorder="1" applyAlignment="1">
      <alignment vertical="center" wrapText="1"/>
    </xf>
    <xf numFmtId="49" fontId="50" fillId="0" borderId="3" xfId="0" applyNumberFormat="1" applyFont="1" applyFill="1" applyBorder="1" applyAlignment="1">
      <alignment horizontal="center" vertical="distributed" textRotation="255" justifyLastLine="1"/>
    </xf>
    <xf numFmtId="0" fontId="41" fillId="0" borderId="3" xfId="0" applyFont="1" applyBorder="1" applyAlignment="1">
      <alignment horizontal="center" vertical="distributed" textRotation="255" justifyLastLine="1"/>
    </xf>
    <xf numFmtId="0" fontId="41" fillId="0" borderId="4" xfId="0" applyFont="1" applyBorder="1" applyAlignment="1">
      <alignment horizontal="center" vertical="distributed" textRotation="255" justifyLastLine="1"/>
    </xf>
    <xf numFmtId="49" fontId="50" fillId="0" borderId="3" xfId="0" applyNumberFormat="1" applyFont="1" applyFill="1" applyBorder="1" applyAlignment="1">
      <alignment horizontal="center" vertical="distributed" textRotation="255" wrapText="1" justifyLastLine="1"/>
    </xf>
    <xf numFmtId="49" fontId="31" fillId="0" borderId="3" xfId="0" applyNumberFormat="1" applyFont="1" applyFill="1" applyBorder="1" applyAlignment="1">
      <alignment vertical="center"/>
    </xf>
    <xf numFmtId="49" fontId="31" fillId="0" borderId="7" xfId="0" applyNumberFormat="1" applyFont="1" applyFill="1" applyBorder="1" applyAlignment="1">
      <alignment horizontal="distributed" vertical="center"/>
    </xf>
    <xf numFmtId="49" fontId="31" fillId="0" borderId="6" xfId="0" applyNumberFormat="1" applyFont="1" applyFill="1" applyBorder="1" applyAlignment="1">
      <alignment horizontal="distributed" vertical="center"/>
    </xf>
    <xf numFmtId="49" fontId="29" fillId="0" borderId="1" xfId="0" applyNumberFormat="1" applyFont="1" applyFill="1" applyBorder="1" applyAlignment="1">
      <alignment horizontal="distributed" vertical="center" shrinkToFit="1"/>
    </xf>
    <xf numFmtId="49" fontId="29" fillId="0" borderId="8" xfId="0" applyNumberFormat="1" applyFont="1" applyFill="1" applyBorder="1" applyAlignment="1">
      <alignment horizontal="distributed" vertical="center" shrinkToFit="1"/>
    </xf>
    <xf numFmtId="49" fontId="29" fillId="0" borderId="1" xfId="0" applyNumberFormat="1" applyFont="1" applyFill="1" applyBorder="1" applyAlignment="1">
      <alignment horizontal="distributed" vertical="center" wrapText="1"/>
    </xf>
    <xf numFmtId="49" fontId="29" fillId="0" borderId="8" xfId="0" applyNumberFormat="1" applyFont="1" applyFill="1" applyBorder="1" applyAlignment="1">
      <alignment horizontal="distributed" vertical="center" wrapText="1"/>
    </xf>
    <xf numFmtId="49" fontId="29" fillId="0" borderId="12" xfId="0" applyNumberFormat="1" applyFont="1" applyFill="1" applyBorder="1" applyAlignment="1">
      <alignment horizontal="center" vertical="center" textRotation="255"/>
    </xf>
    <xf numFmtId="49" fontId="29" fillId="0" borderId="0" xfId="0" applyNumberFormat="1" applyFont="1" applyFill="1" applyBorder="1" applyAlignment="1">
      <alignment horizontal="center" vertical="center" textRotation="255"/>
    </xf>
    <xf numFmtId="49" fontId="29" fillId="0" borderId="9" xfId="0" applyNumberFormat="1" applyFont="1" applyFill="1" applyBorder="1" applyAlignment="1">
      <alignment horizontal="center" vertical="center" textRotation="255"/>
    </xf>
    <xf numFmtId="49" fontId="28" fillId="0" borderId="12" xfId="0" applyNumberFormat="1" applyFont="1" applyFill="1" applyBorder="1" applyAlignment="1">
      <alignment horizontal="distributed"/>
    </xf>
    <xf numFmtId="49" fontId="28" fillId="0" borderId="5" xfId="0" applyNumberFormat="1" applyFont="1" applyFill="1" applyBorder="1" applyAlignment="1">
      <alignment horizontal="center" vertical="center" wrapText="1"/>
    </xf>
    <xf numFmtId="49" fontId="29" fillId="0" borderId="13" xfId="0" applyNumberFormat="1" applyFont="1" applyFill="1" applyBorder="1" applyAlignment="1">
      <alignment horizontal="center" vertical="center" textRotation="255" wrapText="1"/>
    </xf>
    <xf numFmtId="49" fontId="32" fillId="0" borderId="8" xfId="0" applyNumberFormat="1" applyFont="1" applyFill="1" applyBorder="1" applyAlignment="1">
      <alignment horizontal="distributed" vertical="center" wrapText="1"/>
    </xf>
    <xf numFmtId="49" fontId="32" fillId="0" borderId="12" xfId="0" applyNumberFormat="1" applyFont="1" applyFill="1" applyBorder="1" applyAlignment="1">
      <alignment horizontal="distributed" vertical="center" wrapText="1"/>
    </xf>
    <xf numFmtId="49" fontId="32" fillId="0" borderId="12" xfId="0" applyNumberFormat="1" applyFont="1" applyFill="1" applyBorder="1" applyAlignment="1">
      <alignment horizontal="distributed"/>
    </xf>
    <xf numFmtId="49" fontId="5" fillId="0" borderId="1" xfId="0" applyNumberFormat="1" applyFont="1" applyBorder="1" applyAlignment="1">
      <alignment horizontal="distributed" vertical="center"/>
    </xf>
    <xf numFmtId="49" fontId="5" fillId="0" borderId="8" xfId="0" applyNumberFormat="1" applyFont="1" applyBorder="1" applyAlignment="1">
      <alignment horizontal="distributed" vertical="center"/>
    </xf>
    <xf numFmtId="0" fontId="0" fillId="0" borderId="8" xfId="0" applyBorder="1" applyAlignment="1">
      <alignment vertical="center"/>
    </xf>
    <xf numFmtId="0" fontId="5" fillId="5" borderId="5" xfId="0" applyFont="1" applyFill="1" applyBorder="1" applyAlignment="1">
      <alignment horizontal="distributed" vertical="center"/>
    </xf>
    <xf numFmtId="0" fontId="5" fillId="5" borderId="0" xfId="0" applyFont="1" applyFill="1" applyBorder="1" applyAlignment="1">
      <alignment horizontal="distributed" vertical="center"/>
    </xf>
    <xf numFmtId="0" fontId="0" fillId="0" borderId="0" xfId="0" applyAlignment="1">
      <alignment vertical="center"/>
    </xf>
    <xf numFmtId="49" fontId="5" fillId="0" borderId="5" xfId="0" applyNumberFormat="1" applyFont="1" applyBorder="1" applyAlignment="1">
      <alignment horizontal="distributed" vertical="center"/>
    </xf>
    <xf numFmtId="49" fontId="5" fillId="0" borderId="0" xfId="0" applyNumberFormat="1" applyFont="1" applyBorder="1" applyAlignment="1">
      <alignment horizontal="distributed" vertical="center"/>
    </xf>
    <xf numFmtId="49" fontId="5" fillId="0" borderId="7" xfId="0" applyNumberFormat="1" applyFont="1" applyBorder="1" applyAlignment="1">
      <alignment horizontal="distributed" vertical="center"/>
    </xf>
    <xf numFmtId="49" fontId="5" fillId="0" borderId="12" xfId="0" applyNumberFormat="1" applyFont="1" applyBorder="1" applyAlignment="1">
      <alignment horizontal="distributed" vertical="center"/>
    </xf>
    <xf numFmtId="0" fontId="0" fillId="0" borderId="12" xfId="0" applyBorder="1" applyAlignment="1">
      <alignment vertical="center"/>
    </xf>
    <xf numFmtId="49" fontId="5" fillId="3" borderId="8" xfId="0" applyNumberFormat="1" applyFont="1" applyFill="1" applyBorder="1" applyAlignment="1">
      <alignment horizontal="distributed" vertical="center"/>
    </xf>
    <xf numFmtId="49" fontId="5" fillId="0" borderId="30" xfId="0" applyNumberFormat="1" applyFont="1" applyBorder="1" applyAlignment="1">
      <alignment horizontal="distributed" vertical="center"/>
    </xf>
    <xf numFmtId="49" fontId="4" fillId="0" borderId="31" xfId="0" applyNumberFormat="1" applyFont="1" applyBorder="1" applyAlignment="1">
      <alignment horizontal="distributed" vertical="center"/>
    </xf>
    <xf numFmtId="0" fontId="0" fillId="0" borderId="31" xfId="0" applyBorder="1" applyAlignment="1">
      <alignment vertical="center"/>
    </xf>
    <xf numFmtId="49" fontId="5" fillId="0" borderId="19" xfId="0" applyNumberFormat="1" applyFont="1" applyBorder="1" applyAlignment="1">
      <alignment horizontal="distributed" vertical="center"/>
    </xf>
    <xf numFmtId="49" fontId="5" fillId="0" borderId="17" xfId="0" applyNumberFormat="1" applyFont="1" applyBorder="1" applyAlignment="1">
      <alignment horizontal="distributed" vertical="center"/>
    </xf>
    <xf numFmtId="0" fontId="0" fillId="0" borderId="17" xfId="0" applyBorder="1" applyAlignment="1">
      <alignment vertical="center"/>
    </xf>
    <xf numFmtId="49" fontId="5" fillId="3" borderId="0" xfId="0" applyNumberFormat="1" applyFont="1" applyFill="1" applyBorder="1" applyAlignment="1">
      <alignment horizontal="distributed" vertical="center"/>
    </xf>
    <xf numFmtId="49" fontId="5" fillId="0" borderId="9" xfId="0" applyNumberFormat="1" applyFont="1" applyBorder="1" applyAlignment="1">
      <alignment horizontal="distributed" vertical="center"/>
    </xf>
    <xf numFmtId="0" fontId="0" fillId="0" borderId="9" xfId="0" applyBorder="1" applyAlignment="1">
      <alignment vertical="center"/>
    </xf>
    <xf numFmtId="0" fontId="0" fillId="0" borderId="0" xfId="0" applyBorder="1" applyAlignment="1">
      <alignment vertical="center"/>
    </xf>
    <xf numFmtId="49" fontId="4" fillId="0" borderId="8" xfId="0" applyNumberFormat="1" applyFont="1" applyBorder="1" applyAlignment="1">
      <alignment horizontal="distributed" vertical="center"/>
    </xf>
    <xf numFmtId="49" fontId="24" fillId="0" borderId="5" xfId="0" applyNumberFormat="1" applyFont="1" applyBorder="1" applyAlignment="1">
      <alignment horizontal="distributed" vertical="center"/>
    </xf>
    <xf numFmtId="49" fontId="24" fillId="0" borderId="15" xfId="0" applyNumberFormat="1" applyFont="1" applyBorder="1" applyAlignment="1">
      <alignment horizontal="distributed" vertical="center"/>
    </xf>
    <xf numFmtId="49" fontId="24" fillId="0" borderId="6" xfId="0" applyNumberFormat="1" applyFont="1" applyBorder="1" applyAlignment="1">
      <alignment horizontal="distributed" vertical="center"/>
    </xf>
    <xf numFmtId="49" fontId="24" fillId="0" borderId="10" xfId="0" applyNumberFormat="1" applyFont="1" applyBorder="1" applyAlignment="1">
      <alignment horizontal="distributed" vertical="center"/>
    </xf>
    <xf numFmtId="49" fontId="26" fillId="0" borderId="1" xfId="0" applyNumberFormat="1" applyFont="1" applyBorder="1" applyAlignment="1">
      <alignment horizontal="distributed" vertical="center"/>
    </xf>
    <xf numFmtId="49" fontId="26" fillId="0" borderId="8" xfId="0" applyNumberFormat="1" applyFont="1" applyBorder="1" applyAlignment="1">
      <alignment horizontal="distributed" vertical="center"/>
    </xf>
    <xf numFmtId="179" fontId="24" fillId="8" borderId="1" xfId="0" applyNumberFormat="1" applyFont="1" applyFill="1" applyBorder="1" applyAlignment="1">
      <alignment vertical="center" wrapText="1"/>
    </xf>
    <xf numFmtId="179" fontId="24" fillId="8" borderId="1" xfId="0" applyNumberFormat="1" applyFont="1" applyFill="1" applyBorder="1" applyAlignment="1">
      <alignment horizontal="center" vertical="center" wrapText="1"/>
    </xf>
    <xf numFmtId="0" fontId="0" fillId="0" borderId="8" xfId="0" applyBorder="1" applyAlignment="1">
      <alignment horizontal="center" vertical="center" wrapText="1"/>
    </xf>
    <xf numFmtId="49" fontId="24" fillId="0" borderId="1" xfId="0" applyNumberFormat="1" applyFont="1" applyBorder="1" applyAlignment="1">
      <alignment horizontal="distributed" vertical="center" wrapText="1"/>
    </xf>
    <xf numFmtId="49" fontId="24" fillId="0" borderId="8" xfId="0" applyNumberFormat="1" applyFont="1" applyBorder="1" applyAlignment="1">
      <alignment horizontal="distributed" vertical="center"/>
    </xf>
    <xf numFmtId="49" fontId="24" fillId="0" borderId="3" xfId="0" applyNumberFormat="1" applyFont="1" applyBorder="1" applyAlignment="1">
      <alignment horizontal="center" vertical="distributed" textRotation="255"/>
    </xf>
    <xf numFmtId="49" fontId="24" fillId="0" borderId="2" xfId="0" applyNumberFormat="1" applyFont="1" applyBorder="1" applyAlignment="1">
      <alignment horizontal="center" vertical="center" textRotation="255"/>
    </xf>
    <xf numFmtId="49" fontId="24" fillId="0" borderId="3" xfId="0" applyNumberFormat="1" applyFont="1" applyBorder="1" applyAlignment="1">
      <alignment horizontal="center" vertical="center" textRotation="255"/>
    </xf>
    <xf numFmtId="49" fontId="24" fillId="0" borderId="4" xfId="0" applyNumberFormat="1" applyFont="1" applyBorder="1" applyAlignment="1">
      <alignment horizontal="center" vertical="center" textRotation="255"/>
    </xf>
    <xf numFmtId="49" fontId="24" fillId="0" borderId="1" xfId="0" applyNumberFormat="1" applyFont="1" applyBorder="1" applyAlignment="1">
      <alignment horizontal="distributed" vertical="center"/>
    </xf>
    <xf numFmtId="49" fontId="7" fillId="0" borderId="7" xfId="0" applyNumberFormat="1" applyFont="1" applyFill="1" applyBorder="1" applyAlignment="1">
      <alignment horizontal="distributed" vertical="center"/>
    </xf>
    <xf numFmtId="49" fontId="7" fillId="0" borderId="12" xfId="0" applyNumberFormat="1" applyFont="1" applyFill="1" applyBorder="1" applyAlignment="1">
      <alignment horizontal="distributed" vertical="center"/>
    </xf>
    <xf numFmtId="49" fontId="7" fillId="0" borderId="14" xfId="0" applyNumberFormat="1" applyFont="1" applyFill="1" applyBorder="1" applyAlignment="1">
      <alignment horizontal="distributed" vertical="center"/>
    </xf>
    <xf numFmtId="49" fontId="7" fillId="0" borderId="6" xfId="0" applyNumberFormat="1" applyFont="1" applyFill="1" applyBorder="1" applyAlignment="1">
      <alignment horizontal="distributed" vertical="center"/>
    </xf>
    <xf numFmtId="49" fontId="7" fillId="0" borderId="9" xfId="0" applyNumberFormat="1" applyFont="1" applyFill="1" applyBorder="1" applyAlignment="1">
      <alignment horizontal="distributed" vertical="center"/>
    </xf>
    <xf numFmtId="49" fontId="7" fillId="0" borderId="10" xfId="0" applyNumberFormat="1" applyFont="1" applyFill="1" applyBorder="1" applyAlignment="1">
      <alignment horizontal="distributed" vertical="center"/>
    </xf>
    <xf numFmtId="49" fontId="7" fillId="0" borderId="7" xfId="0" applyNumberFormat="1" applyFont="1" applyBorder="1" applyAlignment="1">
      <alignment horizontal="center" vertical="center"/>
    </xf>
    <xf numFmtId="49" fontId="7" fillId="0" borderId="6" xfId="0" applyNumberFormat="1" applyFont="1" applyBorder="1" applyAlignment="1">
      <alignment horizontal="center" vertical="center"/>
    </xf>
    <xf numFmtId="49" fontId="7" fillId="0" borderId="12" xfId="0" applyNumberFormat="1" applyFont="1" applyBorder="1" applyAlignment="1">
      <alignment horizontal="distributed" vertical="center"/>
    </xf>
    <xf numFmtId="49" fontId="7" fillId="0" borderId="14" xfId="0" applyNumberFormat="1" applyFont="1" applyBorder="1" applyAlignment="1">
      <alignment horizontal="distributed" vertical="center"/>
    </xf>
    <xf numFmtId="49" fontId="7" fillId="0" borderId="9" xfId="0" applyNumberFormat="1" applyFont="1" applyBorder="1" applyAlignment="1">
      <alignment horizontal="distributed" vertical="center"/>
    </xf>
    <xf numFmtId="49" fontId="7" fillId="0" borderId="10" xfId="0" applyNumberFormat="1" applyFont="1" applyBorder="1" applyAlignment="1">
      <alignment horizontal="distributed" vertical="center"/>
    </xf>
    <xf numFmtId="179" fontId="24" fillId="0" borderId="1" xfId="0" applyNumberFormat="1" applyFont="1" applyBorder="1" applyAlignment="1">
      <alignment horizontal="distributed" vertical="center"/>
    </xf>
    <xf numFmtId="179" fontId="24" fillId="0" borderId="8" xfId="0" applyNumberFormat="1" applyFont="1" applyBorder="1" applyAlignment="1">
      <alignment horizontal="distributed" vertical="center"/>
    </xf>
    <xf numFmtId="179" fontId="24" fillId="0" borderId="11" xfId="0" applyNumberFormat="1" applyFont="1" applyBorder="1" applyAlignment="1">
      <alignment horizontal="distributed" vertical="center"/>
    </xf>
    <xf numFmtId="179" fontId="24" fillId="0" borderId="1" xfId="0" applyNumberFormat="1" applyFont="1" applyFill="1" applyBorder="1" applyAlignment="1">
      <alignment horizontal="distributed" vertical="center" wrapText="1"/>
    </xf>
    <xf numFmtId="179" fontId="24" fillId="0" borderId="8" xfId="0" applyNumberFormat="1" applyFont="1" applyFill="1" applyBorder="1" applyAlignment="1">
      <alignment horizontal="distributed" vertical="center" wrapText="1"/>
    </xf>
    <xf numFmtId="179" fontId="24" fillId="0" borderId="11" xfId="0" applyNumberFormat="1" applyFont="1" applyFill="1" applyBorder="1" applyAlignment="1">
      <alignment horizontal="distributed" vertical="center" wrapText="1"/>
    </xf>
    <xf numFmtId="179" fontId="24" fillId="0" borderId="8" xfId="0" applyNumberFormat="1" applyFont="1" applyBorder="1" applyAlignment="1">
      <alignment horizontal="distributed" vertical="center" wrapText="1"/>
    </xf>
    <xf numFmtId="179" fontId="24" fillId="0" borderId="11" xfId="0" applyNumberFormat="1" applyFont="1" applyBorder="1" applyAlignment="1">
      <alignment horizontal="distributed" vertical="center" wrapText="1"/>
    </xf>
    <xf numFmtId="179" fontId="24" fillId="0" borderId="14" xfId="0" applyNumberFormat="1" applyFont="1" applyBorder="1" applyAlignment="1">
      <alignment horizontal="center" vertical="center" textRotation="255" wrapText="1"/>
    </xf>
    <xf numFmtId="179" fontId="24" fillId="0" borderId="15" xfId="0" applyNumberFormat="1" applyFont="1" applyBorder="1" applyAlignment="1">
      <alignment horizontal="center" vertical="center" textRotation="255" wrapText="1"/>
    </xf>
    <xf numFmtId="179" fontId="24" fillId="0" borderId="10" xfId="0" applyNumberFormat="1" applyFont="1" applyBorder="1" applyAlignment="1">
      <alignment horizontal="center" vertical="center" textRotation="255" wrapText="1"/>
    </xf>
    <xf numFmtId="0" fontId="45" fillId="0" borderId="2" xfId="0" applyFont="1" applyBorder="1" applyAlignment="1">
      <alignment vertical="top" textRotation="255" wrapText="1"/>
    </xf>
    <xf numFmtId="0" fontId="0" fillId="0" borderId="3" xfId="0" applyBorder="1" applyAlignment="1">
      <alignment vertical="top" textRotation="255" wrapText="1"/>
    </xf>
    <xf numFmtId="0" fontId="0" fillId="0" borderId="4" xfId="0" applyBorder="1" applyAlignment="1">
      <alignment vertical="top" textRotation="255" wrapText="1"/>
    </xf>
    <xf numFmtId="179" fontId="24" fillId="0" borderId="8" xfId="0" applyNumberFormat="1" applyFont="1" applyBorder="1" applyAlignment="1">
      <alignment vertical="center" wrapText="1"/>
    </xf>
    <xf numFmtId="179" fontId="24" fillId="0" borderId="11" xfId="0" applyNumberFormat="1" applyFont="1" applyBorder="1" applyAlignment="1">
      <alignment vertical="center" wrapText="1"/>
    </xf>
    <xf numFmtId="49" fontId="7" fillId="0" borderId="7" xfId="0" applyNumberFormat="1" applyFont="1" applyBorder="1" applyAlignment="1">
      <alignment horizontal="distributed" vertical="center"/>
    </xf>
    <xf numFmtId="49" fontId="7" fillId="0" borderId="6" xfId="0" applyNumberFormat="1" applyFont="1" applyBorder="1" applyAlignment="1">
      <alignment horizontal="distributed" vertical="center"/>
    </xf>
    <xf numFmtId="49" fontId="5" fillId="0" borderId="7" xfId="0" applyNumberFormat="1" applyFont="1" applyBorder="1" applyAlignment="1">
      <alignment horizontal="center" vertical="center" wrapText="1"/>
    </xf>
    <xf numFmtId="49" fontId="5" fillId="0" borderId="1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1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10" xfId="0" applyNumberFormat="1" applyFont="1" applyBorder="1" applyAlignment="1">
      <alignment horizontal="center" vertical="center" wrapText="1"/>
    </xf>
    <xf numFmtId="49" fontId="5" fillId="3" borderId="1" xfId="0" applyNumberFormat="1" applyFont="1" applyFill="1" applyBorder="1" applyAlignment="1">
      <alignment horizontal="center" vertical="center"/>
    </xf>
    <xf numFmtId="49" fontId="5" fillId="3" borderId="8" xfId="0" applyNumberFormat="1" applyFont="1" applyFill="1" applyBorder="1" applyAlignment="1">
      <alignment horizontal="center" vertical="center"/>
    </xf>
    <xf numFmtId="49" fontId="5" fillId="3" borderId="6" xfId="0" applyNumberFormat="1" applyFont="1" applyFill="1" applyBorder="1" applyAlignment="1">
      <alignment horizontal="center" vertical="center"/>
    </xf>
    <xf numFmtId="49" fontId="5" fillId="3" borderId="9" xfId="0" applyNumberFormat="1" applyFont="1" applyFill="1" applyBorder="1" applyAlignment="1">
      <alignment horizontal="center" vertical="center"/>
    </xf>
    <xf numFmtId="49" fontId="5" fillId="0" borderId="6" xfId="0" applyNumberFormat="1" applyFont="1" applyBorder="1" applyAlignment="1">
      <alignment horizontal="distributed" vertical="center"/>
    </xf>
    <xf numFmtId="49" fontId="3" fillId="0" borderId="9" xfId="0" applyNumberFormat="1" applyFont="1" applyBorder="1" applyAlignment="1">
      <alignment horizontal="distributed" vertical="center"/>
    </xf>
    <xf numFmtId="49" fontId="3" fillId="0" borderId="22" xfId="0" quotePrefix="1" applyNumberFormat="1" applyFont="1" applyBorder="1" applyAlignment="1">
      <alignment horizontal="left" vertical="center"/>
    </xf>
    <xf numFmtId="49" fontId="3" fillId="0" borderId="22" xfId="0" applyNumberFormat="1" applyFont="1" applyBorder="1" applyAlignment="1">
      <alignment horizontal="distributed" vertical="center"/>
    </xf>
    <xf numFmtId="49" fontId="3" fillId="0" borderId="8" xfId="0" applyNumberFormat="1" applyFont="1" applyBorder="1" applyAlignment="1">
      <alignment horizontal="distributed" vertical="center"/>
    </xf>
    <xf numFmtId="49" fontId="10" fillId="0" borderId="1" xfId="0" applyNumberFormat="1" applyFont="1" applyBorder="1" applyAlignment="1">
      <alignment horizontal="distributed" vertical="center" justifyLastLine="1"/>
    </xf>
    <xf numFmtId="49" fontId="10" fillId="0" borderId="8" xfId="0" applyNumberFormat="1" applyFont="1" applyBorder="1" applyAlignment="1">
      <alignment horizontal="distributed" vertical="center" justifyLastLine="1"/>
    </xf>
    <xf numFmtId="49" fontId="10" fillId="0" borderId="11" xfId="0" applyNumberFormat="1" applyFont="1" applyBorder="1" applyAlignment="1">
      <alignment horizontal="distributed" vertical="center" justifyLastLine="1"/>
    </xf>
    <xf numFmtId="0" fontId="5" fillId="0" borderId="8" xfId="0" applyFont="1" applyBorder="1" applyAlignment="1">
      <alignment horizontal="distributed" vertical="center"/>
    </xf>
    <xf numFmtId="0" fontId="5" fillId="0" borderId="11" xfId="0" applyFont="1" applyBorder="1" applyAlignment="1">
      <alignment horizontal="distributed" vertical="center"/>
    </xf>
    <xf numFmtId="49" fontId="5" fillId="2" borderId="1" xfId="0" applyNumberFormat="1" applyFont="1" applyFill="1" applyBorder="1" applyAlignment="1">
      <alignment horizontal="center" vertical="center"/>
    </xf>
    <xf numFmtId="0" fontId="4" fillId="2" borderId="8" xfId="0" applyFont="1" applyFill="1" applyBorder="1" applyAlignment="1">
      <alignment vertical="center"/>
    </xf>
    <xf numFmtId="49" fontId="5" fillId="0" borderId="2" xfId="0" applyNumberFormat="1" applyFont="1" applyBorder="1" applyAlignment="1">
      <alignment horizontal="center" vertical="center" textRotation="255"/>
    </xf>
    <xf numFmtId="49" fontId="5" fillId="0" borderId="3" xfId="0" applyNumberFormat="1" applyFont="1" applyBorder="1" applyAlignment="1">
      <alignment horizontal="center" vertical="center" textRotation="255"/>
    </xf>
    <xf numFmtId="49" fontId="5" fillId="0" borderId="4" xfId="0" applyNumberFormat="1" applyFont="1" applyBorder="1" applyAlignment="1">
      <alignment horizontal="center" vertical="center" textRotation="255"/>
    </xf>
    <xf numFmtId="49" fontId="6" fillId="0" borderId="8" xfId="0" applyNumberFormat="1" applyFont="1" applyBorder="1" applyAlignment="1">
      <alignment horizontal="distributed" vertical="center"/>
    </xf>
    <xf numFmtId="49" fontId="5" fillId="0" borderId="2" xfId="0" applyNumberFormat="1" applyFont="1" applyBorder="1" applyAlignment="1">
      <alignment horizontal="center" vertical="center" textRotation="255" wrapText="1"/>
    </xf>
    <xf numFmtId="49" fontId="5" fillId="0" borderId="3" xfId="0" applyNumberFormat="1" applyFont="1" applyBorder="1" applyAlignment="1">
      <alignment horizontal="center" vertical="center" textRotation="255" wrapText="1"/>
    </xf>
    <xf numFmtId="49" fontId="5" fillId="0" borderId="4" xfId="0" applyNumberFormat="1" applyFont="1" applyBorder="1" applyAlignment="1">
      <alignment horizontal="center" vertical="center" textRotation="255" wrapText="1"/>
    </xf>
    <xf numFmtId="49" fontId="5" fillId="0" borderId="8" xfId="0" applyNumberFormat="1" applyFont="1" applyFill="1" applyBorder="1" applyAlignment="1">
      <alignment horizontal="distributed" vertical="center"/>
    </xf>
    <xf numFmtId="49" fontId="5" fillId="0" borderId="7" xfId="0" applyNumberFormat="1" applyFont="1" applyBorder="1" applyAlignment="1">
      <alignment horizontal="center" vertical="center"/>
    </xf>
    <xf numFmtId="49" fontId="5" fillId="0" borderId="6" xfId="0" applyNumberFormat="1" applyFont="1" applyBorder="1" applyAlignment="1">
      <alignment horizontal="center" vertical="center"/>
    </xf>
    <xf numFmtId="49" fontId="5" fillId="0" borderId="14" xfId="0" applyNumberFormat="1" applyFont="1" applyBorder="1" applyAlignment="1">
      <alignment horizontal="distributed" vertical="center"/>
    </xf>
    <xf numFmtId="49" fontId="5" fillId="0" borderId="10" xfId="0" applyNumberFormat="1" applyFont="1" applyBorder="1" applyAlignment="1">
      <alignment horizontal="distributed" vertical="center"/>
    </xf>
    <xf numFmtId="49" fontId="5" fillId="0" borderId="22" xfId="0" applyNumberFormat="1" applyFont="1" applyBorder="1" applyAlignment="1">
      <alignment horizontal="distributed" vertical="center"/>
    </xf>
    <xf numFmtId="49" fontId="5" fillId="0" borderId="1" xfId="0" applyNumberFormat="1" applyFont="1" applyBorder="1" applyAlignment="1">
      <alignment horizontal="distributed" vertical="center" shrinkToFit="1"/>
    </xf>
    <xf numFmtId="49" fontId="5" fillId="0" borderId="8" xfId="0" applyNumberFormat="1" applyFont="1" applyBorder="1" applyAlignment="1">
      <alignment horizontal="distributed" vertical="center" shrinkToFit="1"/>
    </xf>
    <xf numFmtId="49" fontId="45" fillId="0" borderId="7" xfId="4" applyNumberFormat="1" applyFont="1" applyBorder="1" applyAlignment="1" applyProtection="1">
      <alignment horizontal="distributed" vertical="center" wrapText="1"/>
      <protection locked="0"/>
    </xf>
    <xf numFmtId="0" fontId="47" fillId="0" borderId="14" xfId="0" applyFont="1" applyBorder="1" applyAlignment="1">
      <alignment horizontal="distributed" vertical="center" wrapText="1"/>
    </xf>
    <xf numFmtId="0" fontId="47" fillId="0" borderId="5" xfId="0" applyFont="1" applyBorder="1" applyAlignment="1">
      <alignment horizontal="distributed" vertical="center" wrapText="1"/>
    </xf>
    <xf numFmtId="0" fontId="47" fillId="0" borderId="15" xfId="0" applyFont="1" applyBorder="1" applyAlignment="1">
      <alignment horizontal="distributed" vertical="center" wrapText="1"/>
    </xf>
    <xf numFmtId="0" fontId="47" fillId="0" borderId="6" xfId="0" applyFont="1" applyBorder="1" applyAlignment="1">
      <alignment horizontal="distributed" vertical="center" wrapText="1"/>
    </xf>
    <xf numFmtId="0" fontId="47" fillId="0" borderId="10" xfId="0" applyFont="1" applyBorder="1" applyAlignment="1">
      <alignment horizontal="distributed" vertical="center" wrapText="1"/>
    </xf>
    <xf numFmtId="49" fontId="45" fillId="0" borderId="1" xfId="4" applyNumberFormat="1" applyFont="1" applyBorder="1" applyAlignment="1" applyProtection="1">
      <alignment horizontal="distributed" vertical="center"/>
      <protection locked="0"/>
    </xf>
    <xf numFmtId="0" fontId="47" fillId="0" borderId="8" xfId="0" applyFont="1" applyBorder="1" applyAlignment="1">
      <alignment horizontal="distributed" vertical="center"/>
    </xf>
    <xf numFmtId="49" fontId="5" fillId="0" borderId="7" xfId="4" applyNumberFormat="1" applyFont="1" applyBorder="1" applyAlignment="1" applyProtection="1">
      <alignment horizontal="distributed" vertical="center" wrapText="1"/>
      <protection locked="0"/>
    </xf>
    <xf numFmtId="49" fontId="5" fillId="0" borderId="14" xfId="4" applyNumberFormat="1" applyFont="1" applyBorder="1" applyAlignment="1" applyProtection="1">
      <alignment horizontal="distributed" vertical="center"/>
      <protection locked="0"/>
    </xf>
    <xf numFmtId="49" fontId="5" fillId="0" borderId="5" xfId="4" applyNumberFormat="1" applyFont="1" applyBorder="1" applyAlignment="1" applyProtection="1">
      <alignment horizontal="distributed" vertical="center"/>
      <protection locked="0"/>
    </xf>
    <xf numFmtId="49" fontId="5" fillId="0" borderId="15" xfId="4" applyNumberFormat="1" applyFont="1" applyBorder="1" applyAlignment="1" applyProtection="1">
      <alignment horizontal="distributed" vertical="center"/>
      <protection locked="0"/>
    </xf>
    <xf numFmtId="49" fontId="5" fillId="0" borderId="6" xfId="4" applyNumberFormat="1" applyFont="1" applyBorder="1" applyAlignment="1" applyProtection="1">
      <alignment horizontal="distributed" vertical="center"/>
      <protection locked="0"/>
    </xf>
    <xf numFmtId="49" fontId="5" fillId="0" borderId="10" xfId="4" applyNumberFormat="1" applyFont="1" applyBorder="1" applyAlignment="1" applyProtection="1">
      <alignment horizontal="distributed" vertical="center"/>
      <protection locked="0"/>
    </xf>
    <xf numFmtId="49" fontId="7" fillId="0" borderId="13" xfId="4" applyNumberFormat="1" applyFont="1" applyBorder="1" applyAlignment="1" applyProtection="1">
      <alignment horizontal="center" vertical="center"/>
      <protection locked="0"/>
    </xf>
    <xf numFmtId="49" fontId="5" fillId="0" borderId="13" xfId="4" applyNumberFormat="1" applyFont="1" applyBorder="1" applyAlignment="1" applyProtection="1">
      <alignment horizontal="center" vertical="center"/>
      <protection locked="0"/>
    </xf>
    <xf numFmtId="49" fontId="5" fillId="0" borderId="1" xfId="0" applyNumberFormat="1" applyFont="1" applyFill="1" applyBorder="1" applyAlignment="1">
      <alignment horizontal="distributed" vertical="center"/>
    </xf>
    <xf numFmtId="49" fontId="5" fillId="0" borderId="1" xfId="0" applyNumberFormat="1" applyFont="1" applyBorder="1" applyAlignment="1">
      <alignment horizontal="right" vertical="center"/>
    </xf>
    <xf numFmtId="49" fontId="4" fillId="0" borderId="8" xfId="0" applyNumberFormat="1" applyFont="1" applyBorder="1" applyAlignment="1">
      <alignment horizontal="right" vertical="center"/>
    </xf>
    <xf numFmtId="49" fontId="8" fillId="0" borderId="1" xfId="0" applyNumberFormat="1" applyFont="1" applyFill="1" applyBorder="1" applyAlignment="1">
      <alignment horizontal="distributed" vertical="center"/>
    </xf>
    <xf numFmtId="49" fontId="8" fillId="0" borderId="8" xfId="0" applyNumberFormat="1" applyFont="1" applyBorder="1" applyAlignment="1">
      <alignment horizontal="distributed" vertical="center"/>
    </xf>
    <xf numFmtId="49" fontId="7" fillId="0" borderId="1" xfId="0" applyNumberFormat="1" applyFont="1" applyBorder="1" applyAlignment="1">
      <alignment horizontal="distributed" vertical="center"/>
    </xf>
    <xf numFmtId="49" fontId="7" fillId="0" borderId="8" xfId="0" applyNumberFormat="1" applyFont="1" applyBorder="1" applyAlignment="1">
      <alignment horizontal="distributed" vertical="center"/>
    </xf>
    <xf numFmtId="49" fontId="4" fillId="0" borderId="12" xfId="0" applyNumberFormat="1" applyFont="1" applyBorder="1" applyAlignment="1">
      <alignment horizontal="distributed" vertical="center"/>
    </xf>
    <xf numFmtId="49" fontId="4" fillId="0" borderId="14" xfId="0" applyNumberFormat="1" applyFont="1" applyBorder="1" applyAlignment="1">
      <alignment horizontal="distributed" vertical="center"/>
    </xf>
    <xf numFmtId="49" fontId="5" fillId="0" borderId="9" xfId="0" applyNumberFormat="1"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49" fontId="4" fillId="0" borderId="9" xfId="0" applyNumberFormat="1" applyFont="1" applyBorder="1" applyAlignment="1">
      <alignment horizontal="distributed" vertical="center"/>
    </xf>
    <xf numFmtId="49" fontId="5" fillId="0" borderId="5" xfId="0" applyNumberFormat="1" applyFont="1" applyBorder="1" applyAlignment="1">
      <alignment horizontal="center" vertical="center"/>
    </xf>
    <xf numFmtId="49" fontId="5" fillId="0" borderId="0" xfId="0" applyNumberFormat="1" applyFont="1" applyBorder="1" applyAlignment="1">
      <alignment horizontal="center" vertical="center"/>
    </xf>
    <xf numFmtId="49" fontId="5" fillId="0" borderId="14" xfId="0" applyNumberFormat="1" applyFont="1" applyBorder="1" applyAlignment="1">
      <alignment horizontal="center" vertical="center"/>
    </xf>
    <xf numFmtId="49" fontId="5" fillId="0" borderId="10" xfId="0" applyNumberFormat="1" applyFont="1" applyBorder="1" applyAlignment="1">
      <alignment horizontal="center" vertical="center"/>
    </xf>
    <xf numFmtId="49" fontId="7" fillId="0" borderId="14" xfId="0" applyNumberFormat="1" applyFont="1" applyBorder="1" applyAlignment="1">
      <alignment horizontal="center" vertical="center"/>
    </xf>
    <xf numFmtId="49" fontId="7" fillId="0" borderId="10" xfId="0" applyNumberFormat="1" applyFont="1" applyBorder="1" applyAlignment="1">
      <alignment horizontal="center" vertical="center"/>
    </xf>
    <xf numFmtId="49" fontId="5" fillId="0" borderId="15" xfId="0" applyNumberFormat="1" applyFont="1" applyBorder="1" applyAlignment="1">
      <alignment horizontal="center" vertical="center"/>
    </xf>
    <xf numFmtId="0" fontId="4" fillId="0" borderId="8" xfId="0" applyFont="1" applyBorder="1" applyAlignment="1">
      <alignment horizontal="distributed" vertical="center"/>
    </xf>
    <xf numFmtId="49" fontId="20" fillId="0" borderId="8" xfId="0" applyNumberFormat="1" applyFont="1" applyBorder="1" applyAlignment="1">
      <alignment horizontal="distributed" vertical="center"/>
    </xf>
    <xf numFmtId="179" fontId="5" fillId="0" borderId="8" xfId="0" applyNumberFormat="1" applyFont="1" applyFill="1" applyBorder="1" applyAlignment="1">
      <alignment horizontal="distributed" vertical="center"/>
    </xf>
    <xf numFmtId="179" fontId="5" fillId="0" borderId="8" xfId="0" applyNumberFormat="1" applyFont="1" applyFill="1" applyBorder="1" applyAlignment="1">
      <alignment horizontal="center" vertical="center" shrinkToFit="1"/>
    </xf>
    <xf numFmtId="49" fontId="3" fillId="0" borderId="7" xfId="0" applyNumberFormat="1" applyFont="1" applyBorder="1" applyAlignment="1">
      <alignment horizontal="center" vertical="center" textRotation="255"/>
    </xf>
    <xf numFmtId="49" fontId="3" fillId="0" borderId="12" xfId="0" applyNumberFormat="1" applyFont="1" applyBorder="1" applyAlignment="1">
      <alignment horizontal="center" vertical="center" textRotation="255"/>
    </xf>
    <xf numFmtId="49" fontId="3" fillId="0" borderId="5" xfId="0" applyNumberFormat="1" applyFont="1" applyBorder="1" applyAlignment="1">
      <alignment horizontal="center" vertical="center" textRotation="255"/>
    </xf>
    <xf numFmtId="49" fontId="3" fillId="0" borderId="0" xfId="0" applyNumberFormat="1" applyFont="1" applyBorder="1" applyAlignment="1">
      <alignment horizontal="center" vertical="center" textRotation="255"/>
    </xf>
    <xf numFmtId="49" fontId="3" fillId="0" borderId="6" xfId="0" applyNumberFormat="1" applyFont="1" applyBorder="1" applyAlignment="1">
      <alignment horizontal="center" vertical="center" textRotation="255"/>
    </xf>
    <xf numFmtId="49" fontId="3" fillId="0" borderId="9" xfId="0" applyNumberFormat="1" applyFont="1" applyBorder="1" applyAlignment="1">
      <alignment horizontal="center" vertical="center" textRotation="255"/>
    </xf>
    <xf numFmtId="49" fontId="7" fillId="6" borderId="13" xfId="0" applyNumberFormat="1" applyFont="1" applyFill="1" applyBorder="1" applyAlignment="1">
      <alignment horizontal="distributed" vertical="center"/>
    </xf>
    <xf numFmtId="49" fontId="7" fillId="6" borderId="1" xfId="0" applyNumberFormat="1" applyFont="1" applyFill="1" applyBorder="1" applyAlignment="1">
      <alignment horizontal="distributed" vertical="center"/>
    </xf>
    <xf numFmtId="49" fontId="7" fillId="0" borderId="13" xfId="0" applyNumberFormat="1" applyFont="1" applyBorder="1" applyAlignment="1">
      <alignment horizontal="distributed" vertical="center"/>
    </xf>
    <xf numFmtId="49" fontId="3" fillId="0" borderId="2" xfId="0" applyNumberFormat="1" applyFont="1" applyBorder="1" applyAlignment="1">
      <alignment horizontal="center" vertical="center" textRotation="255"/>
    </xf>
    <xf numFmtId="49" fontId="3" fillId="0" borderId="3" xfId="0" applyNumberFormat="1" applyFont="1" applyBorder="1" applyAlignment="1">
      <alignment horizontal="center" vertical="center" textRotation="255"/>
    </xf>
    <xf numFmtId="49" fontId="3" fillId="0" borderId="4" xfId="0" applyNumberFormat="1" applyFont="1" applyBorder="1" applyAlignment="1">
      <alignment horizontal="center" vertical="center" textRotation="255"/>
    </xf>
    <xf numFmtId="49" fontId="3" fillId="0" borderId="13" xfId="0" applyNumberFormat="1" applyFont="1" applyBorder="1" applyAlignment="1">
      <alignment horizontal="distributed" vertical="center"/>
    </xf>
    <xf numFmtId="49" fontId="3" fillId="0" borderId="1" xfId="0" applyNumberFormat="1" applyFont="1" applyBorder="1" applyAlignment="1">
      <alignment horizontal="distributed" vertical="center"/>
    </xf>
    <xf numFmtId="49" fontId="3" fillId="0" borderId="9" xfId="0" applyNumberFormat="1" applyFont="1" applyBorder="1" applyAlignment="1">
      <alignment horizontal="left" vertical="center"/>
    </xf>
    <xf numFmtId="49" fontId="3" fillId="0" borderId="12" xfId="0" applyNumberFormat="1" applyFont="1" applyBorder="1" applyAlignment="1">
      <alignment horizontal="center" vertical="center" shrinkToFit="1"/>
    </xf>
    <xf numFmtId="49" fontId="3" fillId="0" borderId="23" xfId="0" applyNumberFormat="1" applyFont="1" applyBorder="1" applyAlignment="1">
      <alignment horizontal="center" vertical="center" shrinkToFit="1"/>
    </xf>
    <xf numFmtId="49" fontId="3" fillId="0" borderId="9" xfId="0" quotePrefix="1" applyNumberFormat="1" applyFont="1" applyBorder="1" applyAlignment="1">
      <alignment horizontal="left" vertical="center"/>
    </xf>
    <xf numFmtId="49" fontId="3" fillId="0" borderId="0" xfId="0" applyNumberFormat="1" applyFont="1" applyBorder="1" applyAlignment="1">
      <alignment horizontal="center" vertical="center" shrinkToFit="1"/>
    </xf>
    <xf numFmtId="49" fontId="7" fillId="0" borderId="19" xfId="0" applyNumberFormat="1" applyFont="1" applyBorder="1" applyAlignment="1">
      <alignment horizontal="center" vertical="center"/>
    </xf>
    <xf numFmtId="49" fontId="46" fillId="0" borderId="7" xfId="0" applyNumberFormat="1" applyFont="1" applyBorder="1" applyAlignment="1">
      <alignment horizontal="center" vertical="center"/>
    </xf>
    <xf numFmtId="0" fontId="47" fillId="0" borderId="6" xfId="0" applyFont="1" applyBorder="1" applyAlignment="1">
      <alignment horizontal="center" vertical="center"/>
    </xf>
    <xf numFmtId="49" fontId="46" fillId="0" borderId="14" xfId="0" applyNumberFormat="1" applyFont="1" applyBorder="1" applyAlignment="1">
      <alignment horizontal="center" vertical="center" wrapText="1"/>
    </xf>
    <xf numFmtId="0" fontId="47" fillId="0" borderId="10" xfId="0" applyFont="1" applyBorder="1" applyAlignment="1">
      <alignment horizontal="center" vertical="center" wrapText="1"/>
    </xf>
    <xf numFmtId="49" fontId="45" fillId="0" borderId="3" xfId="0" applyNumberFormat="1" applyFont="1" applyBorder="1" applyAlignment="1">
      <alignment horizontal="center" vertical="center" textRotation="255"/>
    </xf>
    <xf numFmtId="0" fontId="0" fillId="0" borderId="3" xfId="0" applyBorder="1" applyAlignment="1">
      <alignment vertical="center" textRotation="255"/>
    </xf>
    <xf numFmtId="49" fontId="5" fillId="2" borderId="1" xfId="0" applyNumberFormat="1" applyFont="1" applyFill="1" applyBorder="1" applyAlignment="1">
      <alignment horizontal="distributed" vertical="center"/>
    </xf>
    <xf numFmtId="49" fontId="5" fillId="2" borderId="11" xfId="0" applyNumberFormat="1" applyFont="1" applyFill="1" applyBorder="1" applyAlignment="1">
      <alignment horizontal="distributed" vertical="center"/>
    </xf>
    <xf numFmtId="49" fontId="7" fillId="0" borderId="3" xfId="0" applyNumberFormat="1" applyFont="1" applyBorder="1" applyAlignment="1">
      <alignment horizontal="center" vertical="distributed" textRotation="255"/>
    </xf>
    <xf numFmtId="49" fontId="5" fillId="0" borderId="7" xfId="0" applyNumberFormat="1" applyFont="1" applyBorder="1" applyAlignment="1">
      <alignment vertical="center"/>
    </xf>
    <xf numFmtId="49" fontId="5" fillId="0" borderId="12" xfId="0" applyNumberFormat="1" applyFont="1" applyBorder="1" applyAlignment="1">
      <alignment vertical="center"/>
    </xf>
    <xf numFmtId="49" fontId="5" fillId="0" borderId="6" xfId="0" applyNumberFormat="1" applyFont="1" applyBorder="1" applyAlignment="1">
      <alignment vertical="center"/>
    </xf>
    <xf numFmtId="49" fontId="5" fillId="0" borderId="9" xfId="0" applyNumberFormat="1" applyFont="1" applyBorder="1" applyAlignment="1">
      <alignment vertical="center"/>
    </xf>
    <xf numFmtId="49" fontId="7" fillId="0" borderId="3" xfId="0" applyNumberFormat="1" applyFont="1" applyBorder="1" applyAlignment="1">
      <alignment horizontal="center" vertical="center" textRotation="255"/>
    </xf>
    <xf numFmtId="49" fontId="13" fillId="0" borderId="3" xfId="0" applyNumberFormat="1" applyFont="1" applyBorder="1" applyAlignment="1">
      <alignment horizontal="distributed" vertical="center"/>
    </xf>
    <xf numFmtId="49" fontId="13" fillId="0" borderId="4" xfId="0" applyNumberFormat="1" applyFont="1" applyBorder="1" applyAlignment="1">
      <alignment horizontal="distributed" vertical="center"/>
    </xf>
    <xf numFmtId="49" fontId="7" fillId="0" borderId="2" xfId="0" applyNumberFormat="1" applyFont="1" applyBorder="1" applyAlignment="1">
      <alignment horizontal="distributed" vertical="center"/>
    </xf>
    <xf numFmtId="49" fontId="7" fillId="0" borderId="4" xfId="0" applyNumberFormat="1" applyFont="1" applyBorder="1" applyAlignment="1">
      <alignment horizontal="distributed" vertical="center"/>
    </xf>
    <xf numFmtId="49" fontId="7" fillId="0" borderId="0" xfId="0" applyNumberFormat="1" applyFont="1" applyBorder="1" applyAlignment="1">
      <alignment horizontal="distributed" vertical="center"/>
    </xf>
    <xf numFmtId="49" fontId="7" fillId="0" borderId="15" xfId="0" applyNumberFormat="1" applyFont="1" applyBorder="1" applyAlignment="1">
      <alignment horizontal="distributed" vertical="center"/>
    </xf>
    <xf numFmtId="179" fontId="5" fillId="0" borderId="1" xfId="0" applyNumberFormat="1" applyFont="1" applyBorder="1" applyAlignment="1">
      <alignment horizontal="distributed" vertical="center"/>
    </xf>
    <xf numFmtId="179" fontId="5" fillId="0" borderId="8" xfId="0" applyNumberFormat="1" applyFont="1" applyBorder="1" applyAlignment="1">
      <alignment horizontal="distributed" vertical="center"/>
    </xf>
    <xf numFmtId="179" fontId="5" fillId="0" borderId="11" xfId="0" applyNumberFormat="1" applyFont="1" applyBorder="1" applyAlignment="1">
      <alignment horizontal="distributed" vertical="center"/>
    </xf>
    <xf numFmtId="49" fontId="7" fillId="5" borderId="7" xfId="0" applyNumberFormat="1" applyFont="1" applyFill="1" applyBorder="1" applyAlignment="1">
      <alignment horizontal="distributed" vertical="center"/>
    </xf>
    <xf numFmtId="49" fontId="7" fillId="5" borderId="12" xfId="0" applyNumberFormat="1" applyFont="1" applyFill="1" applyBorder="1" applyAlignment="1">
      <alignment horizontal="distributed" vertical="center"/>
    </xf>
    <xf numFmtId="49" fontId="7" fillId="5" borderId="14" xfId="0" applyNumberFormat="1" applyFont="1" applyFill="1" applyBorder="1" applyAlignment="1">
      <alignment horizontal="distributed" vertical="center"/>
    </xf>
    <xf numFmtId="49" fontId="7" fillId="5" borderId="6" xfId="0" applyNumberFormat="1" applyFont="1" applyFill="1" applyBorder="1" applyAlignment="1">
      <alignment horizontal="distributed" vertical="center"/>
    </xf>
    <xf numFmtId="49" fontId="7" fillId="5" borderId="9" xfId="0" applyNumberFormat="1" applyFont="1" applyFill="1" applyBorder="1" applyAlignment="1">
      <alignment horizontal="distributed" vertical="center"/>
    </xf>
    <xf numFmtId="49" fontId="7" fillId="5" borderId="10" xfId="0" applyNumberFormat="1" applyFont="1" applyFill="1" applyBorder="1" applyAlignment="1">
      <alignment horizontal="distributed" vertical="center"/>
    </xf>
    <xf numFmtId="179" fontId="5" fillId="0" borderId="22" xfId="0" applyNumberFormat="1" applyFont="1" applyBorder="1" applyAlignment="1">
      <alignment horizontal="distributed" vertical="center" wrapText="1"/>
    </xf>
    <xf numFmtId="179" fontId="5" fillId="0" borderId="21" xfId="0" applyNumberFormat="1" applyFont="1" applyBorder="1" applyAlignment="1">
      <alignment horizontal="distributed" vertical="center" wrapText="1"/>
    </xf>
    <xf numFmtId="179" fontId="5" fillId="0" borderId="14" xfId="0" applyNumberFormat="1" applyFont="1" applyBorder="1" applyAlignment="1">
      <alignment horizontal="center" vertical="center" textRotation="255" wrapText="1"/>
    </xf>
    <xf numFmtId="179" fontId="5" fillId="0" borderId="15" xfId="0" applyNumberFormat="1" applyFont="1" applyBorder="1" applyAlignment="1">
      <alignment horizontal="center" vertical="center" textRotation="255" wrapText="1"/>
    </xf>
    <xf numFmtId="179" fontId="5" fillId="0" borderId="10" xfId="0" applyNumberFormat="1" applyFont="1" applyBorder="1" applyAlignment="1">
      <alignment horizontal="center" vertical="center" textRotation="255" wrapText="1"/>
    </xf>
    <xf numFmtId="49" fontId="7" fillId="0" borderId="19" xfId="0" applyNumberFormat="1" applyFont="1" applyBorder="1" applyAlignment="1">
      <alignment horizontal="distributed" vertical="center"/>
    </xf>
    <xf numFmtId="49" fontId="7" fillId="0" borderId="17" xfId="0" applyNumberFormat="1" applyFont="1" applyBorder="1" applyAlignment="1">
      <alignment horizontal="distributed" vertical="center"/>
    </xf>
    <xf numFmtId="49" fontId="7" fillId="0" borderId="27" xfId="0" applyNumberFormat="1" applyFont="1" applyBorder="1" applyAlignment="1">
      <alignment horizontal="distributed" vertical="center"/>
    </xf>
    <xf numFmtId="49" fontId="5" fillId="2" borderId="8" xfId="0" applyNumberFormat="1" applyFont="1" applyFill="1" applyBorder="1" applyAlignment="1">
      <alignment horizontal="distributed" vertical="center"/>
    </xf>
    <xf numFmtId="49" fontId="6" fillId="0" borderId="12" xfId="0" applyNumberFormat="1" applyFont="1" applyBorder="1" applyAlignment="1">
      <alignment horizontal="center" vertical="center" wrapText="1"/>
    </xf>
    <xf numFmtId="49" fontId="6" fillId="0" borderId="14" xfId="0" applyNumberFormat="1" applyFont="1" applyBorder="1" applyAlignment="1">
      <alignment horizontal="center" vertical="center" wrapText="1"/>
    </xf>
    <xf numFmtId="49" fontId="6" fillId="0" borderId="0" xfId="0" applyNumberFormat="1" applyFont="1" applyBorder="1" applyAlignment="1">
      <alignment horizontal="center" vertical="center" wrapText="1"/>
    </xf>
    <xf numFmtId="49" fontId="6" fillId="0" borderId="15" xfId="0" applyNumberFormat="1" applyFont="1" applyBorder="1" applyAlignment="1">
      <alignment horizontal="center" vertical="center" wrapText="1"/>
    </xf>
    <xf numFmtId="49" fontId="6" fillId="0" borderId="9" xfId="0" applyNumberFormat="1" applyFont="1" applyBorder="1" applyAlignment="1">
      <alignment horizontal="center" vertical="center" wrapText="1"/>
    </xf>
    <xf numFmtId="49" fontId="6" fillId="0" borderId="10" xfId="0" applyNumberFormat="1" applyFont="1" applyBorder="1" applyAlignment="1">
      <alignment horizontal="center" vertical="center" wrapText="1"/>
    </xf>
    <xf numFmtId="49" fontId="5" fillId="0" borderId="1" xfId="0" applyNumberFormat="1" applyFont="1" applyBorder="1" applyAlignment="1">
      <alignment horizontal="left" vertical="center"/>
    </xf>
    <xf numFmtId="49" fontId="5" fillId="0" borderId="8" xfId="0" applyNumberFormat="1" applyFont="1" applyBorder="1" applyAlignment="1">
      <alignment horizontal="left" vertical="center"/>
    </xf>
    <xf numFmtId="49" fontId="7" fillId="0" borderId="11" xfId="0" applyNumberFormat="1" applyFont="1" applyBorder="1" applyAlignment="1">
      <alignment horizontal="distributed" vertical="center"/>
    </xf>
    <xf numFmtId="49" fontId="6" fillId="0" borderId="8" xfId="0" applyNumberFormat="1" applyFont="1" applyBorder="1" applyAlignment="1">
      <alignment vertical="center"/>
    </xf>
    <xf numFmtId="49" fontId="6" fillId="0" borderId="11" xfId="0" applyNumberFormat="1" applyFont="1" applyBorder="1" applyAlignment="1">
      <alignment vertical="center"/>
    </xf>
    <xf numFmtId="179" fontId="5" fillId="2" borderId="1" xfId="0" applyNumberFormat="1" applyFont="1" applyFill="1" applyBorder="1" applyAlignment="1">
      <alignment horizontal="distributed" vertical="center" wrapText="1"/>
    </xf>
    <xf numFmtId="179" fontId="5" fillId="2" borderId="8" xfId="0" applyNumberFormat="1" applyFont="1" applyFill="1" applyBorder="1" applyAlignment="1">
      <alignment horizontal="distributed" vertical="center" wrapText="1"/>
    </xf>
    <xf numFmtId="179" fontId="5" fillId="2" borderId="11" xfId="0" applyNumberFormat="1" applyFont="1" applyFill="1" applyBorder="1" applyAlignment="1">
      <alignment horizontal="distributed" vertical="center" wrapText="1"/>
    </xf>
    <xf numFmtId="179" fontId="5" fillId="0" borderId="8" xfId="0" applyNumberFormat="1" applyFont="1" applyBorder="1" applyAlignment="1">
      <alignment horizontal="distributed" vertical="center" wrapText="1"/>
    </xf>
    <xf numFmtId="179" fontId="5" fillId="0" borderId="11" xfId="0" applyNumberFormat="1" applyFont="1" applyBorder="1" applyAlignment="1">
      <alignment horizontal="distributed" vertical="center" wrapText="1"/>
    </xf>
    <xf numFmtId="49" fontId="5" fillId="0" borderId="7" xfId="0" applyNumberFormat="1" applyFont="1" applyBorder="1" applyAlignment="1">
      <alignment horizontal="center" vertical="center" textRotation="255" wrapText="1"/>
    </xf>
    <xf numFmtId="49" fontId="5" fillId="0" borderId="14" xfId="0" applyNumberFormat="1" applyFont="1" applyBorder="1" applyAlignment="1">
      <alignment horizontal="center" vertical="center" textRotation="255" wrapText="1"/>
    </xf>
    <xf numFmtId="49" fontId="5" fillId="0" borderId="5" xfId="0" applyNumberFormat="1" applyFont="1" applyBorder="1" applyAlignment="1">
      <alignment horizontal="center" vertical="center" textRotation="255" wrapText="1"/>
    </xf>
    <xf numFmtId="49" fontId="5" fillId="0" borderId="15" xfId="0" applyNumberFormat="1" applyFont="1" applyBorder="1" applyAlignment="1">
      <alignment horizontal="center" vertical="center" textRotation="255" wrapText="1"/>
    </xf>
    <xf numFmtId="49" fontId="3" fillId="0" borderId="8" xfId="0" applyNumberFormat="1" applyFont="1" applyBorder="1" applyAlignment="1">
      <alignment horizontal="center" vertical="center" shrinkToFi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3" fillId="0" borderId="2" xfId="0" applyNumberFormat="1" applyFont="1" applyBorder="1" applyAlignment="1">
      <alignment horizontal="distributed" vertical="center" textRotation="255"/>
    </xf>
    <xf numFmtId="0" fontId="0" fillId="0" borderId="3" xfId="0" applyBorder="1" applyAlignment="1">
      <alignment horizontal="distributed" vertical="center" textRotation="255"/>
    </xf>
    <xf numFmtId="0" fontId="0" fillId="0" borderId="4" xfId="0" applyBorder="1" applyAlignment="1">
      <alignment horizontal="distributed" vertical="center" textRotation="255"/>
    </xf>
    <xf numFmtId="49" fontId="3" fillId="0" borderId="2" xfId="0" applyNumberFormat="1" applyFont="1" applyBorder="1" applyAlignment="1">
      <alignment horizontal="distributed" vertical="center"/>
    </xf>
    <xf numFmtId="0" fontId="0" fillId="0" borderId="4" xfId="0" applyBorder="1" applyAlignment="1">
      <alignment horizontal="distributed" vertical="center"/>
    </xf>
    <xf numFmtId="0" fontId="12" fillId="0" borderId="8" xfId="0" applyFont="1" applyBorder="1" applyAlignment="1">
      <alignment horizontal="distributed" vertical="center"/>
    </xf>
    <xf numFmtId="49" fontId="5" fillId="0" borderId="15" xfId="0" applyNumberFormat="1" applyFont="1" applyBorder="1" applyAlignment="1">
      <alignment horizontal="distributed" vertical="center"/>
    </xf>
    <xf numFmtId="49" fontId="5" fillId="0" borderId="3" xfId="0" applyNumberFormat="1" applyFont="1" applyBorder="1" applyAlignment="1">
      <alignment horizontal="center" vertical="distributed" textRotation="255"/>
    </xf>
    <xf numFmtId="49" fontId="5" fillId="0" borderId="1" xfId="0" applyNumberFormat="1" applyFont="1" applyBorder="1" applyAlignment="1">
      <alignment horizontal="center" vertical="center"/>
    </xf>
    <xf numFmtId="49" fontId="5" fillId="0" borderId="8" xfId="0" applyNumberFormat="1" applyFont="1" applyBorder="1" applyAlignment="1">
      <alignment horizontal="center" vertical="center"/>
    </xf>
    <xf numFmtId="0" fontId="0" fillId="0" borderId="3" xfId="0" applyBorder="1" applyAlignment="1">
      <alignment horizontal="center" vertical="center" textRotation="255"/>
    </xf>
    <xf numFmtId="0" fontId="0" fillId="0" borderId="4" xfId="0" applyBorder="1" applyAlignment="1">
      <alignment horizontal="center" vertical="center" textRotation="255"/>
    </xf>
    <xf numFmtId="49" fontId="6" fillId="0" borderId="1" xfId="0" applyNumberFormat="1" applyFont="1" applyBorder="1" applyAlignment="1">
      <alignment horizontal="distributed" vertical="center"/>
    </xf>
    <xf numFmtId="0" fontId="2" fillId="0" borderId="8" xfId="0" applyFont="1" applyBorder="1" applyAlignment="1">
      <alignment horizontal="distributed" vertical="center"/>
    </xf>
    <xf numFmtId="49" fontId="5" fillId="0" borderId="1" xfId="0" applyNumberFormat="1" applyFont="1" applyBorder="1" applyAlignment="1">
      <alignment horizontal="center" vertical="center" wrapText="1"/>
    </xf>
    <xf numFmtId="0" fontId="0" fillId="0" borderId="11" xfId="0" applyBorder="1" applyAlignment="1">
      <alignment horizontal="center" vertical="center" wrapText="1"/>
    </xf>
    <xf numFmtId="0" fontId="0" fillId="0" borderId="8" xfId="0" applyBorder="1" applyAlignment="1">
      <alignment horizontal="distributed" vertical="center"/>
    </xf>
    <xf numFmtId="0" fontId="0" fillId="0" borderId="11" xfId="0" applyBorder="1" applyAlignment="1">
      <alignment horizontal="distributed" vertical="center"/>
    </xf>
    <xf numFmtId="0" fontId="0" fillId="0" borderId="14" xfId="0" applyBorder="1" applyAlignment="1">
      <alignment horizontal="center" vertical="center" wrapText="1"/>
    </xf>
    <xf numFmtId="0" fontId="0" fillId="0" borderId="5" xfId="0" applyBorder="1" applyAlignment="1">
      <alignment horizontal="center" vertical="center" wrapText="1"/>
    </xf>
    <xf numFmtId="0" fontId="0" fillId="0" borderId="15"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cellXfs>
  <cellStyles count="5">
    <cellStyle name="桁区切り" xfId="1" builtinId="6"/>
    <cellStyle name="桁区切り 2" xfId="2" xr:uid="{00000000-0005-0000-0000-000001000000}"/>
    <cellStyle name="標準" xfId="0" builtinId="0"/>
    <cellStyle name="標準 2" xfId="3" xr:uid="{00000000-0005-0000-0000-000003000000}"/>
    <cellStyle name="標準_１０．２０表" xfId="4" xr:uid="{00000000-0005-0000-0000-000004000000}"/>
  </cellStyles>
  <dxfs count="0"/>
  <tableStyles count="1" defaultTableStyle="TableStyleMedium2" defaultPivotStyle="PivotStyleLight16">
    <tableStyle name="Invisible" pivot="0" table="0" count="0" xr9:uid="{6619DA9F-631D-43B7-81E2-C4ACCD4ED87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1269" name="Line 1">
          <a:extLst>
            <a:ext uri="{FF2B5EF4-FFF2-40B4-BE49-F238E27FC236}">
              <a16:creationId xmlns:a16="http://schemas.microsoft.com/office/drawing/2014/main" id="{00000000-0008-0000-0000-0000F5040000}"/>
            </a:ext>
          </a:extLst>
        </xdr:cNvPr>
        <xdr:cNvSpPr>
          <a:spLocks noChangeShapeType="1"/>
        </xdr:cNvSpPr>
      </xdr:nvSpPr>
      <xdr:spPr bwMode="auto">
        <a:xfrm>
          <a:off x="504825"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6</xdr:row>
      <xdr:rowOff>0</xdr:rowOff>
    </xdr:from>
    <xdr:to>
      <xdr:col>9</xdr:col>
      <xdr:colOff>0</xdr:colOff>
      <xdr:row>7</xdr:row>
      <xdr:rowOff>0</xdr:rowOff>
    </xdr:to>
    <xdr:sp macro="" textlink="">
      <xdr:nvSpPr>
        <xdr:cNvPr id="21103" name="Line 1">
          <a:extLst>
            <a:ext uri="{FF2B5EF4-FFF2-40B4-BE49-F238E27FC236}">
              <a16:creationId xmlns:a16="http://schemas.microsoft.com/office/drawing/2014/main" id="{00000000-0008-0000-0900-00006F520000}"/>
            </a:ext>
          </a:extLst>
        </xdr:cNvPr>
        <xdr:cNvSpPr>
          <a:spLocks noChangeShapeType="1"/>
        </xdr:cNvSpPr>
      </xdr:nvSpPr>
      <xdr:spPr bwMode="auto">
        <a:xfrm>
          <a:off x="962025" y="885825"/>
          <a:ext cx="2800350"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72</xdr:row>
      <xdr:rowOff>0</xdr:rowOff>
    </xdr:from>
    <xdr:to>
      <xdr:col>9</xdr:col>
      <xdr:colOff>0</xdr:colOff>
      <xdr:row>72</xdr:row>
      <xdr:rowOff>0</xdr:rowOff>
    </xdr:to>
    <xdr:sp macro="" textlink="">
      <xdr:nvSpPr>
        <xdr:cNvPr id="21104" name="Line 2">
          <a:extLst>
            <a:ext uri="{FF2B5EF4-FFF2-40B4-BE49-F238E27FC236}">
              <a16:creationId xmlns:a16="http://schemas.microsoft.com/office/drawing/2014/main" id="{00000000-0008-0000-0900-000070520000}"/>
            </a:ext>
          </a:extLst>
        </xdr:cNvPr>
        <xdr:cNvSpPr>
          <a:spLocks noChangeShapeType="1"/>
        </xdr:cNvSpPr>
      </xdr:nvSpPr>
      <xdr:spPr bwMode="auto">
        <a:xfrm>
          <a:off x="962025" y="110394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6</xdr:row>
      <xdr:rowOff>9525</xdr:rowOff>
    </xdr:from>
    <xdr:to>
      <xdr:col>9</xdr:col>
      <xdr:colOff>0</xdr:colOff>
      <xdr:row>7</xdr:row>
      <xdr:rowOff>9525</xdr:rowOff>
    </xdr:to>
    <xdr:sp macro="" textlink="">
      <xdr:nvSpPr>
        <xdr:cNvPr id="21105" name="Line 3">
          <a:extLst>
            <a:ext uri="{FF2B5EF4-FFF2-40B4-BE49-F238E27FC236}">
              <a16:creationId xmlns:a16="http://schemas.microsoft.com/office/drawing/2014/main" id="{00000000-0008-0000-0900-000071520000}"/>
            </a:ext>
          </a:extLst>
        </xdr:cNvPr>
        <xdr:cNvSpPr>
          <a:spLocks noChangeShapeType="1"/>
        </xdr:cNvSpPr>
      </xdr:nvSpPr>
      <xdr:spPr bwMode="auto">
        <a:xfrm>
          <a:off x="3762375" y="895350"/>
          <a:ext cx="0"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206</xdr:row>
      <xdr:rowOff>0</xdr:rowOff>
    </xdr:from>
    <xdr:to>
      <xdr:col>9</xdr:col>
      <xdr:colOff>0</xdr:colOff>
      <xdr:row>206</xdr:row>
      <xdr:rowOff>0</xdr:rowOff>
    </xdr:to>
    <xdr:sp macro="" textlink="">
      <xdr:nvSpPr>
        <xdr:cNvPr id="21106" name="Line 8">
          <a:extLst>
            <a:ext uri="{FF2B5EF4-FFF2-40B4-BE49-F238E27FC236}">
              <a16:creationId xmlns:a16="http://schemas.microsoft.com/office/drawing/2014/main" id="{00000000-0008-0000-0900-000072520000}"/>
            </a:ext>
          </a:extLst>
        </xdr:cNvPr>
        <xdr:cNvSpPr>
          <a:spLocks noChangeShapeType="1"/>
        </xdr:cNvSpPr>
      </xdr:nvSpPr>
      <xdr:spPr bwMode="auto">
        <a:xfrm>
          <a:off x="962025" y="305847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2214" name="Line 1">
          <a:extLst>
            <a:ext uri="{FF2B5EF4-FFF2-40B4-BE49-F238E27FC236}">
              <a16:creationId xmlns:a16="http://schemas.microsoft.com/office/drawing/2014/main" id="{00000000-0008-0000-0100-0000A6080000}"/>
            </a:ext>
          </a:extLst>
        </xdr:cNvPr>
        <xdr:cNvSpPr>
          <a:spLocks noChangeShapeType="1"/>
        </xdr:cNvSpPr>
      </xdr:nvSpPr>
      <xdr:spPr bwMode="auto">
        <a:xfrm>
          <a:off x="485775" y="895350"/>
          <a:ext cx="27051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3239" name="Line 1">
          <a:extLst>
            <a:ext uri="{FF2B5EF4-FFF2-40B4-BE49-F238E27FC236}">
              <a16:creationId xmlns:a16="http://schemas.microsoft.com/office/drawing/2014/main" id="{00000000-0008-0000-0200-0000A70C0000}"/>
            </a:ext>
          </a:extLst>
        </xdr:cNvPr>
        <xdr:cNvSpPr>
          <a:spLocks noChangeShapeType="1"/>
        </xdr:cNvSpPr>
      </xdr:nvSpPr>
      <xdr:spPr bwMode="auto">
        <a:xfrm>
          <a:off x="476250" y="895350"/>
          <a:ext cx="26479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6</xdr:row>
      <xdr:rowOff>9525</xdr:rowOff>
    </xdr:from>
    <xdr:to>
      <xdr:col>7</xdr:col>
      <xdr:colOff>0</xdr:colOff>
      <xdr:row>6</xdr:row>
      <xdr:rowOff>266700</xdr:rowOff>
    </xdr:to>
    <xdr:sp macro="" textlink="">
      <xdr:nvSpPr>
        <xdr:cNvPr id="5719" name="Line 1">
          <a:extLst>
            <a:ext uri="{FF2B5EF4-FFF2-40B4-BE49-F238E27FC236}">
              <a16:creationId xmlns:a16="http://schemas.microsoft.com/office/drawing/2014/main" id="{00000000-0008-0000-0300-000057160000}"/>
            </a:ext>
          </a:extLst>
        </xdr:cNvPr>
        <xdr:cNvSpPr>
          <a:spLocks noChangeShapeType="1"/>
        </xdr:cNvSpPr>
      </xdr:nvSpPr>
      <xdr:spPr bwMode="auto">
        <a:xfrm>
          <a:off x="485775" y="895350"/>
          <a:ext cx="2133600" cy="257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6</xdr:row>
      <xdr:rowOff>0</xdr:rowOff>
    </xdr:from>
    <xdr:to>
      <xdr:col>9</xdr:col>
      <xdr:colOff>0</xdr:colOff>
      <xdr:row>7</xdr:row>
      <xdr:rowOff>0</xdr:rowOff>
    </xdr:to>
    <xdr:sp macro="" textlink="">
      <xdr:nvSpPr>
        <xdr:cNvPr id="4263" name="Line 1">
          <a:extLst>
            <a:ext uri="{FF2B5EF4-FFF2-40B4-BE49-F238E27FC236}">
              <a16:creationId xmlns:a16="http://schemas.microsoft.com/office/drawing/2014/main" id="{00000000-0008-0000-0400-0000A7100000}"/>
            </a:ext>
          </a:extLst>
        </xdr:cNvPr>
        <xdr:cNvSpPr>
          <a:spLocks noChangeShapeType="1"/>
        </xdr:cNvSpPr>
      </xdr:nvSpPr>
      <xdr:spPr bwMode="auto">
        <a:xfrm>
          <a:off x="476250" y="885825"/>
          <a:ext cx="231457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9525</xdr:colOff>
      <xdr:row>6</xdr:row>
      <xdr:rowOff>9525</xdr:rowOff>
    </xdr:from>
    <xdr:to>
      <xdr:col>6</xdr:col>
      <xdr:colOff>0</xdr:colOff>
      <xdr:row>7</xdr:row>
      <xdr:rowOff>0</xdr:rowOff>
    </xdr:to>
    <xdr:sp macro="" textlink="">
      <xdr:nvSpPr>
        <xdr:cNvPr id="6309" name="Line 1">
          <a:extLst>
            <a:ext uri="{FF2B5EF4-FFF2-40B4-BE49-F238E27FC236}">
              <a16:creationId xmlns:a16="http://schemas.microsoft.com/office/drawing/2014/main" id="{00000000-0008-0000-0500-0000A5180000}"/>
            </a:ext>
          </a:extLst>
        </xdr:cNvPr>
        <xdr:cNvSpPr>
          <a:spLocks noChangeShapeType="1"/>
        </xdr:cNvSpPr>
      </xdr:nvSpPr>
      <xdr:spPr bwMode="auto">
        <a:xfrm>
          <a:off x="485775" y="895350"/>
          <a:ext cx="21621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0</xdr:colOff>
      <xdr:row>6</xdr:row>
      <xdr:rowOff>9525</xdr:rowOff>
    </xdr:from>
    <xdr:to>
      <xdr:col>11</xdr:col>
      <xdr:colOff>0</xdr:colOff>
      <xdr:row>7</xdr:row>
      <xdr:rowOff>0</xdr:rowOff>
    </xdr:to>
    <xdr:sp macro="" textlink="">
      <xdr:nvSpPr>
        <xdr:cNvPr id="7334" name="Line 3">
          <a:extLst>
            <a:ext uri="{FF2B5EF4-FFF2-40B4-BE49-F238E27FC236}">
              <a16:creationId xmlns:a16="http://schemas.microsoft.com/office/drawing/2014/main" id="{00000000-0008-0000-0600-0000A61C0000}"/>
            </a:ext>
          </a:extLst>
        </xdr:cNvPr>
        <xdr:cNvSpPr>
          <a:spLocks noChangeShapeType="1"/>
        </xdr:cNvSpPr>
      </xdr:nvSpPr>
      <xdr:spPr bwMode="auto">
        <a:xfrm>
          <a:off x="476250" y="895350"/>
          <a:ext cx="30670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9383" name="Line 1">
          <a:extLst>
            <a:ext uri="{FF2B5EF4-FFF2-40B4-BE49-F238E27FC236}">
              <a16:creationId xmlns:a16="http://schemas.microsoft.com/office/drawing/2014/main" id="{00000000-0008-0000-0800-0000A7240000}"/>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2" name="Line 1">
          <a:extLst>
            <a:ext uri="{FF2B5EF4-FFF2-40B4-BE49-F238E27FC236}">
              <a16:creationId xmlns:a16="http://schemas.microsoft.com/office/drawing/2014/main" id="{D45EC85D-DF93-4AA9-891B-411A113738D5}"/>
            </a:ext>
          </a:extLst>
        </xdr:cNvPr>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M86"/>
  <sheetViews>
    <sheetView showZeros="0" tabSelected="1" view="pageBreakPreview" zoomScaleNormal="100" zoomScaleSheetLayoutView="100" workbookViewId="0">
      <pane xSplit="8" ySplit="7" topLeftCell="I8" activePane="bottomRight" state="frozen"/>
      <selection activeCell="U20" sqref="U20"/>
      <selection pane="topRight" activeCell="U20" sqref="U20"/>
      <selection pane="bottomLeft" activeCell="U20" sqref="U20"/>
      <selection pane="bottomRight"/>
    </sheetView>
  </sheetViews>
  <sheetFormatPr defaultRowHeight="12" customHeight="1" x14ac:dyDescent="0.15"/>
  <cols>
    <col min="1" max="1" width="3.125" style="185" customWidth="1"/>
    <col min="2" max="2" width="4.375" style="185" customWidth="1"/>
    <col min="3" max="3" width="4" style="186" customWidth="1"/>
    <col min="4" max="4" width="4.625" style="186" customWidth="1"/>
    <col min="5" max="5" width="3.625" style="186" customWidth="1"/>
    <col min="6" max="6" width="7.625" style="186" customWidth="1"/>
    <col min="7" max="7" width="9.5" style="186" customWidth="1"/>
    <col min="8" max="8" width="6.625" style="186" customWidth="1"/>
    <col min="9" max="12" width="8" style="187" customWidth="1"/>
    <col min="13" max="13" width="8" style="185" customWidth="1"/>
    <col min="14" max="16384" width="9" style="185"/>
  </cols>
  <sheetData>
    <row r="1" spans="1:13" s="176" customFormat="1" ht="14.1" customHeight="1" x14ac:dyDescent="0.15">
      <c r="B1" s="177"/>
      <c r="C1" s="178" t="s">
        <v>0</v>
      </c>
      <c r="D1" s="461" t="s">
        <v>557</v>
      </c>
      <c r="E1" s="462"/>
      <c r="F1" s="463"/>
      <c r="G1" s="177"/>
      <c r="H1" s="177"/>
      <c r="I1" s="179"/>
      <c r="J1" s="179"/>
      <c r="K1" s="179"/>
      <c r="L1" s="179"/>
      <c r="M1" s="179"/>
    </row>
    <row r="2" spans="1:13" s="180" customFormat="1" ht="9.9499999999999993" customHeight="1" x14ac:dyDescent="0.15">
      <c r="C2" s="181"/>
      <c r="D2" s="182"/>
      <c r="E2" s="183"/>
      <c r="F2" s="183"/>
      <c r="G2" s="183"/>
      <c r="H2" s="181"/>
      <c r="I2" s="184"/>
      <c r="J2" s="184"/>
      <c r="K2" s="184"/>
      <c r="L2" s="184"/>
    </row>
    <row r="3" spans="1:13" s="180" customFormat="1" ht="14.1" customHeight="1" x14ac:dyDescent="0.15">
      <c r="B3" s="180" t="s">
        <v>646</v>
      </c>
      <c r="C3" s="181"/>
      <c r="D3" s="181"/>
      <c r="E3" s="181"/>
      <c r="F3" s="181"/>
      <c r="G3" s="181"/>
      <c r="H3" s="181"/>
      <c r="I3" s="184"/>
      <c r="J3" s="184"/>
      <c r="K3" s="184"/>
      <c r="L3" s="184"/>
    </row>
    <row r="4" spans="1:13" s="180" customFormat="1" ht="9.9499999999999993" customHeight="1" x14ac:dyDescent="0.15">
      <c r="C4" s="181"/>
      <c r="D4" s="181"/>
      <c r="E4" s="181"/>
      <c r="F4" s="181"/>
      <c r="G4" s="181"/>
      <c r="H4" s="181"/>
      <c r="I4" s="184"/>
      <c r="J4" s="184"/>
      <c r="K4" s="184"/>
      <c r="L4" s="184"/>
    </row>
    <row r="5" spans="1:13" s="180" customFormat="1" ht="14.1" customHeight="1" x14ac:dyDescent="0.15">
      <c r="C5" s="181" t="s">
        <v>661</v>
      </c>
      <c r="D5" s="181"/>
      <c r="E5" s="181"/>
      <c r="F5" s="181"/>
      <c r="G5" s="181"/>
      <c r="H5" s="181"/>
      <c r="I5" s="184"/>
      <c r="J5" s="184"/>
      <c r="K5" s="184"/>
      <c r="L5" s="184"/>
    </row>
    <row r="6" spans="1:13" ht="9.9499999999999993" customHeight="1" x14ac:dyDescent="0.15"/>
    <row r="7" spans="1:13" ht="24" customHeight="1" x14ac:dyDescent="0.15">
      <c r="A7" s="188" t="s">
        <v>107</v>
      </c>
      <c r="B7" s="188" t="s">
        <v>108</v>
      </c>
      <c r="C7" s="189" t="s">
        <v>448</v>
      </c>
      <c r="D7" s="190"/>
      <c r="E7" s="190"/>
      <c r="F7" s="190"/>
      <c r="G7" s="191"/>
      <c r="H7" s="192" t="s">
        <v>449</v>
      </c>
      <c r="I7" s="193" t="s">
        <v>588</v>
      </c>
      <c r="J7" s="193" t="s">
        <v>117</v>
      </c>
      <c r="K7" s="193" t="s">
        <v>119</v>
      </c>
      <c r="L7" s="193" t="s">
        <v>582</v>
      </c>
      <c r="M7" s="194" t="s">
        <v>584</v>
      </c>
    </row>
    <row r="8" spans="1:13" ht="12.95" customHeight="1" x14ac:dyDescent="0.15">
      <c r="A8" s="185">
        <v>1</v>
      </c>
      <c r="B8" s="185">
        <v>1</v>
      </c>
      <c r="C8" s="195" t="s">
        <v>422</v>
      </c>
      <c r="D8" s="450" t="s">
        <v>322</v>
      </c>
      <c r="E8" s="450"/>
      <c r="F8" s="450"/>
      <c r="G8" s="450"/>
      <c r="H8" s="464"/>
      <c r="I8" s="196" t="str">
        <f>IF(入力シート!J8="","　",IF(LEFT(入力シート!J8,1)="1","M",IF(LEFT(入力シート!J8,1)="2","T",IF(LEFT(入力シート!J8,1)="3","S",IF(LEFT(入力シート!J8,1)="4","H","#"))))&amp;" "&amp;MID(入力シート!J8,2,2)&amp;"."&amp;MID(入力シート!J8,4,2)&amp;"."&amp;RIGHT(入力シート!J8,2)&amp;" ")</f>
        <v xml:space="preserve">H 05.02.10 </v>
      </c>
      <c r="J8" s="196" t="str">
        <f>IF(入力シート!K8="","　",IF(LEFT(入力シート!K8,1)="1","M",IF(LEFT(入力シート!K8,1)="2","T",IF(LEFT(入力シート!K8,1)="3","S",IF(LEFT(入力シート!K8,1)="4","H","#"))))&amp;" "&amp;MID(入力シート!K8,2,2)&amp;"."&amp;MID(入力シート!K8,4,2)&amp;"."&amp;RIGHT(入力シート!K8,2)&amp;" ")</f>
        <v xml:space="preserve">H 08.09.05 </v>
      </c>
      <c r="K8" s="196" t="str">
        <f>IF(入力シート!M8="","　",IF(LEFT(入力シート!M8,1)="1","M",IF(LEFT(入力シート!M8,1)="2","T",IF(LEFT(入力シート!M8,1)="3","S",IF(LEFT(入力シート!M8,1)="4","H","#"))))&amp;" "&amp;MID(入力シート!M8,2,2)&amp;"."&amp;MID(入力シート!M8,4,2)&amp;"."&amp;RIGHT(入力シート!M8,2)&amp;" ")</f>
        <v xml:space="preserve">S 62.09.30 </v>
      </c>
      <c r="L8" s="196" t="str">
        <f>IF(入力シート!N8="","　",IF(LEFT(入力シート!N8,1)="1","M",IF(LEFT(入力シート!N8,1)="2","T",IF(LEFT(入力シート!N8,1)="3","S",IF(LEFT(入力シート!N8,1)="4","H","#"))))&amp;" "&amp;MID(入力シート!N8,2,2)&amp;"."&amp;MID(入力シート!N8,4,2)&amp;"."&amp;RIGHT(入力シート!N8,2)&amp;" ")</f>
        <v xml:space="preserve">H 04.12.07 </v>
      </c>
      <c r="M8" s="197"/>
    </row>
    <row r="9" spans="1:13" ht="12.95" customHeight="1" x14ac:dyDescent="0.15">
      <c r="A9" s="185">
        <v>1</v>
      </c>
      <c r="B9" s="185">
        <v>2</v>
      </c>
      <c r="C9" s="195" t="s">
        <v>423</v>
      </c>
      <c r="D9" s="450" t="s">
        <v>323</v>
      </c>
      <c r="E9" s="450"/>
      <c r="F9" s="450"/>
      <c r="G9" s="450"/>
      <c r="H9" s="464"/>
      <c r="I9" s="196" t="str">
        <f>IF(入力シート!J9="","　",IF(LEFT(入力シート!J9,1)="1","M",IF(LEFT(入力シート!J9,1)="2","T",IF(LEFT(入力シート!J9,1)="3","S",IF(LEFT(入力シート!J9,1)="4","H","#"))))&amp;" "&amp;MID(入力シート!J9,2,2)&amp;"."&amp;MID(入力シート!J9,4,2)&amp;"."&amp;RIGHT(入力シート!J9,2)&amp;" ")</f>
        <v xml:space="preserve">H 10.04.01 </v>
      </c>
      <c r="J9" s="196" t="str">
        <f>IF(入力シート!K9="","　",IF(LEFT(入力シート!K9,1)="1","M",IF(LEFT(入力シート!K9,1)="2","T",IF(LEFT(入力シート!K9,1)="3","S",IF(LEFT(入力シート!K9,1)="4","H","#"))))&amp;" "&amp;MID(入力シート!K9,2,2)&amp;"."&amp;MID(入力シート!K9,4,2)&amp;"."&amp;RIGHT(入力シート!K9,2)&amp;" ")</f>
        <v xml:space="preserve">H 10.04.01 </v>
      </c>
      <c r="K9" s="196" t="str">
        <f>IF(入力シート!M9="","　",IF(LEFT(入力シート!M9,1)="1","M",IF(LEFT(入力シート!M9,1)="2","T",IF(LEFT(入力シート!M9,1)="3","S",IF(LEFT(入力シート!M9,1)="4","H","#"))))&amp;" "&amp;MID(入力シート!M9,2,2)&amp;"."&amp;MID(入力シート!M9,4,2)&amp;"."&amp;RIGHT(入力シート!M9,2)&amp;" ")</f>
        <v xml:space="preserve">H 02.10.01 </v>
      </c>
      <c r="L9" s="196" t="str">
        <f>IF(入力シート!N9="","　",IF(LEFT(入力シート!N9,1)="1","M",IF(LEFT(入力シート!N9,1)="2","T",IF(LEFT(入力シート!N9,1)="3","S",IF(LEFT(入力シート!N9,1)="4","H","#"))))&amp;" "&amp;MID(入力シート!N9,2,2)&amp;"."&amp;MID(入力シート!N9,4,2)&amp;"."&amp;RIGHT(入力シート!N9,2)&amp;" ")</f>
        <v xml:space="preserve">H 10.04.01 </v>
      </c>
      <c r="M9" s="197"/>
    </row>
    <row r="10" spans="1:13" ht="12.95" customHeight="1" x14ac:dyDescent="0.15">
      <c r="A10" s="185">
        <v>1</v>
      </c>
      <c r="B10" s="185">
        <v>3</v>
      </c>
      <c r="C10" s="195" t="s">
        <v>424</v>
      </c>
      <c r="D10" s="450" t="s">
        <v>324</v>
      </c>
      <c r="E10" s="450"/>
      <c r="F10" s="450"/>
      <c r="G10" s="450"/>
      <c r="H10" s="464"/>
      <c r="I10" s="196" t="str">
        <f>IF(入力シート!J10="","　",IF(LEFT(入力シート!J10,1)="1","M",IF(LEFT(入力シート!J10,1)="2","T",IF(LEFT(入力シート!J10,1)="3","S",IF(LEFT(入力シート!J10,1)="4","H","#"))))&amp;" "&amp;MID(入力シート!J10,2,2)&amp;"."&amp;MID(入力シート!J10,4,2)&amp;"."&amp;RIGHT(入力シート!J10,2)&amp;" ")</f>
        <v xml:space="preserve">H 03.09.24 </v>
      </c>
      <c r="J10" s="196" t="str">
        <f>IF(入力シート!K10="","　",IF(LEFT(入力シート!K10,1)="1","M",IF(LEFT(入力シート!K10,1)="2","T",IF(LEFT(入力シート!K10,1)="3","S",IF(LEFT(入力シート!K10,1)="4","H","#"))))&amp;" "&amp;MID(入力シート!K10,2,2)&amp;"."&amp;MID(入力シート!K10,4,2)&amp;"."&amp;RIGHT(入力シート!K10,2)&amp;" ")</f>
        <v xml:space="preserve">H 01.04.01 </v>
      </c>
      <c r="K10" s="196" t="str">
        <f>IF(入力シート!M10="","　",IF(LEFT(入力シート!M10,1)="1","M",IF(LEFT(入力シート!M10,1)="2","T",IF(LEFT(入力シート!M10,1)="3","S",IF(LEFT(入力シート!M10,1)="4","H","#"))))&amp;" "&amp;MID(入力シート!M10,2,2)&amp;"."&amp;MID(入力シート!M10,4,2)&amp;"."&amp;RIGHT(入力シート!M10,2)&amp;" ")</f>
        <v xml:space="preserve">S 61.03.19 </v>
      </c>
      <c r="L10" s="196" t="str">
        <f>IF(入力シート!N10="","　",IF(LEFT(入力シート!N10,1)="1","M",IF(LEFT(入力シート!N10,1)="2","T",IF(LEFT(入力シート!N10,1)="3","S",IF(LEFT(入力シート!N10,1)="4","H","#"))))&amp;" "&amp;MID(入力シート!N10,2,2)&amp;"."&amp;MID(入力シート!N10,4,2)&amp;"."&amp;RIGHT(入力シート!N10,2)&amp;" ")</f>
        <v xml:space="preserve">H 04.04.01 </v>
      </c>
      <c r="M10" s="197"/>
    </row>
    <row r="11" spans="1:13" ht="12.95" customHeight="1" x14ac:dyDescent="0.15">
      <c r="A11" s="185">
        <v>1</v>
      </c>
      <c r="B11" s="185">
        <v>4</v>
      </c>
      <c r="C11" s="458" t="s">
        <v>82</v>
      </c>
      <c r="D11" s="456" t="s">
        <v>1492</v>
      </c>
      <c r="E11" s="469"/>
      <c r="F11" s="469"/>
      <c r="G11" s="470"/>
      <c r="H11" s="419" t="s">
        <v>820</v>
      </c>
      <c r="I11" s="227">
        <f>IF(LEN(入力シート!J11)=1,0,VALUE(LEFT(入力シート!J11,1)))</f>
        <v>0</v>
      </c>
      <c r="J11" s="227">
        <f>IF(LEN(入力シート!K11)=1,0,VALUE(LEFT(入力シート!K11,1)))</f>
        <v>0</v>
      </c>
      <c r="K11" s="227">
        <f>IF(LEN(入力シート!M11)=1,0,VALUE(LEFT(入力シート!M11,1)))</f>
        <v>0</v>
      </c>
      <c r="L11" s="227">
        <f>IF(LEN(入力シート!N11)=1,0,VALUE(LEFT(入力シート!N11,1)))</f>
        <v>0</v>
      </c>
      <c r="M11" s="199">
        <f t="shared" ref="M11:M58" si="0">SUM(I11:L11)</f>
        <v>0</v>
      </c>
    </row>
    <row r="12" spans="1:13" ht="12.95" customHeight="1" x14ac:dyDescent="0.15">
      <c r="C12" s="468"/>
      <c r="D12" s="471"/>
      <c r="E12" s="471"/>
      <c r="F12" s="471"/>
      <c r="G12" s="472"/>
      <c r="H12" s="419" t="s">
        <v>1493</v>
      </c>
      <c r="I12" s="198">
        <f>IF(LEN(入力シート!J11)=2,VALUE(RIGHT(入力シート!J11,1)),VALUE(RIGHT(入力シート!J11,1)))</f>
        <v>3</v>
      </c>
      <c r="J12" s="198">
        <f>IF(LEN(入力シート!K11)=2,VALUE(RIGHT(入力シート!K11,1)),VALUE(RIGHT(入力シート!K11,1)))</f>
        <v>2</v>
      </c>
      <c r="K12" s="198">
        <f>IF(LEN(入力シート!M11)=2,VALUE(RIGHT(入力シート!M11,1)),VALUE(RIGHT(入力シート!M11,1)))</f>
        <v>1</v>
      </c>
      <c r="L12" s="198">
        <f>IF(LEN(入力シート!N11)=2,VALUE(RIGHT(入力シート!N11,1)),VALUE(RIGHT(入力シート!N11,1)))</f>
        <v>2</v>
      </c>
      <c r="M12" s="199">
        <f t="shared" si="0"/>
        <v>8</v>
      </c>
    </row>
    <row r="13" spans="1:13" ht="12.95" customHeight="1" x14ac:dyDescent="0.15">
      <c r="A13" s="185">
        <v>1</v>
      </c>
      <c r="B13" s="185">
        <v>7</v>
      </c>
      <c r="C13" s="200"/>
      <c r="D13" s="412" t="s">
        <v>597</v>
      </c>
      <c r="E13" s="454" t="s">
        <v>325</v>
      </c>
      <c r="F13" s="454"/>
      <c r="G13" s="454"/>
      <c r="H13" s="201" t="s">
        <v>160</v>
      </c>
      <c r="I13" s="198">
        <v>23323</v>
      </c>
      <c r="J13" s="198">
        <v>4748</v>
      </c>
      <c r="K13" s="198">
        <v>5457</v>
      </c>
      <c r="L13" s="198">
        <v>18434</v>
      </c>
      <c r="M13" s="199">
        <f t="shared" si="0"/>
        <v>51962</v>
      </c>
    </row>
    <row r="14" spans="1:13" ht="12.95" customHeight="1" x14ac:dyDescent="0.15">
      <c r="A14" s="185">
        <v>1</v>
      </c>
      <c r="B14" s="185">
        <v>8</v>
      </c>
      <c r="C14" s="202" t="s">
        <v>428</v>
      </c>
      <c r="D14" s="412" t="s">
        <v>604</v>
      </c>
      <c r="E14" s="450" t="s">
        <v>596</v>
      </c>
      <c r="F14" s="450"/>
      <c r="G14" s="450"/>
      <c r="H14" s="203" t="s">
        <v>160</v>
      </c>
      <c r="I14" s="198">
        <v>0</v>
      </c>
      <c r="J14" s="198">
        <v>0</v>
      </c>
      <c r="K14" s="198">
        <v>0</v>
      </c>
      <c r="L14" s="198">
        <v>0</v>
      </c>
      <c r="M14" s="199">
        <f t="shared" si="0"/>
        <v>0</v>
      </c>
    </row>
    <row r="15" spans="1:13" ht="12.95" customHeight="1" x14ac:dyDescent="0.15">
      <c r="A15" s="185">
        <v>1</v>
      </c>
      <c r="B15" s="185">
        <v>9</v>
      </c>
      <c r="C15" s="202"/>
      <c r="D15" s="412" t="s">
        <v>605</v>
      </c>
      <c r="E15" s="450" t="s">
        <v>606</v>
      </c>
      <c r="F15" s="450"/>
      <c r="G15" s="450"/>
      <c r="H15" s="203" t="s">
        <v>160</v>
      </c>
      <c r="I15" s="198">
        <v>19460</v>
      </c>
      <c r="J15" s="198">
        <v>7600</v>
      </c>
      <c r="K15" s="198">
        <v>5210</v>
      </c>
      <c r="L15" s="198">
        <v>2900</v>
      </c>
      <c r="M15" s="199">
        <f t="shared" si="0"/>
        <v>35170</v>
      </c>
    </row>
    <row r="16" spans="1:13" ht="12.95" customHeight="1" x14ac:dyDescent="0.15">
      <c r="A16" s="185">
        <v>1</v>
      </c>
      <c r="B16" s="185">
        <v>10</v>
      </c>
      <c r="C16" s="202" t="s">
        <v>272</v>
      </c>
      <c r="D16" s="412" t="s">
        <v>607</v>
      </c>
      <c r="E16" s="450" t="s">
        <v>328</v>
      </c>
      <c r="F16" s="450"/>
      <c r="G16" s="450"/>
      <c r="H16" s="203" t="s">
        <v>160</v>
      </c>
      <c r="I16" s="198">
        <v>16052</v>
      </c>
      <c r="J16" s="198">
        <v>3504</v>
      </c>
      <c r="K16" s="198">
        <v>5386</v>
      </c>
      <c r="L16" s="198">
        <v>3741</v>
      </c>
      <c r="M16" s="199">
        <f t="shared" si="0"/>
        <v>28683</v>
      </c>
    </row>
    <row r="17" spans="1:13" ht="12.95" customHeight="1" x14ac:dyDescent="0.15">
      <c r="A17" s="185">
        <v>1</v>
      </c>
      <c r="B17" s="185">
        <v>11</v>
      </c>
      <c r="C17" s="202"/>
      <c r="D17" s="412" t="s">
        <v>608</v>
      </c>
      <c r="E17" s="450" t="s">
        <v>330</v>
      </c>
      <c r="F17" s="450"/>
      <c r="G17" s="450"/>
      <c r="H17" s="203" t="s">
        <v>160</v>
      </c>
      <c r="I17" s="198">
        <v>16052</v>
      </c>
      <c r="J17" s="198">
        <v>3504</v>
      </c>
      <c r="K17" s="198">
        <v>5386</v>
      </c>
      <c r="L17" s="198">
        <v>3741</v>
      </c>
      <c r="M17" s="199">
        <f t="shared" si="0"/>
        <v>28683</v>
      </c>
    </row>
    <row r="18" spans="1:13" ht="12.95" customHeight="1" x14ac:dyDescent="0.15">
      <c r="A18" s="185">
        <v>1</v>
      </c>
      <c r="B18" s="185">
        <v>12</v>
      </c>
      <c r="C18" s="202" t="s">
        <v>273</v>
      </c>
      <c r="D18" s="412" t="s">
        <v>609</v>
      </c>
      <c r="E18" s="450" t="s">
        <v>331</v>
      </c>
      <c r="F18" s="450"/>
      <c r="G18" s="450"/>
      <c r="H18" s="203" t="s">
        <v>160</v>
      </c>
      <c r="I18" s="198">
        <v>14853</v>
      </c>
      <c r="J18" s="198">
        <v>2729</v>
      </c>
      <c r="K18" s="198">
        <v>4978</v>
      </c>
      <c r="L18" s="198">
        <v>2458</v>
      </c>
      <c r="M18" s="199">
        <f t="shared" si="0"/>
        <v>25018</v>
      </c>
    </row>
    <row r="19" spans="1:13" ht="12.95" customHeight="1" x14ac:dyDescent="0.15">
      <c r="A19" s="185">
        <v>1</v>
      </c>
      <c r="B19" s="185">
        <v>13</v>
      </c>
      <c r="C19" s="202"/>
      <c r="D19" s="412" t="s">
        <v>610</v>
      </c>
      <c r="E19" s="450" t="s">
        <v>332</v>
      </c>
      <c r="F19" s="450"/>
      <c r="G19" s="450"/>
      <c r="H19" s="203" t="s">
        <v>161</v>
      </c>
      <c r="I19" s="198">
        <v>24061</v>
      </c>
      <c r="J19" s="198">
        <v>20170</v>
      </c>
      <c r="K19" s="198">
        <v>1700</v>
      </c>
      <c r="L19" s="198">
        <v>16780</v>
      </c>
      <c r="M19" s="199">
        <f t="shared" si="0"/>
        <v>62711</v>
      </c>
    </row>
    <row r="20" spans="1:13" ht="12.95" customHeight="1" x14ac:dyDescent="0.15">
      <c r="A20" s="185">
        <v>1</v>
      </c>
      <c r="B20" s="185">
        <v>14</v>
      </c>
      <c r="C20" s="202" t="s">
        <v>274</v>
      </c>
      <c r="D20" s="412" t="s">
        <v>611</v>
      </c>
      <c r="E20" s="450" t="s">
        <v>333</v>
      </c>
      <c r="F20" s="450"/>
      <c r="G20" s="450"/>
      <c r="H20" s="203" t="s">
        <v>161</v>
      </c>
      <c r="I20" s="198">
        <v>0</v>
      </c>
      <c r="J20" s="198">
        <v>0</v>
      </c>
      <c r="K20" s="198">
        <v>0</v>
      </c>
      <c r="L20" s="198">
        <v>0</v>
      </c>
      <c r="M20" s="199">
        <f t="shared" si="0"/>
        <v>0</v>
      </c>
    </row>
    <row r="21" spans="1:13" ht="12.95" customHeight="1" x14ac:dyDescent="0.15">
      <c r="A21" s="185">
        <v>1</v>
      </c>
      <c r="B21" s="185">
        <v>15</v>
      </c>
      <c r="C21" s="202"/>
      <c r="D21" s="412" t="s">
        <v>612</v>
      </c>
      <c r="E21" s="450" t="s">
        <v>334</v>
      </c>
      <c r="F21" s="450"/>
      <c r="G21" s="450"/>
      <c r="H21" s="203" t="s">
        <v>161</v>
      </c>
      <c r="I21" s="198">
        <v>1161</v>
      </c>
      <c r="J21" s="198">
        <v>231</v>
      </c>
      <c r="K21" s="198">
        <v>295</v>
      </c>
      <c r="L21" s="198">
        <v>230</v>
      </c>
      <c r="M21" s="199">
        <f t="shared" si="0"/>
        <v>1917</v>
      </c>
    </row>
    <row r="22" spans="1:13" ht="12.95" customHeight="1" x14ac:dyDescent="0.15">
      <c r="A22" s="185">
        <v>1</v>
      </c>
      <c r="B22" s="185">
        <v>16</v>
      </c>
      <c r="C22" s="202" t="s">
        <v>275</v>
      </c>
      <c r="D22" s="412" t="s">
        <v>598</v>
      </c>
      <c r="E22" s="450" t="s">
        <v>335</v>
      </c>
      <c r="F22" s="450"/>
      <c r="G22" s="450"/>
      <c r="H22" s="203" t="s">
        <v>161</v>
      </c>
      <c r="I22" s="198">
        <v>642</v>
      </c>
      <c r="J22" s="198">
        <v>153</v>
      </c>
      <c r="K22" s="198">
        <v>283</v>
      </c>
      <c r="L22" s="198">
        <v>213</v>
      </c>
      <c r="M22" s="199">
        <f t="shared" si="0"/>
        <v>1291</v>
      </c>
    </row>
    <row r="23" spans="1:13" ht="12.95" customHeight="1" x14ac:dyDescent="0.15">
      <c r="A23" s="185">
        <v>1</v>
      </c>
      <c r="B23" s="185">
        <v>17</v>
      </c>
      <c r="C23" s="204"/>
      <c r="D23" s="412" t="s">
        <v>599</v>
      </c>
      <c r="E23" s="450" t="s">
        <v>336</v>
      </c>
      <c r="F23" s="450"/>
      <c r="G23" s="450"/>
      <c r="H23" s="203" t="s">
        <v>161</v>
      </c>
      <c r="I23" s="198">
        <v>642</v>
      </c>
      <c r="J23" s="198">
        <v>153</v>
      </c>
      <c r="K23" s="198">
        <v>283</v>
      </c>
      <c r="L23" s="198">
        <v>213</v>
      </c>
      <c r="M23" s="199">
        <f t="shared" si="0"/>
        <v>1291</v>
      </c>
    </row>
    <row r="24" spans="1:13" ht="12.95" customHeight="1" x14ac:dyDescent="0.15">
      <c r="A24" s="185">
        <v>1</v>
      </c>
      <c r="B24" s="185">
        <v>19</v>
      </c>
      <c r="C24" s="420"/>
      <c r="D24" s="412" t="s">
        <v>603</v>
      </c>
      <c r="E24" s="450" t="s">
        <v>337</v>
      </c>
      <c r="F24" s="450"/>
      <c r="G24" s="450"/>
      <c r="H24" s="205" t="s">
        <v>280</v>
      </c>
      <c r="I24" s="198">
        <v>31226845</v>
      </c>
      <c r="J24" s="198">
        <v>4549604</v>
      </c>
      <c r="K24" s="198">
        <v>7920676</v>
      </c>
      <c r="L24" s="198">
        <v>3855284</v>
      </c>
      <c r="M24" s="199">
        <f t="shared" si="0"/>
        <v>47552409</v>
      </c>
    </row>
    <row r="25" spans="1:13" ht="12.95" customHeight="1" x14ac:dyDescent="0.15">
      <c r="A25" s="185">
        <v>1</v>
      </c>
      <c r="B25" s="185">
        <v>20</v>
      </c>
      <c r="C25" s="420" t="s">
        <v>429</v>
      </c>
      <c r="D25" s="473" t="s">
        <v>635</v>
      </c>
      <c r="E25" s="195" t="s">
        <v>276</v>
      </c>
      <c r="F25" s="460" t="s">
        <v>683</v>
      </c>
      <c r="G25" s="460"/>
      <c r="H25" s="206" t="s">
        <v>234</v>
      </c>
      <c r="I25" s="198">
        <v>13249480</v>
      </c>
      <c r="J25" s="198">
        <v>1702311</v>
      </c>
      <c r="K25" s="198">
        <v>2499735</v>
      </c>
      <c r="L25" s="198">
        <v>1239000</v>
      </c>
      <c r="M25" s="199">
        <f t="shared" si="0"/>
        <v>18690526</v>
      </c>
    </row>
    <row r="26" spans="1:13" ht="12.95" customHeight="1" x14ac:dyDescent="0.15">
      <c r="A26" s="185">
        <v>1</v>
      </c>
      <c r="B26" s="185">
        <v>21</v>
      </c>
      <c r="C26" s="420"/>
      <c r="D26" s="474"/>
      <c r="E26" s="195" t="s">
        <v>636</v>
      </c>
      <c r="F26" s="450" t="s">
        <v>338</v>
      </c>
      <c r="G26" s="450"/>
      <c r="H26" s="206" t="s">
        <v>234</v>
      </c>
      <c r="I26" s="198">
        <v>16106800</v>
      </c>
      <c r="J26" s="198">
        <v>2459777</v>
      </c>
      <c r="K26" s="198">
        <v>3661989</v>
      </c>
      <c r="L26" s="198">
        <v>2132117</v>
      </c>
      <c r="M26" s="199">
        <f t="shared" si="0"/>
        <v>24360683</v>
      </c>
    </row>
    <row r="27" spans="1:13" ht="12.95" customHeight="1" x14ac:dyDescent="0.15">
      <c r="A27" s="185">
        <v>1</v>
      </c>
      <c r="B27" s="185">
        <v>22</v>
      </c>
      <c r="C27" s="413" t="s">
        <v>662</v>
      </c>
      <c r="D27" s="474"/>
      <c r="E27" s="195" t="s">
        <v>493</v>
      </c>
      <c r="F27" s="450" t="s">
        <v>339</v>
      </c>
      <c r="G27" s="450"/>
      <c r="H27" s="203" t="s">
        <v>234</v>
      </c>
      <c r="I27" s="198">
        <v>730550</v>
      </c>
      <c r="J27" s="198">
        <v>157710</v>
      </c>
      <c r="K27" s="198">
        <v>452778</v>
      </c>
      <c r="L27" s="198">
        <v>205538</v>
      </c>
      <c r="M27" s="199">
        <f t="shared" si="0"/>
        <v>1546576</v>
      </c>
    </row>
    <row r="28" spans="1:13" ht="12.95" customHeight="1" x14ac:dyDescent="0.15">
      <c r="A28" s="185">
        <v>1</v>
      </c>
      <c r="B28" s="185">
        <v>23</v>
      </c>
      <c r="C28" s="413"/>
      <c r="D28" s="474"/>
      <c r="E28" s="412" t="s">
        <v>539</v>
      </c>
      <c r="F28" s="450" t="s">
        <v>285</v>
      </c>
      <c r="G28" s="450"/>
      <c r="H28" s="203" t="s">
        <v>234</v>
      </c>
      <c r="I28" s="198">
        <v>0</v>
      </c>
      <c r="J28" s="198">
        <v>0</v>
      </c>
      <c r="K28" s="198">
        <v>0</v>
      </c>
      <c r="L28" s="198">
        <v>0</v>
      </c>
      <c r="M28" s="199">
        <f t="shared" si="0"/>
        <v>0</v>
      </c>
    </row>
    <row r="29" spans="1:13" ht="12.95" customHeight="1" x14ac:dyDescent="0.15">
      <c r="A29" s="185">
        <v>1</v>
      </c>
      <c r="B29" s="185">
        <v>24</v>
      </c>
      <c r="C29" s="413"/>
      <c r="D29" s="475"/>
      <c r="E29" s="412" t="s">
        <v>286</v>
      </c>
      <c r="F29" s="450" t="s">
        <v>340</v>
      </c>
      <c r="G29" s="450"/>
      <c r="H29" s="203" t="s">
        <v>234</v>
      </c>
      <c r="I29" s="198">
        <v>1140015</v>
      </c>
      <c r="J29" s="198">
        <v>229806</v>
      </c>
      <c r="K29" s="198">
        <v>1306174</v>
      </c>
      <c r="L29" s="198">
        <v>278629</v>
      </c>
      <c r="M29" s="199">
        <f t="shared" si="0"/>
        <v>2954624</v>
      </c>
    </row>
    <row r="30" spans="1:13" ht="12.95" customHeight="1" x14ac:dyDescent="0.15">
      <c r="A30" s="185">
        <v>1</v>
      </c>
      <c r="B30" s="185">
        <v>25</v>
      </c>
      <c r="C30" s="413" t="s">
        <v>663</v>
      </c>
      <c r="D30" s="465" t="s">
        <v>614</v>
      </c>
      <c r="E30" s="195" t="s">
        <v>287</v>
      </c>
      <c r="F30" s="450" t="s">
        <v>637</v>
      </c>
      <c r="G30" s="450"/>
      <c r="H30" s="203" t="s">
        <v>234</v>
      </c>
      <c r="I30" s="198">
        <v>17017486</v>
      </c>
      <c r="J30" s="198">
        <v>3935758</v>
      </c>
      <c r="K30" s="198">
        <v>7087190</v>
      </c>
      <c r="L30" s="198">
        <v>3175712</v>
      </c>
      <c r="M30" s="199">
        <f t="shared" si="0"/>
        <v>31216146</v>
      </c>
    </row>
    <row r="31" spans="1:13" ht="12.95" customHeight="1" x14ac:dyDescent="0.15">
      <c r="A31" s="185">
        <v>1</v>
      </c>
      <c r="B31" s="185">
        <v>26</v>
      </c>
      <c r="C31" s="413"/>
      <c r="D31" s="466"/>
      <c r="E31" s="195" t="s">
        <v>636</v>
      </c>
      <c r="F31" s="450" t="s">
        <v>664</v>
      </c>
      <c r="G31" s="450"/>
      <c r="H31" s="203" t="s">
        <v>234</v>
      </c>
      <c r="I31" s="198">
        <v>9127158</v>
      </c>
      <c r="J31" s="198">
        <v>0</v>
      </c>
      <c r="K31" s="198">
        <v>0</v>
      </c>
      <c r="L31" s="198">
        <v>184197</v>
      </c>
      <c r="M31" s="199">
        <f t="shared" si="0"/>
        <v>9311355</v>
      </c>
    </row>
    <row r="32" spans="1:13" ht="12.95" customHeight="1" x14ac:dyDescent="0.15">
      <c r="A32" s="185">
        <v>1</v>
      </c>
      <c r="B32" s="185">
        <v>27</v>
      </c>
      <c r="C32" s="413"/>
      <c r="D32" s="466"/>
      <c r="E32" s="195" t="s">
        <v>638</v>
      </c>
      <c r="F32" s="450" t="s">
        <v>665</v>
      </c>
      <c r="G32" s="450"/>
      <c r="H32" s="203" t="s">
        <v>234</v>
      </c>
      <c r="I32" s="198">
        <v>5082201</v>
      </c>
      <c r="J32" s="198">
        <v>0</v>
      </c>
      <c r="K32" s="198">
        <v>377727</v>
      </c>
      <c r="L32" s="198">
        <v>0</v>
      </c>
      <c r="M32" s="199">
        <f t="shared" si="0"/>
        <v>5459928</v>
      </c>
    </row>
    <row r="33" spans="1:13" ht="12.95" customHeight="1" x14ac:dyDescent="0.15">
      <c r="A33" s="185">
        <v>1</v>
      </c>
      <c r="B33" s="185">
        <v>28</v>
      </c>
      <c r="C33" s="413" t="s">
        <v>660</v>
      </c>
      <c r="D33" s="466"/>
      <c r="E33" s="412" t="s">
        <v>566</v>
      </c>
      <c r="F33" s="450" t="s">
        <v>285</v>
      </c>
      <c r="G33" s="450"/>
      <c r="H33" s="203" t="s">
        <v>234</v>
      </c>
      <c r="I33" s="198">
        <v>0</v>
      </c>
      <c r="J33" s="198">
        <v>613846</v>
      </c>
      <c r="K33" s="198">
        <v>339759</v>
      </c>
      <c r="L33" s="198">
        <v>495114</v>
      </c>
      <c r="M33" s="199">
        <f t="shared" si="0"/>
        <v>1448719</v>
      </c>
    </row>
    <row r="34" spans="1:13" ht="12.95" customHeight="1" x14ac:dyDescent="0.15">
      <c r="A34" s="185">
        <v>1</v>
      </c>
      <c r="B34" s="185">
        <v>29</v>
      </c>
      <c r="C34" s="413"/>
      <c r="D34" s="467"/>
      <c r="E34" s="412" t="s">
        <v>286</v>
      </c>
      <c r="F34" s="450" t="s">
        <v>340</v>
      </c>
      <c r="G34" s="450"/>
      <c r="H34" s="203" t="s">
        <v>234</v>
      </c>
      <c r="I34" s="198">
        <v>0</v>
      </c>
      <c r="J34" s="198">
        <v>0</v>
      </c>
      <c r="K34" s="198">
        <v>116000</v>
      </c>
      <c r="L34" s="198">
        <v>261</v>
      </c>
      <c r="M34" s="199">
        <f t="shared" si="0"/>
        <v>116261</v>
      </c>
    </row>
    <row r="35" spans="1:13" ht="12.95" customHeight="1" x14ac:dyDescent="0.15">
      <c r="A35" s="185">
        <v>1</v>
      </c>
      <c r="B35" s="185">
        <v>30</v>
      </c>
      <c r="C35" s="412"/>
      <c r="D35" s="412" t="s">
        <v>639</v>
      </c>
      <c r="E35" s="450" t="s">
        <v>342</v>
      </c>
      <c r="F35" s="450"/>
      <c r="G35" s="450"/>
      <c r="H35" s="203" t="s">
        <v>234</v>
      </c>
      <c r="I35" s="198">
        <v>26142006</v>
      </c>
      <c r="J35" s="198">
        <v>3842818</v>
      </c>
      <c r="K35" s="198">
        <v>5103104</v>
      </c>
      <c r="L35" s="198">
        <v>2574564</v>
      </c>
      <c r="M35" s="199">
        <f t="shared" si="0"/>
        <v>37662492</v>
      </c>
    </row>
    <row r="36" spans="1:13" ht="12.95" customHeight="1" x14ac:dyDescent="0.15">
      <c r="A36" s="185">
        <v>1</v>
      </c>
      <c r="B36" s="185">
        <v>31</v>
      </c>
      <c r="C36" s="420"/>
      <c r="D36" s="412" t="s">
        <v>640</v>
      </c>
      <c r="E36" s="450" t="s">
        <v>343</v>
      </c>
      <c r="F36" s="450"/>
      <c r="G36" s="450"/>
      <c r="H36" s="205" t="s">
        <v>235</v>
      </c>
      <c r="I36" s="198">
        <v>139</v>
      </c>
      <c r="J36" s="198">
        <v>34</v>
      </c>
      <c r="K36" s="198">
        <v>51</v>
      </c>
      <c r="L36" s="198">
        <v>31</v>
      </c>
      <c r="M36" s="199">
        <f t="shared" si="0"/>
        <v>255</v>
      </c>
    </row>
    <row r="37" spans="1:13" ht="12.95" customHeight="1" x14ac:dyDescent="0.15">
      <c r="A37" s="185">
        <v>1</v>
      </c>
      <c r="B37" s="185">
        <v>32</v>
      </c>
      <c r="C37" s="420" t="s">
        <v>430</v>
      </c>
      <c r="D37" s="465" t="s">
        <v>641</v>
      </c>
      <c r="E37" s="195" t="s">
        <v>642</v>
      </c>
      <c r="F37" s="450" t="s">
        <v>643</v>
      </c>
      <c r="G37" s="450"/>
      <c r="H37" s="203" t="s">
        <v>235</v>
      </c>
      <c r="I37" s="198">
        <v>139</v>
      </c>
      <c r="J37" s="198">
        <v>33</v>
      </c>
      <c r="K37" s="198">
        <v>51</v>
      </c>
      <c r="L37" s="198">
        <v>31</v>
      </c>
      <c r="M37" s="199">
        <f t="shared" si="0"/>
        <v>254</v>
      </c>
    </row>
    <row r="38" spans="1:13" ht="12.95" customHeight="1" x14ac:dyDescent="0.15">
      <c r="A38" s="185">
        <v>1</v>
      </c>
      <c r="B38" s="185">
        <v>33</v>
      </c>
      <c r="C38" s="420"/>
      <c r="D38" s="466"/>
      <c r="E38" s="195" t="s">
        <v>644</v>
      </c>
      <c r="F38" s="450" t="s">
        <v>344</v>
      </c>
      <c r="G38" s="450"/>
      <c r="H38" s="203" t="s">
        <v>235</v>
      </c>
      <c r="I38" s="198">
        <v>0</v>
      </c>
      <c r="J38" s="198">
        <v>1</v>
      </c>
      <c r="K38" s="198">
        <v>0</v>
      </c>
      <c r="L38" s="198">
        <v>0</v>
      </c>
      <c r="M38" s="199">
        <f t="shared" si="0"/>
        <v>1</v>
      </c>
    </row>
    <row r="39" spans="1:13" ht="12.95" customHeight="1" x14ac:dyDescent="0.15">
      <c r="A39" s="185">
        <v>1</v>
      </c>
      <c r="B39" s="185">
        <v>34</v>
      </c>
      <c r="C39" s="420" t="s">
        <v>666</v>
      </c>
      <c r="D39" s="467"/>
      <c r="E39" s="195" t="s">
        <v>569</v>
      </c>
      <c r="F39" s="450" t="s">
        <v>667</v>
      </c>
      <c r="G39" s="450"/>
      <c r="H39" s="203" t="s">
        <v>235</v>
      </c>
      <c r="I39" s="198">
        <v>0</v>
      </c>
      <c r="J39" s="198">
        <v>0</v>
      </c>
      <c r="K39" s="198">
        <v>0</v>
      </c>
      <c r="L39" s="198">
        <v>0</v>
      </c>
      <c r="M39" s="199">
        <f t="shared" si="0"/>
        <v>0</v>
      </c>
    </row>
    <row r="40" spans="1:13" ht="12.95" customHeight="1" x14ac:dyDescent="0.15">
      <c r="A40" s="185">
        <v>1</v>
      </c>
      <c r="B40" s="185">
        <v>35</v>
      </c>
      <c r="C40" s="420"/>
      <c r="D40" s="420" t="s">
        <v>345</v>
      </c>
      <c r="E40" s="412" t="s">
        <v>570</v>
      </c>
      <c r="F40" s="450" t="s">
        <v>668</v>
      </c>
      <c r="G40" s="450"/>
      <c r="H40" s="203" t="s">
        <v>235</v>
      </c>
      <c r="I40" s="198">
        <v>0</v>
      </c>
      <c r="J40" s="198">
        <v>0</v>
      </c>
      <c r="K40" s="198">
        <v>0</v>
      </c>
      <c r="L40" s="198">
        <v>0</v>
      </c>
      <c r="M40" s="199">
        <f t="shared" si="0"/>
        <v>0</v>
      </c>
    </row>
    <row r="41" spans="1:13" ht="12.95" customHeight="1" x14ac:dyDescent="0.15">
      <c r="A41" s="185">
        <v>1</v>
      </c>
      <c r="B41" s="185">
        <v>36</v>
      </c>
      <c r="C41" s="420" t="s">
        <v>571</v>
      </c>
      <c r="D41" s="420" t="s">
        <v>572</v>
      </c>
      <c r="E41" s="412" t="s">
        <v>573</v>
      </c>
      <c r="F41" s="450" t="s">
        <v>344</v>
      </c>
      <c r="G41" s="450"/>
      <c r="H41" s="203" t="s">
        <v>235</v>
      </c>
      <c r="I41" s="198">
        <v>0</v>
      </c>
      <c r="J41" s="198">
        <v>0</v>
      </c>
      <c r="K41" s="198">
        <v>0</v>
      </c>
      <c r="L41" s="198">
        <v>0</v>
      </c>
      <c r="M41" s="199">
        <f t="shared" si="0"/>
        <v>0</v>
      </c>
    </row>
    <row r="42" spans="1:13" ht="12.95" customHeight="1" x14ac:dyDescent="0.15">
      <c r="A42" s="185">
        <v>1</v>
      </c>
      <c r="B42" s="185">
        <v>37</v>
      </c>
      <c r="C42" s="204"/>
      <c r="D42" s="412" t="s">
        <v>669</v>
      </c>
      <c r="E42" s="412" t="s">
        <v>574</v>
      </c>
      <c r="F42" s="450" t="s">
        <v>667</v>
      </c>
      <c r="G42" s="450"/>
      <c r="H42" s="207" t="s">
        <v>235</v>
      </c>
      <c r="I42" s="198">
        <v>0</v>
      </c>
      <c r="J42" s="198">
        <v>0</v>
      </c>
      <c r="K42" s="198">
        <v>0</v>
      </c>
      <c r="L42" s="198">
        <v>0</v>
      </c>
      <c r="M42" s="199">
        <f t="shared" si="0"/>
        <v>0</v>
      </c>
    </row>
    <row r="43" spans="1:13" ht="12.95" customHeight="1" x14ac:dyDescent="0.15">
      <c r="A43" s="185">
        <v>1</v>
      </c>
      <c r="B43" s="185">
        <v>38</v>
      </c>
      <c r="C43" s="420"/>
      <c r="D43" s="412" t="s">
        <v>645</v>
      </c>
      <c r="E43" s="450" t="s">
        <v>346</v>
      </c>
      <c r="F43" s="450"/>
      <c r="G43" s="450"/>
      <c r="H43" s="205" t="s">
        <v>236</v>
      </c>
      <c r="I43" s="198">
        <v>1</v>
      </c>
      <c r="J43" s="198">
        <v>0</v>
      </c>
      <c r="K43" s="198">
        <v>0</v>
      </c>
      <c r="L43" s="198">
        <v>0</v>
      </c>
      <c r="M43" s="199">
        <f t="shared" si="0"/>
        <v>1</v>
      </c>
    </row>
    <row r="44" spans="1:13" ht="12.95" customHeight="1" x14ac:dyDescent="0.15">
      <c r="A44" s="185">
        <v>1</v>
      </c>
      <c r="B44" s="185">
        <v>39</v>
      </c>
      <c r="C44" s="420"/>
      <c r="D44" s="465" t="s">
        <v>615</v>
      </c>
      <c r="E44" s="195" t="s">
        <v>568</v>
      </c>
      <c r="F44" s="450" t="s">
        <v>347</v>
      </c>
      <c r="G44" s="450"/>
      <c r="H44" s="205" t="s">
        <v>236</v>
      </c>
      <c r="I44" s="198">
        <v>0</v>
      </c>
      <c r="J44" s="198">
        <v>0</v>
      </c>
      <c r="K44" s="198">
        <v>0</v>
      </c>
      <c r="L44" s="198">
        <v>0</v>
      </c>
      <c r="M44" s="199">
        <f t="shared" si="0"/>
        <v>0</v>
      </c>
    </row>
    <row r="45" spans="1:13" ht="12.95" customHeight="1" x14ac:dyDescent="0.15">
      <c r="A45" s="185">
        <v>1</v>
      </c>
      <c r="B45" s="185">
        <v>40</v>
      </c>
      <c r="C45" s="420"/>
      <c r="D45" s="466"/>
      <c r="E45" s="195" t="s">
        <v>575</v>
      </c>
      <c r="F45" s="450" t="s">
        <v>670</v>
      </c>
      <c r="G45" s="450"/>
      <c r="H45" s="203" t="s">
        <v>236</v>
      </c>
      <c r="I45" s="198">
        <v>1</v>
      </c>
      <c r="J45" s="198">
        <v>0</v>
      </c>
      <c r="K45" s="198">
        <v>0</v>
      </c>
      <c r="L45" s="198">
        <v>0</v>
      </c>
      <c r="M45" s="199">
        <f t="shared" si="0"/>
        <v>1</v>
      </c>
    </row>
    <row r="46" spans="1:13" ht="12.95" customHeight="1" x14ac:dyDescent="0.15">
      <c r="A46" s="185">
        <v>1</v>
      </c>
      <c r="B46" s="185">
        <v>41</v>
      </c>
      <c r="C46" s="420" t="s">
        <v>431</v>
      </c>
      <c r="D46" s="466"/>
      <c r="E46" s="195" t="s">
        <v>576</v>
      </c>
      <c r="F46" s="450" t="s">
        <v>671</v>
      </c>
      <c r="G46" s="450"/>
      <c r="H46" s="203" t="s">
        <v>236</v>
      </c>
      <c r="I46" s="198"/>
      <c r="J46" s="198"/>
      <c r="K46" s="198"/>
      <c r="L46" s="198"/>
      <c r="M46" s="199">
        <f t="shared" si="0"/>
        <v>0</v>
      </c>
    </row>
    <row r="47" spans="1:13" ht="12.95" customHeight="1" x14ac:dyDescent="0.15">
      <c r="A47" s="185">
        <v>1</v>
      </c>
      <c r="B47" s="185">
        <v>42</v>
      </c>
      <c r="C47" s="420"/>
      <c r="D47" s="467"/>
      <c r="E47" s="412" t="s">
        <v>577</v>
      </c>
      <c r="F47" s="450" t="s">
        <v>1460</v>
      </c>
      <c r="G47" s="450"/>
      <c r="H47" s="203" t="s">
        <v>236</v>
      </c>
      <c r="I47" s="198"/>
      <c r="J47" s="198"/>
      <c r="K47" s="198"/>
      <c r="L47" s="198"/>
      <c r="M47" s="199">
        <f t="shared" si="0"/>
        <v>0</v>
      </c>
    </row>
    <row r="48" spans="1:13" ht="12.95" customHeight="1" x14ac:dyDescent="0.15">
      <c r="A48" s="185">
        <v>1</v>
      </c>
      <c r="B48" s="185">
        <v>43</v>
      </c>
      <c r="C48" s="420"/>
      <c r="D48" s="195" t="s">
        <v>647</v>
      </c>
      <c r="E48" s="450" t="s">
        <v>348</v>
      </c>
      <c r="F48" s="450"/>
      <c r="G48" s="450"/>
      <c r="H48" s="208" t="s">
        <v>1505</v>
      </c>
      <c r="I48" s="198">
        <v>10000</v>
      </c>
      <c r="J48" s="198">
        <v>0</v>
      </c>
      <c r="K48" s="198">
        <v>0</v>
      </c>
      <c r="L48" s="198">
        <v>0</v>
      </c>
      <c r="M48" s="199">
        <f t="shared" si="0"/>
        <v>10000</v>
      </c>
    </row>
    <row r="49" spans="1:13" ht="12.95" customHeight="1" x14ac:dyDescent="0.15">
      <c r="A49" s="185">
        <v>1</v>
      </c>
      <c r="B49" s="185">
        <v>44</v>
      </c>
      <c r="C49" s="420" t="s">
        <v>578</v>
      </c>
      <c r="D49" s="458" t="s">
        <v>648</v>
      </c>
      <c r="E49" s="456" t="s">
        <v>649</v>
      </c>
      <c r="F49" s="457"/>
      <c r="G49" s="414" t="s">
        <v>238</v>
      </c>
      <c r="H49" s="208" t="s">
        <v>1505</v>
      </c>
      <c r="I49" s="198">
        <v>7150</v>
      </c>
      <c r="J49" s="198">
        <v>0</v>
      </c>
      <c r="K49" s="198">
        <v>0</v>
      </c>
      <c r="L49" s="198">
        <v>0</v>
      </c>
      <c r="M49" s="199">
        <f t="shared" si="0"/>
        <v>7150</v>
      </c>
    </row>
    <row r="50" spans="1:13" ht="12.95" customHeight="1" x14ac:dyDescent="0.15">
      <c r="A50" s="185">
        <v>1</v>
      </c>
      <c r="B50" s="185">
        <v>45</v>
      </c>
      <c r="C50" s="420"/>
      <c r="D50" s="459"/>
      <c r="E50" s="454" t="s">
        <v>672</v>
      </c>
      <c r="F50" s="455"/>
      <c r="G50" s="414" t="s">
        <v>239</v>
      </c>
      <c r="H50" s="208" t="s">
        <v>1506</v>
      </c>
      <c r="I50" s="198">
        <v>0</v>
      </c>
      <c r="J50" s="198">
        <v>0</v>
      </c>
      <c r="K50" s="198">
        <v>0</v>
      </c>
      <c r="L50" s="198">
        <v>0</v>
      </c>
      <c r="M50" s="199">
        <f t="shared" si="0"/>
        <v>0</v>
      </c>
    </row>
    <row r="51" spans="1:13" ht="12.95" customHeight="1" x14ac:dyDescent="0.15">
      <c r="A51" s="185">
        <v>1</v>
      </c>
      <c r="B51" s="185">
        <v>46</v>
      </c>
      <c r="C51" s="420"/>
      <c r="D51" s="458" t="s">
        <v>650</v>
      </c>
      <c r="E51" s="456" t="s">
        <v>673</v>
      </c>
      <c r="F51" s="457"/>
      <c r="G51" s="414" t="s">
        <v>238</v>
      </c>
      <c r="H51" s="208" t="s">
        <v>1505</v>
      </c>
      <c r="I51" s="198">
        <v>4844</v>
      </c>
      <c r="J51" s="198">
        <v>0</v>
      </c>
      <c r="K51" s="198">
        <v>0</v>
      </c>
      <c r="L51" s="198">
        <v>0</v>
      </c>
      <c r="M51" s="199">
        <f t="shared" si="0"/>
        <v>4844</v>
      </c>
    </row>
    <row r="52" spans="1:13" ht="12.95" customHeight="1" x14ac:dyDescent="0.15">
      <c r="A52" s="185">
        <v>1</v>
      </c>
      <c r="B52" s="185">
        <v>47</v>
      </c>
      <c r="C52" s="420"/>
      <c r="D52" s="459"/>
      <c r="E52" s="454" t="s">
        <v>674</v>
      </c>
      <c r="F52" s="455"/>
      <c r="G52" s="414" t="s">
        <v>239</v>
      </c>
      <c r="H52" s="208" t="s">
        <v>1506</v>
      </c>
      <c r="I52" s="198">
        <v>0</v>
      </c>
      <c r="J52" s="198">
        <v>0</v>
      </c>
      <c r="K52" s="198">
        <v>0</v>
      </c>
      <c r="L52" s="198">
        <v>0</v>
      </c>
      <c r="M52" s="199">
        <f t="shared" si="0"/>
        <v>0</v>
      </c>
    </row>
    <row r="53" spans="1:13" ht="12.95" customHeight="1" x14ac:dyDescent="0.15">
      <c r="A53" s="185">
        <v>1</v>
      </c>
      <c r="B53" s="185">
        <v>48</v>
      </c>
      <c r="C53" s="420" t="s">
        <v>675</v>
      </c>
      <c r="D53" s="195" t="s">
        <v>651</v>
      </c>
      <c r="E53" s="450" t="s">
        <v>676</v>
      </c>
      <c r="F53" s="450"/>
      <c r="G53" s="450"/>
      <c r="H53" s="208" t="s">
        <v>1505</v>
      </c>
      <c r="I53" s="198">
        <v>4255</v>
      </c>
      <c r="J53" s="198">
        <v>0</v>
      </c>
      <c r="K53" s="198">
        <v>0</v>
      </c>
      <c r="L53" s="198">
        <v>0</v>
      </c>
      <c r="M53" s="199">
        <f t="shared" si="0"/>
        <v>4255</v>
      </c>
    </row>
    <row r="54" spans="1:13" ht="12.95" customHeight="1" x14ac:dyDescent="0.15">
      <c r="A54" s="185">
        <v>1</v>
      </c>
      <c r="B54" s="185">
        <v>49</v>
      </c>
      <c r="C54" s="420"/>
      <c r="D54" s="195" t="s">
        <v>652</v>
      </c>
      <c r="E54" s="450" t="s">
        <v>349</v>
      </c>
      <c r="F54" s="450"/>
      <c r="G54" s="450"/>
      <c r="H54" s="203" t="s">
        <v>1507</v>
      </c>
      <c r="I54" s="198">
        <v>1552923</v>
      </c>
      <c r="J54" s="198">
        <v>256982</v>
      </c>
      <c r="K54" s="198">
        <v>554662</v>
      </c>
      <c r="L54" s="198">
        <v>300453</v>
      </c>
      <c r="M54" s="199">
        <f t="shared" si="0"/>
        <v>2665020</v>
      </c>
    </row>
    <row r="55" spans="1:13" ht="12.95" customHeight="1" x14ac:dyDescent="0.15">
      <c r="A55" s="185">
        <v>1</v>
      </c>
      <c r="B55" s="185">
        <v>50</v>
      </c>
      <c r="C55" s="420"/>
      <c r="D55" s="420" t="s">
        <v>677</v>
      </c>
      <c r="E55" s="195" t="s">
        <v>278</v>
      </c>
      <c r="F55" s="450" t="s">
        <v>350</v>
      </c>
      <c r="G55" s="450"/>
      <c r="H55" s="203" t="s">
        <v>1507</v>
      </c>
      <c r="I55" s="198">
        <v>1552923</v>
      </c>
      <c r="J55" s="198">
        <v>256982</v>
      </c>
      <c r="K55" s="198">
        <v>554662</v>
      </c>
      <c r="L55" s="198">
        <v>300453</v>
      </c>
      <c r="M55" s="199">
        <f t="shared" si="0"/>
        <v>2665020</v>
      </c>
    </row>
    <row r="56" spans="1:13" ht="12.95" customHeight="1" x14ac:dyDescent="0.15">
      <c r="A56" s="185">
        <v>1</v>
      </c>
      <c r="B56" s="185">
        <v>51</v>
      </c>
      <c r="C56" s="420"/>
      <c r="D56" s="412" t="s">
        <v>678</v>
      </c>
      <c r="E56" s="412" t="s">
        <v>279</v>
      </c>
      <c r="F56" s="450" t="s">
        <v>351</v>
      </c>
      <c r="G56" s="450"/>
      <c r="H56" s="203" t="s">
        <v>1507</v>
      </c>
      <c r="I56" s="198">
        <v>0</v>
      </c>
      <c r="J56" s="198">
        <v>0</v>
      </c>
      <c r="K56" s="198">
        <v>0</v>
      </c>
      <c r="L56" s="198">
        <v>0</v>
      </c>
      <c r="M56" s="199">
        <f t="shared" si="0"/>
        <v>0</v>
      </c>
    </row>
    <row r="57" spans="1:13" ht="12.95" customHeight="1" x14ac:dyDescent="0.15">
      <c r="A57" s="185">
        <v>1</v>
      </c>
      <c r="B57" s="185">
        <v>52</v>
      </c>
      <c r="C57" s="420" t="s">
        <v>579</v>
      </c>
      <c r="D57" s="195" t="s">
        <v>653</v>
      </c>
      <c r="E57" s="450" t="s">
        <v>352</v>
      </c>
      <c r="F57" s="450"/>
      <c r="G57" s="450"/>
      <c r="H57" s="203" t="s">
        <v>1507</v>
      </c>
      <c r="I57" s="198">
        <v>1473186</v>
      </c>
      <c r="J57" s="198">
        <v>229478</v>
      </c>
      <c r="K57" s="198">
        <v>466473</v>
      </c>
      <c r="L57" s="198">
        <v>258830</v>
      </c>
      <c r="M57" s="199">
        <f t="shared" si="0"/>
        <v>2427967</v>
      </c>
    </row>
    <row r="58" spans="1:13" ht="12.95" customHeight="1" x14ac:dyDescent="0.15">
      <c r="A58" s="185">
        <v>1</v>
      </c>
      <c r="B58" s="185">
        <v>53</v>
      </c>
      <c r="C58" s="420"/>
      <c r="D58" s="458" t="s">
        <v>654</v>
      </c>
      <c r="E58" s="456" t="s">
        <v>655</v>
      </c>
      <c r="F58" s="457"/>
      <c r="G58" s="414" t="s">
        <v>240</v>
      </c>
      <c r="H58" s="208" t="s">
        <v>1505</v>
      </c>
      <c r="I58" s="198">
        <v>30</v>
      </c>
      <c r="J58" s="198">
        <v>0</v>
      </c>
      <c r="K58" s="198">
        <v>0</v>
      </c>
      <c r="L58" s="198">
        <v>0</v>
      </c>
      <c r="M58" s="199">
        <f t="shared" si="0"/>
        <v>30</v>
      </c>
    </row>
    <row r="59" spans="1:13" ht="12.95" customHeight="1" x14ac:dyDescent="0.15">
      <c r="A59" s="185">
        <v>1</v>
      </c>
      <c r="B59" s="185">
        <v>54</v>
      </c>
      <c r="C59" s="420"/>
      <c r="D59" s="459"/>
      <c r="E59" s="454" t="s">
        <v>672</v>
      </c>
      <c r="F59" s="455"/>
      <c r="G59" s="421" t="s">
        <v>241</v>
      </c>
      <c r="H59" s="203" t="s">
        <v>237</v>
      </c>
      <c r="I59" s="198">
        <v>95</v>
      </c>
      <c r="J59" s="198">
        <v>0</v>
      </c>
      <c r="K59" s="198">
        <v>0</v>
      </c>
      <c r="L59" s="198">
        <v>0</v>
      </c>
      <c r="M59" s="199"/>
    </row>
    <row r="60" spans="1:13" ht="12.95" customHeight="1" x14ac:dyDescent="0.15">
      <c r="A60" s="185">
        <v>1</v>
      </c>
      <c r="B60" s="185">
        <v>55</v>
      </c>
      <c r="C60" s="204"/>
      <c r="D60" s="412" t="s">
        <v>656</v>
      </c>
      <c r="E60" s="450" t="s">
        <v>679</v>
      </c>
      <c r="F60" s="450"/>
      <c r="G60" s="450"/>
      <c r="H60" s="208" t="s">
        <v>1507</v>
      </c>
      <c r="I60" s="198">
        <v>904</v>
      </c>
      <c r="J60" s="198">
        <v>0</v>
      </c>
      <c r="K60" s="198">
        <v>0</v>
      </c>
      <c r="L60" s="198">
        <v>0</v>
      </c>
      <c r="M60" s="199">
        <f t="shared" ref="M60:M70" si="1">SUM(I60:L60)</f>
        <v>904</v>
      </c>
    </row>
    <row r="61" spans="1:13" ht="12.95" customHeight="1" x14ac:dyDescent="0.15">
      <c r="A61" s="185">
        <v>1</v>
      </c>
      <c r="B61" s="185">
        <v>56</v>
      </c>
      <c r="C61" s="420" t="s">
        <v>432</v>
      </c>
      <c r="D61" s="412" t="s">
        <v>657</v>
      </c>
      <c r="E61" s="450" t="s">
        <v>353</v>
      </c>
      <c r="F61" s="450"/>
      <c r="G61" s="450"/>
      <c r="H61" s="205" t="s">
        <v>236</v>
      </c>
      <c r="I61" s="198">
        <v>8</v>
      </c>
      <c r="J61" s="198">
        <v>0</v>
      </c>
      <c r="K61" s="198">
        <v>0</v>
      </c>
      <c r="L61" s="198">
        <v>1</v>
      </c>
      <c r="M61" s="199">
        <f t="shared" si="1"/>
        <v>9</v>
      </c>
    </row>
    <row r="62" spans="1:13" ht="12.95" customHeight="1" x14ac:dyDescent="0.15">
      <c r="A62" s="185">
        <v>1</v>
      </c>
      <c r="B62" s="185">
        <v>57</v>
      </c>
      <c r="C62" s="420" t="s">
        <v>580</v>
      </c>
      <c r="D62" s="458" t="s">
        <v>647</v>
      </c>
      <c r="E62" s="456" t="s">
        <v>354</v>
      </c>
      <c r="F62" s="457"/>
      <c r="G62" s="414" t="s">
        <v>238</v>
      </c>
      <c r="H62" s="208" t="s">
        <v>1505</v>
      </c>
      <c r="I62" s="198">
        <v>47859</v>
      </c>
      <c r="J62" s="198">
        <v>0</v>
      </c>
      <c r="K62" s="198">
        <v>0</v>
      </c>
      <c r="L62" s="198">
        <v>1632</v>
      </c>
      <c r="M62" s="199">
        <f t="shared" si="1"/>
        <v>49491</v>
      </c>
    </row>
    <row r="63" spans="1:13" ht="12.95" customHeight="1" x14ac:dyDescent="0.15">
      <c r="A63" s="185">
        <v>1</v>
      </c>
      <c r="B63" s="185">
        <v>58</v>
      </c>
      <c r="C63" s="204" t="s">
        <v>284</v>
      </c>
      <c r="D63" s="459"/>
      <c r="E63" s="454"/>
      <c r="F63" s="455"/>
      <c r="G63" s="414" t="s">
        <v>239</v>
      </c>
      <c r="H63" s="208" t="s">
        <v>1506</v>
      </c>
      <c r="I63" s="198">
        <v>0</v>
      </c>
      <c r="J63" s="198">
        <v>0</v>
      </c>
      <c r="K63" s="198">
        <v>0</v>
      </c>
      <c r="L63" s="198">
        <v>2</v>
      </c>
      <c r="M63" s="199">
        <f t="shared" si="1"/>
        <v>2</v>
      </c>
    </row>
    <row r="64" spans="1:13" ht="12.95" customHeight="1" x14ac:dyDescent="0.15">
      <c r="A64" s="185">
        <v>1</v>
      </c>
      <c r="B64" s="185">
        <v>59</v>
      </c>
      <c r="C64" s="200"/>
      <c r="D64" s="195" t="s">
        <v>658</v>
      </c>
      <c r="E64" s="450" t="s">
        <v>680</v>
      </c>
      <c r="F64" s="450"/>
      <c r="G64" s="450"/>
      <c r="H64" s="417" t="s">
        <v>258</v>
      </c>
      <c r="I64" s="198">
        <v>1</v>
      </c>
      <c r="J64" s="198">
        <v>1</v>
      </c>
      <c r="K64" s="198">
        <v>1</v>
      </c>
      <c r="L64" s="198">
        <v>1</v>
      </c>
      <c r="M64" s="199">
        <f t="shared" si="1"/>
        <v>4</v>
      </c>
    </row>
    <row r="65" spans="1:13" ht="12.95" customHeight="1" x14ac:dyDescent="0.15">
      <c r="A65" s="185">
        <v>1</v>
      </c>
      <c r="B65" s="185">
        <v>60</v>
      </c>
      <c r="C65" s="420" t="s">
        <v>433</v>
      </c>
      <c r="D65" s="473" t="s">
        <v>613</v>
      </c>
      <c r="E65" s="195" t="s">
        <v>581</v>
      </c>
      <c r="F65" s="450" t="s">
        <v>355</v>
      </c>
      <c r="G65" s="450"/>
      <c r="H65" s="417" t="s">
        <v>258</v>
      </c>
      <c r="I65" s="198"/>
      <c r="J65" s="198"/>
      <c r="K65" s="198"/>
      <c r="L65" s="198"/>
      <c r="M65" s="199">
        <f t="shared" si="1"/>
        <v>0</v>
      </c>
    </row>
    <row r="66" spans="1:13" ht="12.95" customHeight="1" x14ac:dyDescent="0.15">
      <c r="A66" s="185">
        <v>2</v>
      </c>
      <c r="B66" s="185">
        <v>1</v>
      </c>
      <c r="C66" s="209" t="s">
        <v>230</v>
      </c>
      <c r="D66" s="474"/>
      <c r="E66" s="412" t="s">
        <v>277</v>
      </c>
      <c r="F66" s="450" t="s">
        <v>356</v>
      </c>
      <c r="G66" s="450"/>
      <c r="H66" s="417" t="s">
        <v>258</v>
      </c>
      <c r="I66" s="198"/>
      <c r="J66" s="198"/>
      <c r="K66" s="198"/>
      <c r="L66" s="198"/>
      <c r="M66" s="199">
        <f t="shared" si="1"/>
        <v>0</v>
      </c>
    </row>
    <row r="67" spans="1:13" ht="12.95" customHeight="1" x14ac:dyDescent="0.15">
      <c r="A67" s="185">
        <v>2</v>
      </c>
      <c r="B67" s="185">
        <v>2</v>
      </c>
      <c r="C67" s="209" t="s">
        <v>231</v>
      </c>
      <c r="D67" s="474"/>
      <c r="E67" s="195" t="s">
        <v>591</v>
      </c>
      <c r="F67" s="450" t="s">
        <v>681</v>
      </c>
      <c r="G67" s="450"/>
      <c r="H67" s="208" t="s">
        <v>258</v>
      </c>
      <c r="I67" s="198"/>
      <c r="J67" s="198"/>
      <c r="K67" s="198"/>
      <c r="L67" s="198"/>
      <c r="M67" s="199">
        <f t="shared" si="1"/>
        <v>0</v>
      </c>
    </row>
    <row r="68" spans="1:13" ht="12.95" customHeight="1" x14ac:dyDescent="0.15">
      <c r="A68" s="185">
        <v>2</v>
      </c>
      <c r="B68" s="185">
        <v>3</v>
      </c>
      <c r="C68" s="209" t="s">
        <v>232</v>
      </c>
      <c r="D68" s="475"/>
      <c r="E68" s="412" t="s">
        <v>592</v>
      </c>
      <c r="F68" s="450" t="s">
        <v>242</v>
      </c>
      <c r="G68" s="450"/>
      <c r="H68" s="208" t="s">
        <v>258</v>
      </c>
      <c r="I68" s="198">
        <v>1</v>
      </c>
      <c r="J68" s="198">
        <v>1</v>
      </c>
      <c r="K68" s="198">
        <v>1</v>
      </c>
      <c r="L68" s="198">
        <v>1</v>
      </c>
      <c r="M68" s="199">
        <f t="shared" si="1"/>
        <v>4</v>
      </c>
    </row>
    <row r="69" spans="1:13" ht="12.95" customHeight="1" x14ac:dyDescent="0.15">
      <c r="A69" s="185">
        <v>2</v>
      </c>
      <c r="B69" s="185">
        <v>4</v>
      </c>
      <c r="C69" s="210" t="s">
        <v>233</v>
      </c>
      <c r="D69" s="195" t="s">
        <v>659</v>
      </c>
      <c r="E69" s="450" t="s">
        <v>357</v>
      </c>
      <c r="F69" s="450"/>
      <c r="G69" s="450"/>
      <c r="H69" s="208" t="s">
        <v>258</v>
      </c>
      <c r="I69" s="198">
        <v>2</v>
      </c>
      <c r="J69" s="198">
        <v>0</v>
      </c>
      <c r="K69" s="198">
        <v>0</v>
      </c>
      <c r="L69" s="198">
        <v>0</v>
      </c>
      <c r="M69" s="199">
        <f t="shared" si="1"/>
        <v>2</v>
      </c>
    </row>
    <row r="70" spans="1:13" ht="12.95" customHeight="1" x14ac:dyDescent="0.15">
      <c r="A70" s="185">
        <v>2</v>
      </c>
      <c r="B70" s="185">
        <v>5</v>
      </c>
      <c r="C70" s="412"/>
      <c r="D70" s="211"/>
      <c r="E70" s="212"/>
      <c r="F70" s="213" t="s">
        <v>682</v>
      </c>
      <c r="G70" s="212"/>
      <c r="H70" s="417" t="s">
        <v>258</v>
      </c>
      <c r="I70" s="198">
        <v>3</v>
      </c>
      <c r="J70" s="198">
        <v>1</v>
      </c>
      <c r="K70" s="198">
        <v>1</v>
      </c>
      <c r="L70" s="198">
        <v>1</v>
      </c>
      <c r="M70" s="199">
        <f t="shared" si="1"/>
        <v>6</v>
      </c>
    </row>
    <row r="71" spans="1:13" ht="12.95" customHeight="1" x14ac:dyDescent="0.15">
      <c r="A71" s="185">
        <v>2</v>
      </c>
      <c r="B71" s="185">
        <v>6</v>
      </c>
      <c r="C71" s="451" t="s">
        <v>585</v>
      </c>
      <c r="D71" s="453"/>
      <c r="E71" s="453"/>
      <c r="F71" s="453"/>
      <c r="G71" s="453"/>
      <c r="H71" s="214" t="s">
        <v>237</v>
      </c>
      <c r="I71" s="292"/>
      <c r="J71" s="292"/>
      <c r="K71" s="292"/>
      <c r="L71" s="292"/>
      <c r="M71" s="292">
        <f>M39/M36*100</f>
        <v>0</v>
      </c>
    </row>
    <row r="72" spans="1:13" ht="12.95" customHeight="1" x14ac:dyDescent="0.15">
      <c r="A72" s="185">
        <v>2</v>
      </c>
      <c r="B72" s="185">
        <v>7</v>
      </c>
      <c r="C72" s="487" t="s">
        <v>586</v>
      </c>
      <c r="D72" s="488"/>
      <c r="E72" s="488"/>
      <c r="F72" s="488"/>
      <c r="G72" s="488"/>
      <c r="H72" s="215" t="s">
        <v>587</v>
      </c>
      <c r="I72" s="292">
        <v>25</v>
      </c>
      <c r="J72" s="292">
        <v>22.9</v>
      </c>
      <c r="K72" s="292">
        <v>19</v>
      </c>
      <c r="L72" s="292">
        <v>17.600000000000001</v>
      </c>
      <c r="M72" s="292">
        <f>M17/M23</f>
        <v>22.217660728117739</v>
      </c>
    </row>
    <row r="73" spans="1:13" ht="12.95" customHeight="1" x14ac:dyDescent="0.15">
      <c r="A73" s="185">
        <v>2</v>
      </c>
      <c r="B73" s="185">
        <v>8</v>
      </c>
      <c r="C73" s="485" t="s">
        <v>83</v>
      </c>
      <c r="D73" s="486"/>
      <c r="E73" s="486"/>
      <c r="F73" s="486"/>
      <c r="G73" s="486"/>
      <c r="H73" s="477"/>
      <c r="I73" s="406" t="s">
        <v>1596</v>
      </c>
      <c r="J73" s="406" t="s">
        <v>1596</v>
      </c>
      <c r="K73" s="406" t="s">
        <v>1597</v>
      </c>
      <c r="L73" s="406" t="s">
        <v>1596</v>
      </c>
      <c r="M73" s="216"/>
    </row>
    <row r="74" spans="1:13" ht="12.95" customHeight="1" x14ac:dyDescent="0.15">
      <c r="A74" s="185">
        <v>2</v>
      </c>
      <c r="B74" s="185">
        <v>9</v>
      </c>
      <c r="C74" s="451" t="s">
        <v>583</v>
      </c>
      <c r="D74" s="453"/>
      <c r="E74" s="453"/>
      <c r="F74" s="453"/>
      <c r="G74" s="453"/>
      <c r="H74" s="452"/>
      <c r="I74" s="406" t="s">
        <v>1596</v>
      </c>
      <c r="J74" s="406" t="s">
        <v>1596</v>
      </c>
      <c r="K74" s="406" t="s">
        <v>1597</v>
      </c>
      <c r="L74" s="406" t="s">
        <v>1596</v>
      </c>
      <c r="M74" s="216"/>
    </row>
    <row r="75" spans="1:13" ht="12.95" customHeight="1" x14ac:dyDescent="0.15">
      <c r="A75" s="185">
        <v>2</v>
      </c>
      <c r="B75" s="185">
        <v>10</v>
      </c>
      <c r="C75" s="476" t="s">
        <v>1461</v>
      </c>
      <c r="D75" s="477"/>
      <c r="E75" s="483" t="s">
        <v>1462</v>
      </c>
      <c r="F75" s="483"/>
      <c r="G75" s="484"/>
      <c r="H75" s="214" t="s">
        <v>235</v>
      </c>
      <c r="I75" s="217">
        <v>12</v>
      </c>
      <c r="J75" s="217">
        <v>0</v>
      </c>
      <c r="K75" s="217">
        <v>0</v>
      </c>
      <c r="L75" s="217">
        <v>0</v>
      </c>
      <c r="M75" s="218">
        <f t="shared" ref="M75:M83" si="2">SUM(I75:L75)</f>
        <v>12</v>
      </c>
    </row>
    <row r="76" spans="1:13" ht="12.95" customHeight="1" x14ac:dyDescent="0.15">
      <c r="A76" s="185">
        <v>2</v>
      </c>
      <c r="B76" s="185">
        <v>11</v>
      </c>
      <c r="C76" s="478"/>
      <c r="D76" s="479"/>
      <c r="E76" s="482" t="s">
        <v>1463</v>
      </c>
      <c r="F76" s="482"/>
      <c r="G76" s="408" t="s">
        <v>1464</v>
      </c>
      <c r="H76" s="214" t="s">
        <v>235</v>
      </c>
      <c r="I76" s="217"/>
      <c r="J76" s="217"/>
      <c r="K76" s="217"/>
      <c r="L76" s="217"/>
      <c r="M76" s="218">
        <f t="shared" si="2"/>
        <v>0</v>
      </c>
    </row>
    <row r="77" spans="1:13" ht="12.95" customHeight="1" x14ac:dyDescent="0.15">
      <c r="A77" s="185">
        <v>2</v>
      </c>
      <c r="B77" s="185">
        <v>12</v>
      </c>
      <c r="C77" s="480"/>
      <c r="D77" s="481"/>
      <c r="E77" s="482"/>
      <c r="F77" s="482"/>
      <c r="G77" s="219" t="s">
        <v>1465</v>
      </c>
      <c r="H77" s="214" t="s">
        <v>235</v>
      </c>
      <c r="I77" s="217">
        <v>12</v>
      </c>
      <c r="J77" s="217"/>
      <c r="K77" s="217"/>
      <c r="L77" s="217"/>
      <c r="M77" s="218">
        <f t="shared" si="2"/>
        <v>12</v>
      </c>
    </row>
    <row r="78" spans="1:13" ht="12.95" customHeight="1" x14ac:dyDescent="0.15">
      <c r="A78" s="299">
        <v>2</v>
      </c>
      <c r="B78" s="299">
        <v>13</v>
      </c>
      <c r="C78" s="489" t="s">
        <v>1531</v>
      </c>
      <c r="D78" s="490"/>
      <c r="E78" s="495" t="s">
        <v>1532</v>
      </c>
      <c r="F78" s="496"/>
      <c r="G78" s="496"/>
      <c r="H78" s="497"/>
      <c r="I78" s="394">
        <v>1</v>
      </c>
      <c r="J78" s="394">
        <v>1</v>
      </c>
      <c r="K78" s="394">
        <v>1</v>
      </c>
      <c r="L78" s="394">
        <v>1</v>
      </c>
      <c r="M78" s="394">
        <f t="shared" si="2"/>
        <v>4</v>
      </c>
    </row>
    <row r="79" spans="1:13" ht="12.95" customHeight="1" x14ac:dyDescent="0.15">
      <c r="A79" s="299">
        <v>2</v>
      </c>
      <c r="B79" s="299">
        <v>14</v>
      </c>
      <c r="C79" s="491"/>
      <c r="D79" s="492"/>
      <c r="E79" s="495" t="s">
        <v>1533</v>
      </c>
      <c r="F79" s="496"/>
      <c r="G79" s="496"/>
      <c r="H79" s="497"/>
      <c r="I79" s="394"/>
      <c r="J79" s="394"/>
      <c r="K79" s="394"/>
      <c r="L79" s="394"/>
      <c r="M79" s="394">
        <f t="shared" si="2"/>
        <v>0</v>
      </c>
    </row>
    <row r="80" spans="1:13" ht="12.95" customHeight="1" x14ac:dyDescent="0.15">
      <c r="A80" s="299">
        <v>2</v>
      </c>
      <c r="B80" s="299">
        <v>15</v>
      </c>
      <c r="C80" s="493"/>
      <c r="D80" s="494"/>
      <c r="E80" s="495" t="s">
        <v>1534</v>
      </c>
      <c r="F80" s="496"/>
      <c r="G80" s="496"/>
      <c r="H80" s="497"/>
      <c r="I80" s="394"/>
      <c r="J80" s="394"/>
      <c r="K80" s="394"/>
      <c r="L80" s="394"/>
      <c r="M80" s="394">
        <f t="shared" si="2"/>
        <v>0</v>
      </c>
    </row>
    <row r="81" spans="1:13" ht="12.95" customHeight="1" x14ac:dyDescent="0.15">
      <c r="A81" s="299">
        <v>2</v>
      </c>
      <c r="B81" s="299">
        <v>16</v>
      </c>
      <c r="C81" s="489" t="s">
        <v>1555</v>
      </c>
      <c r="D81" s="490"/>
      <c r="E81" s="495" t="s">
        <v>1532</v>
      </c>
      <c r="F81" s="496"/>
      <c r="G81" s="496"/>
      <c r="H81" s="497"/>
      <c r="I81" s="394">
        <v>2</v>
      </c>
      <c r="J81" s="394">
        <v>0</v>
      </c>
      <c r="K81" s="394">
        <v>0</v>
      </c>
      <c r="L81" s="394">
        <v>0</v>
      </c>
      <c r="M81" s="394">
        <f t="shared" si="2"/>
        <v>2</v>
      </c>
    </row>
    <row r="82" spans="1:13" ht="12.95" customHeight="1" x14ac:dyDescent="0.15">
      <c r="A82" s="299">
        <v>2</v>
      </c>
      <c r="B82" s="299">
        <v>17</v>
      </c>
      <c r="C82" s="491"/>
      <c r="D82" s="492"/>
      <c r="E82" s="495" t="s">
        <v>1533</v>
      </c>
      <c r="F82" s="496"/>
      <c r="G82" s="496"/>
      <c r="H82" s="497"/>
      <c r="I82" s="394"/>
      <c r="J82" s="394"/>
      <c r="K82" s="394"/>
      <c r="L82" s="394"/>
      <c r="M82" s="394">
        <f t="shared" si="2"/>
        <v>0</v>
      </c>
    </row>
    <row r="83" spans="1:13" ht="12.95" customHeight="1" x14ac:dyDescent="0.15">
      <c r="A83" s="299">
        <v>2</v>
      </c>
      <c r="B83" s="299">
        <v>18</v>
      </c>
      <c r="C83" s="493"/>
      <c r="D83" s="494"/>
      <c r="E83" s="495" t="s">
        <v>1534</v>
      </c>
      <c r="F83" s="496"/>
      <c r="G83" s="496"/>
      <c r="H83" s="497"/>
      <c r="I83" s="394"/>
      <c r="J83" s="394"/>
      <c r="K83" s="394"/>
      <c r="L83" s="394"/>
      <c r="M83" s="394">
        <f t="shared" si="2"/>
        <v>0</v>
      </c>
    </row>
    <row r="84" spans="1:13" ht="12.95" customHeight="1" x14ac:dyDescent="0.15"/>
    <row r="85" spans="1:13" ht="12.95" customHeight="1" x14ac:dyDescent="0.15">
      <c r="B85" s="185">
        <v>101</v>
      </c>
      <c r="C85" s="451" t="s">
        <v>1479</v>
      </c>
      <c r="D85" s="452"/>
      <c r="E85" s="453" t="s">
        <v>1481</v>
      </c>
      <c r="F85" s="453"/>
      <c r="G85" s="453"/>
      <c r="H85" s="214" t="s">
        <v>1480</v>
      </c>
      <c r="I85" s="220">
        <f t="shared" ref="I85:M85" si="3">I75*100/I36</f>
        <v>8.6330935251798557</v>
      </c>
      <c r="J85" s="220">
        <f t="shared" si="3"/>
        <v>0</v>
      </c>
      <c r="K85" s="220">
        <f t="shared" si="3"/>
        <v>0</v>
      </c>
      <c r="L85" s="220">
        <f t="shared" si="3"/>
        <v>0</v>
      </c>
      <c r="M85" s="220">
        <f t="shared" si="3"/>
        <v>4.7058823529411766</v>
      </c>
    </row>
    <row r="86" spans="1:13" ht="12.95" customHeight="1" x14ac:dyDescent="0.15"/>
  </sheetData>
  <mergeCells count="88">
    <mergeCell ref="C78:D80"/>
    <mergeCell ref="E78:H78"/>
    <mergeCell ref="E79:H79"/>
    <mergeCell ref="E80:H80"/>
    <mergeCell ref="C81:D83"/>
    <mergeCell ref="E81:H81"/>
    <mergeCell ref="E82:H82"/>
    <mergeCell ref="E83:H83"/>
    <mergeCell ref="C75:D77"/>
    <mergeCell ref="E76:F77"/>
    <mergeCell ref="E75:G75"/>
    <mergeCell ref="D65:D68"/>
    <mergeCell ref="F68:G68"/>
    <mergeCell ref="E69:G69"/>
    <mergeCell ref="F65:G65"/>
    <mergeCell ref="F66:G66"/>
    <mergeCell ref="C73:H73"/>
    <mergeCell ref="C74:H74"/>
    <mergeCell ref="C71:G71"/>
    <mergeCell ref="C72:G72"/>
    <mergeCell ref="F42:G42"/>
    <mergeCell ref="E43:G43"/>
    <mergeCell ref="F47:G47"/>
    <mergeCell ref="E48:G48"/>
    <mergeCell ref="C11:C12"/>
    <mergeCell ref="D11:G12"/>
    <mergeCell ref="D30:D34"/>
    <mergeCell ref="D25:D29"/>
    <mergeCell ref="F41:G41"/>
    <mergeCell ref="E15:G15"/>
    <mergeCell ref="E16:G16"/>
    <mergeCell ref="F31:G31"/>
    <mergeCell ref="F39:G39"/>
    <mergeCell ref="F32:G32"/>
    <mergeCell ref="F33:G33"/>
    <mergeCell ref="D37:D39"/>
    <mergeCell ref="E64:G64"/>
    <mergeCell ref="E60:G60"/>
    <mergeCell ref="D44:D47"/>
    <mergeCell ref="E49:F49"/>
    <mergeCell ref="D51:D52"/>
    <mergeCell ref="D49:D50"/>
    <mergeCell ref="E58:F58"/>
    <mergeCell ref="E59:F59"/>
    <mergeCell ref="E61:G61"/>
    <mergeCell ref="D62:D63"/>
    <mergeCell ref="E62:F63"/>
    <mergeCell ref="F55:G55"/>
    <mergeCell ref="E54:G54"/>
    <mergeCell ref="E53:G53"/>
    <mergeCell ref="E17:G17"/>
    <mergeCell ref="D10:H10"/>
    <mergeCell ref="E13:G13"/>
    <mergeCell ref="E18:G18"/>
    <mergeCell ref="E19:G19"/>
    <mergeCell ref="D1:F1"/>
    <mergeCell ref="E14:G14"/>
    <mergeCell ref="D8:H8"/>
    <mergeCell ref="D9:H9"/>
    <mergeCell ref="E35:G35"/>
    <mergeCell ref="E20:G20"/>
    <mergeCell ref="E22:G22"/>
    <mergeCell ref="E23:G23"/>
    <mergeCell ref="E24:G24"/>
    <mergeCell ref="F29:G29"/>
    <mergeCell ref="F30:G30"/>
    <mergeCell ref="F25:G25"/>
    <mergeCell ref="F26:G26"/>
    <mergeCell ref="F27:G27"/>
    <mergeCell ref="F28:G28"/>
    <mergeCell ref="F34:G34"/>
    <mergeCell ref="E21:G21"/>
    <mergeCell ref="E36:G36"/>
    <mergeCell ref="F45:G45"/>
    <mergeCell ref="F37:G37"/>
    <mergeCell ref="F38:G38"/>
    <mergeCell ref="C85:D85"/>
    <mergeCell ref="E85:G85"/>
    <mergeCell ref="F44:G44"/>
    <mergeCell ref="F40:G40"/>
    <mergeCell ref="F67:G67"/>
    <mergeCell ref="F46:G46"/>
    <mergeCell ref="E50:F50"/>
    <mergeCell ref="E51:F51"/>
    <mergeCell ref="D58:D59"/>
    <mergeCell ref="F56:G56"/>
    <mergeCell ref="E57:G57"/>
    <mergeCell ref="E52:F52"/>
  </mergeCells>
  <phoneticPr fontId="2"/>
  <pageMargins left="0.78740157480314965" right="0.78740157480314965" top="0.78740157480314965" bottom="0.39370078740157483" header="0.19685039370078741" footer="0.19685039370078741"/>
  <pageSetup paperSize="9" scale="75" fitToWidth="0" pageOrder="overThenDown" orientation="portrait"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982F5-56F8-49B4-94E9-C47CB6115985}">
  <sheetPr>
    <tabColor rgb="FFFF0000"/>
  </sheetPr>
  <dimension ref="A1:M56"/>
  <sheetViews>
    <sheetView showZeros="0" view="pageBreakPreview" zoomScaleNormal="100" zoomScaleSheetLayoutView="100" workbookViewId="0"/>
  </sheetViews>
  <sheetFormatPr defaultRowHeight="12" customHeight="1" x14ac:dyDescent="0.15"/>
  <cols>
    <col min="1" max="1" width="2.875" style="224" customWidth="1"/>
    <col min="2" max="2" width="2.875" style="185" customWidth="1"/>
    <col min="3" max="3" width="3.625" style="232" customWidth="1"/>
    <col min="4" max="4" width="2.875" style="232" customWidth="1"/>
    <col min="5" max="5" width="22.625" style="232" customWidth="1"/>
    <col min="6" max="6" width="6.125" style="232" customWidth="1"/>
    <col min="7" max="11" width="7.75" style="224" customWidth="1"/>
    <col min="12" max="13" width="3.125" style="224" customWidth="1"/>
    <col min="14" max="16384" width="9" style="224"/>
  </cols>
  <sheetData>
    <row r="1" spans="1:13" s="176" customFormat="1" ht="14.1" customHeight="1" x14ac:dyDescent="0.15">
      <c r="B1" s="221"/>
      <c r="C1" s="178" t="s">
        <v>0</v>
      </c>
      <c r="D1" s="461" t="s">
        <v>557</v>
      </c>
      <c r="E1" s="506"/>
      <c r="F1" s="222"/>
      <c r="J1" s="179"/>
      <c r="K1" s="400"/>
    </row>
    <row r="2" spans="1:13" s="180" customFormat="1" ht="9.9499999999999993" customHeight="1" x14ac:dyDescent="0.15">
      <c r="B2" s="185"/>
      <c r="C2" s="181"/>
      <c r="D2" s="182"/>
      <c r="E2" s="183"/>
      <c r="F2" s="183"/>
    </row>
    <row r="3" spans="1:13" s="180" customFormat="1" ht="14.1" customHeight="1" x14ac:dyDescent="0.15">
      <c r="B3" s="180" t="s">
        <v>646</v>
      </c>
      <c r="C3" s="181"/>
      <c r="D3" s="181"/>
      <c r="E3" s="181"/>
      <c r="F3" s="181"/>
    </row>
    <row r="4" spans="1:13" s="180" customFormat="1" ht="9.9499999999999993" customHeight="1" x14ac:dyDescent="0.15">
      <c r="B4" s="185"/>
      <c r="C4" s="181"/>
      <c r="D4" s="181"/>
      <c r="E4" s="181"/>
      <c r="F4" s="181"/>
    </row>
    <row r="5" spans="1:13" s="180" customFormat="1" ht="14.1" customHeight="1" x14ac:dyDescent="0.15">
      <c r="B5" s="185"/>
      <c r="C5" s="181" t="s">
        <v>1588</v>
      </c>
      <c r="D5" s="181"/>
      <c r="E5" s="181"/>
      <c r="F5" s="181"/>
      <c r="G5" s="223"/>
      <c r="H5" s="223"/>
      <c r="I5" s="223"/>
      <c r="J5" s="223"/>
    </row>
    <row r="6" spans="1:13" ht="9.9499999999999993" customHeight="1" x14ac:dyDescent="0.15">
      <c r="A6" s="185"/>
      <c r="C6" s="186"/>
      <c r="D6" s="186"/>
      <c r="E6" s="186"/>
      <c r="F6" s="186"/>
      <c r="G6" s="185"/>
      <c r="H6" s="185"/>
      <c r="I6" s="185"/>
      <c r="J6" s="185"/>
      <c r="K6" s="185"/>
      <c r="L6" s="185"/>
      <c r="M6" s="185"/>
    </row>
    <row r="7" spans="1:13" ht="24" customHeight="1" x14ac:dyDescent="0.15">
      <c r="A7" s="188" t="s">
        <v>107</v>
      </c>
      <c r="B7" s="188" t="s">
        <v>108</v>
      </c>
      <c r="C7" s="189" t="s">
        <v>445</v>
      </c>
      <c r="D7" s="190"/>
      <c r="E7" s="190"/>
      <c r="F7" s="225" t="s">
        <v>444</v>
      </c>
      <c r="G7" s="193" t="s">
        <v>116</v>
      </c>
      <c r="H7" s="193" t="s">
        <v>117</v>
      </c>
      <c r="I7" s="193" t="s">
        <v>119</v>
      </c>
      <c r="J7" s="193" t="s">
        <v>120</v>
      </c>
      <c r="K7" s="194" t="s">
        <v>584</v>
      </c>
      <c r="L7" s="188" t="s">
        <v>107</v>
      </c>
      <c r="M7" s="188" t="s">
        <v>108</v>
      </c>
    </row>
    <row r="8" spans="1:13" ht="15.95" customHeight="1" x14ac:dyDescent="0.15">
      <c r="A8" s="397">
        <v>2</v>
      </c>
      <c r="B8" s="397">
        <v>1</v>
      </c>
      <c r="C8" s="401" t="s">
        <v>1557</v>
      </c>
      <c r="D8" s="460" t="s">
        <v>1580</v>
      </c>
      <c r="E8" s="460"/>
      <c r="F8" s="208" t="s">
        <v>281</v>
      </c>
      <c r="G8" s="395">
        <v>718595</v>
      </c>
      <c r="H8" s="395">
        <v>98088</v>
      </c>
      <c r="I8" s="395">
        <v>188812</v>
      </c>
      <c r="J8" s="395">
        <v>101554</v>
      </c>
      <c r="K8" s="198">
        <f t="shared" ref="K8:K54" si="0">SUM(G8:J8)</f>
        <v>1107049</v>
      </c>
      <c r="L8" s="397">
        <v>2</v>
      </c>
      <c r="M8" s="397">
        <v>1</v>
      </c>
    </row>
    <row r="9" spans="1:13" ht="15.95" customHeight="1" x14ac:dyDescent="0.15">
      <c r="A9" s="397">
        <v>2</v>
      </c>
      <c r="B9" s="397">
        <v>2</v>
      </c>
      <c r="C9" s="684"/>
      <c r="D9" s="685" t="s">
        <v>705</v>
      </c>
      <c r="E9" s="407" t="s">
        <v>706</v>
      </c>
      <c r="F9" s="208" t="s">
        <v>281</v>
      </c>
      <c r="G9" s="395"/>
      <c r="H9" s="395"/>
      <c r="I9" s="395"/>
      <c r="J9" s="395"/>
      <c r="K9" s="198">
        <f t="shared" si="0"/>
        <v>0</v>
      </c>
      <c r="L9" s="397">
        <v>2</v>
      </c>
      <c r="M9" s="397">
        <v>2</v>
      </c>
    </row>
    <row r="10" spans="1:13" ht="15.95" customHeight="1" x14ac:dyDescent="0.15">
      <c r="A10" s="397">
        <v>2</v>
      </c>
      <c r="B10" s="397">
        <v>3</v>
      </c>
      <c r="C10" s="684"/>
      <c r="D10" s="685"/>
      <c r="E10" s="407" t="s">
        <v>707</v>
      </c>
      <c r="F10" s="208" t="s">
        <v>281</v>
      </c>
      <c r="G10" s="395"/>
      <c r="H10" s="395"/>
      <c r="I10" s="395"/>
      <c r="J10" s="395"/>
      <c r="K10" s="198">
        <f t="shared" si="0"/>
        <v>0</v>
      </c>
      <c r="L10" s="397">
        <v>2</v>
      </c>
      <c r="M10" s="397">
        <v>3</v>
      </c>
    </row>
    <row r="11" spans="1:13" ht="15.95" customHeight="1" x14ac:dyDescent="0.15">
      <c r="A11" s="397">
        <v>2</v>
      </c>
      <c r="B11" s="397">
        <v>4</v>
      </c>
      <c r="C11" s="684"/>
      <c r="D11" s="685"/>
      <c r="E11" s="407" t="s">
        <v>708</v>
      </c>
      <c r="F11" s="208" t="s">
        <v>281</v>
      </c>
      <c r="G11" s="395">
        <v>0</v>
      </c>
      <c r="H11" s="395">
        <v>3874</v>
      </c>
      <c r="I11" s="395">
        <v>17181</v>
      </c>
      <c r="J11" s="395">
        <v>0</v>
      </c>
      <c r="K11" s="198">
        <f t="shared" si="0"/>
        <v>21055</v>
      </c>
      <c r="L11" s="397">
        <v>2</v>
      </c>
      <c r="M11" s="397">
        <v>4</v>
      </c>
    </row>
    <row r="12" spans="1:13" ht="15.95" customHeight="1" x14ac:dyDescent="0.15">
      <c r="A12" s="397">
        <v>2</v>
      </c>
      <c r="B12" s="397">
        <v>5</v>
      </c>
      <c r="C12" s="684"/>
      <c r="D12" s="685"/>
      <c r="E12" s="407" t="s">
        <v>5</v>
      </c>
      <c r="F12" s="208" t="s">
        <v>281</v>
      </c>
      <c r="G12" s="395">
        <v>7059</v>
      </c>
      <c r="H12" s="395">
        <v>0</v>
      </c>
      <c r="I12" s="395">
        <v>1223</v>
      </c>
      <c r="J12" s="395">
        <v>1759</v>
      </c>
      <c r="K12" s="198">
        <f t="shared" si="0"/>
        <v>10041</v>
      </c>
      <c r="L12" s="397">
        <v>2</v>
      </c>
      <c r="M12" s="397">
        <v>5</v>
      </c>
    </row>
    <row r="13" spans="1:13" ht="15.95" customHeight="1" x14ac:dyDescent="0.15">
      <c r="A13" s="397">
        <v>2</v>
      </c>
      <c r="B13" s="397">
        <v>6</v>
      </c>
      <c r="C13" s="684"/>
      <c r="D13" s="685"/>
      <c r="E13" s="407" t="s">
        <v>709</v>
      </c>
      <c r="F13" s="208" t="s">
        <v>281</v>
      </c>
      <c r="G13" s="395">
        <v>3768</v>
      </c>
      <c r="H13" s="395">
        <v>1271</v>
      </c>
      <c r="I13" s="395">
        <v>0</v>
      </c>
      <c r="J13" s="395">
        <v>298</v>
      </c>
      <c r="K13" s="198">
        <f t="shared" si="0"/>
        <v>5337</v>
      </c>
      <c r="L13" s="397">
        <v>2</v>
      </c>
      <c r="M13" s="397">
        <v>6</v>
      </c>
    </row>
    <row r="14" spans="1:13" ht="15.95" customHeight="1" x14ac:dyDescent="0.15">
      <c r="A14" s="397">
        <v>2</v>
      </c>
      <c r="B14" s="397">
        <v>7</v>
      </c>
      <c r="C14" s="684"/>
      <c r="D14" s="685"/>
      <c r="E14" s="407" t="s">
        <v>710</v>
      </c>
      <c r="F14" s="208" t="s">
        <v>281</v>
      </c>
      <c r="G14" s="395">
        <v>0</v>
      </c>
      <c r="H14" s="395">
        <v>0</v>
      </c>
      <c r="I14" s="395">
        <v>0</v>
      </c>
      <c r="J14" s="395">
        <v>0</v>
      </c>
      <c r="K14" s="198">
        <f t="shared" si="0"/>
        <v>0</v>
      </c>
      <c r="L14" s="397">
        <v>2</v>
      </c>
      <c r="M14" s="397">
        <v>7</v>
      </c>
    </row>
    <row r="15" spans="1:13" ht="15.95" customHeight="1" x14ac:dyDescent="0.15">
      <c r="A15" s="397">
        <v>2</v>
      </c>
      <c r="B15" s="397">
        <v>8</v>
      </c>
      <c r="C15" s="684"/>
      <c r="D15" s="685"/>
      <c r="E15" s="407" t="s">
        <v>711</v>
      </c>
      <c r="F15" s="208" t="s">
        <v>281</v>
      </c>
      <c r="G15" s="395">
        <v>61</v>
      </c>
      <c r="H15" s="395">
        <v>1082</v>
      </c>
      <c r="I15" s="395">
        <v>2370</v>
      </c>
      <c r="J15" s="395">
        <v>517</v>
      </c>
      <c r="K15" s="198">
        <f t="shared" si="0"/>
        <v>4030</v>
      </c>
      <c r="L15" s="397">
        <v>2</v>
      </c>
      <c r="M15" s="397">
        <v>8</v>
      </c>
    </row>
    <row r="16" spans="1:13" ht="15.95" customHeight="1" x14ac:dyDescent="0.15">
      <c r="A16" s="397">
        <v>2</v>
      </c>
      <c r="B16" s="397">
        <v>9</v>
      </c>
      <c r="C16" s="684"/>
      <c r="D16" s="685"/>
      <c r="E16" s="407" t="s">
        <v>135</v>
      </c>
      <c r="F16" s="208" t="s">
        <v>281</v>
      </c>
      <c r="G16" s="395">
        <v>0</v>
      </c>
      <c r="H16" s="395">
        <v>0</v>
      </c>
      <c r="I16" s="395">
        <v>2232</v>
      </c>
      <c r="J16" s="395">
        <v>0</v>
      </c>
      <c r="K16" s="198">
        <f t="shared" si="0"/>
        <v>2232</v>
      </c>
      <c r="L16" s="397">
        <v>2</v>
      </c>
      <c r="M16" s="397">
        <v>9</v>
      </c>
    </row>
    <row r="17" spans="1:13" ht="15.95" customHeight="1" x14ac:dyDescent="0.15">
      <c r="A17" s="397">
        <v>2</v>
      </c>
      <c r="B17" s="397">
        <v>10</v>
      </c>
      <c r="C17" s="684"/>
      <c r="D17" s="685"/>
      <c r="E17" s="407" t="s">
        <v>136</v>
      </c>
      <c r="F17" s="208" t="s">
        <v>281</v>
      </c>
      <c r="G17" s="395">
        <v>94434</v>
      </c>
      <c r="H17" s="395">
        <v>23208</v>
      </c>
      <c r="I17" s="395">
        <v>52034</v>
      </c>
      <c r="J17" s="395">
        <v>20318</v>
      </c>
      <c r="K17" s="198">
        <f t="shared" si="0"/>
        <v>189994</v>
      </c>
      <c r="L17" s="397">
        <v>2</v>
      </c>
      <c r="M17" s="397">
        <v>10</v>
      </c>
    </row>
    <row r="18" spans="1:13" ht="15.95" customHeight="1" x14ac:dyDescent="0.15">
      <c r="A18" s="397">
        <v>2</v>
      </c>
      <c r="B18" s="397">
        <v>11</v>
      </c>
      <c r="C18" s="684"/>
      <c r="D18" s="685"/>
      <c r="E18" s="407" t="s">
        <v>6</v>
      </c>
      <c r="F18" s="208" t="s">
        <v>281</v>
      </c>
      <c r="G18" s="395"/>
      <c r="H18" s="395"/>
      <c r="I18" s="395"/>
      <c r="J18" s="395"/>
      <c r="K18" s="198">
        <f t="shared" si="0"/>
        <v>0</v>
      </c>
      <c r="L18" s="397">
        <v>2</v>
      </c>
      <c r="M18" s="397">
        <v>11</v>
      </c>
    </row>
    <row r="19" spans="1:13" ht="15.95" customHeight="1" x14ac:dyDescent="0.15">
      <c r="A19" s="397">
        <v>2</v>
      </c>
      <c r="B19" s="397">
        <v>12</v>
      </c>
      <c r="C19" s="684"/>
      <c r="D19" s="685"/>
      <c r="E19" s="407" t="s">
        <v>704</v>
      </c>
      <c r="F19" s="208" t="s">
        <v>281</v>
      </c>
      <c r="G19" s="395">
        <v>35092</v>
      </c>
      <c r="H19" s="395">
        <v>1805</v>
      </c>
      <c r="I19" s="395">
        <v>4931</v>
      </c>
      <c r="J19" s="395">
        <v>665</v>
      </c>
      <c r="K19" s="198">
        <f t="shared" si="0"/>
        <v>42493</v>
      </c>
      <c r="L19" s="397">
        <v>2</v>
      </c>
      <c r="M19" s="397">
        <v>12</v>
      </c>
    </row>
    <row r="20" spans="1:13" ht="15.95" customHeight="1" x14ac:dyDescent="0.15">
      <c r="A20" s="397">
        <v>2</v>
      </c>
      <c r="B20" s="397">
        <v>13</v>
      </c>
      <c r="C20" s="684"/>
      <c r="D20" s="685"/>
      <c r="E20" s="407" t="s">
        <v>4</v>
      </c>
      <c r="F20" s="208" t="s">
        <v>281</v>
      </c>
      <c r="G20" s="395">
        <v>0</v>
      </c>
      <c r="H20" s="395">
        <v>0</v>
      </c>
      <c r="I20" s="395">
        <v>0</v>
      </c>
      <c r="J20" s="395">
        <v>0</v>
      </c>
      <c r="K20" s="198">
        <f t="shared" si="0"/>
        <v>0</v>
      </c>
      <c r="L20" s="397">
        <v>2</v>
      </c>
      <c r="M20" s="397">
        <v>13</v>
      </c>
    </row>
    <row r="21" spans="1:13" ht="15.95" customHeight="1" x14ac:dyDescent="0.15">
      <c r="A21" s="397">
        <v>2</v>
      </c>
      <c r="B21" s="397">
        <v>14</v>
      </c>
      <c r="C21" s="436"/>
      <c r="D21" s="685"/>
      <c r="E21" s="407" t="s">
        <v>1541</v>
      </c>
      <c r="F21" s="208" t="s">
        <v>281</v>
      </c>
      <c r="G21" s="395">
        <v>0</v>
      </c>
      <c r="H21" s="395">
        <v>0</v>
      </c>
      <c r="I21" s="395">
        <v>0</v>
      </c>
      <c r="J21" s="395">
        <v>0</v>
      </c>
      <c r="K21" s="198">
        <f t="shared" si="0"/>
        <v>0</v>
      </c>
      <c r="L21" s="397">
        <v>2</v>
      </c>
      <c r="M21" s="397">
        <v>14</v>
      </c>
    </row>
    <row r="22" spans="1:13" ht="15.95" customHeight="1" x14ac:dyDescent="0.15">
      <c r="A22" s="397">
        <v>2</v>
      </c>
      <c r="B22" s="397">
        <v>15</v>
      </c>
      <c r="C22" s="401" t="s">
        <v>1558</v>
      </c>
      <c r="D22" s="460" t="s">
        <v>1581</v>
      </c>
      <c r="E22" s="460"/>
      <c r="F22" s="208" t="s">
        <v>281</v>
      </c>
      <c r="G22" s="395">
        <v>140810</v>
      </c>
      <c r="H22" s="395">
        <v>19116</v>
      </c>
      <c r="I22" s="395">
        <v>29695</v>
      </c>
      <c r="J22" s="395">
        <v>16805</v>
      </c>
      <c r="K22" s="198">
        <f t="shared" si="0"/>
        <v>206426</v>
      </c>
      <c r="L22" s="397">
        <v>2</v>
      </c>
      <c r="M22" s="397">
        <v>15</v>
      </c>
    </row>
    <row r="23" spans="1:13" ht="15.95" customHeight="1" x14ac:dyDescent="0.15">
      <c r="A23" s="397">
        <v>2</v>
      </c>
      <c r="B23" s="397">
        <v>16</v>
      </c>
      <c r="C23" s="684"/>
      <c r="D23" s="465" t="s">
        <v>705</v>
      </c>
      <c r="E23" s="407" t="s">
        <v>706</v>
      </c>
      <c r="F23" s="208" t="s">
        <v>281</v>
      </c>
      <c r="G23" s="395">
        <v>0</v>
      </c>
      <c r="H23" s="395">
        <v>0</v>
      </c>
      <c r="I23" s="395">
        <v>0</v>
      </c>
      <c r="J23" s="395">
        <v>0</v>
      </c>
      <c r="K23" s="198">
        <f t="shared" si="0"/>
        <v>0</v>
      </c>
      <c r="L23" s="397">
        <v>2</v>
      </c>
      <c r="M23" s="397">
        <v>16</v>
      </c>
    </row>
    <row r="24" spans="1:13" ht="15.95" customHeight="1" x14ac:dyDescent="0.15">
      <c r="A24" s="397">
        <v>2</v>
      </c>
      <c r="B24" s="397">
        <v>17</v>
      </c>
      <c r="C24" s="684"/>
      <c r="D24" s="466"/>
      <c r="E24" s="407" t="s">
        <v>707</v>
      </c>
      <c r="F24" s="208" t="s">
        <v>281</v>
      </c>
      <c r="G24" s="395">
        <v>0</v>
      </c>
      <c r="H24" s="395">
        <v>0</v>
      </c>
      <c r="I24" s="395">
        <v>0</v>
      </c>
      <c r="J24" s="395">
        <v>0</v>
      </c>
      <c r="K24" s="198">
        <f t="shared" si="0"/>
        <v>0</v>
      </c>
      <c r="L24" s="397">
        <v>2</v>
      </c>
      <c r="M24" s="397">
        <v>17</v>
      </c>
    </row>
    <row r="25" spans="1:13" ht="15.95" customHeight="1" x14ac:dyDescent="0.15">
      <c r="A25" s="397">
        <v>2</v>
      </c>
      <c r="B25" s="397">
        <v>18</v>
      </c>
      <c r="C25" s="684"/>
      <c r="D25" s="466"/>
      <c r="E25" s="407" t="s">
        <v>708</v>
      </c>
      <c r="F25" s="208" t="s">
        <v>281</v>
      </c>
      <c r="G25" s="395">
        <v>0</v>
      </c>
      <c r="H25" s="395">
        <v>546</v>
      </c>
      <c r="I25" s="395">
        <v>2409</v>
      </c>
      <c r="J25" s="395">
        <v>0</v>
      </c>
      <c r="K25" s="198">
        <f t="shared" si="0"/>
        <v>2955</v>
      </c>
      <c r="L25" s="397">
        <v>2</v>
      </c>
      <c r="M25" s="397">
        <v>18</v>
      </c>
    </row>
    <row r="26" spans="1:13" ht="15.95" customHeight="1" x14ac:dyDescent="0.15">
      <c r="A26" s="397">
        <v>2</v>
      </c>
      <c r="B26" s="397">
        <v>19</v>
      </c>
      <c r="C26" s="684"/>
      <c r="D26" s="466"/>
      <c r="E26" s="407" t="s">
        <v>5</v>
      </c>
      <c r="F26" s="208" t="s">
        <v>281</v>
      </c>
      <c r="G26" s="395">
        <v>1022</v>
      </c>
      <c r="H26" s="395">
        <v>401</v>
      </c>
      <c r="I26" s="395">
        <v>426</v>
      </c>
      <c r="J26" s="395">
        <v>555</v>
      </c>
      <c r="K26" s="198">
        <f t="shared" si="0"/>
        <v>2404</v>
      </c>
      <c r="L26" s="397">
        <v>2</v>
      </c>
      <c r="M26" s="397">
        <v>19</v>
      </c>
    </row>
    <row r="27" spans="1:13" ht="15.95" customHeight="1" x14ac:dyDescent="0.15">
      <c r="A27" s="397">
        <v>2</v>
      </c>
      <c r="B27" s="397">
        <v>20</v>
      </c>
      <c r="C27" s="684"/>
      <c r="D27" s="466"/>
      <c r="E27" s="407" t="s">
        <v>709</v>
      </c>
      <c r="F27" s="208" t="s">
        <v>281</v>
      </c>
      <c r="G27" s="395">
        <v>478</v>
      </c>
      <c r="H27" s="395">
        <v>0</v>
      </c>
      <c r="I27" s="395">
        <v>0</v>
      </c>
      <c r="J27" s="395">
        <v>24</v>
      </c>
      <c r="K27" s="198">
        <f t="shared" si="0"/>
        <v>502</v>
      </c>
      <c r="L27" s="397">
        <v>2</v>
      </c>
      <c r="M27" s="397">
        <v>20</v>
      </c>
    </row>
    <row r="28" spans="1:13" ht="15.95" customHeight="1" x14ac:dyDescent="0.15">
      <c r="A28" s="397">
        <v>2</v>
      </c>
      <c r="B28" s="397">
        <v>21</v>
      </c>
      <c r="C28" s="684"/>
      <c r="D28" s="466"/>
      <c r="E28" s="407" t="s">
        <v>711</v>
      </c>
      <c r="F28" s="208" t="s">
        <v>281</v>
      </c>
      <c r="G28" s="395">
        <v>5</v>
      </c>
      <c r="H28" s="395">
        <v>86</v>
      </c>
      <c r="I28" s="395">
        <v>128</v>
      </c>
      <c r="J28" s="395">
        <v>41</v>
      </c>
      <c r="K28" s="198">
        <f t="shared" si="0"/>
        <v>260</v>
      </c>
      <c r="L28" s="397">
        <v>2</v>
      </c>
      <c r="M28" s="397">
        <v>21</v>
      </c>
    </row>
    <row r="29" spans="1:13" ht="15.95" customHeight="1" x14ac:dyDescent="0.15">
      <c r="A29" s="397">
        <v>2</v>
      </c>
      <c r="B29" s="397">
        <v>22</v>
      </c>
      <c r="C29" s="684"/>
      <c r="D29" s="466"/>
      <c r="E29" s="407" t="s">
        <v>135</v>
      </c>
      <c r="F29" s="208" t="s">
        <v>281</v>
      </c>
      <c r="G29" s="395">
        <v>0</v>
      </c>
      <c r="H29" s="395">
        <v>0</v>
      </c>
      <c r="I29" s="395">
        <v>173</v>
      </c>
      <c r="J29" s="395">
        <v>0</v>
      </c>
      <c r="K29" s="198">
        <f t="shared" si="0"/>
        <v>173</v>
      </c>
      <c r="L29" s="397">
        <v>2</v>
      </c>
      <c r="M29" s="397">
        <v>22</v>
      </c>
    </row>
    <row r="30" spans="1:13" ht="15.95" customHeight="1" x14ac:dyDescent="0.15">
      <c r="A30" s="397">
        <v>2</v>
      </c>
      <c r="B30" s="397">
        <v>23</v>
      </c>
      <c r="C30" s="684"/>
      <c r="D30" s="466"/>
      <c r="E30" s="407" t="s">
        <v>136</v>
      </c>
      <c r="F30" s="208" t="s">
        <v>281</v>
      </c>
      <c r="G30" s="395">
        <v>4384</v>
      </c>
      <c r="H30" s="395">
        <v>822</v>
      </c>
      <c r="I30" s="395">
        <v>3946</v>
      </c>
      <c r="J30" s="395">
        <v>1102</v>
      </c>
      <c r="K30" s="198">
        <f t="shared" si="0"/>
        <v>10254</v>
      </c>
      <c r="L30" s="397">
        <v>2</v>
      </c>
      <c r="M30" s="397">
        <v>23</v>
      </c>
    </row>
    <row r="31" spans="1:13" ht="15.95" customHeight="1" x14ac:dyDescent="0.15">
      <c r="A31" s="397">
        <v>2</v>
      </c>
      <c r="B31" s="397">
        <v>24</v>
      </c>
      <c r="C31" s="684"/>
      <c r="D31" s="466"/>
      <c r="E31" s="407" t="s">
        <v>6</v>
      </c>
      <c r="F31" s="208" t="s">
        <v>281</v>
      </c>
      <c r="G31" s="395">
        <v>0</v>
      </c>
      <c r="H31" s="395">
        <v>0</v>
      </c>
      <c r="I31" s="395">
        <v>0</v>
      </c>
      <c r="J31" s="395">
        <v>0</v>
      </c>
      <c r="K31" s="198">
        <f t="shared" si="0"/>
        <v>0</v>
      </c>
      <c r="L31" s="397">
        <v>2</v>
      </c>
      <c r="M31" s="397">
        <v>24</v>
      </c>
    </row>
    <row r="32" spans="1:13" ht="15.95" customHeight="1" x14ac:dyDescent="0.15">
      <c r="A32" s="397">
        <v>2</v>
      </c>
      <c r="B32" s="397">
        <v>25</v>
      </c>
      <c r="C32" s="684"/>
      <c r="D32" s="466"/>
      <c r="E32" s="410" t="s">
        <v>704</v>
      </c>
      <c r="F32" s="228" t="s">
        <v>281</v>
      </c>
      <c r="G32" s="395">
        <v>1788</v>
      </c>
      <c r="H32" s="395">
        <v>50</v>
      </c>
      <c r="I32" s="395">
        <v>450</v>
      </c>
      <c r="J32" s="395">
        <v>20</v>
      </c>
      <c r="K32" s="198">
        <f t="shared" si="0"/>
        <v>2308</v>
      </c>
      <c r="L32" s="397">
        <v>2</v>
      </c>
      <c r="M32" s="397">
        <v>25</v>
      </c>
    </row>
    <row r="33" spans="1:13" ht="24" customHeight="1" x14ac:dyDescent="0.15">
      <c r="A33" s="397">
        <v>2</v>
      </c>
      <c r="B33" s="397">
        <v>26</v>
      </c>
      <c r="C33" s="586" t="s">
        <v>1582</v>
      </c>
      <c r="D33" s="686"/>
      <c r="E33" s="686"/>
      <c r="F33" s="228" t="s">
        <v>281</v>
      </c>
      <c r="G33" s="395">
        <v>578181</v>
      </c>
      <c r="H33" s="395">
        <v>66848</v>
      </c>
      <c r="I33" s="395">
        <v>108841</v>
      </c>
      <c r="J33" s="395">
        <v>77997</v>
      </c>
      <c r="K33" s="198">
        <f t="shared" si="0"/>
        <v>831867</v>
      </c>
      <c r="L33" s="397">
        <v>2</v>
      </c>
      <c r="M33" s="397">
        <v>26</v>
      </c>
    </row>
    <row r="34" spans="1:13" ht="20.25" customHeight="1" x14ac:dyDescent="0.15">
      <c r="A34" s="397">
        <v>2</v>
      </c>
      <c r="B34" s="397">
        <v>27</v>
      </c>
      <c r="C34" s="678" t="s">
        <v>1607</v>
      </c>
      <c r="D34" s="679"/>
      <c r="E34" s="679"/>
      <c r="F34" s="228" t="s">
        <v>281</v>
      </c>
      <c r="G34" s="395">
        <v>133133</v>
      </c>
      <c r="H34" s="395">
        <v>17211</v>
      </c>
      <c r="I34" s="395">
        <v>22163</v>
      </c>
      <c r="J34" s="395">
        <v>15063</v>
      </c>
      <c r="K34" s="198">
        <f t="shared" si="0"/>
        <v>187570</v>
      </c>
      <c r="L34" s="397">
        <v>2</v>
      </c>
      <c r="M34" s="397">
        <v>27</v>
      </c>
    </row>
    <row r="35" spans="1:13" ht="15.95" customHeight="1" x14ac:dyDescent="0.15">
      <c r="A35" s="397">
        <v>2</v>
      </c>
      <c r="B35" s="397">
        <v>28</v>
      </c>
      <c r="C35" s="678" t="s">
        <v>1583</v>
      </c>
      <c r="D35" s="679"/>
      <c r="E35" s="679"/>
      <c r="F35" s="228" t="s">
        <v>281</v>
      </c>
      <c r="G35" s="395"/>
      <c r="H35" s="395"/>
      <c r="I35" s="395"/>
      <c r="J35" s="395"/>
      <c r="K35" s="198">
        <f t="shared" si="0"/>
        <v>0</v>
      </c>
      <c r="L35" s="397">
        <v>2</v>
      </c>
      <c r="M35" s="397">
        <v>28</v>
      </c>
    </row>
    <row r="36" spans="1:13" ht="15.95" customHeight="1" x14ac:dyDescent="0.15">
      <c r="A36" s="397">
        <v>2</v>
      </c>
      <c r="B36" s="397">
        <v>29</v>
      </c>
      <c r="C36" s="678" t="s">
        <v>1584</v>
      </c>
      <c r="D36" s="679"/>
      <c r="E36" s="679"/>
      <c r="F36" s="228" t="s">
        <v>281</v>
      </c>
      <c r="G36" s="395"/>
      <c r="H36" s="395"/>
      <c r="I36" s="395"/>
      <c r="J36" s="395"/>
      <c r="K36" s="198">
        <f t="shared" si="0"/>
        <v>0</v>
      </c>
      <c r="L36" s="397">
        <v>2</v>
      </c>
      <c r="M36" s="397">
        <v>29</v>
      </c>
    </row>
    <row r="37" spans="1:13" ht="15.95" customHeight="1" x14ac:dyDescent="0.15">
      <c r="A37" s="397">
        <v>2</v>
      </c>
      <c r="B37" s="397">
        <v>30</v>
      </c>
      <c r="C37" s="678" t="s">
        <v>1585</v>
      </c>
      <c r="D37" s="679"/>
      <c r="E37" s="679"/>
      <c r="F37" s="228" t="s">
        <v>281</v>
      </c>
      <c r="G37" s="395">
        <v>223100</v>
      </c>
      <c r="H37" s="395">
        <v>24900</v>
      </c>
      <c r="I37" s="395">
        <v>47400</v>
      </c>
      <c r="J37" s="395">
        <v>30300</v>
      </c>
      <c r="K37" s="198">
        <f t="shared" si="0"/>
        <v>325700</v>
      </c>
      <c r="L37" s="397">
        <v>2</v>
      </c>
      <c r="M37" s="397">
        <v>30</v>
      </c>
    </row>
    <row r="38" spans="1:13" ht="15.95" customHeight="1" x14ac:dyDescent="0.15">
      <c r="A38" s="397">
        <v>2</v>
      </c>
      <c r="B38" s="397">
        <v>31</v>
      </c>
      <c r="C38" s="678" t="s">
        <v>1586</v>
      </c>
      <c r="D38" s="679"/>
      <c r="E38" s="679"/>
      <c r="F38" s="228" t="s">
        <v>281</v>
      </c>
      <c r="G38" s="395"/>
      <c r="H38" s="395"/>
      <c r="I38" s="395"/>
      <c r="J38" s="395"/>
      <c r="K38" s="198">
        <f t="shared" si="0"/>
        <v>0</v>
      </c>
      <c r="L38" s="397">
        <v>2</v>
      </c>
      <c r="M38" s="397">
        <v>31</v>
      </c>
    </row>
    <row r="39" spans="1:13" ht="15.95" customHeight="1" x14ac:dyDescent="0.15">
      <c r="A39" s="397">
        <v>2</v>
      </c>
      <c r="B39" s="397">
        <v>33</v>
      </c>
      <c r="C39" s="437" t="s">
        <v>1559</v>
      </c>
      <c r="D39" s="687" t="s">
        <v>1587</v>
      </c>
      <c r="E39" s="688"/>
      <c r="F39" s="208" t="s">
        <v>281</v>
      </c>
      <c r="G39" s="395">
        <v>718595</v>
      </c>
      <c r="H39" s="395">
        <v>93250</v>
      </c>
      <c r="I39" s="395">
        <v>188812</v>
      </c>
      <c r="J39" s="395">
        <v>101554</v>
      </c>
      <c r="K39" s="198">
        <f t="shared" si="0"/>
        <v>1102211</v>
      </c>
      <c r="L39" s="397">
        <v>2</v>
      </c>
      <c r="M39" s="397">
        <v>33</v>
      </c>
    </row>
    <row r="40" spans="1:13" ht="15.95" customHeight="1" x14ac:dyDescent="0.15">
      <c r="A40" s="397">
        <v>2</v>
      </c>
      <c r="B40" s="397">
        <v>34</v>
      </c>
      <c r="C40" s="603" t="s">
        <v>631</v>
      </c>
      <c r="D40" s="680" t="s">
        <v>630</v>
      </c>
      <c r="E40" s="414" t="s">
        <v>713</v>
      </c>
      <c r="F40" s="208" t="s">
        <v>281</v>
      </c>
      <c r="G40" s="395">
        <v>45919</v>
      </c>
      <c r="H40" s="395">
        <v>3076</v>
      </c>
      <c r="I40" s="395">
        <v>6154</v>
      </c>
      <c r="J40" s="395">
        <v>2057</v>
      </c>
      <c r="K40" s="198">
        <f t="shared" si="0"/>
        <v>57206</v>
      </c>
      <c r="L40" s="397">
        <v>2</v>
      </c>
      <c r="M40" s="397">
        <v>34</v>
      </c>
    </row>
    <row r="41" spans="1:13" ht="15.95" customHeight="1" x14ac:dyDescent="0.15">
      <c r="A41" s="397">
        <v>2</v>
      </c>
      <c r="B41" s="397">
        <v>35</v>
      </c>
      <c r="C41" s="603"/>
      <c r="D41" s="681"/>
      <c r="E41" s="414" t="s">
        <v>1473</v>
      </c>
      <c r="F41" s="208" t="s">
        <v>281</v>
      </c>
      <c r="G41" s="395">
        <v>223100</v>
      </c>
      <c r="H41" s="395">
        <v>24900</v>
      </c>
      <c r="I41" s="395">
        <v>47400</v>
      </c>
      <c r="J41" s="395">
        <v>30300</v>
      </c>
      <c r="K41" s="198">
        <f t="shared" si="0"/>
        <v>325700</v>
      </c>
      <c r="L41" s="397">
        <v>2</v>
      </c>
      <c r="M41" s="397">
        <v>35</v>
      </c>
    </row>
    <row r="42" spans="1:13" ht="15.95" customHeight="1" x14ac:dyDescent="0.15">
      <c r="A42" s="397">
        <v>2</v>
      </c>
      <c r="B42" s="397">
        <v>36</v>
      </c>
      <c r="C42" s="603"/>
      <c r="D42" s="681"/>
      <c r="E42" s="414" t="s">
        <v>1474</v>
      </c>
      <c r="F42" s="208" t="s">
        <v>281</v>
      </c>
      <c r="G42" s="395">
        <v>52270</v>
      </c>
      <c r="H42" s="395">
        <v>0</v>
      </c>
      <c r="I42" s="395">
        <v>0</v>
      </c>
      <c r="J42" s="395">
        <v>0</v>
      </c>
      <c r="K42" s="198">
        <f t="shared" si="0"/>
        <v>52270</v>
      </c>
      <c r="L42" s="397">
        <v>2</v>
      </c>
      <c r="M42" s="397">
        <v>36</v>
      </c>
    </row>
    <row r="43" spans="1:13" ht="15.95" customHeight="1" x14ac:dyDescent="0.15">
      <c r="A43" s="397">
        <v>2</v>
      </c>
      <c r="B43" s="397">
        <v>37</v>
      </c>
      <c r="C43" s="603"/>
      <c r="D43" s="681"/>
      <c r="E43" s="414" t="s">
        <v>81</v>
      </c>
      <c r="F43" s="208" t="s">
        <v>281</v>
      </c>
      <c r="G43" s="395"/>
      <c r="H43" s="395"/>
      <c r="I43" s="395"/>
      <c r="J43" s="395"/>
      <c r="K43" s="198">
        <f t="shared" si="0"/>
        <v>0</v>
      </c>
      <c r="L43" s="397">
        <v>2</v>
      </c>
      <c r="M43" s="397">
        <v>37</v>
      </c>
    </row>
    <row r="44" spans="1:13" ht="15.95" customHeight="1" x14ac:dyDescent="0.15">
      <c r="A44" s="397">
        <v>2</v>
      </c>
      <c r="B44" s="397">
        <v>38</v>
      </c>
      <c r="C44" s="603"/>
      <c r="D44" s="681"/>
      <c r="E44" s="414" t="s">
        <v>711</v>
      </c>
      <c r="F44" s="208" t="s">
        <v>281</v>
      </c>
      <c r="G44" s="395">
        <v>61</v>
      </c>
      <c r="H44" s="395">
        <v>1082</v>
      </c>
      <c r="I44" s="395">
        <v>2370</v>
      </c>
      <c r="J44" s="395">
        <v>517</v>
      </c>
      <c r="K44" s="198">
        <f t="shared" si="0"/>
        <v>4030</v>
      </c>
      <c r="L44" s="397">
        <v>2</v>
      </c>
      <c r="M44" s="397">
        <v>38</v>
      </c>
    </row>
    <row r="45" spans="1:13" ht="15.95" customHeight="1" x14ac:dyDescent="0.15">
      <c r="A45" s="397">
        <v>2</v>
      </c>
      <c r="B45" s="397">
        <v>39</v>
      </c>
      <c r="C45" s="603"/>
      <c r="D45" s="681"/>
      <c r="E45" s="414" t="s">
        <v>4</v>
      </c>
      <c r="F45" s="208" t="s">
        <v>281</v>
      </c>
      <c r="G45" s="395"/>
      <c r="H45" s="395"/>
      <c r="I45" s="395"/>
      <c r="J45" s="395"/>
      <c r="K45" s="198">
        <f t="shared" si="0"/>
        <v>0</v>
      </c>
      <c r="L45" s="397">
        <v>2</v>
      </c>
      <c r="M45" s="397">
        <v>39</v>
      </c>
    </row>
    <row r="46" spans="1:13" ht="15.95" customHeight="1" x14ac:dyDescent="0.15">
      <c r="A46" s="397">
        <v>2</v>
      </c>
      <c r="B46" s="397">
        <v>40</v>
      </c>
      <c r="C46" s="603"/>
      <c r="D46" s="682"/>
      <c r="E46" s="414" t="s">
        <v>1475</v>
      </c>
      <c r="F46" s="208" t="s">
        <v>281</v>
      </c>
      <c r="G46" s="395"/>
      <c r="H46" s="395"/>
      <c r="I46" s="395"/>
      <c r="J46" s="395"/>
      <c r="K46" s="198">
        <f t="shared" si="0"/>
        <v>0</v>
      </c>
      <c r="L46" s="397">
        <v>2</v>
      </c>
      <c r="M46" s="397">
        <v>40</v>
      </c>
    </row>
    <row r="47" spans="1:13" ht="15.95" customHeight="1" x14ac:dyDescent="0.15">
      <c r="A47" s="397">
        <v>2</v>
      </c>
      <c r="B47" s="397">
        <v>41</v>
      </c>
      <c r="C47" s="603"/>
      <c r="D47" s="687" t="s">
        <v>1550</v>
      </c>
      <c r="E47" s="688"/>
      <c r="F47" s="208" t="s">
        <v>281</v>
      </c>
      <c r="G47" s="395">
        <v>140810</v>
      </c>
      <c r="H47" s="395">
        <v>18359</v>
      </c>
      <c r="I47" s="395">
        <v>29695</v>
      </c>
      <c r="J47" s="395">
        <v>16805</v>
      </c>
      <c r="K47" s="198">
        <f t="shared" si="0"/>
        <v>205669</v>
      </c>
      <c r="L47" s="397">
        <v>2</v>
      </c>
      <c r="M47" s="397">
        <v>41</v>
      </c>
    </row>
    <row r="48" spans="1:13" ht="15.95" customHeight="1" x14ac:dyDescent="0.15">
      <c r="A48" s="397">
        <v>2</v>
      </c>
      <c r="B48" s="397">
        <v>42</v>
      </c>
      <c r="C48" s="603"/>
      <c r="D48" s="473" t="s">
        <v>629</v>
      </c>
      <c r="E48" s="407" t="s">
        <v>713</v>
      </c>
      <c r="F48" s="208" t="s">
        <v>281</v>
      </c>
      <c r="G48" s="395">
        <v>3288</v>
      </c>
      <c r="H48" s="395">
        <v>451</v>
      </c>
      <c r="I48" s="395">
        <v>876</v>
      </c>
      <c r="J48" s="395">
        <v>578</v>
      </c>
      <c r="K48" s="198">
        <f t="shared" si="0"/>
        <v>5193</v>
      </c>
      <c r="L48" s="397">
        <v>2</v>
      </c>
      <c r="M48" s="397">
        <v>42</v>
      </c>
    </row>
    <row r="49" spans="1:13" ht="15.95" customHeight="1" x14ac:dyDescent="0.15">
      <c r="A49" s="397">
        <v>2</v>
      </c>
      <c r="B49" s="397">
        <v>43</v>
      </c>
      <c r="C49" s="603"/>
      <c r="D49" s="474"/>
      <c r="E49" s="407" t="s">
        <v>1473</v>
      </c>
      <c r="F49" s="208" t="s">
        <v>281</v>
      </c>
      <c r="G49" s="395"/>
      <c r="H49" s="395"/>
      <c r="I49" s="395"/>
      <c r="J49" s="395"/>
      <c r="K49" s="198">
        <f t="shared" si="0"/>
        <v>0</v>
      </c>
      <c r="L49" s="397">
        <v>2</v>
      </c>
      <c r="M49" s="397">
        <v>43</v>
      </c>
    </row>
    <row r="50" spans="1:13" ht="15.95" customHeight="1" x14ac:dyDescent="0.15">
      <c r="A50" s="397">
        <v>2</v>
      </c>
      <c r="B50" s="397">
        <v>44</v>
      </c>
      <c r="C50" s="603"/>
      <c r="D50" s="474"/>
      <c r="E50" s="407" t="s">
        <v>1474</v>
      </c>
      <c r="F50" s="208" t="s">
        <v>281</v>
      </c>
      <c r="G50" s="395"/>
      <c r="H50" s="395"/>
      <c r="I50" s="395"/>
      <c r="J50" s="395"/>
      <c r="K50" s="198">
        <f t="shared" si="0"/>
        <v>0</v>
      </c>
      <c r="L50" s="397">
        <v>2</v>
      </c>
      <c r="M50" s="397">
        <v>44</v>
      </c>
    </row>
    <row r="51" spans="1:13" s="425" customFormat="1" ht="15.95" customHeight="1" x14ac:dyDescent="0.15">
      <c r="A51" s="397">
        <v>2</v>
      </c>
      <c r="B51" s="397">
        <v>45</v>
      </c>
      <c r="C51" s="603"/>
      <c r="D51" s="474"/>
      <c r="E51" s="407" t="s">
        <v>711</v>
      </c>
      <c r="F51" s="208" t="s">
        <v>281</v>
      </c>
      <c r="G51" s="395">
        <v>5</v>
      </c>
      <c r="H51" s="395">
        <v>83</v>
      </c>
      <c r="I51" s="395">
        <v>128</v>
      </c>
      <c r="J51" s="395">
        <v>41</v>
      </c>
      <c r="K51" s="198">
        <f t="shared" si="0"/>
        <v>257</v>
      </c>
      <c r="L51" s="397">
        <v>2</v>
      </c>
      <c r="M51" s="397">
        <v>45</v>
      </c>
    </row>
    <row r="52" spans="1:13" ht="15.95" customHeight="1" x14ac:dyDescent="0.15">
      <c r="A52" s="397">
        <v>2</v>
      </c>
      <c r="B52" s="397">
        <v>46</v>
      </c>
      <c r="C52" s="229"/>
      <c r="D52" s="475"/>
      <c r="E52" s="414" t="s">
        <v>706</v>
      </c>
      <c r="F52" s="230" t="s">
        <v>281</v>
      </c>
      <c r="G52" s="395"/>
      <c r="H52" s="395"/>
      <c r="I52" s="395"/>
      <c r="J52" s="395"/>
      <c r="K52" s="198">
        <f t="shared" si="0"/>
        <v>0</v>
      </c>
      <c r="L52" s="397">
        <v>2</v>
      </c>
      <c r="M52" s="397">
        <v>46</v>
      </c>
    </row>
    <row r="53" spans="1:13" ht="15.95" customHeight="1" x14ac:dyDescent="0.15">
      <c r="A53" s="397">
        <v>2</v>
      </c>
      <c r="B53" s="397">
        <v>49</v>
      </c>
      <c r="C53" s="438" t="s">
        <v>1560</v>
      </c>
      <c r="D53" s="231"/>
      <c r="E53" s="415" t="s">
        <v>1553</v>
      </c>
      <c r="F53" s="230" t="s">
        <v>281</v>
      </c>
      <c r="G53" s="395">
        <v>0</v>
      </c>
      <c r="H53" s="395">
        <v>4838</v>
      </c>
      <c r="I53" s="395">
        <v>0</v>
      </c>
      <c r="J53" s="395">
        <v>0</v>
      </c>
      <c r="K53" s="198">
        <f t="shared" si="0"/>
        <v>4838</v>
      </c>
      <c r="L53" s="397">
        <v>2</v>
      </c>
      <c r="M53" s="397">
        <v>49</v>
      </c>
    </row>
    <row r="54" spans="1:13" ht="15.95" customHeight="1" x14ac:dyDescent="0.15">
      <c r="A54" s="397">
        <v>2</v>
      </c>
      <c r="B54" s="397">
        <v>50</v>
      </c>
      <c r="C54" s="525" t="s">
        <v>804</v>
      </c>
      <c r="D54" s="455"/>
      <c r="E54" s="415" t="s">
        <v>1554</v>
      </c>
      <c r="F54" s="230" t="s">
        <v>281</v>
      </c>
      <c r="G54" s="395">
        <v>0</v>
      </c>
      <c r="H54" s="395">
        <v>756</v>
      </c>
      <c r="I54" s="395">
        <v>0</v>
      </c>
      <c r="J54" s="395">
        <v>0</v>
      </c>
      <c r="K54" s="198">
        <f t="shared" si="0"/>
        <v>756</v>
      </c>
      <c r="L54" s="397">
        <v>2</v>
      </c>
      <c r="M54" s="397">
        <v>50</v>
      </c>
    </row>
    <row r="55" spans="1:13" ht="15.95" customHeight="1" x14ac:dyDescent="0.15">
      <c r="F55" s="233"/>
      <c r="M55" s="185"/>
    </row>
    <row r="56" spans="1:13" ht="15.95" customHeight="1" x14ac:dyDescent="0.15">
      <c r="F56" s="233"/>
      <c r="M56" s="185"/>
    </row>
  </sheetData>
  <mergeCells count="19">
    <mergeCell ref="C54:D54"/>
    <mergeCell ref="C37:E37"/>
    <mergeCell ref="C38:E38"/>
    <mergeCell ref="D39:E39"/>
    <mergeCell ref="C40:C51"/>
    <mergeCell ref="D40:D46"/>
    <mergeCell ref="D47:E47"/>
    <mergeCell ref="D48:D52"/>
    <mergeCell ref="C36:E36"/>
    <mergeCell ref="D1:E1"/>
    <mergeCell ref="D8:E8"/>
    <mergeCell ref="C9:C20"/>
    <mergeCell ref="D9:D21"/>
    <mergeCell ref="D22:E22"/>
    <mergeCell ref="C23:C32"/>
    <mergeCell ref="D23:D32"/>
    <mergeCell ref="C33:E33"/>
    <mergeCell ref="C34:E34"/>
    <mergeCell ref="C35:E35"/>
  </mergeCells>
  <phoneticPr fontId="2"/>
  <pageMargins left="0.78740157480314965" right="0.78740157480314965" top="0.78740157480314965" bottom="0.39370078740157483" header="0.19685039370078741" footer="0.19685039370078741"/>
  <pageSetup paperSize="9" scale="95" fitToHeight="0" pageOrder="overThenDown"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S821"/>
  <sheetViews>
    <sheetView showZeros="0" zoomScale="110" zoomScaleNormal="110" workbookViewId="0">
      <selection activeCell="S17" sqref="S17"/>
    </sheetView>
  </sheetViews>
  <sheetFormatPr defaultRowHeight="12" customHeight="1" x14ac:dyDescent="0.15"/>
  <cols>
    <col min="1" max="1" width="4.375" style="3" customWidth="1"/>
    <col min="2" max="3" width="4.125" style="3" customWidth="1"/>
    <col min="4" max="5" width="4.625" style="17" customWidth="1"/>
    <col min="6" max="6" width="3.625" style="17" customWidth="1"/>
    <col min="7" max="7" width="7.625" style="17" customWidth="1"/>
    <col min="8" max="8" width="9.625" style="17" customWidth="1"/>
    <col min="9" max="9" width="6.625" style="17" customWidth="1"/>
    <col min="10" max="14" width="9.125" style="3" customWidth="1"/>
    <col min="15" max="15" width="11" style="3" bestFit="1" customWidth="1"/>
    <col min="16" max="16384" width="9" style="3"/>
  </cols>
  <sheetData>
    <row r="1" spans="1:16" s="1" customFormat="1" ht="14.1" customHeight="1" x14ac:dyDescent="0.15">
      <c r="C1" s="8"/>
      <c r="D1" s="8"/>
      <c r="E1" s="773" t="s">
        <v>806</v>
      </c>
      <c r="F1" s="774"/>
      <c r="G1" s="775"/>
      <c r="H1" s="8"/>
      <c r="I1" s="8"/>
    </row>
    <row r="2" spans="1:16" s="2" customFormat="1" ht="9.9499999999999993" customHeight="1" x14ac:dyDescent="0.15">
      <c r="D2" s="9"/>
      <c r="E2" s="35"/>
      <c r="F2" s="36"/>
      <c r="G2" s="36"/>
      <c r="H2" s="36"/>
      <c r="I2" s="9"/>
    </row>
    <row r="3" spans="1:16" s="2" customFormat="1" ht="14.1" customHeight="1" x14ac:dyDescent="0.15">
      <c r="C3" s="2" t="s">
        <v>807</v>
      </c>
      <c r="D3" s="9"/>
      <c r="E3" s="9"/>
      <c r="F3" s="9"/>
      <c r="G3" s="9"/>
      <c r="H3" s="9"/>
      <c r="I3" s="9"/>
    </row>
    <row r="4" spans="1:16" s="2" customFormat="1" ht="9.9499999999999993" customHeight="1" x14ac:dyDescent="0.15">
      <c r="D4" s="9"/>
      <c r="E4" s="9"/>
      <c r="F4" s="9"/>
      <c r="G4" s="9"/>
      <c r="H4" s="9"/>
      <c r="I4" s="9"/>
    </row>
    <row r="5" spans="1:16" s="2" customFormat="1" ht="14.1" customHeight="1" x14ac:dyDescent="0.15">
      <c r="D5" s="9" t="s">
        <v>808</v>
      </c>
      <c r="E5" s="9"/>
      <c r="F5" s="9"/>
      <c r="G5" s="9"/>
      <c r="H5" s="9"/>
      <c r="I5" s="9"/>
    </row>
    <row r="6" spans="1:16" ht="9.9499999999999993" customHeight="1" x14ac:dyDescent="0.15"/>
    <row r="7" spans="1:16" ht="20.100000000000001" customHeight="1" x14ac:dyDescent="0.15">
      <c r="A7" s="5" t="s">
        <v>809</v>
      </c>
      <c r="B7" s="5" t="s">
        <v>107</v>
      </c>
      <c r="C7" s="5" t="s">
        <v>108</v>
      </c>
      <c r="D7" s="69" t="s">
        <v>810</v>
      </c>
      <c r="E7" s="46"/>
      <c r="F7" s="46"/>
      <c r="G7" s="46"/>
      <c r="H7" s="40"/>
      <c r="I7" s="70" t="s">
        <v>811</v>
      </c>
      <c r="J7" s="60" t="s">
        <v>116</v>
      </c>
      <c r="K7" s="60" t="s">
        <v>117</v>
      </c>
      <c r="L7" s="60" t="s">
        <v>118</v>
      </c>
      <c r="M7" s="60" t="s">
        <v>119</v>
      </c>
      <c r="N7" s="60" t="s">
        <v>120</v>
      </c>
      <c r="O7" s="337" t="s">
        <v>1504</v>
      </c>
    </row>
    <row r="8" spans="1:16" ht="12" customHeight="1" x14ac:dyDescent="0.15">
      <c r="A8" s="3">
        <v>10</v>
      </c>
      <c r="B8" s="3">
        <v>1</v>
      </c>
      <c r="C8" s="3">
        <v>1</v>
      </c>
      <c r="D8" s="10" t="s">
        <v>812</v>
      </c>
      <c r="E8" s="690" t="s">
        <v>813</v>
      </c>
      <c r="F8" s="690"/>
      <c r="G8" s="690"/>
      <c r="H8" s="690"/>
      <c r="I8" s="711"/>
      <c r="J8" s="348">
        <v>4050210</v>
      </c>
      <c r="K8" s="348">
        <v>4080905</v>
      </c>
      <c r="L8" s="348">
        <v>4011114</v>
      </c>
      <c r="M8" s="348">
        <v>3620930</v>
      </c>
      <c r="N8" s="348">
        <v>4041207</v>
      </c>
      <c r="O8" s="349">
        <f t="shared" ref="O8:O39" si="0">SUM(J8:N8)</f>
        <v>19804366</v>
      </c>
      <c r="P8" s="122"/>
    </row>
    <row r="9" spans="1:16" ht="12" customHeight="1" x14ac:dyDescent="0.15">
      <c r="A9" s="3">
        <v>10</v>
      </c>
      <c r="B9" s="3">
        <v>1</v>
      </c>
      <c r="C9" s="3">
        <v>2</v>
      </c>
      <c r="D9" s="10" t="s">
        <v>814</v>
      </c>
      <c r="E9" s="690" t="s">
        <v>815</v>
      </c>
      <c r="F9" s="690"/>
      <c r="G9" s="690"/>
      <c r="H9" s="690"/>
      <c r="I9" s="711"/>
      <c r="J9" s="348">
        <v>4100401</v>
      </c>
      <c r="K9" s="348">
        <v>4100401</v>
      </c>
      <c r="L9" s="348">
        <v>4051001</v>
      </c>
      <c r="M9" s="348">
        <v>4021001</v>
      </c>
      <c r="N9" s="348">
        <v>4100401</v>
      </c>
      <c r="O9" s="349">
        <f t="shared" si="0"/>
        <v>20373205</v>
      </c>
      <c r="P9" s="122"/>
    </row>
    <row r="10" spans="1:16" ht="12" customHeight="1" x14ac:dyDescent="0.15">
      <c r="A10" s="3">
        <v>10</v>
      </c>
      <c r="B10" s="3">
        <v>1</v>
      </c>
      <c r="C10" s="3">
        <v>3</v>
      </c>
      <c r="D10" s="10" t="s">
        <v>816</v>
      </c>
      <c r="E10" s="690" t="s">
        <v>817</v>
      </c>
      <c r="F10" s="690"/>
      <c r="G10" s="690"/>
      <c r="H10" s="690"/>
      <c r="I10" s="711"/>
      <c r="J10" s="348">
        <v>4030924</v>
      </c>
      <c r="K10" s="348">
        <v>4010401</v>
      </c>
      <c r="L10" s="348">
        <v>4010401</v>
      </c>
      <c r="M10" s="348">
        <v>3610319</v>
      </c>
      <c r="N10" s="348">
        <v>4040401</v>
      </c>
      <c r="O10" s="349">
        <f t="shared" si="0"/>
        <v>19702446</v>
      </c>
      <c r="P10" s="122"/>
    </row>
    <row r="11" spans="1:16" ht="12" customHeight="1" x14ac:dyDescent="0.15">
      <c r="A11" s="3">
        <v>10</v>
      </c>
      <c r="B11" s="3">
        <v>1</v>
      </c>
      <c r="C11" s="3">
        <v>4</v>
      </c>
      <c r="D11" s="10" t="s">
        <v>818</v>
      </c>
      <c r="E11" s="776" t="s">
        <v>819</v>
      </c>
      <c r="F11" s="776"/>
      <c r="G11" s="776"/>
      <c r="H11" s="777"/>
      <c r="I11" s="328" t="s">
        <v>820</v>
      </c>
      <c r="J11" s="348">
        <v>3</v>
      </c>
      <c r="K11" s="348">
        <v>2</v>
      </c>
      <c r="L11" s="348">
        <v>2</v>
      </c>
      <c r="M11" s="348">
        <v>1</v>
      </c>
      <c r="N11" s="348">
        <v>2</v>
      </c>
      <c r="O11" s="349">
        <f t="shared" si="0"/>
        <v>10</v>
      </c>
      <c r="P11" s="122"/>
    </row>
    <row r="12" spans="1:16" ht="12" customHeight="1" x14ac:dyDescent="0.15">
      <c r="A12" s="3">
        <v>10</v>
      </c>
      <c r="B12" s="3">
        <v>1</v>
      </c>
      <c r="C12" s="3">
        <v>5</v>
      </c>
      <c r="D12" s="71"/>
      <c r="E12" s="72"/>
      <c r="F12" s="72"/>
      <c r="G12" s="72"/>
      <c r="H12" s="72"/>
      <c r="I12" s="334"/>
      <c r="J12" s="348">
        <v>0</v>
      </c>
      <c r="K12" s="348">
        <v>0</v>
      </c>
      <c r="L12" s="348">
        <v>0</v>
      </c>
      <c r="M12" s="348">
        <v>0</v>
      </c>
      <c r="N12" s="348">
        <v>0</v>
      </c>
      <c r="O12" s="349">
        <f t="shared" si="0"/>
        <v>0</v>
      </c>
      <c r="P12" s="122"/>
    </row>
    <row r="13" spans="1:16" ht="12" customHeight="1" x14ac:dyDescent="0.15">
      <c r="A13" s="3">
        <v>10</v>
      </c>
      <c r="B13" s="3">
        <v>1</v>
      </c>
      <c r="C13" s="3">
        <v>6</v>
      </c>
      <c r="D13" s="73"/>
      <c r="E13" s="74"/>
      <c r="F13" s="74"/>
      <c r="G13" s="74"/>
      <c r="H13" s="74"/>
      <c r="I13" s="334"/>
      <c r="J13" s="348">
        <v>0</v>
      </c>
      <c r="K13" s="348">
        <v>0</v>
      </c>
      <c r="L13" s="348">
        <v>0</v>
      </c>
      <c r="M13" s="348">
        <v>0</v>
      </c>
      <c r="N13" s="348">
        <v>0</v>
      </c>
      <c r="O13" s="349">
        <f t="shared" si="0"/>
        <v>0</v>
      </c>
      <c r="P13" s="122"/>
    </row>
    <row r="14" spans="1:16" ht="12" customHeight="1" x14ac:dyDescent="0.15">
      <c r="A14" s="3">
        <v>10</v>
      </c>
      <c r="B14" s="3">
        <v>1</v>
      </c>
      <c r="C14" s="3">
        <v>7</v>
      </c>
      <c r="D14" s="11"/>
      <c r="E14" s="16" t="s">
        <v>821</v>
      </c>
      <c r="F14" s="708" t="s">
        <v>822</v>
      </c>
      <c r="G14" s="708"/>
      <c r="H14" s="708"/>
      <c r="I14" s="338" t="s">
        <v>823</v>
      </c>
      <c r="J14" s="348">
        <v>23664</v>
      </c>
      <c r="K14" s="348">
        <v>4852</v>
      </c>
      <c r="L14" s="348">
        <v>8745</v>
      </c>
      <c r="M14" s="348">
        <v>5562</v>
      </c>
      <c r="N14" s="348">
        <v>18852</v>
      </c>
      <c r="O14" s="349">
        <f t="shared" si="0"/>
        <v>61675</v>
      </c>
      <c r="P14" s="122"/>
    </row>
    <row r="15" spans="1:16" ht="12" customHeight="1" x14ac:dyDescent="0.15">
      <c r="A15" s="3">
        <v>10</v>
      </c>
      <c r="B15" s="3">
        <v>1</v>
      </c>
      <c r="C15" s="3">
        <v>8</v>
      </c>
      <c r="D15" s="12" t="s">
        <v>824</v>
      </c>
      <c r="E15" s="16" t="s">
        <v>825</v>
      </c>
      <c r="F15" s="690" t="s">
        <v>826</v>
      </c>
      <c r="G15" s="690"/>
      <c r="H15" s="690"/>
      <c r="I15" s="339" t="s">
        <v>823</v>
      </c>
      <c r="J15" s="348">
        <v>0</v>
      </c>
      <c r="K15" s="348">
        <v>0</v>
      </c>
      <c r="L15" s="348">
        <v>0</v>
      </c>
      <c r="M15" s="348">
        <v>0</v>
      </c>
      <c r="N15" s="348">
        <v>0</v>
      </c>
      <c r="O15" s="349">
        <f t="shared" si="0"/>
        <v>0</v>
      </c>
      <c r="P15" s="122"/>
    </row>
    <row r="16" spans="1:16" ht="12" customHeight="1" x14ac:dyDescent="0.15">
      <c r="A16" s="3">
        <v>10</v>
      </c>
      <c r="B16" s="3">
        <v>1</v>
      </c>
      <c r="C16" s="3">
        <v>9</v>
      </c>
      <c r="D16" s="12"/>
      <c r="E16" s="16" t="s">
        <v>827</v>
      </c>
      <c r="F16" s="690" t="s">
        <v>828</v>
      </c>
      <c r="G16" s="690"/>
      <c r="H16" s="690"/>
      <c r="I16" s="339" t="s">
        <v>823</v>
      </c>
      <c r="J16" s="348">
        <v>19460</v>
      </c>
      <c r="K16" s="348">
        <v>7600</v>
      </c>
      <c r="L16" s="348">
        <v>5230</v>
      </c>
      <c r="M16" s="348">
        <v>5210</v>
      </c>
      <c r="N16" s="348">
        <v>2900</v>
      </c>
      <c r="O16" s="349">
        <f t="shared" si="0"/>
        <v>40400</v>
      </c>
      <c r="P16" s="122"/>
    </row>
    <row r="17" spans="1:16" ht="12" customHeight="1" x14ac:dyDescent="0.15">
      <c r="A17" s="3">
        <v>10</v>
      </c>
      <c r="B17" s="3">
        <v>1</v>
      </c>
      <c r="C17" s="3">
        <v>10</v>
      </c>
      <c r="D17" s="12" t="s">
        <v>829</v>
      </c>
      <c r="E17" s="16" t="s">
        <v>830</v>
      </c>
      <c r="F17" s="690" t="s">
        <v>831</v>
      </c>
      <c r="G17" s="690"/>
      <c r="H17" s="690"/>
      <c r="I17" s="339" t="s">
        <v>823</v>
      </c>
      <c r="J17" s="348">
        <v>16183</v>
      </c>
      <c r="K17" s="348">
        <v>3437</v>
      </c>
      <c r="L17" s="348">
        <v>5803</v>
      </c>
      <c r="M17" s="348">
        <v>5491</v>
      </c>
      <c r="N17" s="348">
        <v>3863</v>
      </c>
      <c r="O17" s="349">
        <f t="shared" si="0"/>
        <v>34777</v>
      </c>
      <c r="P17" s="122"/>
    </row>
    <row r="18" spans="1:16" ht="12" customHeight="1" x14ac:dyDescent="0.15">
      <c r="A18" s="3">
        <v>10</v>
      </c>
      <c r="B18" s="3">
        <v>1</v>
      </c>
      <c r="C18" s="3">
        <v>11</v>
      </c>
      <c r="D18" s="12"/>
      <c r="E18" s="16" t="s">
        <v>832</v>
      </c>
      <c r="F18" s="690" t="s">
        <v>833</v>
      </c>
      <c r="G18" s="690"/>
      <c r="H18" s="690"/>
      <c r="I18" s="339" t="s">
        <v>834</v>
      </c>
      <c r="J18" s="348">
        <v>16183</v>
      </c>
      <c r="K18" s="348">
        <v>3437</v>
      </c>
      <c r="L18" s="348">
        <v>5803</v>
      </c>
      <c r="M18" s="348">
        <v>5491</v>
      </c>
      <c r="N18" s="348">
        <v>3863</v>
      </c>
      <c r="O18" s="349">
        <f t="shared" si="0"/>
        <v>34777</v>
      </c>
      <c r="P18" s="122"/>
    </row>
    <row r="19" spans="1:16" ht="12" customHeight="1" x14ac:dyDescent="0.15">
      <c r="A19" s="3">
        <v>10</v>
      </c>
      <c r="B19" s="3">
        <v>1</v>
      </c>
      <c r="C19" s="3">
        <v>12</v>
      </c>
      <c r="D19" s="12" t="s">
        <v>835</v>
      </c>
      <c r="E19" s="16" t="s">
        <v>836</v>
      </c>
      <c r="F19" s="690" t="s">
        <v>837</v>
      </c>
      <c r="G19" s="690"/>
      <c r="H19" s="690"/>
      <c r="I19" s="339" t="s">
        <v>823</v>
      </c>
      <c r="J19" s="348">
        <v>15069</v>
      </c>
      <c r="K19" s="348">
        <v>2708</v>
      </c>
      <c r="L19" s="348">
        <v>4722</v>
      </c>
      <c r="M19" s="348">
        <v>5044</v>
      </c>
      <c r="N19" s="348">
        <v>2470</v>
      </c>
      <c r="O19" s="349">
        <f t="shared" si="0"/>
        <v>30013</v>
      </c>
      <c r="P19" s="122"/>
    </row>
    <row r="20" spans="1:16" ht="12" customHeight="1" x14ac:dyDescent="0.15">
      <c r="A20" s="3">
        <v>10</v>
      </c>
      <c r="B20" s="3">
        <v>1</v>
      </c>
      <c r="C20" s="3">
        <v>13</v>
      </c>
      <c r="D20" s="12"/>
      <c r="E20" s="16" t="s">
        <v>838</v>
      </c>
      <c r="F20" s="690" t="s">
        <v>839</v>
      </c>
      <c r="G20" s="690"/>
      <c r="H20" s="690"/>
      <c r="I20" s="339" t="s">
        <v>840</v>
      </c>
      <c r="J20" s="348">
        <v>24061</v>
      </c>
      <c r="K20" s="348">
        <v>20170</v>
      </c>
      <c r="L20" s="348">
        <v>21494</v>
      </c>
      <c r="M20" s="348">
        <v>1700</v>
      </c>
      <c r="N20" s="348">
        <v>16780</v>
      </c>
      <c r="O20" s="349">
        <f t="shared" si="0"/>
        <v>84205</v>
      </c>
      <c r="P20" s="122"/>
    </row>
    <row r="21" spans="1:16" ht="12" customHeight="1" x14ac:dyDescent="0.15">
      <c r="A21" s="3">
        <v>10</v>
      </c>
      <c r="B21" s="3">
        <v>1</v>
      </c>
      <c r="C21" s="6">
        <v>14</v>
      </c>
      <c r="D21" s="12" t="s">
        <v>841</v>
      </c>
      <c r="E21" s="16" t="s">
        <v>842</v>
      </c>
      <c r="F21" s="690" t="s">
        <v>843</v>
      </c>
      <c r="G21" s="690"/>
      <c r="H21" s="690"/>
      <c r="I21" s="339" t="s">
        <v>844</v>
      </c>
      <c r="J21" s="348">
        <v>0</v>
      </c>
      <c r="K21" s="348">
        <v>0</v>
      </c>
      <c r="L21" s="348">
        <v>0</v>
      </c>
      <c r="M21" s="348">
        <v>0</v>
      </c>
      <c r="N21" s="348">
        <v>0</v>
      </c>
      <c r="O21" s="349">
        <f t="shared" si="0"/>
        <v>0</v>
      </c>
      <c r="P21" s="122"/>
    </row>
    <row r="22" spans="1:16" ht="12" customHeight="1" x14ac:dyDescent="0.15">
      <c r="A22" s="3">
        <v>10</v>
      </c>
      <c r="B22" s="3">
        <v>1</v>
      </c>
      <c r="C22" s="6">
        <v>15</v>
      </c>
      <c r="D22" s="12"/>
      <c r="E22" s="16" t="s">
        <v>845</v>
      </c>
      <c r="F22" s="690" t="s">
        <v>846</v>
      </c>
      <c r="G22" s="690"/>
      <c r="H22" s="690"/>
      <c r="I22" s="339" t="s">
        <v>840</v>
      </c>
      <c r="J22" s="348">
        <v>1161</v>
      </c>
      <c r="K22" s="348">
        <v>231</v>
      </c>
      <c r="L22" s="348">
        <v>412</v>
      </c>
      <c r="M22" s="348">
        <v>295</v>
      </c>
      <c r="N22" s="348">
        <v>230</v>
      </c>
      <c r="O22" s="349">
        <f t="shared" si="0"/>
        <v>2329</v>
      </c>
      <c r="P22" s="122"/>
    </row>
    <row r="23" spans="1:16" ht="12" customHeight="1" x14ac:dyDescent="0.15">
      <c r="A23" s="3">
        <v>10</v>
      </c>
      <c r="B23" s="3">
        <v>1</v>
      </c>
      <c r="C23" s="6">
        <v>16</v>
      </c>
      <c r="D23" s="12" t="s">
        <v>847</v>
      </c>
      <c r="E23" s="16" t="s">
        <v>598</v>
      </c>
      <c r="F23" s="690" t="s">
        <v>848</v>
      </c>
      <c r="G23" s="690"/>
      <c r="H23" s="690"/>
      <c r="I23" s="339" t="s">
        <v>849</v>
      </c>
      <c r="J23" s="348">
        <v>642</v>
      </c>
      <c r="K23" s="348">
        <v>146</v>
      </c>
      <c r="L23" s="348">
        <v>334</v>
      </c>
      <c r="M23" s="348">
        <v>283</v>
      </c>
      <c r="N23" s="348">
        <v>213</v>
      </c>
      <c r="O23" s="349">
        <f t="shared" si="0"/>
        <v>1618</v>
      </c>
      <c r="P23" s="122"/>
    </row>
    <row r="24" spans="1:16" ht="12" customHeight="1" x14ac:dyDescent="0.15">
      <c r="A24" s="3">
        <v>10</v>
      </c>
      <c r="B24" s="3">
        <v>1</v>
      </c>
      <c r="C24" s="6">
        <v>17</v>
      </c>
      <c r="D24" s="12"/>
      <c r="E24" s="14" t="s">
        <v>599</v>
      </c>
      <c r="F24" s="698" t="s">
        <v>850</v>
      </c>
      <c r="G24" s="698"/>
      <c r="H24" s="698"/>
      <c r="I24" s="339" t="s">
        <v>849</v>
      </c>
      <c r="J24" s="348">
        <v>642</v>
      </c>
      <c r="K24" s="348">
        <v>146</v>
      </c>
      <c r="L24" s="348">
        <v>334</v>
      </c>
      <c r="M24" s="348">
        <v>283</v>
      </c>
      <c r="N24" s="348">
        <v>213</v>
      </c>
      <c r="O24" s="349">
        <f t="shared" si="0"/>
        <v>1618</v>
      </c>
      <c r="P24" s="122"/>
    </row>
    <row r="25" spans="1:16" ht="12" customHeight="1" x14ac:dyDescent="0.15">
      <c r="A25" s="3">
        <v>10</v>
      </c>
      <c r="B25" s="3">
        <v>1</v>
      </c>
      <c r="C25" s="6">
        <v>18</v>
      </c>
      <c r="D25" s="778" t="s">
        <v>851</v>
      </c>
      <c r="E25" s="779"/>
      <c r="F25" s="779"/>
      <c r="G25" s="779"/>
      <c r="H25" s="779"/>
      <c r="I25" s="779"/>
      <c r="J25" s="348">
        <v>12298603</v>
      </c>
      <c r="K25" s="348">
        <v>12234436</v>
      </c>
      <c r="L25" s="348">
        <v>12125395</v>
      </c>
      <c r="M25" s="348">
        <v>11281610</v>
      </c>
      <c r="N25" s="348">
        <v>12231395</v>
      </c>
      <c r="O25" s="349">
        <f t="shared" si="0"/>
        <v>60171439</v>
      </c>
      <c r="P25" s="122"/>
    </row>
    <row r="26" spans="1:16" ht="12" customHeight="1" x14ac:dyDescent="0.15">
      <c r="A26" s="3">
        <v>10</v>
      </c>
      <c r="B26" s="3">
        <v>1</v>
      </c>
      <c r="C26" s="6">
        <v>19</v>
      </c>
      <c r="D26" s="14"/>
      <c r="E26" s="16" t="s">
        <v>852</v>
      </c>
      <c r="F26" s="708" t="s">
        <v>853</v>
      </c>
      <c r="G26" s="708"/>
      <c r="H26" s="708"/>
      <c r="I26" s="338" t="s">
        <v>854</v>
      </c>
      <c r="J26" s="348">
        <v>31151055</v>
      </c>
      <c r="K26" s="348">
        <v>4437123</v>
      </c>
      <c r="L26" s="348">
        <v>8320429</v>
      </c>
      <c r="M26" s="348">
        <v>7907387</v>
      </c>
      <c r="N26" s="348">
        <v>3837505</v>
      </c>
      <c r="O26" s="349">
        <f t="shared" si="0"/>
        <v>55653499</v>
      </c>
      <c r="P26" s="122"/>
    </row>
    <row r="27" spans="1:16" ht="12" customHeight="1" x14ac:dyDescent="0.15">
      <c r="A27" s="3">
        <v>10</v>
      </c>
      <c r="B27" s="3">
        <v>1</v>
      </c>
      <c r="C27" s="6">
        <v>20</v>
      </c>
      <c r="D27" s="14" t="s">
        <v>855</v>
      </c>
      <c r="E27" s="780" t="s">
        <v>856</v>
      </c>
      <c r="F27" s="10" t="s">
        <v>857</v>
      </c>
      <c r="G27" s="783" t="s">
        <v>858</v>
      </c>
      <c r="H27" s="783"/>
      <c r="I27" s="340" t="s">
        <v>234</v>
      </c>
      <c r="J27" s="348">
        <v>13230480</v>
      </c>
      <c r="K27" s="348">
        <v>1652311</v>
      </c>
      <c r="L27" s="348">
        <v>2933459</v>
      </c>
      <c r="M27" s="348">
        <v>2499735</v>
      </c>
      <c r="N27" s="348">
        <v>1239000</v>
      </c>
      <c r="O27" s="349">
        <f t="shared" si="0"/>
        <v>21554985</v>
      </c>
      <c r="P27" s="122"/>
    </row>
    <row r="28" spans="1:16" ht="12" customHeight="1" x14ac:dyDescent="0.15">
      <c r="A28" s="3">
        <v>10</v>
      </c>
      <c r="B28" s="3">
        <v>1</v>
      </c>
      <c r="C28" s="6">
        <v>21</v>
      </c>
      <c r="D28" s="14"/>
      <c r="E28" s="781"/>
      <c r="F28" s="10" t="s">
        <v>859</v>
      </c>
      <c r="G28" s="690" t="s">
        <v>860</v>
      </c>
      <c r="H28" s="690"/>
      <c r="I28" s="340" t="s">
        <v>234</v>
      </c>
      <c r="J28" s="348">
        <v>16059200</v>
      </c>
      <c r="K28" s="348">
        <v>2403050</v>
      </c>
      <c r="L28" s="348">
        <v>4198200</v>
      </c>
      <c r="M28" s="348">
        <v>3654939</v>
      </c>
      <c r="N28" s="348">
        <v>2131517</v>
      </c>
      <c r="O28" s="349">
        <f t="shared" si="0"/>
        <v>28446906</v>
      </c>
      <c r="P28" s="122"/>
    </row>
    <row r="29" spans="1:16" ht="12" customHeight="1" x14ac:dyDescent="0.15">
      <c r="A29" s="3">
        <v>10</v>
      </c>
      <c r="B29" s="3">
        <v>1</v>
      </c>
      <c r="C29" s="6">
        <v>22</v>
      </c>
      <c r="D29" s="15" t="s">
        <v>861</v>
      </c>
      <c r="E29" s="781"/>
      <c r="F29" s="10" t="s">
        <v>862</v>
      </c>
      <c r="G29" s="690" t="s">
        <v>863</v>
      </c>
      <c r="H29" s="690"/>
      <c r="I29" s="339" t="s">
        <v>234</v>
      </c>
      <c r="J29" s="348">
        <v>725905</v>
      </c>
      <c r="K29" s="348">
        <v>151956</v>
      </c>
      <c r="L29" s="348">
        <v>309063</v>
      </c>
      <c r="M29" s="348">
        <v>452205</v>
      </c>
      <c r="N29" s="348">
        <v>205029</v>
      </c>
      <c r="O29" s="349">
        <f t="shared" si="0"/>
        <v>1844158</v>
      </c>
      <c r="P29" s="122"/>
    </row>
    <row r="30" spans="1:16" ht="12" customHeight="1" x14ac:dyDescent="0.15">
      <c r="A30" s="3">
        <v>10</v>
      </c>
      <c r="B30" s="3">
        <v>1</v>
      </c>
      <c r="C30" s="6">
        <v>23</v>
      </c>
      <c r="D30" s="15"/>
      <c r="E30" s="781"/>
      <c r="F30" s="16" t="s">
        <v>864</v>
      </c>
      <c r="G30" s="690" t="s">
        <v>865</v>
      </c>
      <c r="H30" s="690"/>
      <c r="I30" s="339" t="s">
        <v>234</v>
      </c>
      <c r="J30" s="348">
        <v>0</v>
      </c>
      <c r="K30" s="348">
        <v>0</v>
      </c>
      <c r="L30" s="348">
        <v>0</v>
      </c>
      <c r="M30" s="348">
        <v>0</v>
      </c>
      <c r="N30" s="348">
        <v>0</v>
      </c>
      <c r="O30" s="349">
        <f t="shared" si="0"/>
        <v>0</v>
      </c>
      <c r="P30" s="122"/>
    </row>
    <row r="31" spans="1:16" ht="12" customHeight="1" x14ac:dyDescent="0.15">
      <c r="A31" s="3">
        <v>10</v>
      </c>
      <c r="B31" s="3">
        <v>1</v>
      </c>
      <c r="C31" s="6">
        <v>24</v>
      </c>
      <c r="D31" s="15"/>
      <c r="E31" s="782"/>
      <c r="F31" s="16" t="s">
        <v>866</v>
      </c>
      <c r="G31" s="690" t="s">
        <v>26</v>
      </c>
      <c r="H31" s="690"/>
      <c r="I31" s="339" t="s">
        <v>234</v>
      </c>
      <c r="J31" s="348">
        <v>1135470</v>
      </c>
      <c r="K31" s="348">
        <v>229806</v>
      </c>
      <c r="L31" s="348">
        <v>879707</v>
      </c>
      <c r="M31" s="348">
        <v>1300508</v>
      </c>
      <c r="N31" s="348">
        <v>261959</v>
      </c>
      <c r="O31" s="349">
        <f t="shared" si="0"/>
        <v>3807450</v>
      </c>
      <c r="P31" s="122"/>
    </row>
    <row r="32" spans="1:16" ht="12" customHeight="1" x14ac:dyDescent="0.15">
      <c r="A32" s="3">
        <v>10</v>
      </c>
      <c r="B32" s="3">
        <v>1</v>
      </c>
      <c r="C32" s="6">
        <v>25</v>
      </c>
      <c r="D32" s="15" t="s">
        <v>867</v>
      </c>
      <c r="E32" s="784" t="s">
        <v>868</v>
      </c>
      <c r="F32" s="10" t="s">
        <v>869</v>
      </c>
      <c r="G32" s="690" t="s">
        <v>870</v>
      </c>
      <c r="H32" s="690"/>
      <c r="I32" s="339" t="s">
        <v>234</v>
      </c>
      <c r="J32" s="348">
        <v>16942628</v>
      </c>
      <c r="K32" s="348">
        <v>3832058</v>
      </c>
      <c r="L32" s="348">
        <v>7747530</v>
      </c>
      <c r="M32" s="348">
        <v>7080971</v>
      </c>
      <c r="N32" s="348">
        <v>3161990</v>
      </c>
      <c r="O32" s="349">
        <f t="shared" si="0"/>
        <v>38765177</v>
      </c>
      <c r="P32" s="122"/>
    </row>
    <row r="33" spans="1:16" ht="12" customHeight="1" x14ac:dyDescent="0.15">
      <c r="A33" s="3">
        <v>10</v>
      </c>
      <c r="B33" s="3">
        <v>1</v>
      </c>
      <c r="C33" s="6">
        <v>26</v>
      </c>
      <c r="D33" s="15"/>
      <c r="E33" s="785"/>
      <c r="F33" s="10" t="s">
        <v>871</v>
      </c>
      <c r="G33" s="690" t="s">
        <v>97</v>
      </c>
      <c r="H33" s="690"/>
      <c r="I33" s="339" t="s">
        <v>234</v>
      </c>
      <c r="J33" s="348">
        <v>9127158</v>
      </c>
      <c r="K33" s="348">
        <v>0</v>
      </c>
      <c r="L33" s="348">
        <v>0</v>
      </c>
      <c r="M33" s="348">
        <v>0</v>
      </c>
      <c r="N33" s="348">
        <v>184197</v>
      </c>
      <c r="O33" s="349">
        <f t="shared" si="0"/>
        <v>9311355</v>
      </c>
      <c r="P33" s="122"/>
    </row>
    <row r="34" spans="1:16" s="6" customFormat="1" ht="12" customHeight="1" x14ac:dyDescent="0.15">
      <c r="A34" s="3">
        <v>10</v>
      </c>
      <c r="B34" s="3">
        <v>1</v>
      </c>
      <c r="C34" s="6">
        <v>27</v>
      </c>
      <c r="D34" s="15"/>
      <c r="E34" s="785"/>
      <c r="F34" s="38" t="s">
        <v>872</v>
      </c>
      <c r="G34" s="787" t="s">
        <v>873</v>
      </c>
      <c r="H34" s="787"/>
      <c r="I34" s="339" t="s">
        <v>234</v>
      </c>
      <c r="J34" s="348">
        <v>5081269</v>
      </c>
      <c r="K34" s="348">
        <v>0</v>
      </c>
      <c r="L34" s="348">
        <v>0</v>
      </c>
      <c r="M34" s="348">
        <v>377727</v>
      </c>
      <c r="N34" s="348">
        <v>0</v>
      </c>
      <c r="O34" s="349">
        <f t="shared" si="0"/>
        <v>5458996</v>
      </c>
      <c r="P34" s="122"/>
    </row>
    <row r="35" spans="1:16" ht="12" customHeight="1" x14ac:dyDescent="0.15">
      <c r="A35" s="3">
        <v>10</v>
      </c>
      <c r="B35" s="3">
        <v>1</v>
      </c>
      <c r="C35" s="6">
        <v>28</v>
      </c>
      <c r="D35" s="15" t="s">
        <v>98</v>
      </c>
      <c r="E35" s="785"/>
      <c r="F35" s="16" t="s">
        <v>874</v>
      </c>
      <c r="G35" s="690" t="s">
        <v>865</v>
      </c>
      <c r="H35" s="690"/>
      <c r="I35" s="339" t="s">
        <v>234</v>
      </c>
      <c r="J35" s="348">
        <v>0</v>
      </c>
      <c r="K35" s="348">
        <v>605065</v>
      </c>
      <c r="L35" s="348">
        <v>572899</v>
      </c>
      <c r="M35" s="348">
        <v>332689</v>
      </c>
      <c r="N35" s="348">
        <v>491318</v>
      </c>
      <c r="O35" s="349">
        <f t="shared" si="0"/>
        <v>2001971</v>
      </c>
      <c r="P35" s="122"/>
    </row>
    <row r="36" spans="1:16" ht="12" customHeight="1" x14ac:dyDescent="0.15">
      <c r="A36" s="3">
        <v>10</v>
      </c>
      <c r="B36" s="3">
        <v>1</v>
      </c>
      <c r="C36" s="6">
        <v>29</v>
      </c>
      <c r="D36" s="15"/>
      <c r="E36" s="786"/>
      <c r="F36" s="16" t="s">
        <v>875</v>
      </c>
      <c r="G36" s="690" t="s">
        <v>26</v>
      </c>
      <c r="H36" s="690"/>
      <c r="I36" s="339" t="s">
        <v>234</v>
      </c>
      <c r="J36" s="348">
        <v>0</v>
      </c>
      <c r="K36" s="348">
        <v>0</v>
      </c>
      <c r="L36" s="348">
        <v>0</v>
      </c>
      <c r="M36" s="348">
        <v>116000</v>
      </c>
      <c r="N36" s="348">
        <v>0</v>
      </c>
      <c r="O36" s="349">
        <f t="shared" si="0"/>
        <v>116000</v>
      </c>
      <c r="P36" s="122"/>
    </row>
    <row r="37" spans="1:16" ht="12" customHeight="1" x14ac:dyDescent="0.15">
      <c r="A37" s="3">
        <v>10</v>
      </c>
      <c r="B37" s="3">
        <v>1</v>
      </c>
      <c r="C37" s="6">
        <v>30</v>
      </c>
      <c r="D37" s="16"/>
      <c r="E37" s="16" t="s">
        <v>876</v>
      </c>
      <c r="F37" s="690" t="s">
        <v>877</v>
      </c>
      <c r="G37" s="690"/>
      <c r="H37" s="690"/>
      <c r="I37" s="339" t="s">
        <v>234</v>
      </c>
      <c r="J37" s="348">
        <v>26104006</v>
      </c>
      <c r="K37" s="348">
        <v>3757100</v>
      </c>
      <c r="L37" s="348">
        <v>5719262</v>
      </c>
      <c r="M37" s="348">
        <v>5096040</v>
      </c>
      <c r="N37" s="348">
        <v>2573870</v>
      </c>
      <c r="O37" s="349">
        <f t="shared" si="0"/>
        <v>43250278</v>
      </c>
      <c r="P37" s="122"/>
    </row>
    <row r="38" spans="1:16" ht="12" customHeight="1" x14ac:dyDescent="0.15">
      <c r="A38" s="3">
        <v>10</v>
      </c>
      <c r="B38" s="3">
        <v>1</v>
      </c>
      <c r="C38" s="6">
        <v>31</v>
      </c>
      <c r="D38" s="14"/>
      <c r="E38" s="16" t="s">
        <v>878</v>
      </c>
      <c r="F38" s="690" t="s">
        <v>879</v>
      </c>
      <c r="G38" s="690"/>
      <c r="H38" s="690"/>
      <c r="I38" s="341" t="s">
        <v>235</v>
      </c>
      <c r="J38" s="348">
        <v>139</v>
      </c>
      <c r="K38" s="348">
        <v>33</v>
      </c>
      <c r="L38" s="348">
        <v>62</v>
      </c>
      <c r="M38" s="348">
        <v>51</v>
      </c>
      <c r="N38" s="348">
        <v>31</v>
      </c>
      <c r="O38" s="349">
        <f t="shared" si="0"/>
        <v>316</v>
      </c>
      <c r="P38" s="122"/>
    </row>
    <row r="39" spans="1:16" ht="12" customHeight="1" x14ac:dyDescent="0.15">
      <c r="A39" s="3">
        <v>10</v>
      </c>
      <c r="B39" s="3">
        <v>1</v>
      </c>
      <c r="C39" s="6">
        <v>32</v>
      </c>
      <c r="D39" s="14" t="s">
        <v>880</v>
      </c>
      <c r="E39" s="784" t="s">
        <v>881</v>
      </c>
      <c r="F39" s="10" t="s">
        <v>857</v>
      </c>
      <c r="G39" s="690" t="s">
        <v>882</v>
      </c>
      <c r="H39" s="690"/>
      <c r="I39" s="339" t="s">
        <v>235</v>
      </c>
      <c r="J39" s="348">
        <v>139</v>
      </c>
      <c r="K39" s="348">
        <v>32</v>
      </c>
      <c r="L39" s="348">
        <v>62</v>
      </c>
      <c r="M39" s="348">
        <v>51</v>
      </c>
      <c r="N39" s="348">
        <v>31</v>
      </c>
      <c r="O39" s="349">
        <f t="shared" si="0"/>
        <v>315</v>
      </c>
      <c r="P39" s="122"/>
    </row>
    <row r="40" spans="1:16" ht="12" customHeight="1" x14ac:dyDescent="0.15">
      <c r="A40" s="3">
        <v>10</v>
      </c>
      <c r="B40" s="3">
        <v>1</v>
      </c>
      <c r="C40" s="6">
        <v>33</v>
      </c>
      <c r="D40" s="14"/>
      <c r="E40" s="785"/>
      <c r="F40" s="10" t="s">
        <v>883</v>
      </c>
      <c r="G40" s="690" t="s">
        <v>884</v>
      </c>
      <c r="H40" s="690"/>
      <c r="I40" s="339" t="s">
        <v>235</v>
      </c>
      <c r="J40" s="348">
        <v>0</v>
      </c>
      <c r="K40" s="348">
        <v>1</v>
      </c>
      <c r="L40" s="348">
        <v>0</v>
      </c>
      <c r="M40" s="348">
        <v>0</v>
      </c>
      <c r="N40" s="348">
        <v>0</v>
      </c>
      <c r="O40" s="349">
        <f t="shared" ref="O40:O71" si="1">SUM(J40:N40)</f>
        <v>1</v>
      </c>
      <c r="P40" s="122"/>
    </row>
    <row r="41" spans="1:16" ht="12" customHeight="1" x14ac:dyDescent="0.15">
      <c r="A41" s="3">
        <v>10</v>
      </c>
      <c r="B41" s="3">
        <v>1</v>
      </c>
      <c r="C41" s="6">
        <v>34</v>
      </c>
      <c r="D41" s="14" t="s">
        <v>885</v>
      </c>
      <c r="E41" s="786"/>
      <c r="F41" s="10" t="s">
        <v>886</v>
      </c>
      <c r="G41" s="690" t="s">
        <v>887</v>
      </c>
      <c r="H41" s="690"/>
      <c r="I41" s="339" t="s">
        <v>235</v>
      </c>
      <c r="J41" s="348">
        <v>0</v>
      </c>
      <c r="K41" s="348">
        <v>0</v>
      </c>
      <c r="L41" s="348">
        <v>0</v>
      </c>
      <c r="M41" s="348">
        <v>0</v>
      </c>
      <c r="N41" s="348">
        <v>0</v>
      </c>
      <c r="O41" s="349">
        <f t="shared" si="1"/>
        <v>0</v>
      </c>
      <c r="P41" s="122"/>
    </row>
    <row r="42" spans="1:16" ht="12" customHeight="1" x14ac:dyDescent="0.15">
      <c r="A42" s="3">
        <v>10</v>
      </c>
      <c r="B42" s="3">
        <v>1</v>
      </c>
      <c r="C42" s="6">
        <v>35</v>
      </c>
      <c r="D42" s="14"/>
      <c r="E42" s="14" t="s">
        <v>888</v>
      </c>
      <c r="F42" s="16" t="s">
        <v>889</v>
      </c>
      <c r="G42" s="690" t="s">
        <v>882</v>
      </c>
      <c r="H42" s="690"/>
      <c r="I42" s="339" t="s">
        <v>235</v>
      </c>
      <c r="J42" s="348">
        <v>0</v>
      </c>
      <c r="K42" s="348">
        <v>0</v>
      </c>
      <c r="L42" s="348">
        <v>0</v>
      </c>
      <c r="M42" s="348">
        <v>0</v>
      </c>
      <c r="N42" s="348">
        <v>0</v>
      </c>
      <c r="O42" s="349">
        <f t="shared" si="1"/>
        <v>0</v>
      </c>
      <c r="P42" s="122"/>
    </row>
    <row r="43" spans="1:16" ht="12" customHeight="1" x14ac:dyDescent="0.15">
      <c r="A43" s="3">
        <v>10</v>
      </c>
      <c r="B43" s="3">
        <v>1</v>
      </c>
      <c r="C43" s="6">
        <v>36</v>
      </c>
      <c r="D43" s="14" t="s">
        <v>890</v>
      </c>
      <c r="E43" s="14" t="s">
        <v>891</v>
      </c>
      <c r="F43" s="16" t="s">
        <v>892</v>
      </c>
      <c r="G43" s="690" t="s">
        <v>884</v>
      </c>
      <c r="H43" s="690"/>
      <c r="I43" s="339" t="s">
        <v>235</v>
      </c>
      <c r="J43" s="348">
        <v>0</v>
      </c>
      <c r="K43" s="348">
        <v>0</v>
      </c>
      <c r="L43" s="348">
        <v>0</v>
      </c>
      <c r="M43" s="348">
        <v>0</v>
      </c>
      <c r="N43" s="348">
        <v>0</v>
      </c>
      <c r="O43" s="349">
        <f t="shared" si="1"/>
        <v>0</v>
      </c>
      <c r="P43" s="122"/>
    </row>
    <row r="44" spans="1:16" ht="12" customHeight="1" x14ac:dyDescent="0.15">
      <c r="A44" s="3">
        <v>10</v>
      </c>
      <c r="B44" s="3">
        <v>1</v>
      </c>
      <c r="C44" s="6">
        <v>37</v>
      </c>
      <c r="D44" s="13"/>
      <c r="E44" s="16" t="s">
        <v>893</v>
      </c>
      <c r="F44" s="16" t="s">
        <v>894</v>
      </c>
      <c r="G44" s="690" t="s">
        <v>887</v>
      </c>
      <c r="H44" s="690"/>
      <c r="I44" s="342" t="s">
        <v>235</v>
      </c>
      <c r="J44" s="348">
        <v>0</v>
      </c>
      <c r="K44" s="348">
        <v>0</v>
      </c>
      <c r="L44" s="348">
        <v>0</v>
      </c>
      <c r="M44" s="348">
        <v>0</v>
      </c>
      <c r="N44" s="348">
        <v>0</v>
      </c>
      <c r="O44" s="349">
        <f t="shared" si="1"/>
        <v>0</v>
      </c>
      <c r="P44" s="122"/>
    </row>
    <row r="45" spans="1:16" ht="12" customHeight="1" x14ac:dyDescent="0.15">
      <c r="A45" s="3">
        <v>10</v>
      </c>
      <c r="B45" s="3">
        <v>1</v>
      </c>
      <c r="C45" s="6">
        <v>38</v>
      </c>
      <c r="D45" s="14"/>
      <c r="E45" s="16" t="s">
        <v>895</v>
      </c>
      <c r="F45" s="690" t="s">
        <v>896</v>
      </c>
      <c r="G45" s="690"/>
      <c r="H45" s="690"/>
      <c r="I45" s="341" t="s">
        <v>236</v>
      </c>
      <c r="J45" s="348">
        <v>1</v>
      </c>
      <c r="K45" s="348">
        <v>0</v>
      </c>
      <c r="L45" s="348">
        <v>0</v>
      </c>
      <c r="M45" s="348">
        <v>0</v>
      </c>
      <c r="N45" s="348">
        <v>0</v>
      </c>
      <c r="O45" s="349">
        <f t="shared" si="1"/>
        <v>1</v>
      </c>
      <c r="P45" s="122"/>
    </row>
    <row r="46" spans="1:16" ht="12" customHeight="1" x14ac:dyDescent="0.15">
      <c r="A46" s="3">
        <v>10</v>
      </c>
      <c r="B46" s="3">
        <v>1</v>
      </c>
      <c r="C46" s="6">
        <v>39</v>
      </c>
      <c r="D46" s="14"/>
      <c r="E46" s="11" t="s">
        <v>897</v>
      </c>
      <c r="F46" s="10" t="s">
        <v>857</v>
      </c>
      <c r="G46" s="690" t="s">
        <v>898</v>
      </c>
      <c r="H46" s="690"/>
      <c r="I46" s="341" t="s">
        <v>236</v>
      </c>
      <c r="J46" s="348">
        <v>0</v>
      </c>
      <c r="K46" s="348">
        <v>0</v>
      </c>
      <c r="L46" s="348">
        <v>0</v>
      </c>
      <c r="M46" s="348">
        <v>0</v>
      </c>
      <c r="N46" s="348">
        <v>0</v>
      </c>
      <c r="O46" s="349">
        <f t="shared" si="1"/>
        <v>0</v>
      </c>
      <c r="P46" s="122"/>
    </row>
    <row r="47" spans="1:16" ht="12" customHeight="1" x14ac:dyDescent="0.15">
      <c r="A47" s="3">
        <v>10</v>
      </c>
      <c r="B47" s="3">
        <v>1</v>
      </c>
      <c r="C47" s="6">
        <v>40</v>
      </c>
      <c r="D47" s="14"/>
      <c r="E47" s="12" t="s">
        <v>899</v>
      </c>
      <c r="F47" s="10" t="s">
        <v>883</v>
      </c>
      <c r="G47" s="690" t="s">
        <v>900</v>
      </c>
      <c r="H47" s="690"/>
      <c r="I47" s="339" t="s">
        <v>236</v>
      </c>
      <c r="J47" s="348">
        <v>1</v>
      </c>
      <c r="K47" s="348">
        <v>0</v>
      </c>
      <c r="L47" s="348">
        <v>0</v>
      </c>
      <c r="M47" s="348">
        <v>0</v>
      </c>
      <c r="N47" s="348">
        <v>0</v>
      </c>
      <c r="O47" s="349">
        <f t="shared" si="1"/>
        <v>1</v>
      </c>
      <c r="P47" s="122"/>
    </row>
    <row r="48" spans="1:16" ht="12" customHeight="1" x14ac:dyDescent="0.15">
      <c r="A48" s="3">
        <v>10</v>
      </c>
      <c r="B48" s="3">
        <v>1</v>
      </c>
      <c r="C48" s="6">
        <v>41</v>
      </c>
      <c r="D48" s="14" t="s">
        <v>901</v>
      </c>
      <c r="E48" s="12" t="s">
        <v>902</v>
      </c>
      <c r="F48" s="10" t="s">
        <v>903</v>
      </c>
      <c r="G48" s="690" t="s">
        <v>904</v>
      </c>
      <c r="H48" s="690"/>
      <c r="I48" s="339" t="s">
        <v>236</v>
      </c>
      <c r="J48" s="348">
        <v>0</v>
      </c>
      <c r="K48" s="348">
        <v>0</v>
      </c>
      <c r="L48" s="348">
        <v>0</v>
      </c>
      <c r="M48" s="348">
        <v>0</v>
      </c>
      <c r="N48" s="348">
        <v>0</v>
      </c>
      <c r="O48" s="349">
        <f t="shared" si="1"/>
        <v>0</v>
      </c>
      <c r="P48" s="122"/>
    </row>
    <row r="49" spans="1:16" ht="12" customHeight="1" x14ac:dyDescent="0.15">
      <c r="A49" s="3">
        <v>10</v>
      </c>
      <c r="B49" s="3">
        <v>1</v>
      </c>
      <c r="C49" s="6">
        <v>42</v>
      </c>
      <c r="D49" s="14"/>
      <c r="E49" s="13" t="s">
        <v>905</v>
      </c>
      <c r="F49" s="16" t="s">
        <v>906</v>
      </c>
      <c r="G49" s="690" t="s">
        <v>907</v>
      </c>
      <c r="H49" s="690"/>
      <c r="I49" s="339" t="s">
        <v>236</v>
      </c>
      <c r="J49" s="348">
        <v>0</v>
      </c>
      <c r="K49" s="348">
        <v>0</v>
      </c>
      <c r="L49" s="348">
        <v>0</v>
      </c>
      <c r="M49" s="348">
        <v>0</v>
      </c>
      <c r="N49" s="348">
        <v>0</v>
      </c>
      <c r="O49" s="349">
        <f t="shared" si="1"/>
        <v>0</v>
      </c>
      <c r="P49" s="122"/>
    </row>
    <row r="50" spans="1:16" ht="12" customHeight="1" x14ac:dyDescent="0.15">
      <c r="A50" s="3">
        <v>10</v>
      </c>
      <c r="B50" s="3">
        <v>1</v>
      </c>
      <c r="C50" s="6">
        <v>43</v>
      </c>
      <c r="D50" s="14"/>
      <c r="E50" s="10" t="s">
        <v>825</v>
      </c>
      <c r="F50" s="690" t="s">
        <v>908</v>
      </c>
      <c r="G50" s="690"/>
      <c r="H50" s="690"/>
      <c r="I50" s="335" t="s">
        <v>909</v>
      </c>
      <c r="J50" s="348">
        <v>10000</v>
      </c>
      <c r="K50" s="348">
        <v>0</v>
      </c>
      <c r="L50" s="348">
        <v>0</v>
      </c>
      <c r="M50" s="348">
        <v>0</v>
      </c>
      <c r="N50" s="348">
        <v>0</v>
      </c>
      <c r="O50" s="349">
        <f t="shared" si="1"/>
        <v>10000</v>
      </c>
      <c r="P50" s="122"/>
    </row>
    <row r="51" spans="1:16" ht="12" customHeight="1" x14ac:dyDescent="0.15">
      <c r="A51" s="3">
        <v>10</v>
      </c>
      <c r="B51" s="3">
        <v>1</v>
      </c>
      <c r="C51" s="6">
        <v>44</v>
      </c>
      <c r="D51" s="14" t="s">
        <v>910</v>
      </c>
      <c r="E51" s="788" t="s">
        <v>911</v>
      </c>
      <c r="F51" s="698" t="s">
        <v>912</v>
      </c>
      <c r="G51" s="790"/>
      <c r="H51" s="26" t="s">
        <v>913</v>
      </c>
      <c r="I51" s="335" t="s">
        <v>909</v>
      </c>
      <c r="J51" s="348">
        <v>7150</v>
      </c>
      <c r="K51" s="348">
        <v>0</v>
      </c>
      <c r="L51" s="348">
        <v>0</v>
      </c>
      <c r="M51" s="348">
        <v>0</v>
      </c>
      <c r="N51" s="348">
        <v>0</v>
      </c>
      <c r="O51" s="349">
        <f t="shared" si="1"/>
        <v>7150</v>
      </c>
      <c r="P51" s="122"/>
    </row>
    <row r="52" spans="1:16" ht="12" customHeight="1" x14ac:dyDescent="0.15">
      <c r="A52" s="3">
        <v>10</v>
      </c>
      <c r="B52" s="3">
        <v>1</v>
      </c>
      <c r="C52" s="6">
        <v>45</v>
      </c>
      <c r="D52" s="14"/>
      <c r="E52" s="789"/>
      <c r="F52" s="708" t="s">
        <v>914</v>
      </c>
      <c r="G52" s="791"/>
      <c r="H52" s="26" t="s">
        <v>915</v>
      </c>
      <c r="I52" s="335" t="s">
        <v>916</v>
      </c>
      <c r="J52" s="348">
        <v>0</v>
      </c>
      <c r="K52" s="348">
        <v>0</v>
      </c>
      <c r="L52" s="348">
        <v>0</v>
      </c>
      <c r="M52" s="348">
        <v>0</v>
      </c>
      <c r="N52" s="348">
        <v>0</v>
      </c>
      <c r="O52" s="349">
        <f t="shared" si="1"/>
        <v>0</v>
      </c>
      <c r="P52" s="122"/>
    </row>
    <row r="53" spans="1:16" ht="12" customHeight="1" x14ac:dyDescent="0.15">
      <c r="A53" s="3">
        <v>10</v>
      </c>
      <c r="B53" s="3">
        <v>1</v>
      </c>
      <c r="C53" s="6">
        <v>46</v>
      </c>
      <c r="D53" s="14"/>
      <c r="E53" s="788" t="s">
        <v>917</v>
      </c>
      <c r="F53" s="698" t="s">
        <v>918</v>
      </c>
      <c r="G53" s="790"/>
      <c r="H53" s="26" t="s">
        <v>913</v>
      </c>
      <c r="I53" s="335" t="s">
        <v>909</v>
      </c>
      <c r="J53" s="348">
        <v>4979</v>
      </c>
      <c r="K53" s="348">
        <v>0</v>
      </c>
      <c r="L53" s="348">
        <v>0</v>
      </c>
      <c r="M53" s="348">
        <v>0</v>
      </c>
      <c r="N53" s="348">
        <v>0</v>
      </c>
      <c r="O53" s="349">
        <f t="shared" si="1"/>
        <v>4979</v>
      </c>
      <c r="P53" s="122"/>
    </row>
    <row r="54" spans="1:16" ht="12" customHeight="1" x14ac:dyDescent="0.15">
      <c r="A54" s="3">
        <v>10</v>
      </c>
      <c r="B54" s="3">
        <v>1</v>
      </c>
      <c r="C54" s="6">
        <v>47</v>
      </c>
      <c r="D54" s="14"/>
      <c r="E54" s="789"/>
      <c r="F54" s="708" t="s">
        <v>919</v>
      </c>
      <c r="G54" s="791"/>
      <c r="H54" s="26" t="s">
        <v>915</v>
      </c>
      <c r="I54" s="335" t="s">
        <v>916</v>
      </c>
      <c r="J54" s="348">
        <v>0</v>
      </c>
      <c r="K54" s="348">
        <v>0</v>
      </c>
      <c r="L54" s="348">
        <v>0</v>
      </c>
      <c r="M54" s="348">
        <v>0</v>
      </c>
      <c r="N54" s="348">
        <v>0</v>
      </c>
      <c r="O54" s="349">
        <f t="shared" si="1"/>
        <v>0</v>
      </c>
      <c r="P54" s="122"/>
    </row>
    <row r="55" spans="1:16" ht="12" customHeight="1" x14ac:dyDescent="0.15">
      <c r="A55" s="3">
        <v>10</v>
      </c>
      <c r="B55" s="3">
        <v>1</v>
      </c>
      <c r="C55" s="6">
        <v>48</v>
      </c>
      <c r="D55" s="14" t="s">
        <v>920</v>
      </c>
      <c r="E55" s="10" t="s">
        <v>921</v>
      </c>
      <c r="F55" s="690" t="s">
        <v>922</v>
      </c>
      <c r="G55" s="690"/>
      <c r="H55" s="690"/>
      <c r="I55" s="335" t="s">
        <v>909</v>
      </c>
      <c r="J55" s="348">
        <v>4307</v>
      </c>
      <c r="K55" s="348">
        <v>0</v>
      </c>
      <c r="L55" s="348">
        <v>0</v>
      </c>
      <c r="M55" s="348">
        <v>0</v>
      </c>
      <c r="N55" s="348">
        <v>0</v>
      </c>
      <c r="O55" s="349">
        <f t="shared" si="1"/>
        <v>4307</v>
      </c>
      <c r="P55" s="122"/>
    </row>
    <row r="56" spans="1:16" ht="12" customHeight="1" x14ac:dyDescent="0.15">
      <c r="A56" s="3">
        <v>10</v>
      </c>
      <c r="B56" s="3">
        <v>1</v>
      </c>
      <c r="C56" s="6">
        <v>49</v>
      </c>
      <c r="D56" s="14"/>
      <c r="E56" s="10" t="s">
        <v>923</v>
      </c>
      <c r="F56" s="690" t="s">
        <v>924</v>
      </c>
      <c r="G56" s="690"/>
      <c r="H56" s="690"/>
      <c r="I56" s="339" t="s">
        <v>925</v>
      </c>
      <c r="J56" s="348">
        <v>1571985</v>
      </c>
      <c r="K56" s="348">
        <v>237375</v>
      </c>
      <c r="L56" s="348">
        <v>535730</v>
      </c>
      <c r="M56" s="348">
        <v>610603</v>
      </c>
      <c r="N56" s="348">
        <v>307667</v>
      </c>
      <c r="O56" s="349">
        <f t="shared" si="1"/>
        <v>3263360</v>
      </c>
      <c r="P56" s="122"/>
    </row>
    <row r="57" spans="1:16" ht="12" customHeight="1" x14ac:dyDescent="0.15">
      <c r="A57" s="3">
        <v>10</v>
      </c>
      <c r="B57" s="3">
        <v>1</v>
      </c>
      <c r="C57" s="6">
        <v>50</v>
      </c>
      <c r="D57" s="14"/>
      <c r="E57" s="14" t="s">
        <v>926</v>
      </c>
      <c r="F57" s="10" t="s">
        <v>927</v>
      </c>
      <c r="G57" s="690" t="s">
        <v>928</v>
      </c>
      <c r="H57" s="690"/>
      <c r="I57" s="339" t="s">
        <v>929</v>
      </c>
      <c r="J57" s="348">
        <v>1571985</v>
      </c>
      <c r="K57" s="348">
        <v>237375</v>
      </c>
      <c r="L57" s="348">
        <v>535730</v>
      </c>
      <c r="M57" s="348">
        <v>610603</v>
      </c>
      <c r="N57" s="348">
        <v>307667</v>
      </c>
      <c r="O57" s="349">
        <f t="shared" si="1"/>
        <v>3263360</v>
      </c>
      <c r="P57" s="122"/>
    </row>
    <row r="58" spans="1:16" ht="12" customHeight="1" x14ac:dyDescent="0.15">
      <c r="A58" s="3">
        <v>10</v>
      </c>
      <c r="B58" s="3">
        <v>1</v>
      </c>
      <c r="C58" s="6">
        <v>51</v>
      </c>
      <c r="D58" s="14"/>
      <c r="E58" s="16" t="s">
        <v>930</v>
      </c>
      <c r="F58" s="16" t="s">
        <v>931</v>
      </c>
      <c r="G58" s="690" t="s">
        <v>932</v>
      </c>
      <c r="H58" s="690"/>
      <c r="I58" s="339" t="s">
        <v>933</v>
      </c>
      <c r="J58" s="348">
        <v>0</v>
      </c>
      <c r="K58" s="348">
        <v>0</v>
      </c>
      <c r="L58" s="348">
        <v>0</v>
      </c>
      <c r="M58" s="348">
        <v>0</v>
      </c>
      <c r="N58" s="348">
        <v>0</v>
      </c>
      <c r="O58" s="349">
        <f t="shared" si="1"/>
        <v>0</v>
      </c>
      <c r="P58" s="122"/>
    </row>
    <row r="59" spans="1:16" ht="12" customHeight="1" x14ac:dyDescent="0.15">
      <c r="A59" s="3">
        <v>10</v>
      </c>
      <c r="B59" s="3">
        <v>1</v>
      </c>
      <c r="C59" s="6">
        <v>52</v>
      </c>
      <c r="D59" s="14" t="s">
        <v>934</v>
      </c>
      <c r="E59" s="10" t="s">
        <v>935</v>
      </c>
      <c r="F59" s="690" t="s">
        <v>936</v>
      </c>
      <c r="G59" s="690"/>
      <c r="H59" s="690"/>
      <c r="I59" s="339" t="s">
        <v>937</v>
      </c>
      <c r="J59" s="348">
        <v>1481760</v>
      </c>
      <c r="K59" s="348">
        <v>224096</v>
      </c>
      <c r="L59" s="348">
        <v>487120</v>
      </c>
      <c r="M59" s="348">
        <v>475195</v>
      </c>
      <c r="N59" s="348">
        <v>264770</v>
      </c>
      <c r="O59" s="349">
        <f t="shared" si="1"/>
        <v>2932941</v>
      </c>
      <c r="P59" s="122"/>
    </row>
    <row r="60" spans="1:16" ht="12" customHeight="1" x14ac:dyDescent="0.15">
      <c r="A60" s="3">
        <v>10</v>
      </c>
      <c r="B60" s="3">
        <v>1</v>
      </c>
      <c r="C60" s="6">
        <v>53</v>
      </c>
      <c r="D60" s="14"/>
      <c r="E60" s="788" t="s">
        <v>938</v>
      </c>
      <c r="F60" s="698" t="s">
        <v>939</v>
      </c>
      <c r="G60" s="790"/>
      <c r="H60" s="26" t="s">
        <v>940</v>
      </c>
      <c r="I60" s="335" t="s">
        <v>909</v>
      </c>
      <c r="J60" s="348">
        <v>30</v>
      </c>
      <c r="K60" s="348">
        <v>0</v>
      </c>
      <c r="L60" s="348">
        <v>0</v>
      </c>
      <c r="M60" s="348">
        <v>0</v>
      </c>
      <c r="N60" s="348">
        <v>0</v>
      </c>
      <c r="O60" s="349">
        <f t="shared" si="1"/>
        <v>30</v>
      </c>
      <c r="P60" s="122"/>
    </row>
    <row r="61" spans="1:16" ht="12" customHeight="1" x14ac:dyDescent="0.15">
      <c r="A61" s="3">
        <v>10</v>
      </c>
      <c r="B61" s="3">
        <v>1</v>
      </c>
      <c r="C61" s="6">
        <v>54</v>
      </c>
      <c r="D61" s="14"/>
      <c r="E61" s="789"/>
      <c r="F61" s="708" t="s">
        <v>914</v>
      </c>
      <c r="G61" s="791"/>
      <c r="H61" s="39" t="s">
        <v>941</v>
      </c>
      <c r="I61" s="339" t="s">
        <v>237</v>
      </c>
      <c r="J61" s="348">
        <v>94</v>
      </c>
      <c r="K61" s="348">
        <v>0</v>
      </c>
      <c r="L61" s="348">
        <v>0</v>
      </c>
      <c r="M61" s="348">
        <v>0</v>
      </c>
      <c r="N61" s="348">
        <v>0</v>
      </c>
      <c r="O61" s="349">
        <f t="shared" si="1"/>
        <v>94</v>
      </c>
      <c r="P61" s="122"/>
    </row>
    <row r="62" spans="1:16" ht="12" customHeight="1" x14ac:dyDescent="0.15">
      <c r="A62" s="3">
        <v>10</v>
      </c>
      <c r="B62" s="3">
        <v>1</v>
      </c>
      <c r="C62" s="6">
        <v>55</v>
      </c>
      <c r="D62" s="13"/>
      <c r="E62" s="16" t="s">
        <v>942</v>
      </c>
      <c r="F62" s="690" t="s">
        <v>943</v>
      </c>
      <c r="G62" s="690"/>
      <c r="H62" s="690"/>
      <c r="I62" s="335" t="s">
        <v>944</v>
      </c>
      <c r="J62" s="348">
        <v>890</v>
      </c>
      <c r="K62" s="348">
        <v>0</v>
      </c>
      <c r="L62" s="348">
        <v>0</v>
      </c>
      <c r="M62" s="348">
        <v>0</v>
      </c>
      <c r="N62" s="348">
        <v>0</v>
      </c>
      <c r="O62" s="349">
        <f t="shared" si="1"/>
        <v>890</v>
      </c>
      <c r="P62" s="122"/>
    </row>
    <row r="63" spans="1:16" ht="12" customHeight="1" x14ac:dyDescent="0.15">
      <c r="A63" s="3">
        <v>10</v>
      </c>
      <c r="B63" s="3">
        <v>1</v>
      </c>
      <c r="C63" s="6">
        <v>56</v>
      </c>
      <c r="D63" s="14" t="s">
        <v>945</v>
      </c>
      <c r="E63" s="16" t="s">
        <v>821</v>
      </c>
      <c r="F63" s="690" t="s">
        <v>946</v>
      </c>
      <c r="G63" s="690"/>
      <c r="H63" s="690"/>
      <c r="I63" s="341" t="s">
        <v>236</v>
      </c>
      <c r="J63" s="348">
        <v>8</v>
      </c>
      <c r="K63" s="348">
        <v>0</v>
      </c>
      <c r="L63" s="348">
        <v>0</v>
      </c>
      <c r="M63" s="348">
        <v>0</v>
      </c>
      <c r="N63" s="348">
        <v>1</v>
      </c>
      <c r="O63" s="349">
        <f t="shared" si="1"/>
        <v>9</v>
      </c>
      <c r="P63" s="122"/>
    </row>
    <row r="64" spans="1:16" ht="12" customHeight="1" x14ac:dyDescent="0.15">
      <c r="A64" s="3">
        <v>10</v>
      </c>
      <c r="B64" s="3">
        <v>1</v>
      </c>
      <c r="C64" s="3">
        <v>57</v>
      </c>
      <c r="D64" s="14" t="s">
        <v>947</v>
      </c>
      <c r="E64" s="788" t="s">
        <v>948</v>
      </c>
      <c r="F64" s="698" t="s">
        <v>949</v>
      </c>
      <c r="G64" s="790"/>
      <c r="H64" s="26" t="s">
        <v>913</v>
      </c>
      <c r="I64" s="335" t="s">
        <v>909</v>
      </c>
      <c r="J64" s="348">
        <v>47859</v>
      </c>
      <c r="K64" s="348">
        <v>0</v>
      </c>
      <c r="L64" s="348">
        <v>0</v>
      </c>
      <c r="M64" s="348">
        <v>0</v>
      </c>
      <c r="N64" s="348">
        <v>1632</v>
      </c>
      <c r="O64" s="349">
        <f t="shared" si="1"/>
        <v>49491</v>
      </c>
      <c r="P64" s="122"/>
    </row>
    <row r="65" spans="1:16" ht="12" customHeight="1" x14ac:dyDescent="0.15">
      <c r="A65" s="3">
        <v>10</v>
      </c>
      <c r="B65" s="3">
        <v>1</v>
      </c>
      <c r="C65" s="3">
        <v>58</v>
      </c>
      <c r="D65" s="13" t="s">
        <v>950</v>
      </c>
      <c r="E65" s="789"/>
      <c r="F65" s="708"/>
      <c r="G65" s="791"/>
      <c r="H65" s="26" t="s">
        <v>915</v>
      </c>
      <c r="I65" s="335" t="s">
        <v>916</v>
      </c>
      <c r="J65" s="348">
        <v>0</v>
      </c>
      <c r="K65" s="348">
        <v>0</v>
      </c>
      <c r="L65" s="348">
        <v>0</v>
      </c>
      <c r="M65" s="348">
        <v>0</v>
      </c>
      <c r="N65" s="348">
        <v>2</v>
      </c>
      <c r="O65" s="349">
        <f t="shared" si="1"/>
        <v>2</v>
      </c>
      <c r="P65" s="122"/>
    </row>
    <row r="66" spans="1:16" ht="12" customHeight="1" x14ac:dyDescent="0.15">
      <c r="A66" s="3">
        <v>10</v>
      </c>
      <c r="B66" s="3">
        <v>1</v>
      </c>
      <c r="C66" s="3">
        <v>59</v>
      </c>
      <c r="D66" s="11"/>
      <c r="E66" s="10" t="s">
        <v>821</v>
      </c>
      <c r="F66" s="690" t="s">
        <v>951</v>
      </c>
      <c r="G66" s="690"/>
      <c r="H66" s="690"/>
      <c r="I66" s="329" t="s">
        <v>952</v>
      </c>
      <c r="J66" s="348">
        <v>1</v>
      </c>
      <c r="K66" s="348">
        <v>1</v>
      </c>
      <c r="L66" s="348">
        <v>2</v>
      </c>
      <c r="M66" s="348">
        <v>1</v>
      </c>
      <c r="N66" s="348">
        <v>1</v>
      </c>
      <c r="O66" s="349">
        <f t="shared" si="1"/>
        <v>6</v>
      </c>
      <c r="P66" s="122"/>
    </row>
    <row r="67" spans="1:16" ht="12" customHeight="1" thickBot="1" x14ac:dyDescent="0.2">
      <c r="A67" s="128">
        <v>10</v>
      </c>
      <c r="B67" s="3">
        <v>1</v>
      </c>
      <c r="C67" s="3">
        <v>60</v>
      </c>
      <c r="D67" s="14" t="s">
        <v>953</v>
      </c>
      <c r="E67" s="14"/>
      <c r="F67" s="25" t="s">
        <v>857</v>
      </c>
      <c r="G67" s="698" t="s">
        <v>954</v>
      </c>
      <c r="H67" s="698"/>
      <c r="I67" s="330" t="s">
        <v>952</v>
      </c>
      <c r="J67" s="356">
        <v>0</v>
      </c>
      <c r="K67" s="356">
        <v>0</v>
      </c>
      <c r="L67" s="356">
        <v>0</v>
      </c>
      <c r="M67" s="356">
        <v>0</v>
      </c>
      <c r="N67" s="356">
        <v>0</v>
      </c>
      <c r="O67" s="357">
        <f t="shared" si="1"/>
        <v>0</v>
      </c>
      <c r="P67" s="122"/>
    </row>
    <row r="68" spans="1:16" s="123" customFormat="1" ht="12" customHeight="1" x14ac:dyDescent="0.15">
      <c r="A68" s="123">
        <v>10</v>
      </c>
      <c r="B68" s="123">
        <v>2</v>
      </c>
      <c r="C68" s="123">
        <v>1</v>
      </c>
      <c r="D68" s="124" t="s">
        <v>955</v>
      </c>
      <c r="E68" s="125" t="s">
        <v>926</v>
      </c>
      <c r="F68" s="126" t="s">
        <v>956</v>
      </c>
      <c r="G68" s="792" t="s">
        <v>957</v>
      </c>
      <c r="H68" s="792"/>
      <c r="I68" s="343" t="s">
        <v>952</v>
      </c>
      <c r="J68" s="358">
        <v>0</v>
      </c>
      <c r="K68" s="358">
        <v>0</v>
      </c>
      <c r="L68" s="358">
        <v>0</v>
      </c>
      <c r="M68" s="358">
        <v>0</v>
      </c>
      <c r="N68" s="359">
        <v>0</v>
      </c>
      <c r="O68" s="360">
        <f t="shared" si="1"/>
        <v>0</v>
      </c>
      <c r="P68" s="127"/>
    </row>
    <row r="69" spans="1:16" ht="12" customHeight="1" x14ac:dyDescent="0.15">
      <c r="A69" s="3">
        <v>10</v>
      </c>
      <c r="B69" s="3">
        <v>2</v>
      </c>
      <c r="C69" s="3">
        <v>2</v>
      </c>
      <c r="D69" s="76" t="s">
        <v>958</v>
      </c>
      <c r="E69" s="14" t="s">
        <v>930</v>
      </c>
      <c r="F69" s="10" t="s">
        <v>959</v>
      </c>
      <c r="G69" s="690" t="s">
        <v>960</v>
      </c>
      <c r="H69" s="690"/>
      <c r="I69" s="335" t="s">
        <v>952</v>
      </c>
      <c r="J69" s="348">
        <v>0</v>
      </c>
      <c r="K69" s="348">
        <v>0</v>
      </c>
      <c r="L69" s="348">
        <v>0</v>
      </c>
      <c r="M69" s="348">
        <v>0</v>
      </c>
      <c r="N69" s="350">
        <v>0</v>
      </c>
      <c r="O69" s="349">
        <f t="shared" si="1"/>
        <v>0</v>
      </c>
      <c r="P69" s="121"/>
    </row>
    <row r="70" spans="1:16" ht="12" customHeight="1" x14ac:dyDescent="0.15">
      <c r="A70" s="3">
        <v>10</v>
      </c>
      <c r="B70" s="3">
        <v>2</v>
      </c>
      <c r="C70" s="3">
        <v>3</v>
      </c>
      <c r="D70" s="76" t="s">
        <v>961</v>
      </c>
      <c r="E70" s="16"/>
      <c r="F70" s="16" t="s">
        <v>962</v>
      </c>
      <c r="G70" s="690" t="s">
        <v>963</v>
      </c>
      <c r="H70" s="690"/>
      <c r="I70" s="335" t="s">
        <v>952</v>
      </c>
      <c r="J70" s="348">
        <v>1</v>
      </c>
      <c r="K70" s="348">
        <v>1</v>
      </c>
      <c r="L70" s="348">
        <v>2</v>
      </c>
      <c r="M70" s="348">
        <v>1</v>
      </c>
      <c r="N70" s="350">
        <v>1</v>
      </c>
      <c r="O70" s="349">
        <f t="shared" si="1"/>
        <v>6</v>
      </c>
      <c r="P70" s="121"/>
    </row>
    <row r="71" spans="1:16" ht="12" customHeight="1" x14ac:dyDescent="0.15">
      <c r="A71" s="3">
        <v>10</v>
      </c>
      <c r="B71" s="3">
        <v>2</v>
      </c>
      <c r="C71" s="3">
        <v>4</v>
      </c>
      <c r="D71" s="48" t="s">
        <v>233</v>
      </c>
      <c r="E71" s="10" t="s">
        <v>964</v>
      </c>
      <c r="F71" s="690" t="s">
        <v>965</v>
      </c>
      <c r="G71" s="690"/>
      <c r="H71" s="690"/>
      <c r="I71" s="335" t="s">
        <v>952</v>
      </c>
      <c r="J71" s="348">
        <v>2</v>
      </c>
      <c r="K71" s="348">
        <v>0</v>
      </c>
      <c r="L71" s="348">
        <v>0</v>
      </c>
      <c r="M71" s="348">
        <v>0</v>
      </c>
      <c r="N71" s="350">
        <v>0</v>
      </c>
      <c r="O71" s="349">
        <f t="shared" si="1"/>
        <v>2</v>
      </c>
      <c r="P71" s="121"/>
    </row>
    <row r="72" spans="1:16" ht="12" customHeight="1" x14ac:dyDescent="0.15">
      <c r="A72" s="3">
        <v>10</v>
      </c>
      <c r="B72" s="3">
        <v>2</v>
      </c>
      <c r="C72" s="3">
        <v>5</v>
      </c>
      <c r="D72" s="16"/>
      <c r="E72" s="20"/>
      <c r="F72" s="32"/>
      <c r="G72" s="33" t="s">
        <v>106</v>
      </c>
      <c r="H72" s="32"/>
      <c r="I72" s="329" t="s">
        <v>952</v>
      </c>
      <c r="J72" s="348">
        <v>3</v>
      </c>
      <c r="K72" s="348">
        <v>1</v>
      </c>
      <c r="L72" s="348">
        <v>2</v>
      </c>
      <c r="M72" s="348">
        <v>1</v>
      </c>
      <c r="N72" s="350">
        <v>1</v>
      </c>
      <c r="O72" s="349">
        <f t="shared" ref="O72:O79" si="2">SUM(J72:N72)</f>
        <v>8</v>
      </c>
      <c r="P72" s="121"/>
    </row>
    <row r="73" spans="1:16" ht="12" customHeight="1" x14ac:dyDescent="0.15">
      <c r="A73" s="3">
        <v>10</v>
      </c>
      <c r="B73" s="3">
        <v>2</v>
      </c>
      <c r="C73" s="3">
        <v>6</v>
      </c>
      <c r="D73" s="697" t="s">
        <v>966</v>
      </c>
      <c r="E73" s="698"/>
      <c r="F73" s="698"/>
      <c r="G73" s="698"/>
      <c r="H73" s="698"/>
      <c r="I73" s="698"/>
      <c r="J73" s="348">
        <v>0</v>
      </c>
      <c r="K73" s="348">
        <v>0</v>
      </c>
      <c r="L73" s="348">
        <v>0</v>
      </c>
      <c r="M73" s="348">
        <v>0</v>
      </c>
      <c r="N73" s="350">
        <v>0</v>
      </c>
      <c r="O73" s="349">
        <f t="shared" si="2"/>
        <v>0</v>
      </c>
      <c r="P73" s="121"/>
    </row>
    <row r="74" spans="1:16" ht="12" customHeight="1" x14ac:dyDescent="0.15">
      <c r="A74" s="3">
        <v>10</v>
      </c>
      <c r="B74" s="3">
        <v>2</v>
      </c>
      <c r="C74" s="3">
        <v>7</v>
      </c>
      <c r="D74" s="793" t="s">
        <v>967</v>
      </c>
      <c r="E74" s="794"/>
      <c r="F74" s="794"/>
      <c r="G74" s="794"/>
      <c r="H74" s="794"/>
      <c r="I74" s="794"/>
      <c r="J74" s="348">
        <v>248</v>
      </c>
      <c r="K74" s="348">
        <v>235</v>
      </c>
      <c r="L74" s="348">
        <v>174</v>
      </c>
      <c r="M74" s="348">
        <v>194</v>
      </c>
      <c r="N74" s="350">
        <v>181</v>
      </c>
      <c r="O74" s="349">
        <f t="shared" si="2"/>
        <v>1032</v>
      </c>
      <c r="P74" s="121"/>
    </row>
    <row r="75" spans="1:16" ht="12" customHeight="1" x14ac:dyDescent="0.15">
      <c r="A75" s="3">
        <v>10</v>
      </c>
      <c r="B75" s="3">
        <v>2</v>
      </c>
      <c r="C75" s="3">
        <v>8</v>
      </c>
      <c r="D75" s="697" t="s">
        <v>968</v>
      </c>
      <c r="E75" s="698"/>
      <c r="F75" s="698"/>
      <c r="G75" s="698"/>
      <c r="H75" s="698"/>
      <c r="I75" s="698"/>
      <c r="J75" s="348">
        <v>4100401</v>
      </c>
      <c r="K75" s="348">
        <v>4100401</v>
      </c>
      <c r="L75" s="348">
        <v>4051001</v>
      </c>
      <c r="M75" s="348">
        <v>4021001</v>
      </c>
      <c r="N75" s="350">
        <v>4100401</v>
      </c>
      <c r="O75" s="349">
        <f t="shared" si="2"/>
        <v>20373205</v>
      </c>
      <c r="P75" s="121"/>
    </row>
    <row r="76" spans="1:16" ht="12" customHeight="1" x14ac:dyDescent="0.15">
      <c r="A76" s="6">
        <v>10</v>
      </c>
      <c r="B76" s="3">
        <v>2</v>
      </c>
      <c r="C76" s="3">
        <v>9</v>
      </c>
      <c r="D76" s="689" t="s">
        <v>583</v>
      </c>
      <c r="E76" s="690"/>
      <c r="F76" s="690"/>
      <c r="G76" s="690"/>
      <c r="H76" s="690"/>
      <c r="I76" s="690"/>
      <c r="J76" s="348">
        <v>4100401</v>
      </c>
      <c r="K76" s="348">
        <v>4100401</v>
      </c>
      <c r="L76" s="348">
        <v>4051001</v>
      </c>
      <c r="M76" s="348">
        <v>4021001</v>
      </c>
      <c r="N76" s="350">
        <v>4100401</v>
      </c>
      <c r="O76" s="349">
        <f t="shared" si="2"/>
        <v>20373205</v>
      </c>
      <c r="P76" s="121"/>
    </row>
    <row r="77" spans="1:16" ht="12" customHeight="1" x14ac:dyDescent="0.15">
      <c r="A77" s="3">
        <v>10</v>
      </c>
      <c r="B77" s="3">
        <v>2</v>
      </c>
      <c r="C77" s="3">
        <v>10</v>
      </c>
      <c r="D77" s="803" t="s">
        <v>1461</v>
      </c>
      <c r="E77" s="804"/>
      <c r="F77" s="809" t="s">
        <v>1462</v>
      </c>
      <c r="G77" s="809"/>
      <c r="H77" s="809"/>
      <c r="I77" s="344" t="s">
        <v>235</v>
      </c>
      <c r="J77" s="348">
        <v>0</v>
      </c>
      <c r="K77" s="348">
        <v>0</v>
      </c>
      <c r="L77" s="348">
        <v>0</v>
      </c>
      <c r="M77" s="348">
        <v>0</v>
      </c>
      <c r="N77" s="350">
        <v>0</v>
      </c>
      <c r="O77" s="349">
        <f t="shared" si="2"/>
        <v>0</v>
      </c>
      <c r="P77" s="121"/>
    </row>
    <row r="78" spans="1:16" ht="12" customHeight="1" x14ac:dyDescent="0.15">
      <c r="A78" s="6">
        <v>10</v>
      </c>
      <c r="B78" s="3">
        <v>2</v>
      </c>
      <c r="C78" s="3">
        <v>11</v>
      </c>
      <c r="D78" s="805"/>
      <c r="E78" s="806"/>
      <c r="F78" s="810" t="s">
        <v>1463</v>
      </c>
      <c r="G78" s="810"/>
      <c r="H78" s="172" t="s">
        <v>1464</v>
      </c>
      <c r="I78" s="344" t="s">
        <v>235</v>
      </c>
      <c r="J78" s="348">
        <v>0</v>
      </c>
      <c r="K78" s="348">
        <v>0</v>
      </c>
      <c r="L78" s="348">
        <v>0</v>
      </c>
      <c r="M78" s="348">
        <v>0</v>
      </c>
      <c r="N78" s="350">
        <v>0</v>
      </c>
      <c r="O78" s="349">
        <f t="shared" si="2"/>
        <v>0</v>
      </c>
      <c r="P78" s="121"/>
    </row>
    <row r="79" spans="1:16" ht="12" customHeight="1" x14ac:dyDescent="0.15">
      <c r="A79" s="3">
        <v>10</v>
      </c>
      <c r="B79" s="3">
        <v>2</v>
      </c>
      <c r="C79" s="3">
        <v>12</v>
      </c>
      <c r="D79" s="807"/>
      <c r="E79" s="808"/>
      <c r="F79" s="810"/>
      <c r="G79" s="810"/>
      <c r="H79" s="173" t="s">
        <v>1465</v>
      </c>
      <c r="I79" s="344" t="s">
        <v>235</v>
      </c>
      <c r="J79" s="348">
        <v>0</v>
      </c>
      <c r="K79" s="348">
        <v>0</v>
      </c>
      <c r="L79" s="348">
        <v>0</v>
      </c>
      <c r="M79" s="348">
        <v>0</v>
      </c>
      <c r="N79" s="350">
        <v>0</v>
      </c>
      <c r="O79" s="349">
        <f t="shared" si="2"/>
        <v>0</v>
      </c>
      <c r="P79" s="121"/>
    </row>
    <row r="80" spans="1:16" ht="12" customHeight="1" x14ac:dyDescent="0.15">
      <c r="A80" s="160">
        <v>10</v>
      </c>
      <c r="B80" s="160">
        <v>2</v>
      </c>
      <c r="C80" s="160">
        <v>13</v>
      </c>
      <c r="D80" s="795" t="s">
        <v>1531</v>
      </c>
      <c r="E80" s="796"/>
      <c r="F80" s="801" t="s">
        <v>1532</v>
      </c>
      <c r="G80" s="802"/>
      <c r="H80" s="802"/>
      <c r="I80" s="802"/>
      <c r="J80" s="348">
        <v>1</v>
      </c>
      <c r="K80" s="348">
        <v>1</v>
      </c>
      <c r="L80" s="348">
        <v>2</v>
      </c>
      <c r="M80" s="348">
        <v>1</v>
      </c>
      <c r="N80" s="350">
        <v>1</v>
      </c>
      <c r="O80" s="349"/>
      <c r="P80" s="121"/>
    </row>
    <row r="81" spans="1:16" ht="12" customHeight="1" x14ac:dyDescent="0.15">
      <c r="A81" s="160">
        <v>10</v>
      </c>
      <c r="B81" s="160">
        <v>2</v>
      </c>
      <c r="C81" s="160">
        <v>14</v>
      </c>
      <c r="D81" s="797"/>
      <c r="E81" s="798"/>
      <c r="F81" s="801" t="s">
        <v>1533</v>
      </c>
      <c r="G81" s="802"/>
      <c r="H81" s="802"/>
      <c r="I81" s="802"/>
      <c r="J81" s="348">
        <v>0</v>
      </c>
      <c r="K81" s="348">
        <v>0</v>
      </c>
      <c r="L81" s="348">
        <v>0</v>
      </c>
      <c r="M81" s="348">
        <v>0</v>
      </c>
      <c r="N81" s="350">
        <v>0</v>
      </c>
      <c r="O81" s="349"/>
      <c r="P81" s="121"/>
    </row>
    <row r="82" spans="1:16" ht="12" customHeight="1" x14ac:dyDescent="0.15">
      <c r="A82" s="160">
        <v>10</v>
      </c>
      <c r="B82" s="160">
        <v>2</v>
      </c>
      <c r="C82" s="160">
        <v>15</v>
      </c>
      <c r="D82" s="799"/>
      <c r="E82" s="800"/>
      <c r="F82" s="801" t="s">
        <v>1534</v>
      </c>
      <c r="G82" s="802"/>
      <c r="H82" s="802"/>
      <c r="I82" s="802"/>
      <c r="J82" s="348">
        <v>0</v>
      </c>
      <c r="K82" s="348">
        <v>0</v>
      </c>
      <c r="L82" s="348">
        <v>0</v>
      </c>
      <c r="M82" s="348">
        <v>0</v>
      </c>
      <c r="N82" s="350">
        <v>0</v>
      </c>
      <c r="O82" s="349"/>
      <c r="P82" s="121"/>
    </row>
    <row r="83" spans="1:16" ht="12" customHeight="1" x14ac:dyDescent="0.15">
      <c r="A83" s="160">
        <v>10</v>
      </c>
      <c r="B83" s="160">
        <v>2</v>
      </c>
      <c r="C83" s="160">
        <v>16</v>
      </c>
      <c r="D83" s="795" t="s">
        <v>1555</v>
      </c>
      <c r="E83" s="796"/>
      <c r="F83" s="801" t="s">
        <v>1532</v>
      </c>
      <c r="G83" s="802"/>
      <c r="H83" s="802"/>
      <c r="I83" s="802"/>
      <c r="J83" s="348">
        <v>2</v>
      </c>
      <c r="K83" s="348">
        <v>0</v>
      </c>
      <c r="L83" s="348">
        <v>0</v>
      </c>
      <c r="M83" s="348">
        <v>0</v>
      </c>
      <c r="N83" s="350">
        <v>0</v>
      </c>
      <c r="O83" s="349"/>
      <c r="P83" s="121"/>
    </row>
    <row r="84" spans="1:16" ht="12" customHeight="1" x14ac:dyDescent="0.15">
      <c r="A84" s="160">
        <v>10</v>
      </c>
      <c r="B84" s="160">
        <v>2</v>
      </c>
      <c r="C84" s="160">
        <v>17</v>
      </c>
      <c r="D84" s="797"/>
      <c r="E84" s="798"/>
      <c r="F84" s="801" t="s">
        <v>1533</v>
      </c>
      <c r="G84" s="802"/>
      <c r="H84" s="802"/>
      <c r="I84" s="802"/>
      <c r="J84" s="348">
        <v>0</v>
      </c>
      <c r="K84" s="348">
        <v>0</v>
      </c>
      <c r="L84" s="348">
        <v>0</v>
      </c>
      <c r="M84" s="348">
        <v>0</v>
      </c>
      <c r="N84" s="350">
        <v>0</v>
      </c>
      <c r="O84" s="349"/>
      <c r="P84" s="121"/>
    </row>
    <row r="85" spans="1:16" ht="12" customHeight="1" x14ac:dyDescent="0.15">
      <c r="A85" s="160">
        <v>10</v>
      </c>
      <c r="B85" s="160">
        <v>2</v>
      </c>
      <c r="C85" s="160">
        <v>18</v>
      </c>
      <c r="D85" s="799"/>
      <c r="E85" s="800"/>
      <c r="F85" s="801" t="s">
        <v>1534</v>
      </c>
      <c r="G85" s="802"/>
      <c r="H85" s="802"/>
      <c r="I85" s="802"/>
      <c r="J85" s="348">
        <v>0</v>
      </c>
      <c r="K85" s="348">
        <v>0</v>
      </c>
      <c r="L85" s="348">
        <v>0</v>
      </c>
      <c r="M85" s="348">
        <v>0</v>
      </c>
      <c r="N85" s="350">
        <v>0</v>
      </c>
      <c r="O85" s="349"/>
      <c r="P85" s="121"/>
    </row>
    <row r="86" spans="1:16" s="77" customFormat="1" ht="15" customHeight="1" x14ac:dyDescent="0.15">
      <c r="D86" s="78"/>
      <c r="E86" s="78"/>
      <c r="F86" s="78"/>
      <c r="G86" s="78"/>
      <c r="H86" s="78"/>
      <c r="I86" s="78"/>
      <c r="J86" s="351"/>
      <c r="K86" s="351"/>
      <c r="L86" s="351"/>
      <c r="M86" s="351"/>
      <c r="N86" s="351"/>
      <c r="O86" s="352">
        <f t="shared" ref="O86:O149" si="3">SUM(J86:N86)</f>
        <v>0</v>
      </c>
    </row>
    <row r="87" spans="1:16" ht="12" customHeight="1" x14ac:dyDescent="0.15">
      <c r="A87" s="3">
        <v>26</v>
      </c>
      <c r="B87" s="3">
        <v>1</v>
      </c>
      <c r="C87" s="3">
        <v>1</v>
      </c>
      <c r="D87" s="14"/>
      <c r="E87" s="14" t="s">
        <v>969</v>
      </c>
      <c r="F87" s="708" t="s">
        <v>970</v>
      </c>
      <c r="G87" s="708"/>
      <c r="H87" s="708"/>
      <c r="I87" s="708"/>
      <c r="J87" s="348">
        <v>771960</v>
      </c>
      <c r="K87" s="348">
        <v>137884</v>
      </c>
      <c r="L87" s="348">
        <v>207315</v>
      </c>
      <c r="M87" s="348">
        <v>205990</v>
      </c>
      <c r="N87" s="348">
        <v>155087</v>
      </c>
      <c r="O87" s="349">
        <f t="shared" si="3"/>
        <v>1478236</v>
      </c>
      <c r="P87" s="121"/>
    </row>
    <row r="88" spans="1:16" ht="12" customHeight="1" x14ac:dyDescent="0.15">
      <c r="A88" s="3">
        <v>26</v>
      </c>
      <c r="B88" s="3">
        <v>1</v>
      </c>
      <c r="C88" s="3">
        <v>2</v>
      </c>
      <c r="D88" s="14"/>
      <c r="E88" s="18"/>
      <c r="F88" s="25" t="s">
        <v>971</v>
      </c>
      <c r="G88" s="690" t="s">
        <v>972</v>
      </c>
      <c r="H88" s="690"/>
      <c r="I88" s="690"/>
      <c r="J88" s="348">
        <v>227424</v>
      </c>
      <c r="K88" s="348">
        <v>51883</v>
      </c>
      <c r="L88" s="348">
        <v>60623</v>
      </c>
      <c r="M88" s="348">
        <v>80419</v>
      </c>
      <c r="N88" s="348">
        <v>45095</v>
      </c>
      <c r="O88" s="349">
        <f t="shared" si="3"/>
        <v>465444</v>
      </c>
      <c r="P88" s="121"/>
    </row>
    <row r="89" spans="1:16" ht="12" customHeight="1" x14ac:dyDescent="0.15">
      <c r="A89" s="3">
        <v>26</v>
      </c>
      <c r="B89" s="3">
        <v>1</v>
      </c>
      <c r="C89" s="3">
        <v>3</v>
      </c>
      <c r="D89" s="14"/>
      <c r="E89" s="18"/>
      <c r="F89" s="14"/>
      <c r="G89" s="10" t="s">
        <v>973</v>
      </c>
      <c r="H89" s="690" t="s">
        <v>974</v>
      </c>
      <c r="I89" s="690"/>
      <c r="J89" s="348">
        <v>227028</v>
      </c>
      <c r="K89" s="348">
        <v>46049</v>
      </c>
      <c r="L89" s="348">
        <v>59668</v>
      </c>
      <c r="M89" s="348">
        <v>80419</v>
      </c>
      <c r="N89" s="348">
        <v>44992</v>
      </c>
      <c r="O89" s="349">
        <f t="shared" si="3"/>
        <v>458156</v>
      </c>
      <c r="P89" s="121"/>
    </row>
    <row r="90" spans="1:16" ht="12" customHeight="1" x14ac:dyDescent="0.15">
      <c r="A90" s="3">
        <v>26</v>
      </c>
      <c r="B90" s="3">
        <v>1</v>
      </c>
      <c r="C90" s="3">
        <v>4</v>
      </c>
      <c r="D90" s="14" t="s">
        <v>975</v>
      </c>
      <c r="E90" s="18"/>
      <c r="F90" s="14"/>
      <c r="G90" s="10" t="s">
        <v>976</v>
      </c>
      <c r="H90" s="690" t="s">
        <v>8</v>
      </c>
      <c r="I90" s="690"/>
      <c r="J90" s="348">
        <v>0</v>
      </c>
      <c r="K90" s="348">
        <v>5614</v>
      </c>
      <c r="L90" s="348">
        <v>955</v>
      </c>
      <c r="M90" s="348">
        <v>0</v>
      </c>
      <c r="N90" s="348">
        <v>0</v>
      </c>
      <c r="O90" s="349">
        <f t="shared" si="3"/>
        <v>6569</v>
      </c>
      <c r="P90" s="121"/>
    </row>
    <row r="91" spans="1:16" ht="12" customHeight="1" x14ac:dyDescent="0.15">
      <c r="A91" s="3">
        <v>26</v>
      </c>
      <c r="B91" s="3">
        <v>1</v>
      </c>
      <c r="C91" s="3">
        <v>5</v>
      </c>
      <c r="D91" s="14"/>
      <c r="E91" s="18"/>
      <c r="F91" s="14"/>
      <c r="G91" s="10" t="s">
        <v>977</v>
      </c>
      <c r="H91" s="690" t="s">
        <v>978</v>
      </c>
      <c r="I91" s="690"/>
      <c r="J91" s="348">
        <v>0</v>
      </c>
      <c r="K91" s="348">
        <v>0</v>
      </c>
      <c r="L91" s="348">
        <v>0</v>
      </c>
      <c r="M91" s="348">
        <v>0</v>
      </c>
      <c r="N91" s="348">
        <v>0</v>
      </c>
      <c r="O91" s="349">
        <f t="shared" si="3"/>
        <v>0</v>
      </c>
      <c r="P91" s="121"/>
    </row>
    <row r="92" spans="1:16" ht="12" customHeight="1" x14ac:dyDescent="0.15">
      <c r="A92" s="3">
        <v>26</v>
      </c>
      <c r="B92" s="3">
        <v>1</v>
      </c>
      <c r="C92" s="3">
        <v>6</v>
      </c>
      <c r="D92" s="14"/>
      <c r="E92" s="18"/>
      <c r="F92" s="16"/>
      <c r="G92" s="10" t="s">
        <v>979</v>
      </c>
      <c r="H92" s="690" t="s">
        <v>26</v>
      </c>
      <c r="I92" s="690"/>
      <c r="J92" s="348">
        <v>396</v>
      </c>
      <c r="K92" s="348">
        <v>220</v>
      </c>
      <c r="L92" s="348">
        <v>0</v>
      </c>
      <c r="M92" s="348">
        <v>0</v>
      </c>
      <c r="N92" s="348">
        <v>103</v>
      </c>
      <c r="O92" s="349">
        <f t="shared" si="3"/>
        <v>719</v>
      </c>
      <c r="P92" s="121"/>
    </row>
    <row r="93" spans="1:16" ht="12" customHeight="1" x14ac:dyDescent="0.15">
      <c r="A93" s="3">
        <v>26</v>
      </c>
      <c r="B93" s="3">
        <v>1</v>
      </c>
      <c r="C93" s="3">
        <v>7</v>
      </c>
      <c r="D93" s="14" t="s">
        <v>980</v>
      </c>
      <c r="E93" s="18"/>
      <c r="F93" s="14" t="s">
        <v>981</v>
      </c>
      <c r="G93" s="690" t="s">
        <v>982</v>
      </c>
      <c r="H93" s="690"/>
      <c r="I93" s="690"/>
      <c r="J93" s="348">
        <v>544536</v>
      </c>
      <c r="K93" s="348">
        <v>86001</v>
      </c>
      <c r="L93" s="348">
        <v>146692</v>
      </c>
      <c r="M93" s="348">
        <v>125571</v>
      </c>
      <c r="N93" s="348">
        <v>109992</v>
      </c>
      <c r="O93" s="349">
        <f t="shared" si="3"/>
        <v>1012792</v>
      </c>
      <c r="P93" s="121"/>
    </row>
    <row r="94" spans="1:16" ht="12" customHeight="1" x14ac:dyDescent="0.15">
      <c r="A94" s="3">
        <v>26</v>
      </c>
      <c r="B94" s="3">
        <v>1</v>
      </c>
      <c r="C94" s="3">
        <v>8</v>
      </c>
      <c r="D94" s="14"/>
      <c r="E94" s="18"/>
      <c r="F94" s="18"/>
      <c r="G94" s="10" t="s">
        <v>983</v>
      </c>
      <c r="H94" s="690" t="s">
        <v>984</v>
      </c>
      <c r="I94" s="690"/>
      <c r="J94" s="348">
        <v>0</v>
      </c>
      <c r="K94" s="348">
        <v>0</v>
      </c>
      <c r="L94" s="348">
        <v>0</v>
      </c>
      <c r="M94" s="348">
        <v>0</v>
      </c>
      <c r="N94" s="348">
        <v>0</v>
      </c>
      <c r="O94" s="349">
        <f t="shared" si="3"/>
        <v>0</v>
      </c>
      <c r="P94" s="121"/>
    </row>
    <row r="95" spans="1:16" ht="12" customHeight="1" x14ac:dyDescent="0.15">
      <c r="A95" s="3">
        <v>26</v>
      </c>
      <c r="B95" s="3">
        <v>1</v>
      </c>
      <c r="C95" s="3">
        <v>9</v>
      </c>
      <c r="D95" s="14"/>
      <c r="E95" s="18"/>
      <c r="F95" s="18"/>
      <c r="G95" s="10" t="s">
        <v>985</v>
      </c>
      <c r="H95" s="690" t="s">
        <v>986</v>
      </c>
      <c r="I95" s="690"/>
      <c r="J95" s="348">
        <v>0</v>
      </c>
      <c r="K95" s="348">
        <v>0</v>
      </c>
      <c r="L95" s="348">
        <v>0</v>
      </c>
      <c r="M95" s="348">
        <v>0</v>
      </c>
      <c r="N95" s="348">
        <v>0</v>
      </c>
      <c r="O95" s="349">
        <f t="shared" si="3"/>
        <v>0</v>
      </c>
      <c r="P95" s="121"/>
    </row>
    <row r="96" spans="1:16" ht="12" customHeight="1" x14ac:dyDescent="0.15">
      <c r="A96" s="3">
        <v>26</v>
      </c>
      <c r="B96" s="3">
        <v>1</v>
      </c>
      <c r="C96" s="3">
        <v>10</v>
      </c>
      <c r="D96" s="14" t="s">
        <v>987</v>
      </c>
      <c r="E96" s="18"/>
      <c r="F96" s="18"/>
      <c r="G96" s="10" t="s">
        <v>988</v>
      </c>
      <c r="H96" s="690" t="s">
        <v>40</v>
      </c>
      <c r="I96" s="690"/>
      <c r="J96" s="348">
        <v>542810</v>
      </c>
      <c r="K96" s="348">
        <v>86001</v>
      </c>
      <c r="L96" s="348">
        <v>146690</v>
      </c>
      <c r="M96" s="348">
        <v>125541</v>
      </c>
      <c r="N96" s="348">
        <v>109943</v>
      </c>
      <c r="O96" s="349">
        <f t="shared" si="3"/>
        <v>1010985</v>
      </c>
      <c r="P96" s="121"/>
    </row>
    <row r="97" spans="1:16" ht="12" customHeight="1" x14ac:dyDescent="0.15">
      <c r="A97" s="3">
        <v>26</v>
      </c>
      <c r="B97" s="3">
        <v>1</v>
      </c>
      <c r="C97" s="3">
        <v>11</v>
      </c>
      <c r="D97" s="14"/>
      <c r="E97" s="20"/>
      <c r="F97" s="20"/>
      <c r="G97" s="10" t="s">
        <v>989</v>
      </c>
      <c r="H97" s="690" t="s">
        <v>26</v>
      </c>
      <c r="I97" s="690"/>
      <c r="J97" s="348">
        <v>1726</v>
      </c>
      <c r="K97" s="348">
        <v>0</v>
      </c>
      <c r="L97" s="348">
        <v>2</v>
      </c>
      <c r="M97" s="348">
        <v>30</v>
      </c>
      <c r="N97" s="348">
        <v>49</v>
      </c>
      <c r="O97" s="349">
        <f t="shared" si="3"/>
        <v>1807</v>
      </c>
      <c r="P97" s="121"/>
    </row>
    <row r="98" spans="1:16" ht="12" customHeight="1" x14ac:dyDescent="0.15">
      <c r="A98" s="3">
        <v>26</v>
      </c>
      <c r="B98" s="3">
        <v>1</v>
      </c>
      <c r="C98" s="3">
        <v>12</v>
      </c>
      <c r="D98" s="14"/>
      <c r="E98" s="14" t="s">
        <v>876</v>
      </c>
      <c r="F98" s="708" t="s">
        <v>990</v>
      </c>
      <c r="G98" s="708"/>
      <c r="H98" s="708"/>
      <c r="I98" s="708"/>
      <c r="J98" s="348">
        <v>381251</v>
      </c>
      <c r="K98" s="348">
        <v>71012</v>
      </c>
      <c r="L98" s="348">
        <v>125108</v>
      </c>
      <c r="M98" s="348">
        <v>112206</v>
      </c>
      <c r="N98" s="348">
        <v>86880</v>
      </c>
      <c r="O98" s="349">
        <f t="shared" si="3"/>
        <v>776457</v>
      </c>
      <c r="P98" s="121"/>
    </row>
    <row r="99" spans="1:16" ht="12" customHeight="1" x14ac:dyDescent="0.15">
      <c r="A99" s="3">
        <v>26</v>
      </c>
      <c r="B99" s="3">
        <v>1</v>
      </c>
      <c r="C99" s="3">
        <v>13</v>
      </c>
      <c r="D99" s="14" t="s">
        <v>991</v>
      </c>
      <c r="E99" s="18"/>
      <c r="F99" s="25" t="s">
        <v>992</v>
      </c>
      <c r="G99" s="690" t="s">
        <v>993</v>
      </c>
      <c r="H99" s="690"/>
      <c r="I99" s="690"/>
      <c r="J99" s="348">
        <v>228452</v>
      </c>
      <c r="K99" s="348">
        <v>50527</v>
      </c>
      <c r="L99" s="348">
        <v>70598</v>
      </c>
      <c r="M99" s="348">
        <v>78768</v>
      </c>
      <c r="N99" s="348">
        <v>68307</v>
      </c>
      <c r="O99" s="349">
        <f t="shared" si="3"/>
        <v>496652</v>
      </c>
      <c r="P99" s="121"/>
    </row>
    <row r="100" spans="1:16" ht="12" customHeight="1" x14ac:dyDescent="0.15">
      <c r="A100" s="3">
        <v>26</v>
      </c>
      <c r="B100" s="3">
        <v>1</v>
      </c>
      <c r="C100" s="3">
        <v>14</v>
      </c>
      <c r="D100" s="14"/>
      <c r="E100" s="18"/>
      <c r="F100" s="14"/>
      <c r="G100" s="10" t="s">
        <v>994</v>
      </c>
      <c r="H100" s="690" t="s">
        <v>995</v>
      </c>
      <c r="I100" s="690"/>
      <c r="J100" s="348">
        <v>7115</v>
      </c>
      <c r="K100" s="348">
        <v>3624</v>
      </c>
      <c r="L100" s="348">
        <v>13228</v>
      </c>
      <c r="M100" s="348">
        <v>8263</v>
      </c>
      <c r="N100" s="348">
        <v>4705</v>
      </c>
      <c r="O100" s="349">
        <f t="shared" si="3"/>
        <v>36935</v>
      </c>
      <c r="P100" s="121"/>
    </row>
    <row r="101" spans="1:16" ht="12" customHeight="1" x14ac:dyDescent="0.15">
      <c r="A101" s="3">
        <v>26</v>
      </c>
      <c r="B101" s="3">
        <v>1</v>
      </c>
      <c r="C101" s="3">
        <v>15</v>
      </c>
      <c r="D101" s="14"/>
      <c r="E101" s="18"/>
      <c r="F101" s="14"/>
      <c r="G101" s="10" t="s">
        <v>996</v>
      </c>
      <c r="H101" s="690" t="s">
        <v>133</v>
      </c>
      <c r="I101" s="690"/>
      <c r="J101" s="348">
        <v>0</v>
      </c>
      <c r="K101" s="348">
        <v>0</v>
      </c>
      <c r="L101" s="348">
        <v>0</v>
      </c>
      <c r="M101" s="348">
        <v>0</v>
      </c>
      <c r="N101" s="348">
        <v>0</v>
      </c>
      <c r="O101" s="349">
        <f t="shared" si="3"/>
        <v>0</v>
      </c>
      <c r="P101" s="121"/>
    </row>
    <row r="102" spans="1:16" ht="12" customHeight="1" x14ac:dyDescent="0.15">
      <c r="A102" s="3">
        <v>26</v>
      </c>
      <c r="B102" s="3">
        <v>1</v>
      </c>
      <c r="C102" s="3">
        <v>16</v>
      </c>
      <c r="D102" s="14" t="s">
        <v>997</v>
      </c>
      <c r="E102" s="18"/>
      <c r="F102" s="16"/>
      <c r="G102" s="10" t="s">
        <v>998</v>
      </c>
      <c r="H102" s="690" t="s">
        <v>26</v>
      </c>
      <c r="I102" s="690"/>
      <c r="J102" s="348">
        <v>221337</v>
      </c>
      <c r="K102" s="348">
        <v>46903</v>
      </c>
      <c r="L102" s="348">
        <v>57370</v>
      </c>
      <c r="M102" s="348">
        <v>70505</v>
      </c>
      <c r="N102" s="348">
        <v>63602</v>
      </c>
      <c r="O102" s="349">
        <f t="shared" si="3"/>
        <v>459717</v>
      </c>
      <c r="P102" s="121"/>
    </row>
    <row r="103" spans="1:16" ht="12" customHeight="1" x14ac:dyDescent="0.15">
      <c r="A103" s="3">
        <v>26</v>
      </c>
      <c r="B103" s="3">
        <v>1</v>
      </c>
      <c r="C103" s="3">
        <v>17</v>
      </c>
      <c r="D103" s="14"/>
      <c r="E103" s="18"/>
      <c r="F103" s="14" t="s">
        <v>981</v>
      </c>
      <c r="G103" s="690" t="s">
        <v>999</v>
      </c>
      <c r="H103" s="690"/>
      <c r="I103" s="690"/>
      <c r="J103" s="348">
        <v>152799</v>
      </c>
      <c r="K103" s="348">
        <v>20485</v>
      </c>
      <c r="L103" s="348">
        <v>54510</v>
      </c>
      <c r="M103" s="348">
        <v>33438</v>
      </c>
      <c r="N103" s="348">
        <v>18573</v>
      </c>
      <c r="O103" s="349">
        <f t="shared" si="3"/>
        <v>279805</v>
      </c>
      <c r="P103" s="121"/>
    </row>
    <row r="104" spans="1:16" ht="12" customHeight="1" x14ac:dyDescent="0.15">
      <c r="A104" s="3">
        <v>26</v>
      </c>
      <c r="B104" s="3">
        <v>1</v>
      </c>
      <c r="C104" s="3">
        <v>18</v>
      </c>
      <c r="D104" s="19"/>
      <c r="E104" s="41"/>
      <c r="F104" s="41"/>
      <c r="G104" s="42" t="s">
        <v>983</v>
      </c>
      <c r="H104" s="787" t="s">
        <v>134</v>
      </c>
      <c r="I104" s="787"/>
      <c r="J104" s="348">
        <v>152799</v>
      </c>
      <c r="K104" s="348">
        <v>20485</v>
      </c>
      <c r="L104" s="348">
        <v>33282</v>
      </c>
      <c r="M104" s="348">
        <v>33438</v>
      </c>
      <c r="N104" s="348">
        <v>18573</v>
      </c>
      <c r="O104" s="349">
        <f t="shared" si="3"/>
        <v>258577</v>
      </c>
      <c r="P104" s="121"/>
    </row>
    <row r="105" spans="1:16" ht="12" customHeight="1" x14ac:dyDescent="0.15">
      <c r="A105" s="3">
        <v>26</v>
      </c>
      <c r="B105" s="3">
        <v>1</v>
      </c>
      <c r="C105" s="3">
        <v>19</v>
      </c>
      <c r="D105" s="19" t="s">
        <v>1000</v>
      </c>
      <c r="E105" s="41"/>
      <c r="F105" s="41"/>
      <c r="G105" s="41"/>
      <c r="H105" s="811" t="s">
        <v>1001</v>
      </c>
      <c r="I105" s="711"/>
      <c r="J105" s="348">
        <v>152799</v>
      </c>
      <c r="K105" s="348">
        <v>20485</v>
      </c>
      <c r="L105" s="348">
        <v>33282</v>
      </c>
      <c r="M105" s="348">
        <v>33438</v>
      </c>
      <c r="N105" s="348">
        <v>18573</v>
      </c>
      <c r="O105" s="349">
        <f t="shared" si="3"/>
        <v>258577</v>
      </c>
      <c r="P105" s="121"/>
    </row>
    <row r="106" spans="1:16" ht="12" customHeight="1" x14ac:dyDescent="0.15">
      <c r="A106" s="3">
        <v>26</v>
      </c>
      <c r="B106" s="3">
        <v>1</v>
      </c>
      <c r="C106" s="3">
        <v>20</v>
      </c>
      <c r="D106" s="14"/>
      <c r="E106" s="18"/>
      <c r="F106" s="18"/>
      <c r="G106" s="20"/>
      <c r="H106" s="689" t="s">
        <v>1002</v>
      </c>
      <c r="I106" s="711"/>
      <c r="J106" s="348">
        <v>0</v>
      </c>
      <c r="K106" s="348">
        <v>0</v>
      </c>
      <c r="L106" s="348">
        <v>0</v>
      </c>
      <c r="M106" s="348">
        <v>0</v>
      </c>
      <c r="N106" s="348">
        <v>0</v>
      </c>
      <c r="O106" s="349">
        <f t="shared" si="3"/>
        <v>0</v>
      </c>
      <c r="P106" s="121"/>
    </row>
    <row r="107" spans="1:16" ht="12" customHeight="1" x14ac:dyDescent="0.15">
      <c r="A107" s="3">
        <v>26</v>
      </c>
      <c r="B107" s="3">
        <v>1</v>
      </c>
      <c r="C107" s="3">
        <v>21</v>
      </c>
      <c r="D107" s="14"/>
      <c r="E107" s="20"/>
      <c r="F107" s="20"/>
      <c r="G107" s="20" t="s">
        <v>1003</v>
      </c>
      <c r="H107" s="690" t="s">
        <v>26</v>
      </c>
      <c r="I107" s="690"/>
      <c r="J107" s="348">
        <v>0</v>
      </c>
      <c r="K107" s="348">
        <v>0</v>
      </c>
      <c r="L107" s="348">
        <v>21228</v>
      </c>
      <c r="M107" s="348">
        <v>0</v>
      </c>
      <c r="N107" s="348">
        <v>0</v>
      </c>
      <c r="O107" s="349">
        <f t="shared" si="3"/>
        <v>21228</v>
      </c>
      <c r="P107" s="121"/>
    </row>
    <row r="108" spans="1:16" ht="12" customHeight="1" x14ac:dyDescent="0.15">
      <c r="A108" s="3">
        <v>26</v>
      </c>
      <c r="B108" s="3">
        <v>1</v>
      </c>
      <c r="C108" s="3">
        <v>22</v>
      </c>
      <c r="D108" s="43"/>
      <c r="E108" s="43" t="s">
        <v>1004</v>
      </c>
      <c r="F108" s="787" t="s">
        <v>1005</v>
      </c>
      <c r="G108" s="787"/>
      <c r="H108" s="787"/>
      <c r="I108" s="787"/>
      <c r="J108" s="348">
        <v>390709</v>
      </c>
      <c r="K108" s="348">
        <v>66872</v>
      </c>
      <c r="L108" s="348">
        <v>82207</v>
      </c>
      <c r="M108" s="348">
        <v>93784</v>
      </c>
      <c r="N108" s="348">
        <v>68207</v>
      </c>
      <c r="O108" s="349">
        <f t="shared" si="3"/>
        <v>701779</v>
      </c>
      <c r="P108" s="121"/>
    </row>
    <row r="109" spans="1:16" ht="12" customHeight="1" x14ac:dyDescent="0.15">
      <c r="A109" s="3">
        <v>26</v>
      </c>
      <c r="B109" s="3">
        <v>1</v>
      </c>
      <c r="C109" s="3">
        <v>23</v>
      </c>
      <c r="D109" s="14"/>
      <c r="E109" s="14" t="s">
        <v>878</v>
      </c>
      <c r="F109" s="690" t="s">
        <v>1006</v>
      </c>
      <c r="G109" s="690"/>
      <c r="H109" s="690"/>
      <c r="I109" s="690"/>
      <c r="J109" s="348">
        <v>477420</v>
      </c>
      <c r="K109" s="348">
        <v>184418</v>
      </c>
      <c r="L109" s="348">
        <v>76008</v>
      </c>
      <c r="M109" s="348">
        <v>104475</v>
      </c>
      <c r="N109" s="348">
        <v>57973</v>
      </c>
      <c r="O109" s="349">
        <f t="shared" si="3"/>
        <v>900294</v>
      </c>
      <c r="P109" s="121"/>
    </row>
    <row r="110" spans="1:16" ht="12" customHeight="1" x14ac:dyDescent="0.15">
      <c r="A110" s="3">
        <v>26</v>
      </c>
      <c r="B110" s="3">
        <v>1</v>
      </c>
      <c r="C110" s="3">
        <v>24</v>
      </c>
      <c r="D110" s="14"/>
      <c r="E110" s="18"/>
      <c r="F110" s="10" t="s">
        <v>1007</v>
      </c>
      <c r="G110" s="690" t="s">
        <v>860</v>
      </c>
      <c r="H110" s="690"/>
      <c r="I110" s="690"/>
      <c r="J110" s="348">
        <v>375400</v>
      </c>
      <c r="K110" s="348">
        <v>107300</v>
      </c>
      <c r="L110" s="348">
        <v>57900</v>
      </c>
      <c r="M110" s="348">
        <v>77628</v>
      </c>
      <c r="N110" s="348">
        <v>30800</v>
      </c>
      <c r="O110" s="349">
        <f t="shared" si="3"/>
        <v>649028</v>
      </c>
      <c r="P110" s="121"/>
    </row>
    <row r="111" spans="1:16" ht="12" customHeight="1" x14ac:dyDescent="0.15">
      <c r="A111" s="3">
        <v>26</v>
      </c>
      <c r="B111" s="3">
        <v>1</v>
      </c>
      <c r="C111" s="3">
        <v>25</v>
      </c>
      <c r="D111" s="14"/>
      <c r="E111" s="18"/>
      <c r="F111" s="75"/>
      <c r="G111" s="79"/>
      <c r="H111" s="79"/>
      <c r="I111" s="79"/>
      <c r="J111" s="348">
        <v>0</v>
      </c>
      <c r="K111" s="348">
        <v>0</v>
      </c>
      <c r="L111" s="348">
        <v>0</v>
      </c>
      <c r="M111" s="348">
        <v>0</v>
      </c>
      <c r="N111" s="348">
        <v>0</v>
      </c>
      <c r="O111" s="349">
        <f t="shared" si="3"/>
        <v>0</v>
      </c>
      <c r="P111" s="121"/>
    </row>
    <row r="112" spans="1:16" ht="12" customHeight="1" x14ac:dyDescent="0.15">
      <c r="A112" s="3">
        <v>26</v>
      </c>
      <c r="B112" s="3">
        <v>1</v>
      </c>
      <c r="C112" s="3">
        <v>26</v>
      </c>
      <c r="D112" s="14"/>
      <c r="E112" s="18"/>
      <c r="F112" s="10" t="s">
        <v>1008</v>
      </c>
      <c r="G112" s="690" t="s">
        <v>27</v>
      </c>
      <c r="H112" s="690"/>
      <c r="I112" s="690"/>
      <c r="J112" s="348">
        <v>49225</v>
      </c>
      <c r="K112" s="348">
        <v>8138</v>
      </c>
      <c r="L112" s="348">
        <v>14655</v>
      </c>
      <c r="M112" s="348">
        <v>26847</v>
      </c>
      <c r="N112" s="348">
        <v>26939</v>
      </c>
      <c r="O112" s="349">
        <f t="shared" si="3"/>
        <v>125804</v>
      </c>
      <c r="P112" s="121"/>
    </row>
    <row r="113" spans="1:16" ht="12" customHeight="1" x14ac:dyDescent="0.15">
      <c r="A113" s="3">
        <v>26</v>
      </c>
      <c r="B113" s="3">
        <v>1</v>
      </c>
      <c r="C113" s="3">
        <v>27</v>
      </c>
      <c r="D113" s="14"/>
      <c r="E113" s="18"/>
      <c r="F113" s="10" t="s">
        <v>1009</v>
      </c>
      <c r="G113" s="690" t="s">
        <v>1010</v>
      </c>
      <c r="H113" s="690"/>
      <c r="I113" s="690"/>
      <c r="J113" s="348">
        <v>0</v>
      </c>
      <c r="K113" s="348">
        <v>0</v>
      </c>
      <c r="L113" s="348">
        <v>0</v>
      </c>
      <c r="M113" s="348">
        <v>0</v>
      </c>
      <c r="N113" s="348">
        <v>0</v>
      </c>
      <c r="O113" s="349">
        <f t="shared" si="3"/>
        <v>0</v>
      </c>
      <c r="P113" s="121"/>
    </row>
    <row r="114" spans="1:16" ht="12" customHeight="1" x14ac:dyDescent="0.15">
      <c r="A114" s="3">
        <v>26</v>
      </c>
      <c r="B114" s="3">
        <v>1</v>
      </c>
      <c r="C114" s="3">
        <v>28</v>
      </c>
      <c r="D114" s="14"/>
      <c r="E114" s="18"/>
      <c r="F114" s="10" t="s">
        <v>1011</v>
      </c>
      <c r="G114" s="690" t="s">
        <v>1012</v>
      </c>
      <c r="H114" s="690"/>
      <c r="I114" s="690"/>
      <c r="J114" s="348">
        <v>0</v>
      </c>
      <c r="K114" s="348">
        <v>0</v>
      </c>
      <c r="L114" s="348">
        <v>0</v>
      </c>
      <c r="M114" s="348">
        <v>0</v>
      </c>
      <c r="N114" s="348">
        <v>0</v>
      </c>
      <c r="O114" s="349">
        <f t="shared" si="3"/>
        <v>0</v>
      </c>
      <c r="P114" s="121"/>
    </row>
    <row r="115" spans="1:16" ht="12" customHeight="1" x14ac:dyDescent="0.15">
      <c r="A115" s="3">
        <v>26</v>
      </c>
      <c r="B115" s="3">
        <v>1</v>
      </c>
      <c r="C115" s="3">
        <v>29</v>
      </c>
      <c r="D115" s="14" t="s">
        <v>1013</v>
      </c>
      <c r="E115" s="18"/>
      <c r="F115" s="10" t="s">
        <v>1014</v>
      </c>
      <c r="G115" s="690" t="s">
        <v>984</v>
      </c>
      <c r="H115" s="690"/>
      <c r="I115" s="690"/>
      <c r="J115" s="348">
        <v>44300</v>
      </c>
      <c r="K115" s="348">
        <v>66639</v>
      </c>
      <c r="L115" s="348">
        <v>0</v>
      </c>
      <c r="M115" s="348">
        <v>0</v>
      </c>
      <c r="N115" s="348">
        <v>0</v>
      </c>
      <c r="O115" s="349">
        <f t="shared" si="3"/>
        <v>110939</v>
      </c>
      <c r="P115" s="121"/>
    </row>
    <row r="116" spans="1:16" ht="12" customHeight="1" x14ac:dyDescent="0.15">
      <c r="A116" s="3">
        <v>26</v>
      </c>
      <c r="B116" s="3">
        <v>1</v>
      </c>
      <c r="C116" s="3">
        <v>30</v>
      </c>
      <c r="D116" s="14"/>
      <c r="E116" s="18"/>
      <c r="F116" s="10" t="s">
        <v>1015</v>
      </c>
      <c r="G116" s="690" t="s">
        <v>986</v>
      </c>
      <c r="H116" s="690"/>
      <c r="I116" s="690"/>
      <c r="J116" s="348">
        <v>0</v>
      </c>
      <c r="K116" s="348">
        <v>0</v>
      </c>
      <c r="L116" s="348">
        <v>0</v>
      </c>
      <c r="M116" s="348">
        <v>0</v>
      </c>
      <c r="N116" s="348">
        <v>0</v>
      </c>
      <c r="O116" s="349">
        <f t="shared" si="3"/>
        <v>0</v>
      </c>
      <c r="P116" s="121"/>
    </row>
    <row r="117" spans="1:16" ht="12" customHeight="1" x14ac:dyDescent="0.15">
      <c r="A117" s="3">
        <v>26</v>
      </c>
      <c r="B117" s="3">
        <v>1</v>
      </c>
      <c r="C117" s="3">
        <v>31</v>
      </c>
      <c r="D117" s="14"/>
      <c r="E117" s="18"/>
      <c r="F117" s="10" t="s">
        <v>1016</v>
      </c>
      <c r="G117" s="690" t="s">
        <v>1017</v>
      </c>
      <c r="H117" s="690"/>
      <c r="I117" s="690"/>
      <c r="J117" s="348">
        <v>8495</v>
      </c>
      <c r="K117" s="348">
        <v>2341</v>
      </c>
      <c r="L117" s="348">
        <v>3086</v>
      </c>
      <c r="M117" s="348">
        <v>0</v>
      </c>
      <c r="N117" s="348">
        <v>234</v>
      </c>
      <c r="O117" s="349">
        <f t="shared" si="3"/>
        <v>14156</v>
      </c>
      <c r="P117" s="121"/>
    </row>
    <row r="118" spans="1:16" ht="12" customHeight="1" x14ac:dyDescent="0.15">
      <c r="A118" s="3">
        <v>26</v>
      </c>
      <c r="B118" s="3">
        <v>1</v>
      </c>
      <c r="C118" s="3">
        <v>32</v>
      </c>
      <c r="D118" s="14"/>
      <c r="E118" s="20"/>
      <c r="F118" s="16" t="s">
        <v>1018</v>
      </c>
      <c r="G118" s="690" t="s">
        <v>26</v>
      </c>
      <c r="H118" s="690"/>
      <c r="I118" s="690"/>
      <c r="J118" s="348">
        <v>0</v>
      </c>
      <c r="K118" s="348">
        <v>0</v>
      </c>
      <c r="L118" s="348">
        <v>367</v>
      </c>
      <c r="M118" s="348">
        <v>0</v>
      </c>
      <c r="N118" s="348">
        <v>0</v>
      </c>
      <c r="O118" s="349">
        <f t="shared" si="3"/>
        <v>367</v>
      </c>
      <c r="P118" s="121"/>
    </row>
    <row r="119" spans="1:16" ht="12" customHeight="1" x14ac:dyDescent="0.15">
      <c r="A119" s="3">
        <v>26</v>
      </c>
      <c r="B119" s="3">
        <v>1</v>
      </c>
      <c r="C119" s="3">
        <v>33</v>
      </c>
      <c r="D119" s="14" t="s">
        <v>1019</v>
      </c>
      <c r="E119" s="19" t="s">
        <v>1020</v>
      </c>
      <c r="F119" s="787" t="s">
        <v>1021</v>
      </c>
      <c r="G119" s="787"/>
      <c r="H119" s="787"/>
      <c r="I119" s="787"/>
      <c r="J119" s="348">
        <v>861299</v>
      </c>
      <c r="K119" s="348">
        <v>251365</v>
      </c>
      <c r="L119" s="348">
        <v>189565</v>
      </c>
      <c r="M119" s="348">
        <v>193792</v>
      </c>
      <c r="N119" s="348">
        <v>121036</v>
      </c>
      <c r="O119" s="349">
        <f t="shared" si="3"/>
        <v>1617057</v>
      </c>
      <c r="P119" s="121"/>
    </row>
    <row r="120" spans="1:16" ht="12" customHeight="1" x14ac:dyDescent="0.15">
      <c r="A120" s="3">
        <v>26</v>
      </c>
      <c r="B120" s="3">
        <v>1</v>
      </c>
      <c r="C120" s="3">
        <v>34</v>
      </c>
      <c r="D120" s="14"/>
      <c r="E120" s="18"/>
      <c r="F120" s="10" t="s">
        <v>1022</v>
      </c>
      <c r="G120" s="690" t="s">
        <v>1023</v>
      </c>
      <c r="H120" s="690"/>
      <c r="I120" s="690"/>
      <c r="J120" s="348">
        <v>178352</v>
      </c>
      <c r="K120" s="348">
        <v>157505</v>
      </c>
      <c r="L120" s="348">
        <v>6308</v>
      </c>
      <c r="M120" s="348">
        <v>4561</v>
      </c>
      <c r="N120" s="348">
        <v>22301</v>
      </c>
      <c r="O120" s="349">
        <f t="shared" si="3"/>
        <v>369027</v>
      </c>
      <c r="P120" s="121"/>
    </row>
    <row r="121" spans="1:16" ht="12" customHeight="1" x14ac:dyDescent="0.15">
      <c r="A121" s="3">
        <v>26</v>
      </c>
      <c r="B121" s="3">
        <v>1</v>
      </c>
      <c r="C121" s="3">
        <v>35</v>
      </c>
      <c r="D121" s="14"/>
      <c r="E121" s="18"/>
      <c r="F121" s="18"/>
      <c r="G121" s="30" t="s">
        <v>1024</v>
      </c>
      <c r="H121" s="689" t="s">
        <v>995</v>
      </c>
      <c r="I121" s="711"/>
      <c r="J121" s="348">
        <v>6744</v>
      </c>
      <c r="K121" s="348">
        <v>0</v>
      </c>
      <c r="L121" s="348">
        <v>0</v>
      </c>
      <c r="M121" s="348">
        <v>0</v>
      </c>
      <c r="N121" s="348">
        <v>0</v>
      </c>
      <c r="O121" s="349">
        <f t="shared" si="3"/>
        <v>6744</v>
      </c>
      <c r="P121" s="121"/>
    </row>
    <row r="122" spans="1:16" ht="12" customHeight="1" x14ac:dyDescent="0.15">
      <c r="A122" s="3">
        <v>26</v>
      </c>
      <c r="B122" s="3">
        <v>1</v>
      </c>
      <c r="C122" s="3">
        <v>36</v>
      </c>
      <c r="D122" s="19"/>
      <c r="E122" s="18"/>
      <c r="F122" s="20"/>
      <c r="G122" s="32" t="s">
        <v>1025</v>
      </c>
      <c r="H122" s="689" t="s">
        <v>1026</v>
      </c>
      <c r="I122" s="711"/>
      <c r="J122" s="348">
        <v>0</v>
      </c>
      <c r="K122" s="348">
        <v>0</v>
      </c>
      <c r="L122" s="348">
        <v>0</v>
      </c>
      <c r="M122" s="348">
        <v>0</v>
      </c>
      <c r="N122" s="348">
        <v>0</v>
      </c>
      <c r="O122" s="349">
        <f t="shared" si="3"/>
        <v>0</v>
      </c>
      <c r="P122" s="121"/>
    </row>
    <row r="123" spans="1:16" ht="12" customHeight="1" x14ac:dyDescent="0.15">
      <c r="A123" s="3">
        <v>26</v>
      </c>
      <c r="B123" s="3">
        <v>1</v>
      </c>
      <c r="C123" s="3">
        <v>37</v>
      </c>
      <c r="D123" s="19" t="s">
        <v>1027</v>
      </c>
      <c r="E123" s="18"/>
      <c r="F123" s="14" t="s">
        <v>1028</v>
      </c>
      <c r="G123" s="689" t="s">
        <v>877</v>
      </c>
      <c r="H123" s="711"/>
      <c r="I123" s="711"/>
      <c r="J123" s="348">
        <v>88600</v>
      </c>
      <c r="K123" s="348">
        <v>133331</v>
      </c>
      <c r="L123" s="348">
        <v>5448</v>
      </c>
      <c r="M123" s="348">
        <v>4501</v>
      </c>
      <c r="N123" s="348">
        <v>510</v>
      </c>
      <c r="O123" s="349">
        <f t="shared" si="3"/>
        <v>232390</v>
      </c>
      <c r="P123" s="121"/>
    </row>
    <row r="124" spans="1:16" ht="12" customHeight="1" x14ac:dyDescent="0.15">
      <c r="A124" s="3">
        <v>26</v>
      </c>
      <c r="B124" s="3">
        <v>1</v>
      </c>
      <c r="C124" s="3">
        <v>38</v>
      </c>
      <c r="D124" s="14"/>
      <c r="E124" s="18"/>
      <c r="F124" s="14" t="s">
        <v>1029</v>
      </c>
      <c r="G124" s="812" t="s">
        <v>1030</v>
      </c>
      <c r="H124" s="813"/>
      <c r="I124" s="813"/>
      <c r="J124" s="348">
        <v>38200</v>
      </c>
      <c r="K124" s="348">
        <v>83600</v>
      </c>
      <c r="L124" s="348">
        <v>5300</v>
      </c>
      <c r="M124" s="348">
        <v>4428</v>
      </c>
      <c r="N124" s="348">
        <v>500</v>
      </c>
      <c r="O124" s="349">
        <f t="shared" si="3"/>
        <v>132028</v>
      </c>
      <c r="P124" s="121"/>
    </row>
    <row r="125" spans="1:16" ht="12" customHeight="1" x14ac:dyDescent="0.15">
      <c r="A125" s="3">
        <v>26</v>
      </c>
      <c r="B125" s="3">
        <v>1</v>
      </c>
      <c r="C125" s="3">
        <v>39</v>
      </c>
      <c r="D125" s="14"/>
      <c r="E125" s="18"/>
      <c r="F125" s="14" t="s">
        <v>926</v>
      </c>
      <c r="G125" s="689" t="s">
        <v>1031</v>
      </c>
      <c r="H125" s="711"/>
      <c r="I125" s="711"/>
      <c r="J125" s="348">
        <v>89752</v>
      </c>
      <c r="K125" s="348">
        <v>24174</v>
      </c>
      <c r="L125" s="348">
        <v>860</v>
      </c>
      <c r="M125" s="348">
        <v>60</v>
      </c>
      <c r="N125" s="348">
        <v>21791</v>
      </c>
      <c r="O125" s="349">
        <f t="shared" si="3"/>
        <v>136637</v>
      </c>
      <c r="P125" s="121"/>
    </row>
    <row r="126" spans="1:16" ht="12" customHeight="1" x14ac:dyDescent="0.15">
      <c r="A126" s="3">
        <v>26</v>
      </c>
      <c r="B126" s="3">
        <v>1</v>
      </c>
      <c r="C126" s="3">
        <v>40</v>
      </c>
      <c r="D126" s="14"/>
      <c r="E126" s="18"/>
      <c r="F126" s="16" t="s">
        <v>930</v>
      </c>
      <c r="G126" s="812" t="s">
        <v>1030</v>
      </c>
      <c r="H126" s="813"/>
      <c r="I126" s="813"/>
      <c r="J126" s="348">
        <v>81200</v>
      </c>
      <c r="K126" s="348">
        <v>0</v>
      </c>
      <c r="L126" s="348">
        <v>600</v>
      </c>
      <c r="M126" s="348">
        <v>0</v>
      </c>
      <c r="N126" s="348">
        <v>0</v>
      </c>
      <c r="O126" s="349">
        <f t="shared" si="3"/>
        <v>81800</v>
      </c>
      <c r="P126" s="121"/>
    </row>
    <row r="127" spans="1:16" ht="12" customHeight="1" x14ac:dyDescent="0.15">
      <c r="A127" s="3">
        <v>26</v>
      </c>
      <c r="B127" s="3">
        <v>1</v>
      </c>
      <c r="C127" s="3">
        <v>41</v>
      </c>
      <c r="D127" s="14" t="s">
        <v>991</v>
      </c>
      <c r="E127" s="18"/>
      <c r="F127" s="18"/>
      <c r="G127" s="25" t="s">
        <v>1032</v>
      </c>
      <c r="H127" s="25" t="s">
        <v>1033</v>
      </c>
      <c r="I127" s="26" t="s">
        <v>1034</v>
      </c>
      <c r="J127" s="348">
        <v>119400</v>
      </c>
      <c r="K127" s="348">
        <v>0</v>
      </c>
      <c r="L127" s="348">
        <v>5900</v>
      </c>
      <c r="M127" s="348">
        <v>4428</v>
      </c>
      <c r="N127" s="348">
        <v>500</v>
      </c>
      <c r="O127" s="349">
        <f t="shared" si="3"/>
        <v>130228</v>
      </c>
      <c r="P127" s="121"/>
    </row>
    <row r="128" spans="1:16" ht="12" customHeight="1" x14ac:dyDescent="0.15">
      <c r="A128" s="3">
        <v>26</v>
      </c>
      <c r="B128" s="3">
        <v>1</v>
      </c>
      <c r="C128" s="3">
        <v>42</v>
      </c>
      <c r="D128" s="14"/>
      <c r="E128" s="18"/>
      <c r="F128" s="14" t="s">
        <v>992</v>
      </c>
      <c r="G128" s="14" t="s">
        <v>1035</v>
      </c>
      <c r="H128" s="14"/>
      <c r="I128" s="26" t="s">
        <v>1036</v>
      </c>
      <c r="J128" s="348">
        <v>0</v>
      </c>
      <c r="K128" s="348">
        <v>83600</v>
      </c>
      <c r="L128" s="348">
        <v>0</v>
      </c>
      <c r="M128" s="348">
        <v>0</v>
      </c>
      <c r="N128" s="348">
        <v>0</v>
      </c>
      <c r="O128" s="349">
        <f t="shared" si="3"/>
        <v>83600</v>
      </c>
      <c r="P128" s="121"/>
    </row>
    <row r="129" spans="1:16" ht="12" customHeight="1" x14ac:dyDescent="0.15">
      <c r="A129" s="3">
        <v>26</v>
      </c>
      <c r="B129" s="3">
        <v>1</v>
      </c>
      <c r="C129" s="3">
        <v>43</v>
      </c>
      <c r="D129" s="14"/>
      <c r="E129" s="18"/>
      <c r="F129" s="14" t="s">
        <v>1029</v>
      </c>
      <c r="G129" s="16" t="s">
        <v>1037</v>
      </c>
      <c r="H129" s="16" t="s">
        <v>930</v>
      </c>
      <c r="I129" s="26" t="s">
        <v>26</v>
      </c>
      <c r="J129" s="348">
        <v>0</v>
      </c>
      <c r="K129" s="348">
        <v>0</v>
      </c>
      <c r="L129" s="348">
        <v>0</v>
      </c>
      <c r="M129" s="348">
        <v>0</v>
      </c>
      <c r="N129" s="348">
        <v>0</v>
      </c>
      <c r="O129" s="349">
        <f t="shared" si="3"/>
        <v>0</v>
      </c>
      <c r="P129" s="121"/>
    </row>
    <row r="130" spans="1:16" ht="12" customHeight="1" x14ac:dyDescent="0.15">
      <c r="A130" s="3">
        <v>26</v>
      </c>
      <c r="B130" s="3">
        <v>1</v>
      </c>
      <c r="C130" s="3">
        <v>44</v>
      </c>
      <c r="D130" s="14"/>
      <c r="E130" s="18"/>
      <c r="F130" s="14" t="s">
        <v>1038</v>
      </c>
      <c r="G130" s="689" t="s">
        <v>984</v>
      </c>
      <c r="H130" s="711"/>
      <c r="I130" s="711"/>
      <c r="J130" s="348">
        <v>44300</v>
      </c>
      <c r="K130" s="348">
        <v>66639</v>
      </c>
      <c r="L130" s="348">
        <v>0</v>
      </c>
      <c r="M130" s="348">
        <v>0</v>
      </c>
      <c r="N130" s="348">
        <v>0</v>
      </c>
      <c r="O130" s="349">
        <f t="shared" si="3"/>
        <v>110939</v>
      </c>
      <c r="P130" s="121"/>
    </row>
    <row r="131" spans="1:16" ht="12" customHeight="1" x14ac:dyDescent="0.15">
      <c r="A131" s="3">
        <v>26</v>
      </c>
      <c r="B131" s="3">
        <v>1</v>
      </c>
      <c r="C131" s="3">
        <v>45</v>
      </c>
      <c r="D131" s="14"/>
      <c r="E131" s="18"/>
      <c r="F131" s="14" t="s">
        <v>1039</v>
      </c>
      <c r="G131" s="689" t="s">
        <v>986</v>
      </c>
      <c r="H131" s="711"/>
      <c r="I131" s="711"/>
      <c r="J131" s="348">
        <v>0</v>
      </c>
      <c r="K131" s="348">
        <v>0</v>
      </c>
      <c r="L131" s="348">
        <v>0</v>
      </c>
      <c r="M131" s="348">
        <v>0</v>
      </c>
      <c r="N131" s="348">
        <v>0</v>
      </c>
      <c r="O131" s="349">
        <f t="shared" si="3"/>
        <v>0</v>
      </c>
      <c r="P131" s="121"/>
    </row>
    <row r="132" spans="1:16" ht="12" customHeight="1" x14ac:dyDescent="0.15">
      <c r="A132" s="3">
        <v>26</v>
      </c>
      <c r="B132" s="3">
        <v>1</v>
      </c>
      <c r="C132" s="3">
        <v>46</v>
      </c>
      <c r="D132" s="14" t="s">
        <v>997</v>
      </c>
      <c r="E132" s="18"/>
      <c r="F132" s="14" t="s">
        <v>926</v>
      </c>
      <c r="G132" s="689" t="s">
        <v>1017</v>
      </c>
      <c r="H132" s="711"/>
      <c r="I132" s="711"/>
      <c r="J132" s="348">
        <v>8495</v>
      </c>
      <c r="K132" s="348">
        <v>2341</v>
      </c>
      <c r="L132" s="348">
        <v>0</v>
      </c>
      <c r="M132" s="348">
        <v>0</v>
      </c>
      <c r="N132" s="348">
        <v>234</v>
      </c>
      <c r="O132" s="349">
        <f t="shared" si="3"/>
        <v>11070</v>
      </c>
      <c r="P132" s="121"/>
    </row>
    <row r="133" spans="1:16" ht="12" customHeight="1" x14ac:dyDescent="0.15">
      <c r="A133" s="3">
        <v>26</v>
      </c>
      <c r="B133" s="3">
        <v>1</v>
      </c>
      <c r="C133" s="3">
        <v>47</v>
      </c>
      <c r="D133" s="14"/>
      <c r="E133" s="18"/>
      <c r="F133" s="14" t="s">
        <v>930</v>
      </c>
      <c r="G133" s="689" t="s">
        <v>40</v>
      </c>
      <c r="H133" s="711"/>
      <c r="I133" s="711"/>
      <c r="J133" s="348">
        <v>4766</v>
      </c>
      <c r="K133" s="348">
        <v>0</v>
      </c>
      <c r="L133" s="348">
        <v>0</v>
      </c>
      <c r="M133" s="348">
        <v>101</v>
      </c>
      <c r="N133" s="348">
        <v>21567</v>
      </c>
      <c r="O133" s="349">
        <f t="shared" si="3"/>
        <v>26434</v>
      </c>
      <c r="P133" s="121"/>
    </row>
    <row r="134" spans="1:16" ht="12" customHeight="1" x14ac:dyDescent="0.15">
      <c r="A134" s="3">
        <v>26</v>
      </c>
      <c r="B134" s="3">
        <v>1</v>
      </c>
      <c r="C134" s="3">
        <v>48</v>
      </c>
      <c r="D134" s="14"/>
      <c r="E134" s="18"/>
      <c r="F134" s="20"/>
      <c r="G134" s="689" t="s">
        <v>26</v>
      </c>
      <c r="H134" s="711"/>
      <c r="I134" s="711"/>
      <c r="J134" s="348">
        <v>1391</v>
      </c>
      <c r="K134" s="348">
        <v>4925</v>
      </c>
      <c r="L134" s="348">
        <v>408</v>
      </c>
      <c r="M134" s="348">
        <v>32</v>
      </c>
      <c r="N134" s="348">
        <v>0</v>
      </c>
      <c r="O134" s="349">
        <f t="shared" si="3"/>
        <v>6756</v>
      </c>
      <c r="P134" s="121"/>
    </row>
    <row r="135" spans="1:16" ht="12" customHeight="1" x14ac:dyDescent="0.15">
      <c r="A135" s="3">
        <v>26</v>
      </c>
      <c r="B135" s="3">
        <v>1</v>
      </c>
      <c r="C135" s="3">
        <v>49</v>
      </c>
      <c r="D135" s="14"/>
      <c r="E135" s="18"/>
      <c r="F135" s="10" t="s">
        <v>981</v>
      </c>
      <c r="G135" s="690" t="s">
        <v>1040</v>
      </c>
      <c r="H135" s="690"/>
      <c r="I135" s="690"/>
      <c r="J135" s="348">
        <v>682947</v>
      </c>
      <c r="K135" s="348">
        <v>93860</v>
      </c>
      <c r="L135" s="348">
        <v>183257</v>
      </c>
      <c r="M135" s="348">
        <v>189231</v>
      </c>
      <c r="N135" s="348">
        <v>98735</v>
      </c>
      <c r="O135" s="349">
        <f t="shared" si="3"/>
        <v>1248030</v>
      </c>
      <c r="P135" s="121"/>
    </row>
    <row r="136" spans="1:16" ht="12" customHeight="1" x14ac:dyDescent="0.15">
      <c r="A136" s="3">
        <v>26</v>
      </c>
      <c r="B136" s="3">
        <v>1</v>
      </c>
      <c r="C136" s="3">
        <v>50</v>
      </c>
      <c r="D136" s="14"/>
      <c r="E136" s="41"/>
      <c r="F136" s="19" t="s">
        <v>1041</v>
      </c>
      <c r="G136" s="814" t="s">
        <v>1042</v>
      </c>
      <c r="H136" s="815"/>
      <c r="I136" s="815"/>
      <c r="J136" s="348">
        <v>0</v>
      </c>
      <c r="K136" s="348">
        <v>0</v>
      </c>
      <c r="L136" s="348">
        <v>0</v>
      </c>
      <c r="M136" s="348">
        <v>0</v>
      </c>
      <c r="N136" s="348">
        <v>0</v>
      </c>
      <c r="O136" s="349">
        <f t="shared" si="3"/>
        <v>0</v>
      </c>
      <c r="P136" s="121"/>
    </row>
    <row r="137" spans="1:16" ht="12" customHeight="1" x14ac:dyDescent="0.15">
      <c r="A137" s="3">
        <v>26</v>
      </c>
      <c r="B137" s="3">
        <v>1</v>
      </c>
      <c r="C137" s="3">
        <v>51</v>
      </c>
      <c r="D137" s="14" t="s">
        <v>1000</v>
      </c>
      <c r="E137" s="41"/>
      <c r="F137" s="19"/>
      <c r="G137" s="814" t="s">
        <v>1043</v>
      </c>
      <c r="H137" s="815"/>
      <c r="I137" s="815"/>
      <c r="J137" s="348">
        <v>0</v>
      </c>
      <c r="K137" s="348">
        <v>0</v>
      </c>
      <c r="L137" s="348">
        <v>0</v>
      </c>
      <c r="M137" s="348">
        <v>0</v>
      </c>
      <c r="N137" s="348">
        <v>0</v>
      </c>
      <c r="O137" s="349">
        <f t="shared" si="3"/>
        <v>0</v>
      </c>
      <c r="P137" s="121"/>
    </row>
    <row r="138" spans="1:16" ht="12" customHeight="1" x14ac:dyDescent="0.15">
      <c r="A138" s="3">
        <v>26</v>
      </c>
      <c r="B138" s="3">
        <v>1</v>
      </c>
      <c r="C138" s="3">
        <v>52</v>
      </c>
      <c r="D138" s="14"/>
      <c r="E138" s="18"/>
      <c r="F138" s="16" t="s">
        <v>1025</v>
      </c>
      <c r="G138" s="816" t="s">
        <v>1044</v>
      </c>
      <c r="H138" s="817"/>
      <c r="I138" s="817"/>
      <c r="J138" s="348">
        <v>0</v>
      </c>
      <c r="K138" s="348">
        <v>0</v>
      </c>
      <c r="L138" s="348">
        <v>0</v>
      </c>
      <c r="M138" s="348">
        <v>0</v>
      </c>
      <c r="N138" s="348">
        <v>0</v>
      </c>
      <c r="O138" s="349">
        <f t="shared" si="3"/>
        <v>0</v>
      </c>
      <c r="P138" s="121"/>
    </row>
    <row r="139" spans="1:16" ht="12" customHeight="1" x14ac:dyDescent="0.15">
      <c r="A139" s="3">
        <v>26</v>
      </c>
      <c r="B139" s="3">
        <v>1</v>
      </c>
      <c r="C139" s="3">
        <v>53</v>
      </c>
      <c r="D139" s="14"/>
      <c r="E139" s="18"/>
      <c r="F139" s="10" t="s">
        <v>1045</v>
      </c>
      <c r="G139" s="690" t="s">
        <v>1046</v>
      </c>
      <c r="H139" s="690"/>
      <c r="I139" s="690"/>
      <c r="J139" s="348">
        <v>0</v>
      </c>
      <c r="K139" s="348">
        <v>0</v>
      </c>
      <c r="L139" s="348">
        <v>0</v>
      </c>
      <c r="M139" s="348">
        <v>0</v>
      </c>
      <c r="N139" s="348">
        <v>0</v>
      </c>
      <c r="O139" s="349">
        <f t="shared" si="3"/>
        <v>0</v>
      </c>
      <c r="P139" s="121"/>
    </row>
    <row r="140" spans="1:16" ht="12" customHeight="1" x14ac:dyDescent="0.15">
      <c r="A140" s="3">
        <v>26</v>
      </c>
      <c r="B140" s="3">
        <v>1</v>
      </c>
      <c r="C140" s="3">
        <v>54</v>
      </c>
      <c r="D140" s="14"/>
      <c r="E140" s="18"/>
      <c r="F140" s="10" t="s">
        <v>1047</v>
      </c>
      <c r="G140" s="690" t="s">
        <v>1048</v>
      </c>
      <c r="H140" s="690"/>
      <c r="I140" s="690"/>
      <c r="J140" s="348">
        <v>0</v>
      </c>
      <c r="K140" s="348">
        <v>0</v>
      </c>
      <c r="L140" s="348">
        <v>0</v>
      </c>
      <c r="M140" s="348">
        <v>0</v>
      </c>
      <c r="N140" s="348">
        <v>0</v>
      </c>
      <c r="O140" s="349">
        <f t="shared" si="3"/>
        <v>0</v>
      </c>
      <c r="P140" s="121"/>
    </row>
    <row r="141" spans="1:16" ht="12" customHeight="1" x14ac:dyDescent="0.15">
      <c r="A141" s="3">
        <v>26</v>
      </c>
      <c r="B141" s="3">
        <v>1</v>
      </c>
      <c r="C141" s="3">
        <v>55</v>
      </c>
      <c r="D141" s="14"/>
      <c r="E141" s="20"/>
      <c r="F141" s="16" t="s">
        <v>1049</v>
      </c>
      <c r="G141" s="690" t="s">
        <v>26</v>
      </c>
      <c r="H141" s="690"/>
      <c r="I141" s="690"/>
      <c r="J141" s="348">
        <v>0</v>
      </c>
      <c r="K141" s="348">
        <v>0</v>
      </c>
      <c r="L141" s="348">
        <v>0</v>
      </c>
      <c r="M141" s="348">
        <v>0</v>
      </c>
      <c r="N141" s="348">
        <v>0</v>
      </c>
      <c r="O141" s="349">
        <f t="shared" si="3"/>
        <v>0</v>
      </c>
      <c r="P141" s="121"/>
    </row>
    <row r="142" spans="1:16" ht="12" customHeight="1" x14ac:dyDescent="0.15">
      <c r="A142" s="3">
        <v>26</v>
      </c>
      <c r="B142" s="3">
        <v>1</v>
      </c>
      <c r="C142" s="3">
        <v>56</v>
      </c>
      <c r="D142" s="16"/>
      <c r="E142" s="16" t="s">
        <v>1004</v>
      </c>
      <c r="F142" s="787" t="s">
        <v>1050</v>
      </c>
      <c r="G142" s="787"/>
      <c r="H142" s="787"/>
      <c r="I142" s="787"/>
      <c r="J142" s="348">
        <v>-383879</v>
      </c>
      <c r="K142" s="348">
        <v>-66947</v>
      </c>
      <c r="L142" s="348">
        <v>-113557</v>
      </c>
      <c r="M142" s="348">
        <v>-89317</v>
      </c>
      <c r="N142" s="348">
        <v>-63063</v>
      </c>
      <c r="O142" s="349">
        <f t="shared" si="3"/>
        <v>-716763</v>
      </c>
      <c r="P142" s="121"/>
    </row>
    <row r="143" spans="1:16" ht="12" customHeight="1" x14ac:dyDescent="0.15">
      <c r="A143" s="3">
        <v>26</v>
      </c>
      <c r="B143" s="3">
        <v>1</v>
      </c>
      <c r="C143" s="3">
        <v>57</v>
      </c>
      <c r="D143" s="10" t="s">
        <v>1051</v>
      </c>
      <c r="E143" s="690" t="s">
        <v>1052</v>
      </c>
      <c r="F143" s="690"/>
      <c r="G143" s="690"/>
      <c r="H143" s="690"/>
      <c r="I143" s="690"/>
      <c r="J143" s="348">
        <v>6830</v>
      </c>
      <c r="K143" s="348">
        <v>-75</v>
      </c>
      <c r="L143" s="348">
        <v>-31350</v>
      </c>
      <c r="M143" s="348">
        <v>4467</v>
      </c>
      <c r="N143" s="348">
        <v>5144</v>
      </c>
      <c r="O143" s="349">
        <f t="shared" si="3"/>
        <v>-14984</v>
      </c>
      <c r="P143" s="121"/>
    </row>
    <row r="144" spans="1:16" ht="12" customHeight="1" x14ac:dyDescent="0.15">
      <c r="A144" s="3">
        <v>26</v>
      </c>
      <c r="B144" s="3">
        <v>1</v>
      </c>
      <c r="C144" s="3">
        <v>58</v>
      </c>
      <c r="D144" s="10" t="s">
        <v>1053</v>
      </c>
      <c r="E144" s="690" t="s">
        <v>1054</v>
      </c>
      <c r="F144" s="690"/>
      <c r="G144" s="690"/>
      <c r="H144" s="690"/>
      <c r="I144" s="690"/>
      <c r="J144" s="348">
        <v>0</v>
      </c>
      <c r="K144" s="348">
        <v>0</v>
      </c>
      <c r="L144" s="348">
        <v>0</v>
      </c>
      <c r="M144" s="348">
        <v>0</v>
      </c>
      <c r="N144" s="348">
        <v>0</v>
      </c>
      <c r="O144" s="349">
        <f t="shared" si="3"/>
        <v>0</v>
      </c>
      <c r="P144" s="121"/>
    </row>
    <row r="145" spans="1:16" ht="12" customHeight="1" x14ac:dyDescent="0.15">
      <c r="A145" s="3">
        <v>26</v>
      </c>
      <c r="B145" s="3">
        <v>1</v>
      </c>
      <c r="C145" s="3">
        <v>59</v>
      </c>
      <c r="D145" s="14" t="s">
        <v>1055</v>
      </c>
      <c r="E145" s="690" t="s">
        <v>1056</v>
      </c>
      <c r="F145" s="690"/>
      <c r="G145" s="690"/>
      <c r="H145" s="690"/>
      <c r="I145" s="690"/>
      <c r="J145" s="348">
        <v>25716</v>
      </c>
      <c r="K145" s="348">
        <v>129</v>
      </c>
      <c r="L145" s="348">
        <v>5666</v>
      </c>
      <c r="M145" s="348">
        <v>3814</v>
      </c>
      <c r="N145" s="348">
        <v>5329</v>
      </c>
      <c r="O145" s="349">
        <f t="shared" si="3"/>
        <v>40654</v>
      </c>
      <c r="P145" s="121"/>
    </row>
    <row r="146" spans="1:16" ht="12" customHeight="1" thickBot="1" x14ac:dyDescent="0.2">
      <c r="A146" s="128">
        <v>26</v>
      </c>
      <c r="B146" s="3">
        <v>1</v>
      </c>
      <c r="C146" s="3">
        <v>60</v>
      </c>
      <c r="D146" s="14"/>
      <c r="E146" s="18"/>
      <c r="F146" s="698" t="s">
        <v>1057</v>
      </c>
      <c r="G146" s="818"/>
      <c r="H146" s="818"/>
      <c r="I146" s="818"/>
      <c r="J146" s="356">
        <v>0</v>
      </c>
      <c r="K146" s="356">
        <v>0</v>
      </c>
      <c r="L146" s="356">
        <v>0</v>
      </c>
      <c r="M146" s="356">
        <v>0</v>
      </c>
      <c r="N146" s="356">
        <v>0</v>
      </c>
      <c r="O146" s="357">
        <f t="shared" si="3"/>
        <v>0</v>
      </c>
      <c r="P146" s="121"/>
    </row>
    <row r="147" spans="1:16" s="123" customFormat="1" ht="12" customHeight="1" x14ac:dyDescent="0.15">
      <c r="A147" s="123">
        <v>26</v>
      </c>
      <c r="B147" s="123">
        <v>2</v>
      </c>
      <c r="C147" s="123">
        <v>1</v>
      </c>
      <c r="D147" s="126" t="s">
        <v>1058</v>
      </c>
      <c r="E147" s="792" t="s">
        <v>1059</v>
      </c>
      <c r="F147" s="792"/>
      <c r="G147" s="792"/>
      <c r="H147" s="792"/>
      <c r="I147" s="792"/>
      <c r="J147" s="361">
        <v>0</v>
      </c>
      <c r="K147" s="358">
        <v>0</v>
      </c>
      <c r="L147" s="358">
        <v>0</v>
      </c>
      <c r="M147" s="358">
        <v>0</v>
      </c>
      <c r="N147" s="358">
        <v>0</v>
      </c>
      <c r="O147" s="360">
        <f t="shared" si="3"/>
        <v>0</v>
      </c>
      <c r="P147" s="127"/>
    </row>
    <row r="148" spans="1:16" ht="12" customHeight="1" x14ac:dyDescent="0.15">
      <c r="A148" s="3">
        <v>26</v>
      </c>
      <c r="B148" s="3">
        <v>2</v>
      </c>
      <c r="C148" s="3">
        <v>2</v>
      </c>
      <c r="D148" s="10" t="s">
        <v>824</v>
      </c>
      <c r="E148" s="817" t="s">
        <v>1060</v>
      </c>
      <c r="F148" s="817"/>
      <c r="G148" s="817"/>
      <c r="H148" s="817"/>
      <c r="I148" s="817"/>
      <c r="J148" s="353">
        <v>32546</v>
      </c>
      <c r="K148" s="348">
        <v>54</v>
      </c>
      <c r="L148" s="348">
        <v>8616</v>
      </c>
      <c r="M148" s="348">
        <v>10181</v>
      </c>
      <c r="N148" s="348">
        <v>10473</v>
      </c>
      <c r="O148" s="349">
        <f t="shared" si="3"/>
        <v>61870</v>
      </c>
      <c r="P148" s="293"/>
    </row>
    <row r="149" spans="1:16" ht="12" customHeight="1" x14ac:dyDescent="0.15">
      <c r="A149" s="3">
        <v>26</v>
      </c>
      <c r="B149" s="3">
        <v>2</v>
      </c>
      <c r="C149" s="3">
        <v>3</v>
      </c>
      <c r="D149" s="14" t="s">
        <v>1061</v>
      </c>
      <c r="E149" s="690" t="s">
        <v>1062</v>
      </c>
      <c r="F149" s="690"/>
      <c r="G149" s="690"/>
      <c r="H149" s="690"/>
      <c r="I149" s="690"/>
      <c r="J149" s="353">
        <v>0</v>
      </c>
      <c r="K149" s="348">
        <v>2800</v>
      </c>
      <c r="L149" s="348">
        <v>7500</v>
      </c>
      <c r="M149" s="348">
        <v>6300</v>
      </c>
      <c r="N149" s="348">
        <v>3300</v>
      </c>
      <c r="O149" s="349">
        <f t="shared" si="3"/>
        <v>19900</v>
      </c>
      <c r="P149" s="121"/>
    </row>
    <row r="150" spans="1:16" ht="12" customHeight="1" x14ac:dyDescent="0.15">
      <c r="A150" s="3">
        <v>26</v>
      </c>
      <c r="B150" s="3">
        <v>2</v>
      </c>
      <c r="C150" s="3">
        <v>4</v>
      </c>
      <c r="D150" s="14"/>
      <c r="E150" s="14" t="s">
        <v>926</v>
      </c>
      <c r="F150" s="689" t="s">
        <v>1063</v>
      </c>
      <c r="G150" s="711"/>
      <c r="H150" s="711"/>
      <c r="I150" s="711"/>
      <c r="J150" s="353">
        <v>0</v>
      </c>
      <c r="K150" s="348">
        <v>0</v>
      </c>
      <c r="L150" s="348">
        <v>0</v>
      </c>
      <c r="M150" s="348">
        <v>0</v>
      </c>
      <c r="N150" s="348">
        <v>0</v>
      </c>
      <c r="O150" s="349">
        <f t="shared" ref="O150:O213" si="4">SUM(J150:N150)</f>
        <v>0</v>
      </c>
      <c r="P150" s="121"/>
    </row>
    <row r="151" spans="1:16" ht="12" customHeight="1" x14ac:dyDescent="0.15">
      <c r="A151" s="3">
        <v>26</v>
      </c>
      <c r="B151" s="3">
        <v>2</v>
      </c>
      <c r="C151" s="3">
        <v>5</v>
      </c>
      <c r="D151" s="14"/>
      <c r="E151" s="14"/>
      <c r="F151" s="689" t="s">
        <v>860</v>
      </c>
      <c r="G151" s="711"/>
      <c r="H151" s="711"/>
      <c r="I151" s="711"/>
      <c r="J151" s="353">
        <v>0</v>
      </c>
      <c r="K151" s="348">
        <v>2800</v>
      </c>
      <c r="L151" s="348">
        <v>7500</v>
      </c>
      <c r="M151" s="348">
        <v>6300</v>
      </c>
      <c r="N151" s="348">
        <v>3300</v>
      </c>
      <c r="O151" s="349">
        <f t="shared" si="4"/>
        <v>19900</v>
      </c>
      <c r="P151" s="121"/>
    </row>
    <row r="152" spans="1:16" ht="12" customHeight="1" x14ac:dyDescent="0.15">
      <c r="A152" s="3">
        <v>26</v>
      </c>
      <c r="B152" s="3">
        <v>2</v>
      </c>
      <c r="C152" s="3">
        <v>6</v>
      </c>
      <c r="D152" s="16"/>
      <c r="E152" s="16" t="s">
        <v>930</v>
      </c>
      <c r="F152" s="689" t="s">
        <v>26</v>
      </c>
      <c r="G152" s="711"/>
      <c r="H152" s="711"/>
      <c r="I152" s="711"/>
      <c r="J152" s="353">
        <v>0</v>
      </c>
      <c r="K152" s="348">
        <v>0</v>
      </c>
      <c r="L152" s="348">
        <v>0</v>
      </c>
      <c r="M152" s="348">
        <v>0</v>
      </c>
      <c r="N152" s="348">
        <v>0</v>
      </c>
      <c r="O152" s="349">
        <f t="shared" si="4"/>
        <v>0</v>
      </c>
      <c r="P152" s="121"/>
    </row>
    <row r="153" spans="1:16" ht="12" customHeight="1" x14ac:dyDescent="0.15">
      <c r="A153" s="3">
        <v>26</v>
      </c>
      <c r="B153" s="3">
        <v>2</v>
      </c>
      <c r="C153" s="3">
        <v>7</v>
      </c>
      <c r="D153" s="10" t="s">
        <v>880</v>
      </c>
      <c r="E153" s="690" t="s">
        <v>1064</v>
      </c>
      <c r="F153" s="690"/>
      <c r="G153" s="690"/>
      <c r="H153" s="690"/>
      <c r="I153" s="690"/>
      <c r="J153" s="353">
        <v>4598</v>
      </c>
      <c r="K153" s="348">
        <v>27</v>
      </c>
      <c r="L153" s="348">
        <v>147</v>
      </c>
      <c r="M153" s="348">
        <v>20</v>
      </c>
      <c r="N153" s="348">
        <v>63</v>
      </c>
      <c r="O153" s="349">
        <f t="shared" si="4"/>
        <v>4855</v>
      </c>
      <c r="P153" s="121"/>
    </row>
    <row r="154" spans="1:16" ht="12" customHeight="1" x14ac:dyDescent="0.15">
      <c r="A154" s="3">
        <v>26</v>
      </c>
      <c r="B154" s="3">
        <v>2</v>
      </c>
      <c r="C154" s="3">
        <v>8</v>
      </c>
      <c r="D154" s="14" t="s">
        <v>1065</v>
      </c>
      <c r="E154" s="698" t="s">
        <v>1066</v>
      </c>
      <c r="F154" s="818"/>
      <c r="G154" s="818"/>
      <c r="H154" s="819"/>
      <c r="I154" s="45" t="s">
        <v>1067</v>
      </c>
      <c r="J154" s="353">
        <v>27948</v>
      </c>
      <c r="K154" s="348">
        <v>27</v>
      </c>
      <c r="L154" s="348">
        <v>8469</v>
      </c>
      <c r="M154" s="348">
        <v>10161</v>
      </c>
      <c r="N154" s="348">
        <v>10410</v>
      </c>
      <c r="O154" s="349">
        <f t="shared" si="4"/>
        <v>57015</v>
      </c>
      <c r="P154" s="121"/>
    </row>
    <row r="155" spans="1:16" ht="12" customHeight="1" x14ac:dyDescent="0.15">
      <c r="A155" s="3">
        <v>26</v>
      </c>
      <c r="B155" s="3">
        <v>2</v>
      </c>
      <c r="C155" s="3">
        <v>9</v>
      </c>
      <c r="D155" s="16"/>
      <c r="E155" s="820" t="s">
        <v>1068</v>
      </c>
      <c r="F155" s="821"/>
      <c r="G155" s="821"/>
      <c r="H155" s="822"/>
      <c r="I155" s="45" t="s">
        <v>1069</v>
      </c>
      <c r="J155" s="353">
        <v>0</v>
      </c>
      <c r="K155" s="348">
        <v>0</v>
      </c>
      <c r="L155" s="348">
        <v>0</v>
      </c>
      <c r="M155" s="348">
        <v>0</v>
      </c>
      <c r="N155" s="348">
        <v>0</v>
      </c>
      <c r="O155" s="349">
        <f t="shared" si="4"/>
        <v>0</v>
      </c>
      <c r="P155" s="121"/>
    </row>
    <row r="156" spans="1:16" ht="12" customHeight="1" x14ac:dyDescent="0.15">
      <c r="A156" s="3">
        <v>26</v>
      </c>
      <c r="B156" s="3">
        <v>2</v>
      </c>
      <c r="C156" s="3">
        <v>10</v>
      </c>
      <c r="D156" s="11" t="s">
        <v>1070</v>
      </c>
      <c r="E156" s="768" t="s">
        <v>1071</v>
      </c>
      <c r="F156" s="823"/>
      <c r="G156" s="823"/>
      <c r="H156" s="823"/>
      <c r="I156" s="32"/>
      <c r="J156" s="353">
        <v>185263</v>
      </c>
      <c r="K156" s="348">
        <v>157852</v>
      </c>
      <c r="L156" s="348">
        <v>8712</v>
      </c>
      <c r="M156" s="348">
        <v>5541</v>
      </c>
      <c r="N156" s="348">
        <v>22320</v>
      </c>
      <c r="O156" s="349">
        <f t="shared" si="4"/>
        <v>379688</v>
      </c>
      <c r="P156" s="121"/>
    </row>
    <row r="157" spans="1:16" ht="12" customHeight="1" x14ac:dyDescent="0.15">
      <c r="A157" s="3">
        <v>26</v>
      </c>
      <c r="B157" s="3">
        <v>2</v>
      </c>
      <c r="C157" s="3">
        <v>11</v>
      </c>
      <c r="D157" s="12" t="s">
        <v>1072</v>
      </c>
      <c r="E157" s="824" t="s">
        <v>1073</v>
      </c>
      <c r="F157" s="825"/>
      <c r="G157" s="689" t="s">
        <v>1074</v>
      </c>
      <c r="H157" s="711"/>
      <c r="I157" s="28"/>
      <c r="J157" s="353">
        <v>44300</v>
      </c>
      <c r="K157" s="348">
        <v>66639</v>
      </c>
      <c r="L157" s="348">
        <v>0</v>
      </c>
      <c r="M157" s="348">
        <v>0</v>
      </c>
      <c r="N157" s="348">
        <v>0</v>
      </c>
      <c r="O157" s="349">
        <f t="shared" si="4"/>
        <v>110939</v>
      </c>
      <c r="P157" s="121"/>
    </row>
    <row r="158" spans="1:16" ht="12" customHeight="1" x14ac:dyDescent="0.15">
      <c r="A158" s="3">
        <v>26</v>
      </c>
      <c r="B158" s="3">
        <v>2</v>
      </c>
      <c r="C158" s="3">
        <v>12</v>
      </c>
      <c r="D158" s="12" t="s">
        <v>1075</v>
      </c>
      <c r="E158" s="18"/>
      <c r="F158" s="30"/>
      <c r="G158" s="689" t="s">
        <v>1076</v>
      </c>
      <c r="H158" s="711"/>
      <c r="I158" s="28"/>
      <c r="J158" s="353">
        <v>0</v>
      </c>
      <c r="K158" s="348">
        <v>0</v>
      </c>
      <c r="L158" s="348">
        <v>0</v>
      </c>
      <c r="M158" s="348">
        <v>0</v>
      </c>
      <c r="N158" s="348">
        <v>0</v>
      </c>
      <c r="O158" s="349">
        <f t="shared" si="4"/>
        <v>0</v>
      </c>
      <c r="P158" s="121"/>
    </row>
    <row r="159" spans="1:16" ht="12" customHeight="1" x14ac:dyDescent="0.15">
      <c r="A159" s="3">
        <v>26</v>
      </c>
      <c r="B159" s="3">
        <v>2</v>
      </c>
      <c r="C159" s="3">
        <v>13</v>
      </c>
      <c r="D159" s="13" t="s">
        <v>1077</v>
      </c>
      <c r="E159" s="789" t="s">
        <v>1078</v>
      </c>
      <c r="F159" s="820"/>
      <c r="G159" s="689" t="s">
        <v>1079</v>
      </c>
      <c r="H159" s="711"/>
      <c r="I159" s="32"/>
      <c r="J159" s="353">
        <v>140963</v>
      </c>
      <c r="K159" s="348">
        <v>91213</v>
      </c>
      <c r="L159" s="348">
        <v>8712</v>
      </c>
      <c r="M159" s="348">
        <v>5541</v>
      </c>
      <c r="N159" s="348">
        <v>22320</v>
      </c>
      <c r="O159" s="349">
        <f t="shared" si="4"/>
        <v>268749</v>
      </c>
      <c r="P159" s="121"/>
    </row>
    <row r="160" spans="1:16" ht="12" customHeight="1" x14ac:dyDescent="0.15">
      <c r="A160" s="3">
        <v>26</v>
      </c>
      <c r="B160" s="3">
        <v>2</v>
      </c>
      <c r="C160" s="3">
        <v>14</v>
      </c>
      <c r="D160" s="14" t="s">
        <v>1080</v>
      </c>
      <c r="E160" s="689" t="s">
        <v>1081</v>
      </c>
      <c r="F160" s="711"/>
      <c r="G160" s="711"/>
      <c r="H160" s="711"/>
      <c r="I160" s="28"/>
      <c r="J160" s="353">
        <v>0</v>
      </c>
      <c r="K160" s="348">
        <v>0</v>
      </c>
      <c r="L160" s="348">
        <v>0</v>
      </c>
      <c r="M160" s="348">
        <v>0</v>
      </c>
      <c r="N160" s="348">
        <v>0</v>
      </c>
      <c r="O160" s="349">
        <f t="shared" si="4"/>
        <v>0</v>
      </c>
      <c r="P160" s="121"/>
    </row>
    <row r="161" spans="1:16" ht="12" customHeight="1" x14ac:dyDescent="0.15">
      <c r="A161" s="3">
        <v>26</v>
      </c>
      <c r="B161" s="3">
        <v>2</v>
      </c>
      <c r="C161" s="3">
        <v>15</v>
      </c>
      <c r="D161" s="12" t="s">
        <v>1082</v>
      </c>
      <c r="E161" s="788" t="s">
        <v>926</v>
      </c>
      <c r="F161" s="826"/>
      <c r="G161" s="689" t="s">
        <v>1083</v>
      </c>
      <c r="H161" s="711"/>
      <c r="I161" s="28"/>
      <c r="J161" s="353">
        <v>0</v>
      </c>
      <c r="K161" s="348">
        <v>0</v>
      </c>
      <c r="L161" s="348">
        <v>0</v>
      </c>
      <c r="M161" s="348">
        <v>0</v>
      </c>
      <c r="N161" s="348">
        <v>0</v>
      </c>
      <c r="O161" s="349">
        <f t="shared" si="4"/>
        <v>0</v>
      </c>
      <c r="P161" s="121"/>
    </row>
    <row r="162" spans="1:16" ht="12" customHeight="1" x14ac:dyDescent="0.15">
      <c r="A162" s="3">
        <v>26</v>
      </c>
      <c r="B162" s="3">
        <v>2</v>
      </c>
      <c r="C162" s="3">
        <v>16</v>
      </c>
      <c r="D162" s="12" t="s">
        <v>1084</v>
      </c>
      <c r="E162" s="789" t="s">
        <v>930</v>
      </c>
      <c r="F162" s="827"/>
      <c r="G162" s="689" t="s">
        <v>1085</v>
      </c>
      <c r="H162" s="711"/>
      <c r="I162" s="32"/>
      <c r="J162" s="353">
        <v>0</v>
      </c>
      <c r="K162" s="348">
        <v>0</v>
      </c>
      <c r="L162" s="348">
        <v>0</v>
      </c>
      <c r="M162" s="348">
        <v>0</v>
      </c>
      <c r="N162" s="348">
        <v>0</v>
      </c>
      <c r="O162" s="349">
        <f t="shared" si="4"/>
        <v>0</v>
      </c>
      <c r="P162" s="121"/>
    </row>
    <row r="163" spans="1:16" ht="12" customHeight="1" x14ac:dyDescent="0.15">
      <c r="A163" s="3">
        <v>26</v>
      </c>
      <c r="B163" s="3">
        <v>2</v>
      </c>
      <c r="C163" s="3">
        <v>17</v>
      </c>
      <c r="D163" s="12" t="s">
        <v>1086</v>
      </c>
      <c r="E163" s="689" t="s">
        <v>1087</v>
      </c>
      <c r="F163" s="711"/>
      <c r="G163" s="711"/>
      <c r="H163" s="711"/>
      <c r="I163" s="28"/>
      <c r="J163" s="353">
        <v>0</v>
      </c>
      <c r="K163" s="348">
        <v>0</v>
      </c>
      <c r="L163" s="348">
        <v>0</v>
      </c>
      <c r="M163" s="348">
        <v>0</v>
      </c>
      <c r="N163" s="348">
        <v>0</v>
      </c>
      <c r="O163" s="349">
        <f t="shared" si="4"/>
        <v>0</v>
      </c>
      <c r="P163" s="121"/>
    </row>
    <row r="164" spans="1:16" ht="12" customHeight="1" x14ac:dyDescent="0.15">
      <c r="A164" s="3">
        <v>26</v>
      </c>
      <c r="B164" s="3">
        <v>2</v>
      </c>
      <c r="C164" s="3">
        <v>18</v>
      </c>
      <c r="D164" s="12" t="s">
        <v>1088</v>
      </c>
      <c r="E164" s="689" t="s">
        <v>1089</v>
      </c>
      <c r="F164" s="711"/>
      <c r="G164" s="711"/>
      <c r="H164" s="711"/>
      <c r="I164" s="28"/>
      <c r="J164" s="353">
        <v>0</v>
      </c>
      <c r="K164" s="348">
        <v>0</v>
      </c>
      <c r="L164" s="348">
        <v>0</v>
      </c>
      <c r="M164" s="348">
        <v>0</v>
      </c>
      <c r="N164" s="348">
        <v>0</v>
      </c>
      <c r="O164" s="349">
        <f t="shared" si="4"/>
        <v>0</v>
      </c>
      <c r="P164" s="121"/>
    </row>
    <row r="165" spans="1:16" ht="12" customHeight="1" x14ac:dyDescent="0.15">
      <c r="A165" s="3">
        <v>26</v>
      </c>
      <c r="B165" s="3">
        <v>2</v>
      </c>
      <c r="C165" s="3">
        <v>19</v>
      </c>
      <c r="D165" s="13" t="s">
        <v>1090</v>
      </c>
      <c r="E165" s="689" t="s">
        <v>1091</v>
      </c>
      <c r="F165" s="711"/>
      <c r="G165" s="711"/>
      <c r="H165" s="711"/>
      <c r="I165" s="32"/>
      <c r="J165" s="353">
        <v>0</v>
      </c>
      <c r="K165" s="348">
        <v>0</v>
      </c>
      <c r="L165" s="348">
        <v>0</v>
      </c>
      <c r="M165" s="348">
        <v>0</v>
      </c>
      <c r="N165" s="348">
        <v>0</v>
      </c>
      <c r="O165" s="349">
        <f t="shared" si="4"/>
        <v>0</v>
      </c>
      <c r="P165" s="121"/>
    </row>
    <row r="166" spans="1:16" ht="12" customHeight="1" x14ac:dyDescent="0.15">
      <c r="A166" s="3">
        <v>26</v>
      </c>
      <c r="B166" s="3">
        <v>2</v>
      </c>
      <c r="C166" s="3">
        <v>20</v>
      </c>
      <c r="D166" s="10" t="s">
        <v>1092</v>
      </c>
      <c r="E166" s="690" t="s">
        <v>1093</v>
      </c>
      <c r="F166" s="690"/>
      <c r="G166" s="690"/>
      <c r="H166" s="690"/>
      <c r="I166" s="28"/>
      <c r="J166" s="353">
        <v>7827</v>
      </c>
      <c r="K166" s="348">
        <v>1851</v>
      </c>
      <c r="L166" s="348">
        <v>6291</v>
      </c>
      <c r="M166" s="348">
        <v>4480</v>
      </c>
      <c r="N166" s="348">
        <v>2343</v>
      </c>
      <c r="O166" s="349">
        <f t="shared" si="4"/>
        <v>22792</v>
      </c>
      <c r="P166" s="121"/>
    </row>
    <row r="167" spans="1:16" ht="12" customHeight="1" x14ac:dyDescent="0.15">
      <c r="A167" s="3">
        <v>26</v>
      </c>
      <c r="B167" s="3">
        <v>2</v>
      </c>
      <c r="C167" s="3">
        <v>21</v>
      </c>
      <c r="D167" s="689" t="s">
        <v>1094</v>
      </c>
      <c r="E167" s="711"/>
      <c r="F167" s="711"/>
      <c r="G167" s="711"/>
      <c r="H167" s="711"/>
      <c r="I167" s="37" t="s">
        <v>1095</v>
      </c>
      <c r="J167" s="353">
        <v>0</v>
      </c>
      <c r="K167" s="348">
        <v>0</v>
      </c>
      <c r="L167" s="348">
        <v>34300</v>
      </c>
      <c r="M167" s="348">
        <v>1900</v>
      </c>
      <c r="N167" s="348">
        <v>0</v>
      </c>
      <c r="O167" s="349">
        <f t="shared" si="4"/>
        <v>36200</v>
      </c>
      <c r="P167" s="121"/>
    </row>
    <row r="168" spans="1:16" ht="12" customHeight="1" x14ac:dyDescent="0.15">
      <c r="A168" s="3">
        <v>26</v>
      </c>
      <c r="B168" s="3">
        <v>2</v>
      </c>
      <c r="C168" s="3">
        <v>22</v>
      </c>
      <c r="D168" s="689" t="s">
        <v>1096</v>
      </c>
      <c r="E168" s="711"/>
      <c r="F168" s="711"/>
      <c r="G168" s="711"/>
      <c r="H168" s="711"/>
      <c r="I168" s="37" t="s">
        <v>1097</v>
      </c>
      <c r="J168" s="353">
        <v>0</v>
      </c>
      <c r="K168" s="348">
        <v>0</v>
      </c>
      <c r="L168" s="348">
        <v>0</v>
      </c>
      <c r="M168" s="348">
        <v>0</v>
      </c>
      <c r="N168" s="348">
        <v>0</v>
      </c>
      <c r="O168" s="349">
        <f t="shared" si="4"/>
        <v>0</v>
      </c>
      <c r="P168" s="121"/>
    </row>
    <row r="169" spans="1:16" ht="12" customHeight="1" x14ac:dyDescent="0.15">
      <c r="A169" s="3">
        <v>26</v>
      </c>
      <c r="B169" s="3">
        <v>2</v>
      </c>
      <c r="C169" s="3">
        <v>23</v>
      </c>
      <c r="D169" s="18"/>
      <c r="E169" s="689" t="s">
        <v>870</v>
      </c>
      <c r="F169" s="711"/>
      <c r="G169" s="711"/>
      <c r="H169" s="711"/>
      <c r="I169" s="37"/>
      <c r="J169" s="353">
        <v>170211</v>
      </c>
      <c r="K169" s="348">
        <v>153563</v>
      </c>
      <c r="L169" s="348">
        <v>860</v>
      </c>
      <c r="M169" s="348">
        <v>60</v>
      </c>
      <c r="N169" s="348">
        <v>21791</v>
      </c>
      <c r="O169" s="349">
        <f t="shared" si="4"/>
        <v>346485</v>
      </c>
      <c r="P169" s="121"/>
    </row>
    <row r="170" spans="1:16" ht="12" customHeight="1" x14ac:dyDescent="0.15">
      <c r="A170" s="3">
        <v>26</v>
      </c>
      <c r="B170" s="3">
        <v>2</v>
      </c>
      <c r="C170" s="3">
        <v>24</v>
      </c>
      <c r="D170" s="14" t="s">
        <v>1098</v>
      </c>
      <c r="E170" s="689" t="s">
        <v>97</v>
      </c>
      <c r="F170" s="711"/>
      <c r="G170" s="711"/>
      <c r="H170" s="711"/>
      <c r="I170" s="37"/>
      <c r="J170" s="353">
        <v>0</v>
      </c>
      <c r="K170" s="348">
        <v>0</v>
      </c>
      <c r="L170" s="348">
        <v>0</v>
      </c>
      <c r="M170" s="348">
        <v>0</v>
      </c>
      <c r="N170" s="348">
        <v>0</v>
      </c>
      <c r="O170" s="349">
        <f t="shared" si="4"/>
        <v>0</v>
      </c>
      <c r="P170" s="121"/>
    </row>
    <row r="171" spans="1:16" ht="12" customHeight="1" x14ac:dyDescent="0.15">
      <c r="A171" s="3">
        <v>26</v>
      </c>
      <c r="B171" s="3">
        <v>2</v>
      </c>
      <c r="C171" s="3">
        <v>25</v>
      </c>
      <c r="D171" s="14" t="s">
        <v>1099</v>
      </c>
      <c r="E171" s="689" t="s">
        <v>1100</v>
      </c>
      <c r="F171" s="711"/>
      <c r="G171" s="711"/>
      <c r="H171" s="711"/>
      <c r="I171" s="28"/>
      <c r="J171" s="353">
        <v>8141</v>
      </c>
      <c r="K171" s="348">
        <v>0</v>
      </c>
      <c r="L171" s="348">
        <v>0</v>
      </c>
      <c r="M171" s="348">
        <v>0</v>
      </c>
      <c r="N171" s="348">
        <v>0</v>
      </c>
      <c r="O171" s="349">
        <f t="shared" si="4"/>
        <v>8141</v>
      </c>
      <c r="P171" s="121"/>
    </row>
    <row r="172" spans="1:16" ht="12" customHeight="1" x14ac:dyDescent="0.15">
      <c r="A172" s="3">
        <v>26</v>
      </c>
      <c r="B172" s="3">
        <v>2</v>
      </c>
      <c r="C172" s="3">
        <v>26</v>
      </c>
      <c r="D172" s="14" t="s">
        <v>1101</v>
      </c>
      <c r="E172" s="689" t="s">
        <v>865</v>
      </c>
      <c r="F172" s="711"/>
      <c r="G172" s="711"/>
      <c r="H172" s="711"/>
      <c r="I172" s="28"/>
      <c r="J172" s="353">
        <v>0</v>
      </c>
      <c r="K172" s="348">
        <v>3942</v>
      </c>
      <c r="L172" s="348">
        <v>5448</v>
      </c>
      <c r="M172" s="348">
        <v>4501</v>
      </c>
      <c r="N172" s="348">
        <v>510</v>
      </c>
      <c r="O172" s="349">
        <f t="shared" si="4"/>
        <v>14401</v>
      </c>
      <c r="P172" s="121"/>
    </row>
    <row r="173" spans="1:16" ht="12" customHeight="1" x14ac:dyDescent="0.15">
      <c r="A173" s="3">
        <v>26</v>
      </c>
      <c r="B173" s="3">
        <v>2</v>
      </c>
      <c r="C173" s="3">
        <v>27</v>
      </c>
      <c r="D173" s="14" t="s">
        <v>1102</v>
      </c>
      <c r="E173" s="689" t="s">
        <v>1026</v>
      </c>
      <c r="F173" s="711"/>
      <c r="G173" s="711"/>
      <c r="H173" s="711"/>
      <c r="I173" s="28"/>
      <c r="J173" s="353">
        <v>0</v>
      </c>
      <c r="K173" s="348">
        <v>0</v>
      </c>
      <c r="L173" s="348">
        <v>0</v>
      </c>
      <c r="M173" s="348">
        <v>0</v>
      </c>
      <c r="N173" s="348">
        <v>0</v>
      </c>
      <c r="O173" s="349">
        <f t="shared" si="4"/>
        <v>0</v>
      </c>
      <c r="P173" s="121"/>
    </row>
    <row r="174" spans="1:16" ht="12" customHeight="1" x14ac:dyDescent="0.15">
      <c r="A174" s="3">
        <v>26</v>
      </c>
      <c r="B174" s="3">
        <v>2</v>
      </c>
      <c r="C174" s="3">
        <v>28</v>
      </c>
      <c r="D174" s="13"/>
      <c r="E174" s="689" t="s">
        <v>26</v>
      </c>
      <c r="F174" s="711"/>
      <c r="G174" s="711"/>
      <c r="H174" s="711"/>
      <c r="I174" s="32"/>
      <c r="J174" s="353">
        <v>0</v>
      </c>
      <c r="K174" s="348">
        <v>0</v>
      </c>
      <c r="L174" s="348">
        <v>0</v>
      </c>
      <c r="M174" s="348">
        <v>0</v>
      </c>
      <c r="N174" s="348">
        <v>0</v>
      </c>
      <c r="O174" s="349">
        <f t="shared" si="4"/>
        <v>0</v>
      </c>
      <c r="P174" s="121"/>
    </row>
    <row r="175" spans="1:16" ht="12" customHeight="1" x14ac:dyDescent="0.15">
      <c r="A175" s="3">
        <v>26</v>
      </c>
      <c r="B175" s="3">
        <v>2</v>
      </c>
      <c r="C175" s="3">
        <v>29</v>
      </c>
      <c r="D175" s="14" t="s">
        <v>1103</v>
      </c>
      <c r="E175" s="689" t="s">
        <v>1104</v>
      </c>
      <c r="F175" s="711"/>
      <c r="G175" s="711"/>
      <c r="H175" s="711"/>
      <c r="I175" s="28"/>
      <c r="J175" s="353">
        <v>0</v>
      </c>
      <c r="K175" s="348">
        <v>0</v>
      </c>
      <c r="L175" s="348">
        <v>0</v>
      </c>
      <c r="M175" s="348">
        <v>0</v>
      </c>
      <c r="N175" s="348">
        <v>0</v>
      </c>
      <c r="O175" s="349">
        <f t="shared" si="4"/>
        <v>0</v>
      </c>
      <c r="P175" s="121"/>
    </row>
    <row r="176" spans="1:16" ht="12" customHeight="1" x14ac:dyDescent="0.15">
      <c r="A176" s="3">
        <v>26</v>
      </c>
      <c r="B176" s="3">
        <v>2</v>
      </c>
      <c r="C176" s="3">
        <v>30</v>
      </c>
      <c r="D176" s="14" t="s">
        <v>1105</v>
      </c>
      <c r="E176" s="734" t="s">
        <v>396</v>
      </c>
      <c r="F176" s="828"/>
      <c r="G176" s="689" t="s">
        <v>1106</v>
      </c>
      <c r="H176" s="711"/>
      <c r="I176" s="28"/>
      <c r="J176" s="353">
        <v>0</v>
      </c>
      <c r="K176" s="348">
        <v>0</v>
      </c>
      <c r="L176" s="348">
        <v>0</v>
      </c>
      <c r="M176" s="348">
        <v>0</v>
      </c>
      <c r="N176" s="348">
        <v>0</v>
      </c>
      <c r="O176" s="349">
        <f t="shared" si="4"/>
        <v>0</v>
      </c>
      <c r="P176" s="121"/>
    </row>
    <row r="177" spans="1:16" ht="12" customHeight="1" x14ac:dyDescent="0.15">
      <c r="A177" s="3">
        <v>26</v>
      </c>
      <c r="B177" s="3">
        <v>2</v>
      </c>
      <c r="C177" s="3">
        <v>31</v>
      </c>
      <c r="D177" s="14" t="s">
        <v>1107</v>
      </c>
      <c r="E177" s="735"/>
      <c r="F177" s="829"/>
      <c r="G177" s="689" t="s">
        <v>1108</v>
      </c>
      <c r="H177" s="711"/>
      <c r="I177" s="32"/>
      <c r="J177" s="353">
        <v>0</v>
      </c>
      <c r="K177" s="348">
        <v>0</v>
      </c>
      <c r="L177" s="348">
        <v>0</v>
      </c>
      <c r="M177" s="348">
        <v>0</v>
      </c>
      <c r="N177" s="348">
        <v>0</v>
      </c>
      <c r="O177" s="349">
        <f t="shared" si="4"/>
        <v>0</v>
      </c>
      <c r="P177" s="121"/>
    </row>
    <row r="178" spans="1:16" ht="12" customHeight="1" x14ac:dyDescent="0.15">
      <c r="A178" s="3">
        <v>26</v>
      </c>
      <c r="B178" s="3">
        <v>2</v>
      </c>
      <c r="C178" s="3">
        <v>32</v>
      </c>
      <c r="D178" s="14" t="s">
        <v>1109</v>
      </c>
      <c r="E178" s="689" t="s">
        <v>401</v>
      </c>
      <c r="F178" s="711"/>
      <c r="G178" s="711"/>
      <c r="H178" s="711"/>
      <c r="I178" s="28"/>
      <c r="J178" s="353">
        <v>0</v>
      </c>
      <c r="K178" s="348">
        <v>0</v>
      </c>
      <c r="L178" s="348">
        <v>0</v>
      </c>
      <c r="M178" s="348">
        <v>0</v>
      </c>
      <c r="N178" s="348">
        <v>0</v>
      </c>
      <c r="O178" s="349">
        <f t="shared" si="4"/>
        <v>0</v>
      </c>
      <c r="P178" s="121"/>
    </row>
    <row r="179" spans="1:16" ht="12" customHeight="1" x14ac:dyDescent="0.15">
      <c r="A179" s="3">
        <v>26</v>
      </c>
      <c r="B179" s="3">
        <v>2</v>
      </c>
      <c r="C179" s="3">
        <v>33</v>
      </c>
      <c r="D179" s="14" t="s">
        <v>98</v>
      </c>
      <c r="E179" s="689" t="s">
        <v>404</v>
      </c>
      <c r="F179" s="711"/>
      <c r="G179" s="711"/>
      <c r="H179" s="711"/>
      <c r="I179" s="28"/>
      <c r="J179" s="353">
        <v>0</v>
      </c>
      <c r="K179" s="348">
        <v>0</v>
      </c>
      <c r="L179" s="348">
        <v>0</v>
      </c>
      <c r="M179" s="348">
        <v>0</v>
      </c>
      <c r="N179" s="348">
        <v>0</v>
      </c>
      <c r="O179" s="349">
        <f t="shared" si="4"/>
        <v>0</v>
      </c>
      <c r="P179" s="121"/>
    </row>
    <row r="180" spans="1:16" ht="12" customHeight="1" x14ac:dyDescent="0.15">
      <c r="A180" s="3">
        <v>26</v>
      </c>
      <c r="B180" s="3">
        <v>2</v>
      </c>
      <c r="C180" s="3">
        <v>34</v>
      </c>
      <c r="D180" s="14" t="s">
        <v>1110</v>
      </c>
      <c r="E180" s="734" t="s">
        <v>396</v>
      </c>
      <c r="F180" s="828"/>
      <c r="G180" s="689" t="s">
        <v>403</v>
      </c>
      <c r="H180" s="711"/>
      <c r="I180" s="28"/>
      <c r="J180" s="353">
        <v>0</v>
      </c>
      <c r="K180" s="348">
        <v>0</v>
      </c>
      <c r="L180" s="348">
        <v>0</v>
      </c>
      <c r="M180" s="348">
        <v>0</v>
      </c>
      <c r="N180" s="348">
        <v>0</v>
      </c>
      <c r="O180" s="349">
        <f t="shared" si="4"/>
        <v>0</v>
      </c>
      <c r="P180" s="121"/>
    </row>
    <row r="181" spans="1:16" ht="12" customHeight="1" x14ac:dyDescent="0.15">
      <c r="A181" s="3">
        <v>26</v>
      </c>
      <c r="B181" s="3">
        <v>2</v>
      </c>
      <c r="C181" s="3">
        <v>35</v>
      </c>
      <c r="D181" s="12" t="s">
        <v>1111</v>
      </c>
      <c r="E181" s="735"/>
      <c r="F181" s="829"/>
      <c r="G181" s="689" t="s">
        <v>405</v>
      </c>
      <c r="H181" s="711"/>
      <c r="I181" s="32"/>
      <c r="J181" s="353">
        <v>0</v>
      </c>
      <c r="K181" s="348">
        <v>0</v>
      </c>
      <c r="L181" s="348">
        <v>0</v>
      </c>
      <c r="M181" s="348">
        <v>0</v>
      </c>
      <c r="N181" s="348">
        <v>0</v>
      </c>
      <c r="O181" s="349">
        <f t="shared" si="4"/>
        <v>0</v>
      </c>
      <c r="P181" s="121"/>
    </row>
    <row r="182" spans="1:16" ht="12" customHeight="1" x14ac:dyDescent="0.15">
      <c r="A182" s="3">
        <v>26</v>
      </c>
      <c r="B182" s="3">
        <v>2</v>
      </c>
      <c r="C182" s="3">
        <v>36</v>
      </c>
      <c r="D182" s="16" t="s">
        <v>1112</v>
      </c>
      <c r="E182" s="689" t="s">
        <v>402</v>
      </c>
      <c r="F182" s="711"/>
      <c r="G182" s="711"/>
      <c r="H182" s="711"/>
      <c r="I182" s="32"/>
      <c r="J182" s="353">
        <v>0</v>
      </c>
      <c r="K182" s="348">
        <v>0</v>
      </c>
      <c r="L182" s="348">
        <v>0</v>
      </c>
      <c r="M182" s="348">
        <v>0</v>
      </c>
      <c r="N182" s="348">
        <v>0</v>
      </c>
      <c r="O182" s="349">
        <f t="shared" si="4"/>
        <v>0</v>
      </c>
      <c r="P182" s="121"/>
    </row>
    <row r="183" spans="1:16" ht="12" customHeight="1" x14ac:dyDescent="0.15">
      <c r="A183" s="3">
        <v>26</v>
      </c>
      <c r="B183" s="3">
        <v>2</v>
      </c>
      <c r="C183" s="3">
        <v>37</v>
      </c>
      <c r="D183" s="14" t="s">
        <v>1113</v>
      </c>
      <c r="E183" s="689" t="s">
        <v>1114</v>
      </c>
      <c r="F183" s="711"/>
      <c r="G183" s="711"/>
      <c r="H183" s="711"/>
      <c r="I183" s="28"/>
      <c r="J183" s="353">
        <v>0</v>
      </c>
      <c r="K183" s="348">
        <v>2827</v>
      </c>
      <c r="L183" s="348">
        <v>7647</v>
      </c>
      <c r="M183" s="348">
        <v>6320</v>
      </c>
      <c r="N183" s="348">
        <v>3363</v>
      </c>
      <c r="O183" s="349">
        <f t="shared" si="4"/>
        <v>20157</v>
      </c>
      <c r="P183" s="121"/>
    </row>
    <row r="184" spans="1:16" ht="12" customHeight="1" x14ac:dyDescent="0.15">
      <c r="A184" s="3">
        <v>26</v>
      </c>
      <c r="B184" s="3">
        <v>2</v>
      </c>
      <c r="C184" s="3">
        <v>38</v>
      </c>
      <c r="D184" s="14" t="s">
        <v>1115</v>
      </c>
      <c r="E184" s="734" t="s">
        <v>396</v>
      </c>
      <c r="F184" s="828"/>
      <c r="G184" s="689" t="s">
        <v>1106</v>
      </c>
      <c r="H184" s="711"/>
      <c r="I184" s="28"/>
      <c r="J184" s="353">
        <v>0</v>
      </c>
      <c r="K184" s="348">
        <v>0</v>
      </c>
      <c r="L184" s="348">
        <v>7647</v>
      </c>
      <c r="M184" s="348">
        <v>6320</v>
      </c>
      <c r="N184" s="348">
        <v>3363</v>
      </c>
      <c r="O184" s="349">
        <f t="shared" si="4"/>
        <v>17330</v>
      </c>
      <c r="P184" s="121"/>
    </row>
    <row r="185" spans="1:16" ht="12" customHeight="1" x14ac:dyDescent="0.15">
      <c r="A185" s="3">
        <v>26</v>
      </c>
      <c r="B185" s="3">
        <v>2</v>
      </c>
      <c r="C185" s="3">
        <v>39</v>
      </c>
      <c r="D185" s="14" t="s">
        <v>1116</v>
      </c>
      <c r="E185" s="735"/>
      <c r="F185" s="829"/>
      <c r="G185" s="689" t="s">
        <v>1117</v>
      </c>
      <c r="H185" s="711"/>
      <c r="I185" s="32"/>
      <c r="J185" s="353">
        <v>0</v>
      </c>
      <c r="K185" s="348">
        <v>2827</v>
      </c>
      <c r="L185" s="348">
        <v>0</v>
      </c>
      <c r="M185" s="348">
        <v>0</v>
      </c>
      <c r="N185" s="348">
        <v>0</v>
      </c>
      <c r="O185" s="349">
        <f t="shared" si="4"/>
        <v>2827</v>
      </c>
      <c r="P185" s="121"/>
    </row>
    <row r="186" spans="1:16" ht="12" customHeight="1" x14ac:dyDescent="0.15">
      <c r="A186" s="3">
        <v>26</v>
      </c>
      <c r="B186" s="3">
        <v>2</v>
      </c>
      <c r="C186" s="3">
        <v>40</v>
      </c>
      <c r="D186" s="14" t="s">
        <v>1118</v>
      </c>
      <c r="E186" s="18"/>
      <c r="F186" s="30"/>
      <c r="G186" s="689" t="s">
        <v>1119</v>
      </c>
      <c r="H186" s="711"/>
      <c r="I186" s="28"/>
      <c r="J186" s="353">
        <v>0</v>
      </c>
      <c r="K186" s="348">
        <v>0</v>
      </c>
      <c r="L186" s="348">
        <v>0</v>
      </c>
      <c r="M186" s="348">
        <v>0</v>
      </c>
      <c r="N186" s="348">
        <v>0</v>
      </c>
      <c r="O186" s="349">
        <f t="shared" si="4"/>
        <v>0</v>
      </c>
      <c r="P186" s="121"/>
    </row>
    <row r="187" spans="1:16" ht="12" customHeight="1" x14ac:dyDescent="0.15">
      <c r="A187" s="3">
        <v>26</v>
      </c>
      <c r="B187" s="3">
        <v>2</v>
      </c>
      <c r="C187" s="3">
        <v>41</v>
      </c>
      <c r="D187" s="14" t="s">
        <v>98</v>
      </c>
      <c r="E187" s="824" t="s">
        <v>1120</v>
      </c>
      <c r="F187" s="830"/>
      <c r="G187" s="689" t="s">
        <v>1121</v>
      </c>
      <c r="H187" s="711"/>
      <c r="I187" s="28"/>
      <c r="J187" s="353">
        <v>0</v>
      </c>
      <c r="K187" s="348">
        <v>2827</v>
      </c>
      <c r="L187" s="348">
        <v>7647</v>
      </c>
      <c r="M187" s="348">
        <v>6320</v>
      </c>
      <c r="N187" s="348">
        <v>3363</v>
      </c>
      <c r="O187" s="349">
        <f t="shared" si="4"/>
        <v>20157</v>
      </c>
      <c r="P187" s="121"/>
    </row>
    <row r="188" spans="1:16" ht="12" customHeight="1" x14ac:dyDescent="0.15">
      <c r="A188" s="3">
        <v>26</v>
      </c>
      <c r="B188" s="3">
        <v>2</v>
      </c>
      <c r="C188" s="3">
        <v>42</v>
      </c>
      <c r="D188" s="14" t="s">
        <v>1122</v>
      </c>
      <c r="E188" s="824" t="s">
        <v>1123</v>
      </c>
      <c r="F188" s="830"/>
      <c r="G188" s="689" t="s">
        <v>1124</v>
      </c>
      <c r="H188" s="711"/>
      <c r="I188" s="28"/>
      <c r="J188" s="353">
        <v>0</v>
      </c>
      <c r="K188" s="348">
        <v>0</v>
      </c>
      <c r="L188" s="348">
        <v>0</v>
      </c>
      <c r="M188" s="348">
        <v>0</v>
      </c>
      <c r="N188" s="348">
        <v>0</v>
      </c>
      <c r="O188" s="349">
        <f t="shared" si="4"/>
        <v>0</v>
      </c>
      <c r="P188" s="121"/>
    </row>
    <row r="189" spans="1:16" ht="12" customHeight="1" x14ac:dyDescent="0.15">
      <c r="A189" s="3">
        <v>26</v>
      </c>
      <c r="B189" s="3">
        <v>2</v>
      </c>
      <c r="C189" s="3">
        <v>43</v>
      </c>
      <c r="D189" s="14" t="s">
        <v>1125</v>
      </c>
      <c r="E189" s="824" t="s">
        <v>1126</v>
      </c>
      <c r="F189" s="830"/>
      <c r="G189" s="689" t="s">
        <v>1127</v>
      </c>
      <c r="H189" s="711"/>
      <c r="I189" s="28"/>
      <c r="J189" s="353">
        <v>0</v>
      </c>
      <c r="K189" s="348">
        <v>0</v>
      </c>
      <c r="L189" s="348">
        <v>0</v>
      </c>
      <c r="M189" s="348">
        <v>0</v>
      </c>
      <c r="N189" s="348">
        <v>0</v>
      </c>
      <c r="O189" s="349">
        <f t="shared" si="4"/>
        <v>0</v>
      </c>
      <c r="P189" s="121"/>
    </row>
    <row r="190" spans="1:16" ht="12" customHeight="1" x14ac:dyDescent="0.15">
      <c r="A190" s="3">
        <v>26</v>
      </c>
      <c r="B190" s="3">
        <v>2</v>
      </c>
      <c r="C190" s="3">
        <v>44</v>
      </c>
      <c r="D190" s="16" t="s">
        <v>1128</v>
      </c>
      <c r="E190" s="20"/>
      <c r="F190" s="32"/>
      <c r="G190" s="689" t="s">
        <v>1129</v>
      </c>
      <c r="H190" s="711"/>
      <c r="I190" s="32"/>
      <c r="J190" s="353">
        <v>0</v>
      </c>
      <c r="K190" s="348">
        <v>0</v>
      </c>
      <c r="L190" s="348">
        <v>0</v>
      </c>
      <c r="M190" s="348">
        <v>0</v>
      </c>
      <c r="N190" s="348">
        <v>0</v>
      </c>
      <c r="O190" s="349">
        <f t="shared" si="4"/>
        <v>0</v>
      </c>
      <c r="P190" s="121"/>
    </row>
    <row r="191" spans="1:16" ht="12" customHeight="1" x14ac:dyDescent="0.15">
      <c r="A191" s="3">
        <v>26</v>
      </c>
      <c r="B191" s="3">
        <v>2</v>
      </c>
      <c r="C191" s="3">
        <v>45</v>
      </c>
      <c r="D191" s="689" t="s">
        <v>139</v>
      </c>
      <c r="E191" s="831"/>
      <c r="F191" s="831"/>
      <c r="G191" s="831"/>
      <c r="H191" s="831"/>
      <c r="I191" s="831"/>
      <c r="J191" s="353">
        <v>202300</v>
      </c>
      <c r="K191" s="348">
        <v>22800</v>
      </c>
      <c r="L191" s="348">
        <v>52000</v>
      </c>
      <c r="M191" s="348">
        <v>73200</v>
      </c>
      <c r="N191" s="348">
        <v>29700</v>
      </c>
      <c r="O191" s="349">
        <f t="shared" si="4"/>
        <v>380000</v>
      </c>
      <c r="P191" s="121"/>
    </row>
    <row r="192" spans="1:16" ht="12" customHeight="1" x14ac:dyDescent="0.15">
      <c r="A192" s="3">
        <v>26</v>
      </c>
      <c r="B192" s="3">
        <v>2</v>
      </c>
      <c r="C192" s="3">
        <v>46</v>
      </c>
      <c r="D192" s="689" t="s">
        <v>1130</v>
      </c>
      <c r="E192" s="831"/>
      <c r="F192" s="831"/>
      <c r="G192" s="831"/>
      <c r="H192" s="831"/>
      <c r="I192" s="831"/>
      <c r="J192" s="353">
        <v>598673</v>
      </c>
      <c r="K192" s="348">
        <v>71140</v>
      </c>
      <c r="L192" s="348">
        <v>143851</v>
      </c>
      <c r="M192" s="348">
        <v>133708</v>
      </c>
      <c r="N192" s="348">
        <v>79902</v>
      </c>
      <c r="O192" s="349">
        <f t="shared" si="4"/>
        <v>1027274</v>
      </c>
      <c r="P192" s="121"/>
    </row>
    <row r="193" spans="1:16" ht="12" customHeight="1" x14ac:dyDescent="0.15">
      <c r="A193" s="3">
        <v>26</v>
      </c>
      <c r="B193" s="3">
        <v>2</v>
      </c>
      <c r="C193" s="3">
        <v>47</v>
      </c>
      <c r="D193" s="689" t="s">
        <v>140</v>
      </c>
      <c r="E193" s="831"/>
      <c r="F193" s="831"/>
      <c r="G193" s="831"/>
      <c r="H193" s="831"/>
      <c r="I193" s="831"/>
      <c r="J193" s="353">
        <v>84274</v>
      </c>
      <c r="K193" s="348">
        <v>18327</v>
      </c>
      <c r="L193" s="348">
        <v>36932</v>
      </c>
      <c r="M193" s="348">
        <v>48453</v>
      </c>
      <c r="N193" s="348">
        <v>18833</v>
      </c>
      <c r="O193" s="349">
        <f t="shared" si="4"/>
        <v>206819</v>
      </c>
      <c r="P193" s="121"/>
    </row>
    <row r="194" spans="1:16" ht="12" customHeight="1" x14ac:dyDescent="0.15">
      <c r="A194" s="3">
        <v>26</v>
      </c>
      <c r="B194" s="3">
        <v>2</v>
      </c>
      <c r="C194" s="3">
        <v>48</v>
      </c>
      <c r="D194" s="71"/>
      <c r="E194" s="82"/>
      <c r="F194" s="82"/>
      <c r="G194" s="79"/>
      <c r="H194" s="83"/>
      <c r="I194" s="82"/>
      <c r="J194" s="353">
        <v>0</v>
      </c>
      <c r="K194" s="348">
        <v>0</v>
      </c>
      <c r="L194" s="348">
        <v>0</v>
      </c>
      <c r="M194" s="348">
        <v>0</v>
      </c>
      <c r="N194" s="348">
        <v>0</v>
      </c>
      <c r="O194" s="349">
        <f t="shared" si="4"/>
        <v>0</v>
      </c>
      <c r="P194" s="121"/>
    </row>
    <row r="195" spans="1:16" ht="12" customHeight="1" x14ac:dyDescent="0.15">
      <c r="A195" s="3">
        <v>26</v>
      </c>
      <c r="B195" s="3">
        <v>2</v>
      </c>
      <c r="C195" s="3">
        <v>49</v>
      </c>
      <c r="D195" s="689" t="s">
        <v>1131</v>
      </c>
      <c r="E195" s="711"/>
      <c r="F195" s="711"/>
      <c r="G195" s="711"/>
      <c r="H195" s="711"/>
      <c r="I195" s="28"/>
      <c r="J195" s="353">
        <v>152550</v>
      </c>
      <c r="K195" s="348">
        <v>157505</v>
      </c>
      <c r="L195" s="348">
        <v>6308</v>
      </c>
      <c r="M195" s="348">
        <v>4561</v>
      </c>
      <c r="N195" s="348">
        <v>22301</v>
      </c>
      <c r="O195" s="349">
        <f t="shared" si="4"/>
        <v>343225</v>
      </c>
      <c r="P195" s="121"/>
    </row>
    <row r="196" spans="1:16" ht="12" customHeight="1" x14ac:dyDescent="0.15">
      <c r="A196" s="3">
        <v>26</v>
      </c>
      <c r="B196" s="3">
        <v>2</v>
      </c>
      <c r="C196" s="3">
        <v>50</v>
      </c>
      <c r="D196" s="689" t="s">
        <v>1132</v>
      </c>
      <c r="E196" s="711"/>
      <c r="F196" s="711"/>
      <c r="G196" s="711"/>
      <c r="H196" s="711"/>
      <c r="I196" s="28"/>
      <c r="J196" s="353">
        <v>25802</v>
      </c>
      <c r="K196" s="348">
        <v>0</v>
      </c>
      <c r="L196" s="348">
        <v>0</v>
      </c>
      <c r="M196" s="348">
        <v>0</v>
      </c>
      <c r="N196" s="348">
        <v>0</v>
      </c>
      <c r="O196" s="349">
        <f t="shared" si="4"/>
        <v>25802</v>
      </c>
      <c r="P196" s="121"/>
    </row>
    <row r="197" spans="1:16" ht="12" customHeight="1" x14ac:dyDescent="0.15">
      <c r="A197" s="3">
        <v>26</v>
      </c>
      <c r="B197" s="3">
        <v>2</v>
      </c>
      <c r="C197" s="3">
        <v>51</v>
      </c>
      <c r="D197" s="689" t="s">
        <v>1133</v>
      </c>
      <c r="E197" s="711"/>
      <c r="F197" s="711"/>
      <c r="G197" s="711"/>
      <c r="H197" s="711"/>
      <c r="I197" s="28"/>
      <c r="J197" s="353">
        <v>528131</v>
      </c>
      <c r="K197" s="348">
        <v>84876</v>
      </c>
      <c r="L197" s="348">
        <v>133507</v>
      </c>
      <c r="M197" s="348">
        <v>114110</v>
      </c>
      <c r="N197" s="348">
        <v>84736</v>
      </c>
      <c r="O197" s="349">
        <f t="shared" si="4"/>
        <v>945360</v>
      </c>
      <c r="P197" s="121"/>
    </row>
    <row r="198" spans="1:16" ht="12" customHeight="1" x14ac:dyDescent="0.15">
      <c r="A198" s="3">
        <v>26</v>
      </c>
      <c r="B198" s="3">
        <v>2</v>
      </c>
      <c r="C198" s="3">
        <v>52</v>
      </c>
      <c r="D198" s="10" t="s">
        <v>1134</v>
      </c>
      <c r="E198" s="690" t="s">
        <v>1135</v>
      </c>
      <c r="F198" s="690"/>
      <c r="G198" s="690"/>
      <c r="H198" s="690"/>
      <c r="I198" s="28"/>
      <c r="J198" s="353">
        <v>14679</v>
      </c>
      <c r="K198" s="348">
        <v>6739</v>
      </c>
      <c r="L198" s="348">
        <v>14138</v>
      </c>
      <c r="M198" s="348">
        <v>11431</v>
      </c>
      <c r="N198" s="348">
        <v>25207</v>
      </c>
      <c r="O198" s="349">
        <f t="shared" si="4"/>
        <v>72194</v>
      </c>
      <c r="P198" s="121"/>
    </row>
    <row r="199" spans="1:16" ht="12" customHeight="1" x14ac:dyDescent="0.15">
      <c r="A199" s="3">
        <v>26</v>
      </c>
      <c r="B199" s="3">
        <v>2</v>
      </c>
      <c r="C199" s="3">
        <v>53</v>
      </c>
      <c r="D199" s="14" t="s">
        <v>1136</v>
      </c>
      <c r="E199" s="690" t="s">
        <v>1137</v>
      </c>
      <c r="F199" s="690"/>
      <c r="G199" s="690"/>
      <c r="H199" s="690"/>
      <c r="I199" s="28"/>
      <c r="J199" s="353">
        <v>44459</v>
      </c>
      <c r="K199" s="348">
        <v>6669</v>
      </c>
      <c r="L199" s="348">
        <v>14655</v>
      </c>
      <c r="M199" s="348">
        <v>18874</v>
      </c>
      <c r="N199" s="348">
        <v>2871</v>
      </c>
      <c r="O199" s="349">
        <f t="shared" si="4"/>
        <v>87528</v>
      </c>
      <c r="P199" s="121"/>
    </row>
    <row r="200" spans="1:16" ht="12" customHeight="1" x14ac:dyDescent="0.15">
      <c r="A200" s="3">
        <v>26</v>
      </c>
      <c r="B200" s="3">
        <v>2</v>
      </c>
      <c r="C200" s="3">
        <v>54</v>
      </c>
      <c r="D200" s="18"/>
      <c r="E200" s="10" t="s">
        <v>1138</v>
      </c>
      <c r="F200" s="832" t="s">
        <v>1139</v>
      </c>
      <c r="G200" s="832"/>
      <c r="H200" s="832"/>
      <c r="I200" s="28"/>
      <c r="J200" s="353">
        <v>4766</v>
      </c>
      <c r="K200" s="348">
        <v>1469</v>
      </c>
      <c r="L200" s="348">
        <v>0</v>
      </c>
      <c r="M200" s="348">
        <v>7973</v>
      </c>
      <c r="N200" s="348">
        <v>24068</v>
      </c>
      <c r="O200" s="349">
        <f t="shared" si="4"/>
        <v>38276</v>
      </c>
      <c r="P200" s="121"/>
    </row>
    <row r="201" spans="1:16" ht="12" customHeight="1" x14ac:dyDescent="0.15">
      <c r="A201" s="3">
        <v>26</v>
      </c>
      <c r="B201" s="3">
        <v>2</v>
      </c>
      <c r="C201" s="3">
        <v>55</v>
      </c>
      <c r="D201" s="20"/>
      <c r="E201" s="16" t="s">
        <v>1140</v>
      </c>
      <c r="F201" s="690" t="s">
        <v>1141</v>
      </c>
      <c r="G201" s="690"/>
      <c r="H201" s="690"/>
      <c r="I201" s="32"/>
      <c r="J201" s="353">
        <v>426947</v>
      </c>
      <c r="K201" s="348">
        <v>71060</v>
      </c>
      <c r="L201" s="348">
        <v>129879</v>
      </c>
      <c r="M201" s="348">
        <v>115372</v>
      </c>
      <c r="N201" s="348">
        <v>69035</v>
      </c>
      <c r="O201" s="349">
        <f t="shared" si="4"/>
        <v>812293</v>
      </c>
      <c r="P201" s="121"/>
    </row>
    <row r="202" spans="1:16" ht="12" customHeight="1" x14ac:dyDescent="0.15">
      <c r="A202" s="3">
        <v>26</v>
      </c>
      <c r="B202" s="3">
        <v>2</v>
      </c>
      <c r="C202" s="3">
        <v>56</v>
      </c>
      <c r="D202" s="689" t="s">
        <v>1142</v>
      </c>
      <c r="E202" s="711"/>
      <c r="F202" s="711"/>
      <c r="G202" s="711"/>
      <c r="H202" s="711"/>
      <c r="I202" s="28"/>
      <c r="J202" s="353">
        <v>419791</v>
      </c>
      <c r="K202" s="348">
        <v>72529</v>
      </c>
      <c r="L202" s="348">
        <v>129879</v>
      </c>
      <c r="M202" s="348">
        <v>122567</v>
      </c>
      <c r="N202" s="348">
        <v>71536</v>
      </c>
      <c r="O202" s="349">
        <f t="shared" si="4"/>
        <v>816302</v>
      </c>
      <c r="P202" s="121"/>
    </row>
    <row r="203" spans="1:16" ht="12" customHeight="1" x14ac:dyDescent="0.15">
      <c r="A203" s="3">
        <v>26</v>
      </c>
      <c r="B203" s="3">
        <v>2</v>
      </c>
      <c r="C203" s="3">
        <v>57</v>
      </c>
      <c r="D203" s="10" t="s">
        <v>1134</v>
      </c>
      <c r="E203" s="690" t="s">
        <v>1135</v>
      </c>
      <c r="F203" s="690"/>
      <c r="G203" s="690"/>
      <c r="H203" s="690"/>
      <c r="I203" s="28"/>
      <c r="J203" s="353">
        <v>152799</v>
      </c>
      <c r="K203" s="348">
        <v>20485</v>
      </c>
      <c r="L203" s="348">
        <v>33212</v>
      </c>
      <c r="M203" s="348">
        <v>30546</v>
      </c>
      <c r="N203" s="348">
        <v>18573</v>
      </c>
      <c r="O203" s="349">
        <f t="shared" si="4"/>
        <v>255615</v>
      </c>
      <c r="P203" s="121"/>
    </row>
    <row r="204" spans="1:16" ht="12" customHeight="1" x14ac:dyDescent="0.15">
      <c r="A204" s="3">
        <v>26</v>
      </c>
      <c r="B204" s="3">
        <v>2</v>
      </c>
      <c r="C204" s="3">
        <v>58</v>
      </c>
      <c r="D204" s="14" t="s">
        <v>1136</v>
      </c>
      <c r="E204" s="690" t="s">
        <v>1137</v>
      </c>
      <c r="F204" s="690"/>
      <c r="G204" s="690"/>
      <c r="H204" s="690"/>
      <c r="I204" s="28"/>
      <c r="J204" s="353">
        <v>152799</v>
      </c>
      <c r="K204" s="348">
        <v>27224</v>
      </c>
      <c r="L204" s="348">
        <v>16908</v>
      </c>
      <c r="M204" s="348">
        <v>29700</v>
      </c>
      <c r="N204" s="348">
        <v>18573</v>
      </c>
      <c r="O204" s="349">
        <f t="shared" si="4"/>
        <v>245204</v>
      </c>
      <c r="P204" s="121"/>
    </row>
    <row r="205" spans="1:16" ht="12" customHeight="1" x14ac:dyDescent="0.15">
      <c r="A205" s="3">
        <v>26</v>
      </c>
      <c r="B205" s="3">
        <v>2</v>
      </c>
      <c r="C205" s="3">
        <v>59</v>
      </c>
      <c r="D205" s="18"/>
      <c r="E205" s="10" t="s">
        <v>1138</v>
      </c>
      <c r="F205" s="832" t="s">
        <v>1139</v>
      </c>
      <c r="G205" s="832"/>
      <c r="H205" s="832"/>
      <c r="I205" s="28"/>
      <c r="J205" s="353">
        <v>579746</v>
      </c>
      <c r="K205" s="348">
        <v>91545</v>
      </c>
      <c r="L205" s="348">
        <v>163091</v>
      </c>
      <c r="M205" s="348">
        <v>145918</v>
      </c>
      <c r="N205" s="348">
        <v>87608</v>
      </c>
      <c r="O205" s="349">
        <f t="shared" si="4"/>
        <v>1067908</v>
      </c>
      <c r="P205" s="121"/>
    </row>
    <row r="206" spans="1:16" ht="12" customHeight="1" x14ac:dyDescent="0.15">
      <c r="A206" s="3">
        <v>26</v>
      </c>
      <c r="B206" s="3">
        <v>2</v>
      </c>
      <c r="C206" s="3">
        <v>60</v>
      </c>
      <c r="D206" s="20"/>
      <c r="E206" s="16" t="s">
        <v>1140</v>
      </c>
      <c r="F206" s="690" t="s">
        <v>1141</v>
      </c>
      <c r="G206" s="690"/>
      <c r="H206" s="690"/>
      <c r="I206" s="32"/>
      <c r="J206" s="353">
        <v>572590</v>
      </c>
      <c r="K206" s="348">
        <v>99753</v>
      </c>
      <c r="L206" s="348">
        <v>146787</v>
      </c>
      <c r="M206" s="348">
        <v>152267</v>
      </c>
      <c r="N206" s="348">
        <v>90109</v>
      </c>
      <c r="O206" s="349">
        <f t="shared" si="4"/>
        <v>1061506</v>
      </c>
      <c r="P206" s="121"/>
    </row>
    <row r="207" spans="1:16" ht="12" customHeight="1" x14ac:dyDescent="0.15">
      <c r="A207" s="3">
        <v>26</v>
      </c>
      <c r="B207" s="3">
        <v>2</v>
      </c>
      <c r="C207" s="3">
        <v>61</v>
      </c>
      <c r="D207" s="84" t="s">
        <v>1143</v>
      </c>
      <c r="E207" s="833" t="s">
        <v>589</v>
      </c>
      <c r="F207" s="833"/>
      <c r="G207" s="833"/>
      <c r="H207" s="833"/>
      <c r="I207" s="61"/>
      <c r="J207" s="353">
        <v>0</v>
      </c>
      <c r="K207" s="348">
        <v>0</v>
      </c>
      <c r="L207" s="348">
        <v>0</v>
      </c>
      <c r="M207" s="348">
        <v>0</v>
      </c>
      <c r="N207" s="348">
        <v>0</v>
      </c>
      <c r="O207" s="349">
        <f t="shared" si="4"/>
        <v>0</v>
      </c>
      <c r="P207" s="121"/>
    </row>
    <row r="208" spans="1:16" ht="12" customHeight="1" x14ac:dyDescent="0.15">
      <c r="A208" s="3">
        <v>26</v>
      </c>
      <c r="B208" s="3">
        <v>2</v>
      </c>
      <c r="C208" s="3">
        <v>62</v>
      </c>
      <c r="D208" s="84" t="s">
        <v>1144</v>
      </c>
      <c r="E208" s="834" t="s">
        <v>590</v>
      </c>
      <c r="F208" s="834"/>
      <c r="G208" s="834"/>
      <c r="H208" s="834"/>
      <c r="I208" s="61"/>
      <c r="J208" s="353">
        <v>0</v>
      </c>
      <c r="K208" s="348">
        <v>0</v>
      </c>
      <c r="L208" s="348">
        <v>0</v>
      </c>
      <c r="M208" s="348">
        <v>0</v>
      </c>
      <c r="N208" s="348">
        <v>0</v>
      </c>
      <c r="O208" s="349">
        <f t="shared" si="4"/>
        <v>0</v>
      </c>
      <c r="P208" s="121"/>
    </row>
    <row r="209" spans="1:16" ht="12" customHeight="1" x14ac:dyDescent="0.15">
      <c r="A209" s="3">
        <v>26</v>
      </c>
      <c r="B209" s="3">
        <v>2</v>
      </c>
      <c r="C209" s="3">
        <v>63</v>
      </c>
      <c r="D209" s="835" t="s">
        <v>799</v>
      </c>
      <c r="E209" s="836"/>
      <c r="F209" s="841"/>
      <c r="G209" s="841"/>
      <c r="H209" s="842"/>
      <c r="I209" s="81"/>
      <c r="J209" s="353">
        <v>0</v>
      </c>
      <c r="K209" s="348">
        <v>0</v>
      </c>
      <c r="L209" s="348">
        <v>0</v>
      </c>
      <c r="M209" s="348">
        <v>0</v>
      </c>
      <c r="N209" s="348">
        <v>0</v>
      </c>
      <c r="O209" s="349">
        <f t="shared" si="4"/>
        <v>0</v>
      </c>
      <c r="P209" s="121"/>
    </row>
    <row r="210" spans="1:16" ht="12" customHeight="1" x14ac:dyDescent="0.15">
      <c r="A210" s="3">
        <v>26</v>
      </c>
      <c r="B210" s="3">
        <v>2</v>
      </c>
      <c r="C210" s="3">
        <v>64</v>
      </c>
      <c r="D210" s="837"/>
      <c r="E210" s="838"/>
      <c r="F210" s="843" t="s">
        <v>800</v>
      </c>
      <c r="G210" s="843"/>
      <c r="H210" s="816"/>
      <c r="I210" s="81"/>
      <c r="J210" s="353">
        <v>0</v>
      </c>
      <c r="K210" s="348">
        <v>0</v>
      </c>
      <c r="L210" s="348">
        <v>0</v>
      </c>
      <c r="M210" s="348">
        <v>0</v>
      </c>
      <c r="N210" s="348">
        <v>0</v>
      </c>
      <c r="O210" s="349">
        <f t="shared" si="4"/>
        <v>0</v>
      </c>
      <c r="P210" s="121"/>
    </row>
    <row r="211" spans="1:16" ht="12" customHeight="1" x14ac:dyDescent="0.15">
      <c r="A211" s="3">
        <v>26</v>
      </c>
      <c r="B211" s="3">
        <v>2</v>
      </c>
      <c r="C211" s="3">
        <v>65</v>
      </c>
      <c r="D211" s="837"/>
      <c r="E211" s="838"/>
      <c r="F211" s="844" t="s">
        <v>1145</v>
      </c>
      <c r="G211" s="847" t="s">
        <v>801</v>
      </c>
      <c r="H211" s="848"/>
      <c r="I211" s="81"/>
      <c r="J211" s="353">
        <v>0</v>
      </c>
      <c r="K211" s="348">
        <v>0</v>
      </c>
      <c r="L211" s="348">
        <v>0</v>
      </c>
      <c r="M211" s="348">
        <v>0</v>
      </c>
      <c r="N211" s="348">
        <v>0</v>
      </c>
      <c r="O211" s="349">
        <f t="shared" si="4"/>
        <v>0</v>
      </c>
      <c r="P211" s="121"/>
    </row>
    <row r="212" spans="1:16" ht="12" customHeight="1" x14ac:dyDescent="0.15">
      <c r="A212" s="3">
        <v>26</v>
      </c>
      <c r="B212" s="3">
        <v>2</v>
      </c>
      <c r="C212" s="3">
        <v>66</v>
      </c>
      <c r="D212" s="837"/>
      <c r="E212" s="838"/>
      <c r="F212" s="845"/>
      <c r="G212" s="847" t="s">
        <v>802</v>
      </c>
      <c r="H212" s="848"/>
      <c r="I212" s="81"/>
      <c r="J212" s="353">
        <v>0</v>
      </c>
      <c r="K212" s="348">
        <v>0</v>
      </c>
      <c r="L212" s="348">
        <v>0</v>
      </c>
      <c r="M212" s="348">
        <v>0</v>
      </c>
      <c r="N212" s="348">
        <v>0</v>
      </c>
      <c r="O212" s="349">
        <f t="shared" si="4"/>
        <v>0</v>
      </c>
      <c r="P212" s="121"/>
    </row>
    <row r="213" spans="1:16" ht="12" customHeight="1" x14ac:dyDescent="0.15">
      <c r="A213" s="3">
        <v>26</v>
      </c>
      <c r="B213" s="3">
        <v>2</v>
      </c>
      <c r="C213" s="3">
        <v>67</v>
      </c>
      <c r="D213" s="837"/>
      <c r="E213" s="838"/>
      <c r="F213" s="845"/>
      <c r="G213" s="847" t="s">
        <v>803</v>
      </c>
      <c r="H213" s="848"/>
      <c r="I213" s="81"/>
      <c r="J213" s="353">
        <v>0</v>
      </c>
      <c r="K213" s="348">
        <v>0</v>
      </c>
      <c r="L213" s="348">
        <v>0</v>
      </c>
      <c r="M213" s="348">
        <v>0</v>
      </c>
      <c r="N213" s="348">
        <v>0</v>
      </c>
      <c r="O213" s="349">
        <f t="shared" si="4"/>
        <v>0</v>
      </c>
      <c r="P213" s="121"/>
    </row>
    <row r="214" spans="1:16" ht="12" customHeight="1" x14ac:dyDescent="0.15">
      <c r="A214" s="3">
        <v>26</v>
      </c>
      <c r="B214" s="3">
        <v>2</v>
      </c>
      <c r="C214" s="3">
        <v>68</v>
      </c>
      <c r="D214" s="839"/>
      <c r="E214" s="840"/>
      <c r="F214" s="846"/>
      <c r="G214" s="847" t="s">
        <v>804</v>
      </c>
      <c r="H214" s="848"/>
      <c r="I214" s="81"/>
      <c r="J214" s="353">
        <v>0</v>
      </c>
      <c r="K214" s="348">
        <v>0</v>
      </c>
      <c r="L214" s="348">
        <v>0</v>
      </c>
      <c r="M214" s="348">
        <v>0</v>
      </c>
      <c r="N214" s="348">
        <v>0</v>
      </c>
      <c r="O214" s="349">
        <f t="shared" ref="O214:O285" si="5">SUM(J214:N214)</f>
        <v>0</v>
      </c>
      <c r="P214" s="121"/>
    </row>
    <row r="215" spans="1:16" ht="12" customHeight="1" x14ac:dyDescent="0.15">
      <c r="A215" s="3">
        <v>26</v>
      </c>
      <c r="B215" s="3">
        <v>2</v>
      </c>
      <c r="C215" s="3">
        <v>69</v>
      </c>
      <c r="D215" s="84" t="s">
        <v>1468</v>
      </c>
      <c r="E215" s="772" t="s">
        <v>1467</v>
      </c>
      <c r="F215" s="772"/>
      <c r="G215" s="772"/>
      <c r="H215" s="772"/>
      <c r="I215" s="81"/>
      <c r="J215" s="353">
        <v>206403</v>
      </c>
      <c r="K215" s="348">
        <v>41870</v>
      </c>
      <c r="L215" s="348">
        <v>54582</v>
      </c>
      <c r="M215" s="348">
        <v>73046</v>
      </c>
      <c r="N215" s="348">
        <v>40902</v>
      </c>
      <c r="O215" s="349">
        <f t="shared" si="5"/>
        <v>416803</v>
      </c>
      <c r="P215" s="121"/>
    </row>
    <row r="216" spans="1:16" ht="12" customHeight="1" x14ac:dyDescent="0.15">
      <c r="A216" s="3">
        <v>26</v>
      </c>
      <c r="B216" s="299">
        <v>2</v>
      </c>
      <c r="C216" s="299">
        <v>70</v>
      </c>
      <c r="D216" s="259" t="s">
        <v>132</v>
      </c>
      <c r="E216" s="450" t="s">
        <v>1485</v>
      </c>
      <c r="F216" s="450"/>
      <c r="G216" s="450"/>
      <c r="H216" s="450"/>
      <c r="I216" s="171"/>
      <c r="J216" s="353">
        <v>227028</v>
      </c>
      <c r="K216" s="348">
        <v>46049</v>
      </c>
      <c r="L216" s="348">
        <v>66382</v>
      </c>
      <c r="M216" s="348">
        <v>80419</v>
      </c>
      <c r="N216" s="348">
        <v>44993</v>
      </c>
      <c r="O216" s="349">
        <f t="shared" si="5"/>
        <v>464871</v>
      </c>
      <c r="P216" s="121"/>
    </row>
    <row r="217" spans="1:16" ht="12" customHeight="1" x14ac:dyDescent="0.15">
      <c r="A217" s="3">
        <v>26</v>
      </c>
      <c r="B217" s="3">
        <v>2</v>
      </c>
      <c r="C217" s="3">
        <v>71</v>
      </c>
      <c r="D217" s="161"/>
      <c r="E217" s="162"/>
      <c r="F217" s="162"/>
      <c r="G217" s="163"/>
      <c r="H217" s="163"/>
      <c r="I217" s="164"/>
      <c r="J217" s="353">
        <v>0</v>
      </c>
      <c r="K217" s="348">
        <v>0</v>
      </c>
      <c r="L217" s="348">
        <v>0</v>
      </c>
      <c r="M217" s="348">
        <v>0</v>
      </c>
      <c r="N217" s="348">
        <v>0</v>
      </c>
      <c r="O217" s="349">
        <f t="shared" si="5"/>
        <v>0</v>
      </c>
      <c r="P217" s="121"/>
    </row>
    <row r="218" spans="1:16" ht="12" customHeight="1" x14ac:dyDescent="0.15">
      <c r="A218" s="3">
        <v>26</v>
      </c>
      <c r="B218" s="3">
        <v>2</v>
      </c>
      <c r="C218" s="3">
        <v>72</v>
      </c>
      <c r="D218" s="824" t="s">
        <v>1454</v>
      </c>
      <c r="E218" s="825"/>
      <c r="F218" s="825"/>
      <c r="G218" s="825"/>
      <c r="H218" s="825"/>
      <c r="I218" s="825"/>
      <c r="J218" s="353">
        <v>0</v>
      </c>
      <c r="K218" s="348">
        <v>0</v>
      </c>
      <c r="L218" s="348">
        <v>0</v>
      </c>
      <c r="M218" s="348">
        <v>0</v>
      </c>
      <c r="N218" s="348">
        <v>0</v>
      </c>
      <c r="O218" s="349">
        <f t="shared" si="5"/>
        <v>0</v>
      </c>
      <c r="P218" s="121"/>
    </row>
    <row r="219" spans="1:16" s="4" customFormat="1" ht="12" customHeight="1" x14ac:dyDescent="0.15">
      <c r="A219" s="392">
        <v>26</v>
      </c>
      <c r="B219" s="4">
        <v>2</v>
      </c>
      <c r="C219" s="4">
        <v>73</v>
      </c>
      <c r="D219" s="789" t="s">
        <v>1455</v>
      </c>
      <c r="E219" s="820"/>
      <c r="F219" s="820"/>
      <c r="G219" s="820"/>
      <c r="H219" s="820"/>
      <c r="I219" s="820"/>
      <c r="J219" s="353">
        <v>0</v>
      </c>
      <c r="K219" s="348">
        <v>0</v>
      </c>
      <c r="L219" s="348">
        <v>0</v>
      </c>
      <c r="M219" s="348">
        <v>0</v>
      </c>
      <c r="N219" s="348">
        <v>0</v>
      </c>
      <c r="O219" s="349">
        <f t="shared" si="5"/>
        <v>0</v>
      </c>
      <c r="P219" s="293"/>
    </row>
    <row r="220" spans="1:16" s="4" customFormat="1" ht="12" customHeight="1" x14ac:dyDescent="0.15">
      <c r="A220" s="392">
        <v>26</v>
      </c>
      <c r="B220" s="4">
        <v>2</v>
      </c>
      <c r="C220" s="305">
        <v>74</v>
      </c>
      <c r="D220" s="758" t="s">
        <v>1498</v>
      </c>
      <c r="E220" s="759"/>
      <c r="F220" s="764"/>
      <c r="G220" s="765"/>
      <c r="H220" s="765"/>
      <c r="I220" s="765"/>
      <c r="J220" s="353">
        <v>152550</v>
      </c>
      <c r="K220" s="348">
        <v>153563</v>
      </c>
      <c r="L220" s="348">
        <v>860</v>
      </c>
      <c r="M220" s="348">
        <v>60</v>
      </c>
      <c r="N220" s="348">
        <v>21791</v>
      </c>
      <c r="O220" s="349">
        <f t="shared" si="5"/>
        <v>328824</v>
      </c>
      <c r="P220" s="293"/>
    </row>
    <row r="221" spans="1:16" s="4" customFormat="1" ht="12" customHeight="1" x14ac:dyDescent="0.15">
      <c r="A221" s="392">
        <v>26</v>
      </c>
      <c r="B221" s="4">
        <v>2</v>
      </c>
      <c r="C221" s="305">
        <v>75</v>
      </c>
      <c r="D221" s="760"/>
      <c r="E221" s="761"/>
      <c r="F221" s="766"/>
      <c r="G221" s="767"/>
      <c r="H221" s="767"/>
      <c r="I221" s="767"/>
      <c r="J221" s="353">
        <v>0</v>
      </c>
      <c r="K221" s="348">
        <v>0</v>
      </c>
      <c r="L221" s="348">
        <v>0</v>
      </c>
      <c r="M221" s="348">
        <v>0</v>
      </c>
      <c r="N221" s="348">
        <v>0</v>
      </c>
      <c r="O221" s="349">
        <f t="shared" si="5"/>
        <v>0</v>
      </c>
      <c r="P221" s="293"/>
    </row>
    <row r="222" spans="1:16" s="4" customFormat="1" ht="12" customHeight="1" x14ac:dyDescent="0.15">
      <c r="A222" s="392">
        <v>26</v>
      </c>
      <c r="B222" s="4">
        <v>2</v>
      </c>
      <c r="C222" s="305">
        <v>76</v>
      </c>
      <c r="D222" s="760"/>
      <c r="E222" s="761"/>
      <c r="F222" s="768" t="s">
        <v>1500</v>
      </c>
      <c r="G222" s="708"/>
      <c r="H222" s="708"/>
      <c r="I222" s="708"/>
      <c r="J222" s="353">
        <v>0</v>
      </c>
      <c r="K222" s="348">
        <v>0</v>
      </c>
      <c r="L222" s="348">
        <v>0</v>
      </c>
      <c r="M222" s="348">
        <v>0</v>
      </c>
      <c r="N222" s="348">
        <v>0</v>
      </c>
      <c r="O222" s="349">
        <f t="shared" si="5"/>
        <v>0</v>
      </c>
      <c r="P222" s="293"/>
    </row>
    <row r="223" spans="1:16" s="4" customFormat="1" ht="12" customHeight="1" x14ac:dyDescent="0.15">
      <c r="A223" s="392">
        <v>26</v>
      </c>
      <c r="B223" s="4">
        <v>2</v>
      </c>
      <c r="C223" s="305">
        <v>77</v>
      </c>
      <c r="D223" s="762"/>
      <c r="E223" s="763"/>
      <c r="F223" s="768" t="s">
        <v>1501</v>
      </c>
      <c r="G223" s="708"/>
      <c r="H223" s="708"/>
      <c r="I223" s="708"/>
      <c r="J223" s="353">
        <v>0</v>
      </c>
      <c r="K223" s="348">
        <v>3942</v>
      </c>
      <c r="L223" s="348">
        <v>5448</v>
      </c>
      <c r="M223" s="348">
        <v>4501</v>
      </c>
      <c r="N223" s="348">
        <v>510</v>
      </c>
      <c r="O223" s="349">
        <f t="shared" si="5"/>
        <v>14401</v>
      </c>
      <c r="P223" s="293"/>
    </row>
    <row r="224" spans="1:16" s="4" customFormat="1" ht="12" customHeight="1" x14ac:dyDescent="0.15">
      <c r="A224" s="392">
        <v>26</v>
      </c>
      <c r="B224" s="4">
        <v>2</v>
      </c>
      <c r="C224" s="305">
        <v>78</v>
      </c>
      <c r="D224" s="758" t="s">
        <v>1499</v>
      </c>
      <c r="E224" s="759"/>
      <c r="F224" s="764"/>
      <c r="G224" s="765"/>
      <c r="H224" s="765"/>
      <c r="I224" s="765"/>
      <c r="J224" s="353">
        <v>17661</v>
      </c>
      <c r="K224" s="348">
        <v>0</v>
      </c>
      <c r="L224" s="348">
        <v>0</v>
      </c>
      <c r="M224" s="348">
        <v>0</v>
      </c>
      <c r="N224" s="348">
        <v>0</v>
      </c>
      <c r="O224" s="349">
        <f t="shared" si="5"/>
        <v>17661</v>
      </c>
      <c r="P224" s="293"/>
    </row>
    <row r="225" spans="1:19" s="4" customFormat="1" ht="12" customHeight="1" x14ac:dyDescent="0.15">
      <c r="A225" s="392">
        <v>26</v>
      </c>
      <c r="B225" s="4">
        <v>2</v>
      </c>
      <c r="C225" s="305">
        <v>79</v>
      </c>
      <c r="D225" s="760"/>
      <c r="E225" s="761"/>
      <c r="F225" s="766"/>
      <c r="G225" s="767"/>
      <c r="H225" s="767"/>
      <c r="I225" s="767"/>
      <c r="J225" s="353">
        <v>0</v>
      </c>
      <c r="K225" s="348">
        <v>0</v>
      </c>
      <c r="L225" s="348">
        <v>0</v>
      </c>
      <c r="M225" s="348">
        <v>0</v>
      </c>
      <c r="N225" s="348">
        <v>0</v>
      </c>
      <c r="O225" s="349">
        <f t="shared" si="5"/>
        <v>0</v>
      </c>
      <c r="P225" s="293"/>
    </row>
    <row r="226" spans="1:19" s="4" customFormat="1" ht="12" customHeight="1" x14ac:dyDescent="0.15">
      <c r="A226" s="392">
        <v>26</v>
      </c>
      <c r="B226" s="4">
        <v>2</v>
      </c>
      <c r="C226" s="305">
        <v>80</v>
      </c>
      <c r="D226" s="760"/>
      <c r="E226" s="761"/>
      <c r="F226" s="768" t="s">
        <v>1500</v>
      </c>
      <c r="G226" s="708"/>
      <c r="H226" s="708"/>
      <c r="I226" s="708"/>
      <c r="J226" s="353">
        <v>8141</v>
      </c>
      <c r="K226" s="348">
        <v>0</v>
      </c>
      <c r="L226" s="348">
        <v>0</v>
      </c>
      <c r="M226" s="348">
        <v>0</v>
      </c>
      <c r="N226" s="348">
        <v>0</v>
      </c>
      <c r="O226" s="349">
        <f t="shared" si="5"/>
        <v>8141</v>
      </c>
      <c r="P226" s="293"/>
    </row>
    <row r="227" spans="1:19" s="150" customFormat="1" ht="12" customHeight="1" thickBot="1" x14ac:dyDescent="0.2">
      <c r="A227" s="392">
        <v>26</v>
      </c>
      <c r="B227" s="4">
        <v>2</v>
      </c>
      <c r="C227" s="305">
        <v>81</v>
      </c>
      <c r="D227" s="760"/>
      <c r="E227" s="761"/>
      <c r="F227" s="695" t="s">
        <v>1501</v>
      </c>
      <c r="G227" s="696"/>
      <c r="H227" s="696"/>
      <c r="I227" s="696"/>
      <c r="J227" s="362">
        <v>0</v>
      </c>
      <c r="K227" s="356">
        <v>0</v>
      </c>
      <c r="L227" s="356">
        <v>0</v>
      </c>
      <c r="M227" s="356">
        <v>0</v>
      </c>
      <c r="N227" s="356">
        <v>0</v>
      </c>
      <c r="O227" s="357">
        <f t="shared" si="5"/>
        <v>0</v>
      </c>
      <c r="P227" s="375"/>
      <c r="Q227" s="4"/>
      <c r="R227" s="4"/>
      <c r="S227" s="4"/>
    </row>
    <row r="228" spans="1:19" s="4" customFormat="1" ht="12" customHeight="1" x14ac:dyDescent="0.15">
      <c r="A228" s="392">
        <v>26</v>
      </c>
      <c r="B228" s="4">
        <v>2</v>
      </c>
      <c r="C228" s="4">
        <v>82</v>
      </c>
      <c r="D228" s="931" t="s">
        <v>1569</v>
      </c>
      <c r="E228" s="932"/>
      <c r="F228" s="689" t="s">
        <v>1570</v>
      </c>
      <c r="G228" s="933"/>
      <c r="H228" s="933"/>
      <c r="I228" s="934"/>
      <c r="J228" s="353">
        <v>0</v>
      </c>
      <c r="K228" s="348">
        <v>0</v>
      </c>
      <c r="L228" s="348">
        <v>0</v>
      </c>
      <c r="M228" s="348">
        <v>0</v>
      </c>
      <c r="N228" s="348">
        <v>0</v>
      </c>
      <c r="O228" s="349"/>
      <c r="P228" s="393"/>
    </row>
    <row r="229" spans="1:19" s="4" customFormat="1" ht="12" customHeight="1" x14ac:dyDescent="0.15">
      <c r="A229" s="392">
        <v>26</v>
      </c>
      <c r="B229" s="4">
        <v>2</v>
      </c>
      <c r="C229" s="4">
        <v>83</v>
      </c>
      <c r="D229" s="931" t="s">
        <v>1571</v>
      </c>
      <c r="E229" s="932"/>
      <c r="F229" s="689" t="s">
        <v>1570</v>
      </c>
      <c r="G229" s="933"/>
      <c r="H229" s="933"/>
      <c r="I229" s="934"/>
      <c r="J229" s="353">
        <v>0</v>
      </c>
      <c r="K229" s="348">
        <v>0</v>
      </c>
      <c r="L229" s="348">
        <v>0</v>
      </c>
      <c r="M229" s="348">
        <v>0</v>
      </c>
      <c r="N229" s="348">
        <v>0</v>
      </c>
      <c r="O229" s="349"/>
      <c r="P229" s="375"/>
    </row>
    <row r="230" spans="1:19" s="4" customFormat="1" ht="12" customHeight="1" x14ac:dyDescent="0.15">
      <c r="A230" s="392">
        <v>26</v>
      </c>
      <c r="B230" s="4">
        <v>2</v>
      </c>
      <c r="C230" s="4">
        <v>84</v>
      </c>
      <c r="D230" s="758" t="s">
        <v>1572</v>
      </c>
      <c r="E230" s="935"/>
      <c r="F230" s="689" t="s">
        <v>1532</v>
      </c>
      <c r="G230" s="933"/>
      <c r="H230" s="933"/>
      <c r="I230" s="934"/>
      <c r="J230" s="353">
        <v>6744</v>
      </c>
      <c r="K230" s="348">
        <v>0</v>
      </c>
      <c r="L230" s="348">
        <v>0</v>
      </c>
      <c r="M230" s="348">
        <v>0</v>
      </c>
      <c r="N230" s="348">
        <v>0</v>
      </c>
      <c r="O230" s="349"/>
      <c r="P230" s="375"/>
    </row>
    <row r="231" spans="1:19" s="4" customFormat="1" ht="12" customHeight="1" x14ac:dyDescent="0.15">
      <c r="A231" s="392">
        <v>26</v>
      </c>
      <c r="B231" s="4">
        <v>2</v>
      </c>
      <c r="C231" s="4">
        <v>85</v>
      </c>
      <c r="D231" s="936"/>
      <c r="E231" s="937"/>
      <c r="F231" s="689" t="s">
        <v>1575</v>
      </c>
      <c r="G231" s="933"/>
      <c r="H231" s="933"/>
      <c r="I231" s="934"/>
      <c r="J231" s="353">
        <v>0</v>
      </c>
      <c r="K231" s="348">
        <v>0</v>
      </c>
      <c r="L231" s="348">
        <v>0</v>
      </c>
      <c r="M231" s="348">
        <v>0</v>
      </c>
      <c r="N231" s="348">
        <v>0</v>
      </c>
      <c r="O231" s="349"/>
      <c r="P231" s="375"/>
    </row>
    <row r="232" spans="1:19" s="4" customFormat="1" ht="12" customHeight="1" x14ac:dyDescent="0.15">
      <c r="A232" s="392">
        <v>26</v>
      </c>
      <c r="B232" s="4">
        <v>2</v>
      </c>
      <c r="C232" s="4">
        <v>86</v>
      </c>
      <c r="D232" s="938"/>
      <c r="E232" s="939"/>
      <c r="F232" s="689" t="s">
        <v>1576</v>
      </c>
      <c r="G232" s="933"/>
      <c r="H232" s="933"/>
      <c r="I232" s="934"/>
      <c r="J232" s="353">
        <v>0</v>
      </c>
      <c r="K232" s="348">
        <v>0</v>
      </c>
      <c r="L232" s="348">
        <v>0</v>
      </c>
      <c r="M232" s="348">
        <v>0</v>
      </c>
      <c r="N232" s="348">
        <v>0</v>
      </c>
      <c r="O232" s="349"/>
      <c r="P232" s="375"/>
    </row>
    <row r="233" spans="1:19" s="4" customFormat="1" ht="12" customHeight="1" x14ac:dyDescent="0.15">
      <c r="A233" s="392">
        <v>26</v>
      </c>
      <c r="B233" s="4">
        <v>2</v>
      </c>
      <c r="C233" s="4">
        <v>87</v>
      </c>
      <c r="D233" s="758" t="s">
        <v>1573</v>
      </c>
      <c r="E233" s="935"/>
      <c r="F233" s="689" t="s">
        <v>1532</v>
      </c>
      <c r="G233" s="933"/>
      <c r="H233" s="933"/>
      <c r="I233" s="934"/>
      <c r="J233" s="353">
        <v>0</v>
      </c>
      <c r="K233" s="348">
        <v>0</v>
      </c>
      <c r="L233" s="348">
        <v>0</v>
      </c>
      <c r="M233" s="348">
        <v>0</v>
      </c>
      <c r="N233" s="348">
        <v>0</v>
      </c>
      <c r="O233" s="349"/>
      <c r="P233" s="375"/>
    </row>
    <row r="234" spans="1:19" s="4" customFormat="1" ht="12" customHeight="1" x14ac:dyDescent="0.15">
      <c r="A234" s="392">
        <v>26</v>
      </c>
      <c r="B234" s="4">
        <v>2</v>
      </c>
      <c r="C234" s="4">
        <v>88</v>
      </c>
      <c r="D234" s="938"/>
      <c r="E234" s="939"/>
      <c r="F234" s="689" t="s">
        <v>1575</v>
      </c>
      <c r="G234" s="933"/>
      <c r="H234" s="933"/>
      <c r="I234" s="934"/>
      <c r="J234" s="353">
        <v>0</v>
      </c>
      <c r="K234" s="348">
        <v>0</v>
      </c>
      <c r="L234" s="348">
        <v>0</v>
      </c>
      <c r="M234" s="348">
        <v>0</v>
      </c>
      <c r="N234" s="348">
        <v>0</v>
      </c>
      <c r="O234" s="349"/>
      <c r="P234" s="375"/>
    </row>
    <row r="235" spans="1:19" s="4" customFormat="1" ht="12" customHeight="1" x14ac:dyDescent="0.15">
      <c r="A235" s="392">
        <v>26</v>
      </c>
      <c r="B235" s="4">
        <v>2</v>
      </c>
      <c r="C235" s="4">
        <v>89</v>
      </c>
      <c r="D235" s="758" t="s">
        <v>1574</v>
      </c>
      <c r="E235" s="935"/>
      <c r="F235" s="689" t="s">
        <v>1532</v>
      </c>
      <c r="G235" s="933"/>
      <c r="H235" s="933"/>
      <c r="I235" s="934"/>
      <c r="J235" s="353">
        <v>0</v>
      </c>
      <c r="K235" s="348">
        <v>0</v>
      </c>
      <c r="L235" s="348">
        <v>0</v>
      </c>
      <c r="M235" s="348">
        <v>0</v>
      </c>
      <c r="N235" s="348">
        <v>0</v>
      </c>
      <c r="O235" s="349"/>
      <c r="P235" s="375"/>
    </row>
    <row r="236" spans="1:19" s="4" customFormat="1" ht="12" customHeight="1" x14ac:dyDescent="0.15">
      <c r="A236" s="392">
        <v>26</v>
      </c>
      <c r="B236" s="4">
        <v>2</v>
      </c>
      <c r="C236" s="4">
        <v>90</v>
      </c>
      <c r="D236" s="938"/>
      <c r="E236" s="939"/>
      <c r="F236" s="689" t="s">
        <v>1575</v>
      </c>
      <c r="G236" s="933"/>
      <c r="H236" s="933"/>
      <c r="I236" s="934"/>
      <c r="J236" s="389">
        <v>0</v>
      </c>
      <c r="K236" s="390">
        <v>0</v>
      </c>
      <c r="L236" s="390">
        <v>0</v>
      </c>
      <c r="M236" s="390">
        <v>0</v>
      </c>
      <c r="N236" s="390">
        <v>0</v>
      </c>
      <c r="O236" s="391"/>
      <c r="P236" s="375"/>
    </row>
    <row r="237" spans="1:19" ht="12" customHeight="1" x14ac:dyDescent="0.15">
      <c r="A237" s="3">
        <v>24</v>
      </c>
      <c r="B237" s="3">
        <v>1</v>
      </c>
      <c r="C237" s="3">
        <v>1</v>
      </c>
      <c r="D237" s="22" t="s">
        <v>633</v>
      </c>
      <c r="E237" s="68"/>
      <c r="F237" s="772" t="s">
        <v>1146</v>
      </c>
      <c r="G237" s="772"/>
      <c r="H237" s="772"/>
      <c r="I237" s="772"/>
      <c r="J237" s="354">
        <v>0</v>
      </c>
      <c r="K237" s="354">
        <v>3300</v>
      </c>
      <c r="L237" s="354">
        <v>2000</v>
      </c>
      <c r="M237" s="354">
        <v>1700</v>
      </c>
      <c r="N237" s="354">
        <v>0</v>
      </c>
      <c r="O237" s="349">
        <f t="shared" si="5"/>
        <v>7000</v>
      </c>
    </row>
    <row r="238" spans="1:19" ht="12" customHeight="1" x14ac:dyDescent="0.15">
      <c r="A238" s="3">
        <v>24</v>
      </c>
      <c r="B238" s="3">
        <v>1</v>
      </c>
      <c r="C238" s="3">
        <v>2</v>
      </c>
      <c r="D238" s="139"/>
      <c r="E238" s="40"/>
      <c r="F238" s="40"/>
      <c r="G238" s="40" t="s">
        <v>1378</v>
      </c>
      <c r="H238" s="40"/>
      <c r="I238" s="40"/>
      <c r="J238" s="354">
        <v>2655762</v>
      </c>
      <c r="K238" s="354">
        <v>529275</v>
      </c>
      <c r="L238" s="354">
        <v>677900</v>
      </c>
      <c r="M238" s="354">
        <v>537641</v>
      </c>
      <c r="N238" s="354">
        <v>271055</v>
      </c>
      <c r="O238" s="349">
        <f t="shared" si="5"/>
        <v>4671633</v>
      </c>
    </row>
    <row r="239" spans="1:19" ht="12" customHeight="1" x14ac:dyDescent="0.15">
      <c r="A239" s="3">
        <v>24</v>
      </c>
      <c r="B239" s="3">
        <v>1</v>
      </c>
      <c r="C239" s="3">
        <v>3</v>
      </c>
      <c r="D239" s="22"/>
      <c r="E239" s="68"/>
      <c r="F239" s="68"/>
      <c r="G239" s="40" t="s">
        <v>1379</v>
      </c>
      <c r="H239" s="68"/>
      <c r="I239" s="68"/>
      <c r="J239" s="354">
        <v>2592155</v>
      </c>
      <c r="K239" s="354">
        <v>339179</v>
      </c>
      <c r="L239" s="354">
        <v>490937</v>
      </c>
      <c r="M239" s="354">
        <v>310948</v>
      </c>
      <c r="N239" s="354">
        <v>177381</v>
      </c>
      <c r="O239" s="349">
        <f t="shared" si="5"/>
        <v>3910600</v>
      </c>
    </row>
    <row r="240" spans="1:19" ht="12" customHeight="1" x14ac:dyDescent="0.15">
      <c r="A240" s="3">
        <v>24</v>
      </c>
      <c r="B240" s="3">
        <v>1</v>
      </c>
      <c r="C240" s="3">
        <v>4</v>
      </c>
      <c r="D240" s="22"/>
      <c r="E240" s="68"/>
      <c r="F240" s="68"/>
      <c r="G240" s="40" t="s">
        <v>1380</v>
      </c>
      <c r="H240" s="68"/>
      <c r="I240" s="68"/>
      <c r="J240" s="354">
        <v>4014502</v>
      </c>
      <c r="K240" s="354">
        <v>524141</v>
      </c>
      <c r="L240" s="354">
        <v>727671</v>
      </c>
      <c r="M240" s="354">
        <v>865253</v>
      </c>
      <c r="N240" s="354">
        <v>590344</v>
      </c>
      <c r="O240" s="349">
        <f t="shared" si="5"/>
        <v>6721911</v>
      </c>
    </row>
    <row r="241" spans="1:15" ht="12" customHeight="1" x14ac:dyDescent="0.15">
      <c r="A241" s="3">
        <v>24</v>
      </c>
      <c r="B241" s="3">
        <v>1</v>
      </c>
      <c r="C241" s="3">
        <v>5</v>
      </c>
      <c r="D241" s="22"/>
      <c r="E241" s="68"/>
      <c r="F241" s="68"/>
      <c r="G241" s="40" t="s">
        <v>1381</v>
      </c>
      <c r="H241" s="68"/>
      <c r="I241" s="68"/>
      <c r="J241" s="354">
        <v>229196</v>
      </c>
      <c r="K241" s="354">
        <v>12347</v>
      </c>
      <c r="L241" s="354">
        <v>48100</v>
      </c>
      <c r="M241" s="354">
        <v>61416</v>
      </c>
      <c r="N241" s="354">
        <v>38571</v>
      </c>
      <c r="O241" s="349">
        <f t="shared" si="5"/>
        <v>389630</v>
      </c>
    </row>
    <row r="242" spans="1:15" ht="12" customHeight="1" x14ac:dyDescent="0.15">
      <c r="A242" s="3">
        <v>24</v>
      </c>
      <c r="B242" s="3">
        <v>1</v>
      </c>
      <c r="C242" s="3">
        <v>6</v>
      </c>
      <c r="D242" s="22"/>
      <c r="E242" s="68"/>
      <c r="F242" s="68"/>
      <c r="G242" s="40" t="s">
        <v>1382</v>
      </c>
      <c r="H242" s="68"/>
      <c r="I242" s="68"/>
      <c r="J242" s="354">
        <v>60577</v>
      </c>
      <c r="K242" s="354">
        <v>21848</v>
      </c>
      <c r="L242" s="354">
        <v>83108</v>
      </c>
      <c r="M242" s="354">
        <v>80372</v>
      </c>
      <c r="N242" s="354">
        <v>7023</v>
      </c>
      <c r="O242" s="349">
        <f t="shared" si="5"/>
        <v>252928</v>
      </c>
    </row>
    <row r="243" spans="1:15" ht="12" customHeight="1" x14ac:dyDescent="0.15">
      <c r="A243" s="3">
        <v>24</v>
      </c>
      <c r="B243" s="3">
        <v>1</v>
      </c>
      <c r="C243" s="3">
        <v>7</v>
      </c>
      <c r="D243" s="22"/>
      <c r="E243" s="68"/>
      <c r="F243" s="68"/>
      <c r="G243" s="40" t="s">
        <v>1383</v>
      </c>
      <c r="H243" s="68"/>
      <c r="I243" s="68"/>
      <c r="J243" s="354">
        <v>0</v>
      </c>
      <c r="K243" s="354">
        <v>0</v>
      </c>
      <c r="L243" s="354">
        <v>0</v>
      </c>
      <c r="M243" s="354">
        <v>0</v>
      </c>
      <c r="N243" s="354">
        <v>0</v>
      </c>
      <c r="O243" s="349">
        <f t="shared" si="5"/>
        <v>0</v>
      </c>
    </row>
    <row r="244" spans="1:15" ht="12" customHeight="1" x14ac:dyDescent="0.15">
      <c r="A244" s="3">
        <v>24</v>
      </c>
      <c r="B244" s="3">
        <v>1</v>
      </c>
      <c r="C244" s="3">
        <v>8</v>
      </c>
      <c r="D244" s="22"/>
      <c r="E244" s="68"/>
      <c r="F244" s="68"/>
      <c r="G244" s="40" t="s">
        <v>1384</v>
      </c>
      <c r="H244" s="68"/>
      <c r="I244" s="68"/>
      <c r="J244" s="354">
        <v>0</v>
      </c>
      <c r="K244" s="354">
        <v>0</v>
      </c>
      <c r="L244" s="354">
        <v>0</v>
      </c>
      <c r="M244" s="354">
        <v>0</v>
      </c>
      <c r="N244" s="354">
        <v>0</v>
      </c>
      <c r="O244" s="349">
        <f t="shared" si="5"/>
        <v>0</v>
      </c>
    </row>
    <row r="245" spans="1:15" ht="12" customHeight="1" x14ac:dyDescent="0.15">
      <c r="A245" s="3">
        <v>24</v>
      </c>
      <c r="B245" s="3">
        <v>1</v>
      </c>
      <c r="C245" s="3">
        <v>9</v>
      </c>
      <c r="D245" s="22"/>
      <c r="E245" s="68"/>
      <c r="F245" s="68"/>
      <c r="G245" s="40" t="s">
        <v>1385</v>
      </c>
      <c r="H245" s="68"/>
      <c r="I245" s="68"/>
      <c r="J245" s="354">
        <v>0</v>
      </c>
      <c r="K245" s="354">
        <v>0</v>
      </c>
      <c r="L245" s="354">
        <v>0</v>
      </c>
      <c r="M245" s="354">
        <v>0</v>
      </c>
      <c r="N245" s="354">
        <v>0</v>
      </c>
      <c r="O245" s="349">
        <f t="shared" si="5"/>
        <v>0</v>
      </c>
    </row>
    <row r="246" spans="1:15" ht="12" customHeight="1" x14ac:dyDescent="0.15">
      <c r="A246" s="3">
        <v>24</v>
      </c>
      <c r="B246" s="3">
        <v>1</v>
      </c>
      <c r="C246" s="3">
        <v>10</v>
      </c>
      <c r="D246" s="22"/>
      <c r="E246" s="68"/>
      <c r="F246" s="68"/>
      <c r="G246" s="40" t="s">
        <v>1386</v>
      </c>
      <c r="H246" s="68"/>
      <c r="I246" s="68"/>
      <c r="J246" s="354">
        <v>0</v>
      </c>
      <c r="K246" s="354">
        <v>0</v>
      </c>
      <c r="L246" s="354">
        <v>0</v>
      </c>
      <c r="M246" s="354">
        <v>0</v>
      </c>
      <c r="N246" s="354">
        <v>0</v>
      </c>
      <c r="O246" s="349">
        <f t="shared" si="5"/>
        <v>0</v>
      </c>
    </row>
    <row r="247" spans="1:15" ht="12" customHeight="1" x14ac:dyDescent="0.15">
      <c r="A247" s="3">
        <v>24</v>
      </c>
      <c r="B247" s="3">
        <v>1</v>
      </c>
      <c r="C247" s="3">
        <v>11</v>
      </c>
      <c r="D247" s="22"/>
      <c r="E247" s="68"/>
      <c r="F247" s="68"/>
      <c r="G247" s="40" t="s">
        <v>1387</v>
      </c>
      <c r="H247" s="68"/>
      <c r="I247" s="68"/>
      <c r="J247" s="354">
        <v>0</v>
      </c>
      <c r="K247" s="354">
        <v>0</v>
      </c>
      <c r="L247" s="354">
        <v>0</v>
      </c>
      <c r="M247" s="354">
        <v>0</v>
      </c>
      <c r="N247" s="354">
        <v>0</v>
      </c>
      <c r="O247" s="349">
        <f t="shared" si="5"/>
        <v>0</v>
      </c>
    </row>
    <row r="248" spans="1:15" ht="12" customHeight="1" x14ac:dyDescent="0.15">
      <c r="A248" s="3">
        <v>24</v>
      </c>
      <c r="B248" s="3">
        <v>1</v>
      </c>
      <c r="C248" s="3">
        <v>12</v>
      </c>
      <c r="D248" s="22"/>
      <c r="E248" s="68"/>
      <c r="F248" s="40"/>
      <c r="G248" s="40" t="s">
        <v>584</v>
      </c>
      <c r="H248" s="40"/>
      <c r="I248" s="40"/>
      <c r="J248" s="354">
        <v>9552192</v>
      </c>
      <c r="K248" s="354">
        <v>1430090</v>
      </c>
      <c r="L248" s="354">
        <v>2029716</v>
      </c>
      <c r="M248" s="354">
        <v>1857330</v>
      </c>
      <c r="N248" s="354">
        <v>1084374</v>
      </c>
      <c r="O248" s="349">
        <f t="shared" si="5"/>
        <v>15953702</v>
      </c>
    </row>
    <row r="249" spans="1:15" ht="12" customHeight="1" x14ac:dyDescent="0.15">
      <c r="A249" s="3">
        <v>24</v>
      </c>
      <c r="B249" s="3">
        <v>1</v>
      </c>
      <c r="C249" s="3">
        <v>13</v>
      </c>
      <c r="D249" s="140"/>
      <c r="E249" s="141"/>
      <c r="F249" s="141"/>
      <c r="G249" s="850" t="s">
        <v>1155</v>
      </c>
      <c r="H249" s="850"/>
      <c r="I249" s="141"/>
      <c r="J249" s="354">
        <v>0</v>
      </c>
      <c r="K249" s="354">
        <v>0</v>
      </c>
      <c r="L249" s="354">
        <v>0</v>
      </c>
      <c r="M249" s="354">
        <v>0</v>
      </c>
      <c r="N249" s="354">
        <v>0</v>
      </c>
      <c r="O249" s="349">
        <f t="shared" si="5"/>
        <v>0</v>
      </c>
    </row>
    <row r="250" spans="1:15" ht="12" customHeight="1" x14ac:dyDescent="0.15">
      <c r="A250" s="3">
        <v>24</v>
      </c>
      <c r="B250" s="3">
        <v>1</v>
      </c>
      <c r="C250" s="3">
        <v>14</v>
      </c>
      <c r="D250" s="21"/>
      <c r="E250" s="129"/>
      <c r="F250" s="129"/>
      <c r="G250" s="853" t="s">
        <v>1471</v>
      </c>
      <c r="H250" s="853"/>
      <c r="I250" s="853"/>
      <c r="J250" s="354">
        <v>9552192</v>
      </c>
      <c r="K250" s="354">
        <v>1430090</v>
      </c>
      <c r="L250" s="354">
        <v>2029716</v>
      </c>
      <c r="M250" s="354">
        <v>1857330</v>
      </c>
      <c r="N250" s="354">
        <v>1084374</v>
      </c>
      <c r="O250" s="349">
        <f t="shared" si="5"/>
        <v>15953702</v>
      </c>
    </row>
    <row r="251" spans="1:15" ht="12" customHeight="1" x14ac:dyDescent="0.15">
      <c r="A251" s="3">
        <v>24</v>
      </c>
      <c r="B251" s="3">
        <v>1</v>
      </c>
      <c r="C251" s="3">
        <v>15</v>
      </c>
      <c r="D251" s="21"/>
      <c r="E251" s="129"/>
      <c r="F251" s="129"/>
      <c r="G251" s="853" t="s">
        <v>1472</v>
      </c>
      <c r="H251" s="853"/>
      <c r="I251" s="853"/>
      <c r="J251" s="354">
        <v>0</v>
      </c>
      <c r="K251" s="354">
        <v>0</v>
      </c>
      <c r="L251" s="354">
        <v>0</v>
      </c>
      <c r="M251" s="354">
        <v>0</v>
      </c>
      <c r="N251" s="354">
        <v>0</v>
      </c>
      <c r="O251" s="349">
        <f t="shared" si="5"/>
        <v>0</v>
      </c>
    </row>
    <row r="252" spans="1:15" s="150" customFormat="1" ht="12" customHeight="1" thickBot="1" x14ac:dyDescent="0.2">
      <c r="A252" s="150">
        <v>24</v>
      </c>
      <c r="B252" s="150">
        <v>1</v>
      </c>
      <c r="C252" s="150">
        <v>16</v>
      </c>
      <c r="D252" s="294"/>
      <c r="E252" s="295"/>
      <c r="F252" s="295"/>
      <c r="G252" s="851" t="s">
        <v>1470</v>
      </c>
      <c r="H252" s="851"/>
      <c r="I252" s="851"/>
      <c r="J252" s="363">
        <v>4387440</v>
      </c>
      <c r="K252" s="363">
        <v>715045</v>
      </c>
      <c r="L252" s="363">
        <v>1085711</v>
      </c>
      <c r="M252" s="363">
        <v>1026509</v>
      </c>
      <c r="N252" s="363">
        <v>162656</v>
      </c>
      <c r="O252" s="357">
        <f t="shared" si="5"/>
        <v>7377361</v>
      </c>
    </row>
    <row r="253" spans="1:15" s="4" customFormat="1" ht="12" customHeight="1" x14ac:dyDescent="0.15">
      <c r="A253" s="4">
        <v>24</v>
      </c>
      <c r="B253" s="4">
        <v>2</v>
      </c>
      <c r="C253" s="4">
        <v>1</v>
      </c>
      <c r="D253" s="24" t="s">
        <v>634</v>
      </c>
      <c r="E253" s="849" t="s">
        <v>1388</v>
      </c>
      <c r="F253" s="849"/>
      <c r="G253" s="769" t="s">
        <v>1147</v>
      </c>
      <c r="H253" s="769"/>
      <c r="I253" s="769"/>
      <c r="J253" s="366">
        <v>0</v>
      </c>
      <c r="K253" s="366">
        <v>3300</v>
      </c>
      <c r="L253" s="366">
        <v>2000</v>
      </c>
      <c r="M253" s="366">
        <v>1700</v>
      </c>
      <c r="N253" s="366">
        <v>0</v>
      </c>
      <c r="O253" s="360">
        <f t="shared" si="5"/>
        <v>7000</v>
      </c>
    </row>
    <row r="254" spans="1:15" ht="12" customHeight="1" x14ac:dyDescent="0.15">
      <c r="A254" s="3">
        <v>24</v>
      </c>
      <c r="B254" s="3">
        <v>2</v>
      </c>
      <c r="C254" s="3">
        <v>2</v>
      </c>
      <c r="D254" s="139"/>
      <c r="E254" s="40"/>
      <c r="F254" s="40"/>
      <c r="G254" s="40" t="s">
        <v>1378</v>
      </c>
      <c r="H254" s="40"/>
      <c r="I254" s="40"/>
      <c r="J254" s="354">
        <v>647216</v>
      </c>
      <c r="K254" s="354">
        <v>404200</v>
      </c>
      <c r="L254" s="354">
        <v>397641</v>
      </c>
      <c r="M254" s="354">
        <v>31800</v>
      </c>
      <c r="N254" s="354">
        <v>0</v>
      </c>
      <c r="O254" s="349">
        <f t="shared" si="5"/>
        <v>1480857</v>
      </c>
    </row>
    <row r="255" spans="1:15" ht="12" customHeight="1" x14ac:dyDescent="0.15">
      <c r="A255" s="3">
        <v>24</v>
      </c>
      <c r="B255" s="3">
        <v>2</v>
      </c>
      <c r="C255" s="3">
        <v>3</v>
      </c>
      <c r="D255" s="22"/>
      <c r="E255" s="68"/>
      <c r="F255" s="68"/>
      <c r="G255" s="40" t="s">
        <v>1379</v>
      </c>
      <c r="H255" s="68"/>
      <c r="I255" s="68"/>
      <c r="J255" s="354">
        <v>1298377</v>
      </c>
      <c r="K255" s="354">
        <v>278374</v>
      </c>
      <c r="L255" s="354">
        <v>333304</v>
      </c>
      <c r="M255" s="354">
        <v>106169</v>
      </c>
      <c r="N255" s="354">
        <v>31730</v>
      </c>
      <c r="O255" s="349">
        <f t="shared" si="5"/>
        <v>2047954</v>
      </c>
    </row>
    <row r="256" spans="1:15" ht="12" customHeight="1" x14ac:dyDescent="0.15">
      <c r="A256" s="3">
        <v>24</v>
      </c>
      <c r="B256" s="3">
        <v>2</v>
      </c>
      <c r="C256" s="3">
        <v>4</v>
      </c>
      <c r="D256" s="22"/>
      <c r="E256" s="68"/>
      <c r="F256" s="68"/>
      <c r="G256" s="40" t="s">
        <v>1380</v>
      </c>
      <c r="H256" s="68"/>
      <c r="I256" s="68"/>
      <c r="J256" s="354">
        <v>1579137</v>
      </c>
      <c r="K256" s="354">
        <v>171475</v>
      </c>
      <c r="L256" s="354">
        <v>249282</v>
      </c>
      <c r="M256" s="354">
        <v>463932</v>
      </c>
      <c r="N256" s="354">
        <v>164624</v>
      </c>
      <c r="O256" s="349">
        <f t="shared" si="5"/>
        <v>2628450</v>
      </c>
    </row>
    <row r="257" spans="1:15" ht="12" customHeight="1" x14ac:dyDescent="0.15">
      <c r="A257" s="3">
        <v>24</v>
      </c>
      <c r="B257" s="3">
        <v>2</v>
      </c>
      <c r="C257" s="3">
        <v>5</v>
      </c>
      <c r="D257" s="22"/>
      <c r="E257" s="68"/>
      <c r="F257" s="68"/>
      <c r="G257" s="40" t="s">
        <v>1381</v>
      </c>
      <c r="H257" s="68"/>
      <c r="I257" s="68"/>
      <c r="J257" s="354">
        <v>0</v>
      </c>
      <c r="K257" s="354">
        <v>4985</v>
      </c>
      <c r="L257" s="354">
        <v>817</v>
      </c>
      <c r="M257" s="354">
        <v>6553</v>
      </c>
      <c r="N257" s="354">
        <v>4520</v>
      </c>
      <c r="O257" s="349">
        <f t="shared" si="5"/>
        <v>16875</v>
      </c>
    </row>
    <row r="258" spans="1:15" ht="12" customHeight="1" x14ac:dyDescent="0.15">
      <c r="A258" s="3">
        <v>24</v>
      </c>
      <c r="B258" s="3">
        <v>2</v>
      </c>
      <c r="C258" s="3">
        <v>6</v>
      </c>
      <c r="D258" s="22"/>
      <c r="E258" s="68"/>
      <c r="F258" s="68"/>
      <c r="G258" s="40" t="s">
        <v>1382</v>
      </c>
      <c r="H258" s="68"/>
      <c r="I258" s="68"/>
      <c r="J258" s="354">
        <v>402</v>
      </c>
      <c r="K258" s="354">
        <v>19945</v>
      </c>
      <c r="L258" s="354">
        <v>21123</v>
      </c>
      <c r="M258" s="354">
        <v>33031</v>
      </c>
      <c r="N258" s="354">
        <v>5839</v>
      </c>
      <c r="O258" s="349">
        <f t="shared" si="5"/>
        <v>80340</v>
      </c>
    </row>
    <row r="259" spans="1:15" ht="12" customHeight="1" x14ac:dyDescent="0.15">
      <c r="A259" s="3">
        <v>24</v>
      </c>
      <c r="B259" s="3">
        <v>2</v>
      </c>
      <c r="C259" s="3">
        <v>7</v>
      </c>
      <c r="D259" s="22"/>
      <c r="E259" s="68"/>
      <c r="F259" s="68"/>
      <c r="G259" s="40" t="s">
        <v>1383</v>
      </c>
      <c r="H259" s="68"/>
      <c r="I259" s="68"/>
      <c r="J259" s="354">
        <v>0</v>
      </c>
      <c r="K259" s="354">
        <v>0</v>
      </c>
      <c r="L259" s="354">
        <v>0</v>
      </c>
      <c r="M259" s="354">
        <v>0</v>
      </c>
      <c r="N259" s="354">
        <v>0</v>
      </c>
      <c r="O259" s="349">
        <f t="shared" si="5"/>
        <v>0</v>
      </c>
    </row>
    <row r="260" spans="1:15" ht="12" customHeight="1" x14ac:dyDescent="0.15">
      <c r="A260" s="3">
        <v>24</v>
      </c>
      <c r="B260" s="3">
        <v>2</v>
      </c>
      <c r="C260" s="3">
        <v>8</v>
      </c>
      <c r="D260" s="22"/>
      <c r="E260" s="68"/>
      <c r="F260" s="68"/>
      <c r="G260" s="40" t="s">
        <v>1384</v>
      </c>
      <c r="H260" s="68"/>
      <c r="I260" s="68"/>
      <c r="J260" s="354">
        <v>0</v>
      </c>
      <c r="K260" s="354">
        <v>0</v>
      </c>
      <c r="L260" s="354">
        <v>0</v>
      </c>
      <c r="M260" s="354">
        <v>0</v>
      </c>
      <c r="N260" s="354">
        <v>0</v>
      </c>
      <c r="O260" s="349">
        <f t="shared" si="5"/>
        <v>0</v>
      </c>
    </row>
    <row r="261" spans="1:15" ht="12" customHeight="1" x14ac:dyDescent="0.15">
      <c r="A261" s="3">
        <v>24</v>
      </c>
      <c r="B261" s="3">
        <v>2</v>
      </c>
      <c r="C261" s="3">
        <v>9</v>
      </c>
      <c r="D261" s="22"/>
      <c r="E261" s="68"/>
      <c r="F261" s="68"/>
      <c r="G261" s="40" t="s">
        <v>1385</v>
      </c>
      <c r="H261" s="68"/>
      <c r="I261" s="68"/>
      <c r="J261" s="354">
        <v>0</v>
      </c>
      <c r="K261" s="354">
        <v>0</v>
      </c>
      <c r="L261" s="354">
        <v>0</v>
      </c>
      <c r="M261" s="354">
        <v>0</v>
      </c>
      <c r="N261" s="354">
        <v>0</v>
      </c>
      <c r="O261" s="349">
        <f t="shared" si="5"/>
        <v>0</v>
      </c>
    </row>
    <row r="262" spans="1:15" ht="12" customHeight="1" x14ac:dyDescent="0.15">
      <c r="A262" s="3">
        <v>24</v>
      </c>
      <c r="B262" s="3">
        <v>2</v>
      </c>
      <c r="C262" s="3">
        <v>10</v>
      </c>
      <c r="D262" s="22"/>
      <c r="E262" s="68"/>
      <c r="F262" s="68"/>
      <c r="G262" s="40" t="s">
        <v>1386</v>
      </c>
      <c r="H262" s="68"/>
      <c r="I262" s="68"/>
      <c r="J262" s="354">
        <v>0</v>
      </c>
      <c r="K262" s="354">
        <v>0</v>
      </c>
      <c r="L262" s="354">
        <v>0</v>
      </c>
      <c r="M262" s="354">
        <v>0</v>
      </c>
      <c r="N262" s="354">
        <v>0</v>
      </c>
      <c r="O262" s="349">
        <f t="shared" si="5"/>
        <v>0</v>
      </c>
    </row>
    <row r="263" spans="1:15" ht="12" customHeight="1" x14ac:dyDescent="0.15">
      <c r="A263" s="3">
        <v>24</v>
      </c>
      <c r="B263" s="3">
        <v>2</v>
      </c>
      <c r="C263" s="3">
        <v>11</v>
      </c>
      <c r="D263" s="22"/>
      <c r="E263" s="68"/>
      <c r="F263" s="68"/>
      <c r="G263" s="40" t="s">
        <v>1387</v>
      </c>
      <c r="H263" s="68"/>
      <c r="I263" s="68"/>
      <c r="J263" s="354">
        <v>0</v>
      </c>
      <c r="K263" s="354">
        <v>0</v>
      </c>
      <c r="L263" s="354">
        <v>0</v>
      </c>
      <c r="M263" s="354">
        <v>0</v>
      </c>
      <c r="N263" s="354">
        <v>0</v>
      </c>
      <c r="O263" s="349">
        <f t="shared" si="5"/>
        <v>0</v>
      </c>
    </row>
    <row r="264" spans="1:15" ht="12" customHeight="1" x14ac:dyDescent="0.15">
      <c r="A264" s="3">
        <v>24</v>
      </c>
      <c r="B264" s="3">
        <v>2</v>
      </c>
      <c r="C264" s="3">
        <v>12</v>
      </c>
      <c r="D264" s="22"/>
      <c r="E264" s="68"/>
      <c r="F264" s="40"/>
      <c r="G264" s="40" t="s">
        <v>584</v>
      </c>
      <c r="H264" s="40"/>
      <c r="I264" s="40"/>
      <c r="J264" s="354">
        <v>3525132</v>
      </c>
      <c r="K264" s="354">
        <v>882279</v>
      </c>
      <c r="L264" s="354">
        <v>1004167</v>
      </c>
      <c r="M264" s="354">
        <v>643185</v>
      </c>
      <c r="N264" s="354">
        <v>206713</v>
      </c>
      <c r="O264" s="349">
        <f t="shared" si="5"/>
        <v>6261476</v>
      </c>
    </row>
    <row r="265" spans="1:15" ht="12" customHeight="1" x14ac:dyDescent="0.15">
      <c r="A265" s="3">
        <v>24</v>
      </c>
      <c r="B265" s="3">
        <v>2</v>
      </c>
      <c r="C265" s="3">
        <v>13</v>
      </c>
      <c r="D265" s="140"/>
      <c r="E265" s="141"/>
      <c r="F265" s="46"/>
      <c r="G265" s="850" t="s">
        <v>1155</v>
      </c>
      <c r="H265" s="850"/>
      <c r="I265" s="46"/>
      <c r="J265" s="354">
        <v>0</v>
      </c>
      <c r="K265" s="354">
        <v>0</v>
      </c>
      <c r="L265" s="354">
        <v>0</v>
      </c>
      <c r="M265" s="354">
        <v>0</v>
      </c>
      <c r="N265" s="354">
        <v>0</v>
      </c>
      <c r="O265" s="349">
        <f t="shared" si="5"/>
        <v>0</v>
      </c>
    </row>
    <row r="266" spans="1:15" ht="12" customHeight="1" x14ac:dyDescent="0.15">
      <c r="A266" s="3">
        <v>24</v>
      </c>
      <c r="B266" s="3">
        <v>2</v>
      </c>
      <c r="C266" s="3">
        <v>14</v>
      </c>
      <c r="D266" s="21"/>
      <c r="E266" s="129"/>
      <c r="F266" s="143"/>
      <c r="G266" s="853" t="s">
        <v>1471</v>
      </c>
      <c r="H266" s="853"/>
      <c r="I266" s="853"/>
      <c r="J266" s="354">
        <v>3525132</v>
      </c>
      <c r="K266" s="354">
        <v>882279</v>
      </c>
      <c r="L266" s="354">
        <v>1004167</v>
      </c>
      <c r="M266" s="354">
        <v>643185</v>
      </c>
      <c r="N266" s="354">
        <v>206713</v>
      </c>
      <c r="O266" s="349">
        <f t="shared" si="5"/>
        <v>6261476</v>
      </c>
    </row>
    <row r="267" spans="1:15" s="150" customFormat="1" ht="12" customHeight="1" thickBot="1" x14ac:dyDescent="0.2">
      <c r="A267" s="150">
        <v>24</v>
      </c>
      <c r="B267" s="150">
        <v>2</v>
      </c>
      <c r="C267" s="150">
        <v>15</v>
      </c>
      <c r="D267" s="296"/>
      <c r="E267" s="297"/>
      <c r="F267" s="298"/>
      <c r="G267" s="851" t="s">
        <v>1472</v>
      </c>
      <c r="H267" s="851"/>
      <c r="I267" s="851"/>
      <c r="J267" s="367">
        <v>0</v>
      </c>
      <c r="K267" s="367">
        <v>0</v>
      </c>
      <c r="L267" s="367">
        <v>0</v>
      </c>
      <c r="M267" s="367">
        <v>0</v>
      </c>
      <c r="N267" s="367">
        <v>0</v>
      </c>
      <c r="O267" s="368">
        <f t="shared" si="5"/>
        <v>0</v>
      </c>
    </row>
    <row r="268" spans="1:15" s="4" customFormat="1" ht="12" customHeight="1" x14ac:dyDescent="0.15">
      <c r="A268" s="4">
        <v>24</v>
      </c>
      <c r="B268" s="4">
        <v>3</v>
      </c>
      <c r="C268" s="4">
        <v>1</v>
      </c>
      <c r="D268" s="24" t="s">
        <v>1389</v>
      </c>
      <c r="E268" s="849" t="s">
        <v>1388</v>
      </c>
      <c r="F268" s="849"/>
      <c r="G268" s="769" t="s">
        <v>1148</v>
      </c>
      <c r="H268" s="769"/>
      <c r="I268" s="769"/>
      <c r="J268" s="364"/>
      <c r="K268" s="364"/>
      <c r="L268" s="364"/>
      <c r="M268" s="364"/>
      <c r="N268" s="364"/>
      <c r="O268" s="365">
        <f t="shared" si="5"/>
        <v>0</v>
      </c>
    </row>
    <row r="269" spans="1:15" ht="12" customHeight="1" x14ac:dyDescent="0.15">
      <c r="A269" s="3">
        <v>24</v>
      </c>
      <c r="B269" s="3">
        <v>3</v>
      </c>
      <c r="C269" s="3">
        <v>2</v>
      </c>
      <c r="D269" s="139"/>
      <c r="E269" s="40"/>
      <c r="F269" s="40"/>
      <c r="G269" s="40" t="s">
        <v>1378</v>
      </c>
      <c r="H269" s="40"/>
      <c r="I269" s="40"/>
      <c r="J269" s="354"/>
      <c r="K269" s="354"/>
      <c r="L269" s="354"/>
      <c r="M269" s="354"/>
      <c r="N269" s="354"/>
      <c r="O269" s="349">
        <f t="shared" si="5"/>
        <v>0</v>
      </c>
    </row>
    <row r="270" spans="1:15" ht="12" customHeight="1" x14ac:dyDescent="0.15">
      <c r="A270" s="3">
        <v>24</v>
      </c>
      <c r="B270" s="3">
        <v>3</v>
      </c>
      <c r="C270" s="3">
        <v>3</v>
      </c>
      <c r="D270" s="22"/>
      <c r="E270" s="68"/>
      <c r="F270" s="68"/>
      <c r="G270" s="40" t="s">
        <v>1379</v>
      </c>
      <c r="H270" s="68"/>
      <c r="I270" s="68"/>
      <c r="J270" s="354"/>
      <c r="K270" s="354"/>
      <c r="L270" s="354"/>
      <c r="M270" s="354"/>
      <c r="N270" s="354"/>
      <c r="O270" s="349">
        <f t="shared" si="5"/>
        <v>0</v>
      </c>
    </row>
    <row r="271" spans="1:15" ht="12" customHeight="1" x14ac:dyDescent="0.15">
      <c r="A271" s="3">
        <v>24</v>
      </c>
      <c r="B271" s="3">
        <v>3</v>
      </c>
      <c r="C271" s="3">
        <v>4</v>
      </c>
      <c r="D271" s="22"/>
      <c r="E271" s="68"/>
      <c r="F271" s="68"/>
      <c r="G271" s="40" t="s">
        <v>1380</v>
      </c>
      <c r="H271" s="68"/>
      <c r="I271" s="68"/>
      <c r="J271" s="354"/>
      <c r="K271" s="354"/>
      <c r="L271" s="354"/>
      <c r="M271" s="354"/>
      <c r="N271" s="354"/>
      <c r="O271" s="349">
        <f t="shared" si="5"/>
        <v>0</v>
      </c>
    </row>
    <row r="272" spans="1:15" ht="12" customHeight="1" x14ac:dyDescent="0.15">
      <c r="A272" s="3">
        <v>24</v>
      </c>
      <c r="B272" s="3">
        <v>3</v>
      </c>
      <c r="C272" s="3">
        <v>5</v>
      </c>
      <c r="D272" s="22"/>
      <c r="E272" s="68"/>
      <c r="F272" s="68"/>
      <c r="G272" s="40" t="s">
        <v>1381</v>
      </c>
      <c r="H272" s="68"/>
      <c r="I272" s="68"/>
      <c r="J272" s="354"/>
      <c r="K272" s="354"/>
      <c r="L272" s="354"/>
      <c r="M272" s="354"/>
      <c r="N272" s="354"/>
      <c r="O272" s="349">
        <f t="shared" si="5"/>
        <v>0</v>
      </c>
    </row>
    <row r="273" spans="1:15" ht="12" customHeight="1" x14ac:dyDescent="0.15">
      <c r="A273" s="3">
        <v>24</v>
      </c>
      <c r="B273" s="3">
        <v>3</v>
      </c>
      <c r="C273" s="3">
        <v>6</v>
      </c>
      <c r="D273" s="22"/>
      <c r="E273" s="68"/>
      <c r="F273" s="68"/>
      <c r="G273" s="40" t="s">
        <v>1382</v>
      </c>
      <c r="H273" s="68"/>
      <c r="I273" s="68"/>
      <c r="J273" s="354"/>
      <c r="K273" s="354"/>
      <c r="L273" s="354"/>
      <c r="M273" s="354"/>
      <c r="N273" s="354"/>
      <c r="O273" s="349">
        <f t="shared" si="5"/>
        <v>0</v>
      </c>
    </row>
    <row r="274" spans="1:15" ht="12" customHeight="1" x14ac:dyDescent="0.15">
      <c r="A274" s="3">
        <v>24</v>
      </c>
      <c r="B274" s="3">
        <v>3</v>
      </c>
      <c r="C274" s="3">
        <v>7</v>
      </c>
      <c r="D274" s="22"/>
      <c r="E274" s="68"/>
      <c r="F274" s="68"/>
      <c r="G274" s="40" t="s">
        <v>1383</v>
      </c>
      <c r="H274" s="68"/>
      <c r="I274" s="68"/>
      <c r="J274" s="354"/>
      <c r="K274" s="354"/>
      <c r="L274" s="354"/>
      <c r="M274" s="354"/>
      <c r="N274" s="354"/>
      <c r="O274" s="349">
        <f t="shared" si="5"/>
        <v>0</v>
      </c>
    </row>
    <row r="275" spans="1:15" ht="12" customHeight="1" x14ac:dyDescent="0.15">
      <c r="A275" s="3">
        <v>24</v>
      </c>
      <c r="B275" s="3">
        <v>3</v>
      </c>
      <c r="C275" s="3">
        <v>8</v>
      </c>
      <c r="D275" s="22"/>
      <c r="E275" s="68"/>
      <c r="F275" s="68"/>
      <c r="G275" s="40" t="s">
        <v>1384</v>
      </c>
      <c r="H275" s="68"/>
      <c r="I275" s="68"/>
      <c r="J275" s="354"/>
      <c r="K275" s="354"/>
      <c r="L275" s="354"/>
      <c r="M275" s="354"/>
      <c r="N275" s="354"/>
      <c r="O275" s="349">
        <f t="shared" si="5"/>
        <v>0</v>
      </c>
    </row>
    <row r="276" spans="1:15" ht="12" customHeight="1" x14ac:dyDescent="0.15">
      <c r="A276" s="3">
        <v>24</v>
      </c>
      <c r="B276" s="3">
        <v>3</v>
      </c>
      <c r="C276" s="3">
        <v>9</v>
      </c>
      <c r="D276" s="22"/>
      <c r="E276" s="68"/>
      <c r="F276" s="68"/>
      <c r="G276" s="40" t="s">
        <v>1385</v>
      </c>
      <c r="H276" s="68"/>
      <c r="I276" s="68"/>
      <c r="J276" s="354"/>
      <c r="K276" s="354"/>
      <c r="L276" s="354"/>
      <c r="M276" s="354"/>
      <c r="N276" s="354"/>
      <c r="O276" s="349">
        <f t="shared" si="5"/>
        <v>0</v>
      </c>
    </row>
    <row r="277" spans="1:15" ht="12" customHeight="1" x14ac:dyDescent="0.15">
      <c r="A277" s="3">
        <v>24</v>
      </c>
      <c r="B277" s="3">
        <v>3</v>
      </c>
      <c r="C277" s="3">
        <v>10</v>
      </c>
      <c r="D277" s="22"/>
      <c r="E277" s="68"/>
      <c r="F277" s="68"/>
      <c r="G277" s="40" t="s">
        <v>1386</v>
      </c>
      <c r="H277" s="68"/>
      <c r="I277" s="68"/>
      <c r="J277" s="354"/>
      <c r="K277" s="354"/>
      <c r="L277" s="354"/>
      <c r="M277" s="354"/>
      <c r="N277" s="354"/>
      <c r="O277" s="349">
        <f t="shared" si="5"/>
        <v>0</v>
      </c>
    </row>
    <row r="278" spans="1:15" ht="12" customHeight="1" x14ac:dyDescent="0.15">
      <c r="A278" s="3">
        <v>24</v>
      </c>
      <c r="B278" s="3">
        <v>3</v>
      </c>
      <c r="C278" s="3">
        <v>11</v>
      </c>
      <c r="D278" s="22"/>
      <c r="E278" s="68"/>
      <c r="F278" s="68"/>
      <c r="G278" s="40" t="s">
        <v>1387</v>
      </c>
      <c r="H278" s="68"/>
      <c r="I278" s="68"/>
      <c r="J278" s="354"/>
      <c r="K278" s="354"/>
      <c r="L278" s="354"/>
      <c r="M278" s="354"/>
      <c r="N278" s="354"/>
      <c r="O278" s="349">
        <f t="shared" si="5"/>
        <v>0</v>
      </c>
    </row>
    <row r="279" spans="1:15" ht="12" customHeight="1" x14ac:dyDescent="0.15">
      <c r="A279" s="3">
        <v>24</v>
      </c>
      <c r="B279" s="3">
        <v>3</v>
      </c>
      <c r="C279" s="3">
        <v>12</v>
      </c>
      <c r="D279" s="22"/>
      <c r="E279" s="68"/>
      <c r="F279" s="40"/>
      <c r="G279" s="40" t="s">
        <v>584</v>
      </c>
      <c r="H279" s="40"/>
      <c r="I279" s="40"/>
      <c r="J279" s="354"/>
      <c r="K279" s="354"/>
      <c r="L279" s="354"/>
      <c r="M279" s="354"/>
      <c r="N279" s="354"/>
      <c r="O279" s="349">
        <f t="shared" si="5"/>
        <v>0</v>
      </c>
    </row>
    <row r="280" spans="1:15" ht="12" customHeight="1" x14ac:dyDescent="0.15">
      <c r="A280" s="3">
        <v>24</v>
      </c>
      <c r="B280" s="3">
        <v>3</v>
      </c>
      <c r="C280" s="3">
        <v>13</v>
      </c>
      <c r="D280" s="21"/>
      <c r="E280" s="129"/>
      <c r="F280" s="143"/>
      <c r="G280" s="850" t="s">
        <v>1155</v>
      </c>
      <c r="H280" s="850"/>
      <c r="I280" s="143"/>
      <c r="J280" s="354"/>
      <c r="K280" s="354"/>
      <c r="L280" s="354"/>
      <c r="M280" s="354"/>
      <c r="N280" s="354"/>
      <c r="O280" s="349">
        <f t="shared" si="5"/>
        <v>0</v>
      </c>
    </row>
    <row r="281" spans="1:15" ht="12" customHeight="1" x14ac:dyDescent="0.15">
      <c r="A281" s="3">
        <v>24</v>
      </c>
      <c r="B281" s="3">
        <v>3</v>
      </c>
      <c r="C281" s="3">
        <v>14</v>
      </c>
      <c r="D281" s="21"/>
      <c r="E281" s="129"/>
      <c r="F281" s="143"/>
      <c r="G281" s="853" t="s">
        <v>1471</v>
      </c>
      <c r="H281" s="853"/>
      <c r="I281" s="853"/>
      <c r="J281" s="354"/>
      <c r="K281" s="354"/>
      <c r="L281" s="354"/>
      <c r="M281" s="354"/>
      <c r="N281" s="354"/>
      <c r="O281" s="349">
        <f t="shared" si="5"/>
        <v>0</v>
      </c>
    </row>
    <row r="282" spans="1:15" s="150" customFormat="1" ht="12" customHeight="1" thickBot="1" x14ac:dyDescent="0.2">
      <c r="A282" s="150">
        <v>24</v>
      </c>
      <c r="B282" s="150">
        <v>3</v>
      </c>
      <c r="C282" s="150">
        <v>15</v>
      </c>
      <c r="D282" s="296"/>
      <c r="E282" s="297"/>
      <c r="F282" s="298"/>
      <c r="G282" s="851" t="s">
        <v>1472</v>
      </c>
      <c r="H282" s="851"/>
      <c r="I282" s="851"/>
      <c r="J282" s="363"/>
      <c r="K282" s="363"/>
      <c r="L282" s="363"/>
      <c r="M282" s="363"/>
      <c r="N282" s="363"/>
      <c r="O282" s="357">
        <f t="shared" si="5"/>
        <v>0</v>
      </c>
    </row>
    <row r="283" spans="1:15" s="4" customFormat="1" ht="12" customHeight="1" x14ac:dyDescent="0.15">
      <c r="A283" s="4">
        <v>24</v>
      </c>
      <c r="B283" s="4">
        <v>4</v>
      </c>
      <c r="C283" s="4">
        <v>1</v>
      </c>
      <c r="D283" s="24" t="s">
        <v>1389</v>
      </c>
      <c r="E283" s="852" t="s">
        <v>1388</v>
      </c>
      <c r="F283" s="852"/>
      <c r="G283" s="769" t="s">
        <v>1149</v>
      </c>
      <c r="H283" s="769"/>
      <c r="I283" s="769"/>
      <c r="J283" s="366">
        <v>0</v>
      </c>
      <c r="K283" s="366">
        <v>0</v>
      </c>
      <c r="L283" s="366">
        <v>0</v>
      </c>
      <c r="M283" s="366">
        <v>0</v>
      </c>
      <c r="N283" s="366">
        <v>0</v>
      </c>
      <c r="O283" s="360">
        <f t="shared" si="5"/>
        <v>0</v>
      </c>
    </row>
    <row r="284" spans="1:15" ht="12" customHeight="1" x14ac:dyDescent="0.15">
      <c r="A284" s="3">
        <v>24</v>
      </c>
      <c r="B284" s="3">
        <v>4</v>
      </c>
      <c r="C284" s="3">
        <v>2</v>
      </c>
      <c r="D284" s="139"/>
      <c r="E284" s="40"/>
      <c r="F284" s="40"/>
      <c r="G284" s="40" t="s">
        <v>1378</v>
      </c>
      <c r="H284" s="40"/>
      <c r="I284" s="40"/>
      <c r="J284" s="354">
        <v>0</v>
      </c>
      <c r="K284" s="354">
        <v>0</v>
      </c>
      <c r="L284" s="354">
        <v>0</v>
      </c>
      <c r="M284" s="354">
        <v>0</v>
      </c>
      <c r="N284" s="354">
        <v>0</v>
      </c>
      <c r="O284" s="349">
        <f t="shared" si="5"/>
        <v>0</v>
      </c>
    </row>
    <row r="285" spans="1:15" ht="12" customHeight="1" x14ac:dyDescent="0.15">
      <c r="A285" s="3">
        <v>24</v>
      </c>
      <c r="B285" s="3">
        <v>4</v>
      </c>
      <c r="C285" s="3">
        <v>3</v>
      </c>
      <c r="D285" s="22"/>
      <c r="E285" s="68"/>
      <c r="F285" s="68"/>
      <c r="G285" s="40" t="s">
        <v>1379</v>
      </c>
      <c r="H285" s="68"/>
      <c r="I285" s="68"/>
      <c r="J285" s="354">
        <v>629992</v>
      </c>
      <c r="K285" s="354">
        <v>30215</v>
      </c>
      <c r="L285" s="354">
        <v>89755</v>
      </c>
      <c r="M285" s="354">
        <v>53282</v>
      </c>
      <c r="N285" s="354">
        <v>73157</v>
      </c>
      <c r="O285" s="349">
        <f t="shared" si="5"/>
        <v>876401</v>
      </c>
    </row>
    <row r="286" spans="1:15" ht="12" customHeight="1" x14ac:dyDescent="0.15">
      <c r="A286" s="3">
        <v>24</v>
      </c>
      <c r="B286" s="3">
        <v>4</v>
      </c>
      <c r="C286" s="3">
        <v>4</v>
      </c>
      <c r="D286" s="22"/>
      <c r="E286" s="68"/>
      <c r="F286" s="68"/>
      <c r="G286" s="40" t="s">
        <v>1380</v>
      </c>
      <c r="H286" s="68"/>
      <c r="I286" s="68"/>
      <c r="J286" s="354">
        <v>1242235</v>
      </c>
      <c r="K286" s="354">
        <v>118796</v>
      </c>
      <c r="L286" s="354">
        <v>251789</v>
      </c>
      <c r="M286" s="354">
        <v>185942</v>
      </c>
      <c r="N286" s="354">
        <v>198065</v>
      </c>
      <c r="O286" s="349">
        <f t="shared" ref="O286:O349" si="6">SUM(J286:N286)</f>
        <v>1996827</v>
      </c>
    </row>
    <row r="287" spans="1:15" ht="12" customHeight="1" x14ac:dyDescent="0.15">
      <c r="A287" s="3">
        <v>24</v>
      </c>
      <c r="B287" s="3">
        <v>4</v>
      </c>
      <c r="C287" s="3">
        <v>5</v>
      </c>
      <c r="D287" s="22"/>
      <c r="E287" s="68"/>
      <c r="F287" s="68"/>
      <c r="G287" s="40" t="s">
        <v>1381</v>
      </c>
      <c r="H287" s="68"/>
      <c r="I287" s="68"/>
      <c r="J287" s="354">
        <v>174191</v>
      </c>
      <c r="K287" s="354">
        <v>1253</v>
      </c>
      <c r="L287" s="354">
        <v>35519</v>
      </c>
      <c r="M287" s="354">
        <v>44383</v>
      </c>
      <c r="N287" s="354">
        <v>24833</v>
      </c>
      <c r="O287" s="349">
        <f t="shared" si="6"/>
        <v>280179</v>
      </c>
    </row>
    <row r="288" spans="1:15" ht="12" customHeight="1" x14ac:dyDescent="0.15">
      <c r="A288" s="3">
        <v>24</v>
      </c>
      <c r="B288" s="3">
        <v>4</v>
      </c>
      <c r="C288" s="3">
        <v>6</v>
      </c>
      <c r="D288" s="22"/>
      <c r="E288" s="68"/>
      <c r="F288" s="68"/>
      <c r="G288" s="40" t="s">
        <v>1382</v>
      </c>
      <c r="H288" s="68"/>
      <c r="I288" s="68"/>
      <c r="J288" s="354">
        <v>46232</v>
      </c>
      <c r="K288" s="354">
        <v>0</v>
      </c>
      <c r="L288" s="354">
        <v>45867</v>
      </c>
      <c r="M288" s="354">
        <v>25421</v>
      </c>
      <c r="N288" s="354">
        <v>421</v>
      </c>
      <c r="O288" s="349">
        <f t="shared" si="6"/>
        <v>117941</v>
      </c>
    </row>
    <row r="289" spans="1:15" ht="12" customHeight="1" x14ac:dyDescent="0.15">
      <c r="A289" s="3">
        <v>24</v>
      </c>
      <c r="B289" s="3">
        <v>4</v>
      </c>
      <c r="C289" s="3">
        <v>7</v>
      </c>
      <c r="D289" s="22"/>
      <c r="E289" s="68"/>
      <c r="F289" s="68"/>
      <c r="G289" s="40" t="s">
        <v>1383</v>
      </c>
      <c r="H289" s="68"/>
      <c r="I289" s="68"/>
      <c r="J289" s="354">
        <v>0</v>
      </c>
      <c r="K289" s="354">
        <v>0</v>
      </c>
      <c r="L289" s="354">
        <v>0</v>
      </c>
      <c r="M289" s="354">
        <v>0</v>
      </c>
      <c r="N289" s="354">
        <v>0</v>
      </c>
      <c r="O289" s="349">
        <f t="shared" si="6"/>
        <v>0</v>
      </c>
    </row>
    <row r="290" spans="1:15" ht="12" customHeight="1" x14ac:dyDescent="0.15">
      <c r="A290" s="3">
        <v>24</v>
      </c>
      <c r="B290" s="3">
        <v>4</v>
      </c>
      <c r="C290" s="3">
        <v>8</v>
      </c>
      <c r="D290" s="22"/>
      <c r="E290" s="68"/>
      <c r="F290" s="68"/>
      <c r="G290" s="40" t="s">
        <v>1384</v>
      </c>
      <c r="H290" s="68"/>
      <c r="I290" s="68"/>
      <c r="J290" s="354">
        <v>0</v>
      </c>
      <c r="K290" s="354">
        <v>0</v>
      </c>
      <c r="L290" s="354">
        <v>0</v>
      </c>
      <c r="M290" s="354">
        <v>0</v>
      </c>
      <c r="N290" s="354">
        <v>0</v>
      </c>
      <c r="O290" s="349">
        <f t="shared" si="6"/>
        <v>0</v>
      </c>
    </row>
    <row r="291" spans="1:15" ht="12" customHeight="1" x14ac:dyDescent="0.15">
      <c r="A291" s="3">
        <v>24</v>
      </c>
      <c r="B291" s="3">
        <v>4</v>
      </c>
      <c r="C291" s="3">
        <v>9</v>
      </c>
      <c r="D291" s="22"/>
      <c r="E291" s="68"/>
      <c r="F291" s="68"/>
      <c r="G291" s="40" t="s">
        <v>1385</v>
      </c>
      <c r="H291" s="68"/>
      <c r="I291" s="68"/>
      <c r="J291" s="354">
        <v>0</v>
      </c>
      <c r="K291" s="354">
        <v>0</v>
      </c>
      <c r="L291" s="354">
        <v>0</v>
      </c>
      <c r="M291" s="354">
        <v>0</v>
      </c>
      <c r="N291" s="354">
        <v>0</v>
      </c>
      <c r="O291" s="349">
        <f t="shared" si="6"/>
        <v>0</v>
      </c>
    </row>
    <row r="292" spans="1:15" ht="12" customHeight="1" x14ac:dyDescent="0.15">
      <c r="A292" s="3">
        <v>24</v>
      </c>
      <c r="B292" s="3">
        <v>4</v>
      </c>
      <c r="C292" s="3">
        <v>10</v>
      </c>
      <c r="D292" s="22"/>
      <c r="E292" s="68"/>
      <c r="F292" s="68"/>
      <c r="G292" s="40" t="s">
        <v>1386</v>
      </c>
      <c r="H292" s="68"/>
      <c r="I292" s="68"/>
      <c r="J292" s="354">
        <v>0</v>
      </c>
      <c r="K292" s="354">
        <v>0</v>
      </c>
      <c r="L292" s="354">
        <v>0</v>
      </c>
      <c r="M292" s="354">
        <v>0</v>
      </c>
      <c r="N292" s="354">
        <v>0</v>
      </c>
      <c r="O292" s="349">
        <f t="shared" si="6"/>
        <v>0</v>
      </c>
    </row>
    <row r="293" spans="1:15" ht="12" customHeight="1" x14ac:dyDescent="0.15">
      <c r="A293" s="3">
        <v>24</v>
      </c>
      <c r="B293" s="3">
        <v>4</v>
      </c>
      <c r="C293" s="3">
        <v>11</v>
      </c>
      <c r="D293" s="22"/>
      <c r="E293" s="68"/>
      <c r="F293" s="68"/>
      <c r="G293" s="40" t="s">
        <v>1387</v>
      </c>
      <c r="H293" s="68"/>
      <c r="I293" s="68"/>
      <c r="J293" s="354">
        <v>0</v>
      </c>
      <c r="K293" s="354">
        <v>0</v>
      </c>
      <c r="L293" s="354">
        <v>0</v>
      </c>
      <c r="M293" s="354">
        <v>0</v>
      </c>
      <c r="N293" s="354">
        <v>0</v>
      </c>
      <c r="O293" s="349">
        <f t="shared" si="6"/>
        <v>0</v>
      </c>
    </row>
    <row r="294" spans="1:15" ht="12" customHeight="1" x14ac:dyDescent="0.15">
      <c r="A294" s="3">
        <v>24</v>
      </c>
      <c r="B294" s="3">
        <v>4</v>
      </c>
      <c r="C294" s="3">
        <v>12</v>
      </c>
      <c r="D294" s="22"/>
      <c r="E294" s="68"/>
      <c r="F294" s="40"/>
      <c r="G294" s="40" t="s">
        <v>584</v>
      </c>
      <c r="H294" s="40"/>
      <c r="I294" s="40"/>
      <c r="J294" s="354">
        <v>2092650</v>
      </c>
      <c r="K294" s="354">
        <v>150264</v>
      </c>
      <c r="L294" s="354">
        <v>422930</v>
      </c>
      <c r="M294" s="354">
        <v>309028</v>
      </c>
      <c r="N294" s="354">
        <v>296476</v>
      </c>
      <c r="O294" s="349">
        <f t="shared" si="6"/>
        <v>3271348</v>
      </c>
    </row>
    <row r="295" spans="1:15" ht="12" customHeight="1" x14ac:dyDescent="0.15">
      <c r="A295" s="3">
        <v>24</v>
      </c>
      <c r="B295" s="3">
        <v>4</v>
      </c>
      <c r="C295" s="3">
        <v>13</v>
      </c>
      <c r="D295" s="21"/>
      <c r="E295" s="141"/>
      <c r="F295" s="46"/>
      <c r="G295" s="850" t="s">
        <v>1155</v>
      </c>
      <c r="H295" s="850"/>
      <c r="I295" s="46"/>
      <c r="J295" s="354">
        <v>0</v>
      </c>
      <c r="K295" s="354">
        <v>0</v>
      </c>
      <c r="L295" s="354">
        <v>0</v>
      </c>
      <c r="M295" s="354">
        <v>0</v>
      </c>
      <c r="N295" s="354">
        <v>0</v>
      </c>
      <c r="O295" s="349">
        <f t="shared" si="6"/>
        <v>0</v>
      </c>
    </row>
    <row r="296" spans="1:15" ht="12" customHeight="1" x14ac:dyDescent="0.15">
      <c r="A296" s="3">
        <v>24</v>
      </c>
      <c r="B296" s="3">
        <v>4</v>
      </c>
      <c r="C296" s="3">
        <v>14</v>
      </c>
      <c r="D296" s="21"/>
      <c r="E296" s="129"/>
      <c r="F296" s="143"/>
      <c r="G296" s="853" t="s">
        <v>1471</v>
      </c>
      <c r="H296" s="853"/>
      <c r="I296" s="853"/>
      <c r="J296" s="354">
        <v>2092650</v>
      </c>
      <c r="K296" s="354">
        <v>150264</v>
      </c>
      <c r="L296" s="354">
        <v>422930</v>
      </c>
      <c r="M296" s="354">
        <v>309028</v>
      </c>
      <c r="N296" s="354">
        <v>296476</v>
      </c>
      <c r="O296" s="349">
        <f t="shared" si="6"/>
        <v>3271348</v>
      </c>
    </row>
    <row r="297" spans="1:15" s="150" customFormat="1" ht="12" customHeight="1" thickBot="1" x14ac:dyDescent="0.2">
      <c r="A297" s="150">
        <v>24</v>
      </c>
      <c r="B297" s="150">
        <v>4</v>
      </c>
      <c r="C297" s="150">
        <v>15</v>
      </c>
      <c r="D297" s="296"/>
      <c r="E297" s="297"/>
      <c r="F297" s="298"/>
      <c r="G297" s="851" t="s">
        <v>1472</v>
      </c>
      <c r="H297" s="851"/>
      <c r="I297" s="851"/>
      <c r="J297" s="367">
        <v>0</v>
      </c>
      <c r="K297" s="367">
        <v>0</v>
      </c>
      <c r="L297" s="367">
        <v>0</v>
      </c>
      <c r="M297" s="367">
        <v>0</v>
      </c>
      <c r="N297" s="367">
        <v>0</v>
      </c>
      <c r="O297" s="368">
        <f t="shared" si="6"/>
        <v>0</v>
      </c>
    </row>
    <row r="298" spans="1:15" s="4" customFormat="1" ht="12" customHeight="1" x14ac:dyDescent="0.15">
      <c r="A298" s="4">
        <v>24</v>
      </c>
      <c r="B298" s="4">
        <v>5</v>
      </c>
      <c r="C298" s="4">
        <v>1</v>
      </c>
      <c r="D298" s="24" t="s">
        <v>1389</v>
      </c>
      <c r="E298" s="852" t="s">
        <v>1390</v>
      </c>
      <c r="F298" s="852"/>
      <c r="G298" s="769" t="s">
        <v>1150</v>
      </c>
      <c r="H298" s="769"/>
      <c r="I298" s="769"/>
      <c r="J298" s="364">
        <v>0</v>
      </c>
      <c r="K298" s="364">
        <v>0</v>
      </c>
      <c r="L298" s="364">
        <v>0</v>
      </c>
      <c r="M298" s="364">
        <v>0</v>
      </c>
      <c r="N298" s="364">
        <v>0</v>
      </c>
      <c r="O298" s="365">
        <f t="shared" si="6"/>
        <v>0</v>
      </c>
    </row>
    <row r="299" spans="1:15" ht="12" customHeight="1" x14ac:dyDescent="0.15">
      <c r="A299" s="3">
        <v>24</v>
      </c>
      <c r="B299" s="3">
        <v>5</v>
      </c>
      <c r="C299" s="3">
        <v>2</v>
      </c>
      <c r="D299" s="139"/>
      <c r="E299" s="40"/>
      <c r="F299" s="40"/>
      <c r="G299" s="40" t="s">
        <v>1378</v>
      </c>
      <c r="H299" s="40"/>
      <c r="I299" s="40"/>
      <c r="J299" s="354">
        <v>246742</v>
      </c>
      <c r="K299" s="354">
        <v>1385</v>
      </c>
      <c r="L299" s="354">
        <v>0</v>
      </c>
      <c r="M299" s="354">
        <v>0</v>
      </c>
      <c r="N299" s="354">
        <v>13800</v>
      </c>
      <c r="O299" s="349">
        <f t="shared" si="6"/>
        <v>261927</v>
      </c>
    </row>
    <row r="300" spans="1:15" ht="12" customHeight="1" x14ac:dyDescent="0.15">
      <c r="A300" s="3">
        <v>24</v>
      </c>
      <c r="B300" s="3">
        <v>5</v>
      </c>
      <c r="C300" s="3">
        <v>3</v>
      </c>
      <c r="D300" s="22"/>
      <c r="E300" s="68"/>
      <c r="F300" s="68"/>
      <c r="G300" s="40" t="s">
        <v>1379</v>
      </c>
      <c r="H300" s="68"/>
      <c r="I300" s="68"/>
      <c r="J300" s="354">
        <v>516676</v>
      </c>
      <c r="K300" s="354">
        <v>19045</v>
      </c>
      <c r="L300" s="354">
        <v>62606</v>
      </c>
      <c r="M300" s="354">
        <v>38833</v>
      </c>
      <c r="N300" s="354">
        <v>47531</v>
      </c>
      <c r="O300" s="349">
        <f t="shared" si="6"/>
        <v>684691</v>
      </c>
    </row>
    <row r="301" spans="1:15" ht="12" customHeight="1" x14ac:dyDescent="0.15">
      <c r="A301" s="3">
        <v>24</v>
      </c>
      <c r="B301" s="3">
        <v>5</v>
      </c>
      <c r="C301" s="3">
        <v>4</v>
      </c>
      <c r="D301" s="22"/>
      <c r="E301" s="68"/>
      <c r="F301" s="68"/>
      <c r="G301" s="40" t="s">
        <v>1380</v>
      </c>
      <c r="H301" s="68"/>
      <c r="I301" s="68"/>
      <c r="J301" s="354">
        <v>1193130</v>
      </c>
      <c r="K301" s="354">
        <v>233870</v>
      </c>
      <c r="L301" s="354">
        <v>226600</v>
      </c>
      <c r="M301" s="354">
        <v>156934</v>
      </c>
      <c r="N301" s="354">
        <v>227655</v>
      </c>
      <c r="O301" s="349">
        <f t="shared" si="6"/>
        <v>2038189</v>
      </c>
    </row>
    <row r="302" spans="1:15" ht="12" customHeight="1" x14ac:dyDescent="0.15">
      <c r="A302" s="3">
        <v>24</v>
      </c>
      <c r="B302" s="3">
        <v>5</v>
      </c>
      <c r="C302" s="3">
        <v>5</v>
      </c>
      <c r="D302" s="22"/>
      <c r="E302" s="68"/>
      <c r="F302" s="68"/>
      <c r="G302" s="40" t="s">
        <v>1381</v>
      </c>
      <c r="H302" s="68"/>
      <c r="I302" s="68"/>
      <c r="J302" s="354">
        <v>55005</v>
      </c>
      <c r="K302" s="354">
        <v>6109</v>
      </c>
      <c r="L302" s="354">
        <v>11764</v>
      </c>
      <c r="M302" s="354">
        <v>10480</v>
      </c>
      <c r="N302" s="354">
        <v>9218</v>
      </c>
      <c r="O302" s="349">
        <f t="shared" si="6"/>
        <v>92576</v>
      </c>
    </row>
    <row r="303" spans="1:15" ht="12" customHeight="1" x14ac:dyDescent="0.15">
      <c r="A303" s="3">
        <v>24</v>
      </c>
      <c r="B303" s="3">
        <v>5</v>
      </c>
      <c r="C303" s="3">
        <v>6</v>
      </c>
      <c r="D303" s="22"/>
      <c r="E303" s="68"/>
      <c r="F303" s="68"/>
      <c r="G303" s="40" t="s">
        <v>1382</v>
      </c>
      <c r="H303" s="68"/>
      <c r="I303" s="68"/>
      <c r="J303" s="354">
        <v>13943</v>
      </c>
      <c r="K303" s="354">
        <v>1903</v>
      </c>
      <c r="L303" s="354">
        <v>16118</v>
      </c>
      <c r="M303" s="354">
        <v>21920</v>
      </c>
      <c r="N303" s="354">
        <v>763</v>
      </c>
      <c r="O303" s="349">
        <f t="shared" si="6"/>
        <v>54647</v>
      </c>
    </row>
    <row r="304" spans="1:15" ht="12" customHeight="1" x14ac:dyDescent="0.15">
      <c r="A304" s="3">
        <v>24</v>
      </c>
      <c r="B304" s="3">
        <v>5</v>
      </c>
      <c r="C304" s="3">
        <v>7</v>
      </c>
      <c r="D304" s="22"/>
      <c r="E304" s="68"/>
      <c r="F304" s="68"/>
      <c r="G304" s="40" t="s">
        <v>1383</v>
      </c>
      <c r="H304" s="68"/>
      <c r="I304" s="68"/>
      <c r="J304" s="354">
        <v>0</v>
      </c>
      <c r="K304" s="354">
        <v>0</v>
      </c>
      <c r="L304" s="354">
        <v>0</v>
      </c>
      <c r="M304" s="354">
        <v>0</v>
      </c>
      <c r="N304" s="354">
        <v>0</v>
      </c>
      <c r="O304" s="349">
        <f t="shared" si="6"/>
        <v>0</v>
      </c>
    </row>
    <row r="305" spans="1:15" ht="12" customHeight="1" x14ac:dyDescent="0.15">
      <c r="A305" s="3">
        <v>24</v>
      </c>
      <c r="B305" s="3">
        <v>5</v>
      </c>
      <c r="C305" s="3">
        <v>8</v>
      </c>
      <c r="D305" s="22"/>
      <c r="E305" s="68"/>
      <c r="F305" s="68"/>
      <c r="G305" s="40" t="s">
        <v>1384</v>
      </c>
      <c r="H305" s="68"/>
      <c r="I305" s="68"/>
      <c r="J305" s="354">
        <v>0</v>
      </c>
      <c r="K305" s="354">
        <v>0</v>
      </c>
      <c r="L305" s="354">
        <v>0</v>
      </c>
      <c r="M305" s="354">
        <v>0</v>
      </c>
      <c r="N305" s="354">
        <v>0</v>
      </c>
      <c r="O305" s="349">
        <f t="shared" si="6"/>
        <v>0</v>
      </c>
    </row>
    <row r="306" spans="1:15" ht="12" customHeight="1" x14ac:dyDescent="0.15">
      <c r="A306" s="3">
        <v>24</v>
      </c>
      <c r="B306" s="3">
        <v>5</v>
      </c>
      <c r="C306" s="3">
        <v>9</v>
      </c>
      <c r="D306" s="22"/>
      <c r="E306" s="68"/>
      <c r="F306" s="68"/>
      <c r="G306" s="40" t="s">
        <v>1385</v>
      </c>
      <c r="H306" s="68"/>
      <c r="I306" s="68"/>
      <c r="J306" s="354">
        <v>0</v>
      </c>
      <c r="K306" s="354">
        <v>0</v>
      </c>
      <c r="L306" s="354">
        <v>0</v>
      </c>
      <c r="M306" s="354">
        <v>0</v>
      </c>
      <c r="N306" s="354">
        <v>0</v>
      </c>
      <c r="O306" s="349">
        <f t="shared" si="6"/>
        <v>0</v>
      </c>
    </row>
    <row r="307" spans="1:15" ht="12" customHeight="1" x14ac:dyDescent="0.15">
      <c r="A307" s="3">
        <v>24</v>
      </c>
      <c r="B307" s="3">
        <v>5</v>
      </c>
      <c r="C307" s="3">
        <v>10</v>
      </c>
      <c r="D307" s="22"/>
      <c r="E307" s="68"/>
      <c r="F307" s="68"/>
      <c r="G307" s="40" t="s">
        <v>1386</v>
      </c>
      <c r="H307" s="68"/>
      <c r="I307" s="68"/>
      <c r="J307" s="354">
        <v>0</v>
      </c>
      <c r="K307" s="354">
        <v>0</v>
      </c>
      <c r="L307" s="354">
        <v>0</v>
      </c>
      <c r="M307" s="354">
        <v>0</v>
      </c>
      <c r="N307" s="354">
        <v>0</v>
      </c>
      <c r="O307" s="349">
        <f t="shared" si="6"/>
        <v>0</v>
      </c>
    </row>
    <row r="308" spans="1:15" ht="12" customHeight="1" x14ac:dyDescent="0.15">
      <c r="A308" s="3">
        <v>24</v>
      </c>
      <c r="B308" s="3">
        <v>5</v>
      </c>
      <c r="C308" s="3">
        <v>11</v>
      </c>
      <c r="D308" s="22"/>
      <c r="E308" s="68"/>
      <c r="F308" s="68"/>
      <c r="G308" s="40" t="s">
        <v>1387</v>
      </c>
      <c r="H308" s="68"/>
      <c r="I308" s="68"/>
      <c r="J308" s="354">
        <v>0</v>
      </c>
      <c r="K308" s="354">
        <v>0</v>
      </c>
      <c r="L308" s="354">
        <v>0</v>
      </c>
      <c r="M308" s="354">
        <v>0</v>
      </c>
      <c r="N308" s="354">
        <v>0</v>
      </c>
      <c r="O308" s="349">
        <f t="shared" si="6"/>
        <v>0</v>
      </c>
    </row>
    <row r="309" spans="1:15" ht="12" customHeight="1" x14ac:dyDescent="0.15">
      <c r="A309" s="3">
        <v>24</v>
      </c>
      <c r="B309" s="3">
        <v>5</v>
      </c>
      <c r="C309" s="3">
        <v>12</v>
      </c>
      <c r="D309" s="22"/>
      <c r="E309" s="68"/>
      <c r="F309" s="40"/>
      <c r="G309" s="40" t="s">
        <v>584</v>
      </c>
      <c r="H309" s="40"/>
      <c r="I309" s="40"/>
      <c r="J309" s="354">
        <v>2025496</v>
      </c>
      <c r="K309" s="354">
        <v>262312</v>
      </c>
      <c r="L309" s="354">
        <v>317088</v>
      </c>
      <c r="M309" s="354">
        <v>228167</v>
      </c>
      <c r="N309" s="354">
        <v>298967</v>
      </c>
      <c r="O309" s="349">
        <f t="shared" si="6"/>
        <v>3132030</v>
      </c>
    </row>
    <row r="310" spans="1:15" ht="12" customHeight="1" x14ac:dyDescent="0.15">
      <c r="A310" s="3">
        <v>24</v>
      </c>
      <c r="B310" s="3">
        <v>5</v>
      </c>
      <c r="C310" s="3">
        <v>13</v>
      </c>
      <c r="D310" s="21"/>
      <c r="E310" s="141"/>
      <c r="F310" s="46"/>
      <c r="G310" s="850" t="s">
        <v>1155</v>
      </c>
      <c r="H310" s="850"/>
      <c r="I310" s="46"/>
      <c r="J310" s="354">
        <v>0</v>
      </c>
      <c r="K310" s="354">
        <v>0</v>
      </c>
      <c r="L310" s="354">
        <v>0</v>
      </c>
      <c r="M310" s="354">
        <v>0</v>
      </c>
      <c r="N310" s="354">
        <v>0</v>
      </c>
      <c r="O310" s="349">
        <f t="shared" si="6"/>
        <v>0</v>
      </c>
    </row>
    <row r="311" spans="1:15" ht="12" customHeight="1" x14ac:dyDescent="0.15">
      <c r="A311" s="3">
        <v>24</v>
      </c>
      <c r="B311" s="3">
        <v>5</v>
      </c>
      <c r="C311" s="3">
        <v>14</v>
      </c>
      <c r="D311" s="21"/>
      <c r="E311" s="129"/>
      <c r="F311" s="143"/>
      <c r="G311" s="853" t="s">
        <v>1471</v>
      </c>
      <c r="H311" s="853"/>
      <c r="I311" s="853"/>
      <c r="J311" s="354">
        <v>2025496</v>
      </c>
      <c r="K311" s="354">
        <v>262312</v>
      </c>
      <c r="L311" s="354">
        <v>317088</v>
      </c>
      <c r="M311" s="354">
        <v>228167</v>
      </c>
      <c r="N311" s="354">
        <v>298967</v>
      </c>
      <c r="O311" s="349">
        <f t="shared" si="6"/>
        <v>3132030</v>
      </c>
    </row>
    <row r="312" spans="1:15" s="150" customFormat="1" ht="12" customHeight="1" thickBot="1" x14ac:dyDescent="0.2">
      <c r="A312" s="150">
        <v>24</v>
      </c>
      <c r="B312" s="150">
        <v>5</v>
      </c>
      <c r="C312" s="150">
        <v>15</v>
      </c>
      <c r="D312" s="296"/>
      <c r="E312" s="297"/>
      <c r="F312" s="298"/>
      <c r="G312" s="851" t="s">
        <v>1472</v>
      </c>
      <c r="H312" s="851"/>
      <c r="I312" s="851"/>
      <c r="J312" s="363">
        <v>0</v>
      </c>
      <c r="K312" s="363">
        <v>0</v>
      </c>
      <c r="L312" s="363">
        <v>0</v>
      </c>
      <c r="M312" s="363">
        <v>0</v>
      </c>
      <c r="N312" s="363">
        <v>0</v>
      </c>
      <c r="O312" s="357">
        <f t="shared" si="6"/>
        <v>0</v>
      </c>
    </row>
    <row r="313" spans="1:15" s="4" customFormat="1" ht="12" customHeight="1" x14ac:dyDescent="0.15">
      <c r="A313" s="4">
        <v>24</v>
      </c>
      <c r="B313" s="4">
        <v>6</v>
      </c>
      <c r="C313" s="4">
        <v>1</v>
      </c>
      <c r="D313" s="24" t="s">
        <v>1389</v>
      </c>
      <c r="E313" s="852" t="s">
        <v>1391</v>
      </c>
      <c r="F313" s="852"/>
      <c r="G313" s="769" t="s">
        <v>801</v>
      </c>
      <c r="H313" s="769"/>
      <c r="I313" s="769"/>
      <c r="J313" s="366">
        <v>0</v>
      </c>
      <c r="K313" s="366">
        <v>0</v>
      </c>
      <c r="L313" s="366">
        <v>0</v>
      </c>
      <c r="M313" s="366">
        <v>0</v>
      </c>
      <c r="N313" s="366">
        <v>0</v>
      </c>
      <c r="O313" s="360">
        <f t="shared" si="6"/>
        <v>0</v>
      </c>
    </row>
    <row r="314" spans="1:15" ht="12" customHeight="1" x14ac:dyDescent="0.15">
      <c r="A314" s="3">
        <v>24</v>
      </c>
      <c r="B314" s="3">
        <v>6</v>
      </c>
      <c r="C314" s="3">
        <v>2</v>
      </c>
      <c r="D314" s="139"/>
      <c r="E314" s="40"/>
      <c r="F314" s="40"/>
      <c r="G314" s="40" t="s">
        <v>1378</v>
      </c>
      <c r="H314" s="40"/>
      <c r="I314" s="40"/>
      <c r="J314" s="354">
        <v>1384660</v>
      </c>
      <c r="K314" s="354">
        <v>123690</v>
      </c>
      <c r="L314" s="354">
        <v>112372</v>
      </c>
      <c r="M314" s="354">
        <v>383226</v>
      </c>
      <c r="N314" s="354">
        <v>192731</v>
      </c>
      <c r="O314" s="349">
        <f t="shared" si="6"/>
        <v>2196679</v>
      </c>
    </row>
    <row r="315" spans="1:15" ht="12" customHeight="1" x14ac:dyDescent="0.15">
      <c r="A315" s="3">
        <v>24</v>
      </c>
      <c r="B315" s="3">
        <v>6</v>
      </c>
      <c r="C315" s="3">
        <v>3</v>
      </c>
      <c r="D315" s="22"/>
      <c r="E315" s="68"/>
      <c r="F315" s="68"/>
      <c r="G315" s="40" t="s">
        <v>1379</v>
      </c>
      <c r="H315" s="68"/>
      <c r="I315" s="68"/>
      <c r="J315" s="354">
        <v>97000</v>
      </c>
      <c r="K315" s="354">
        <v>11545</v>
      </c>
      <c r="L315" s="354">
        <v>5272</v>
      </c>
      <c r="M315" s="354">
        <v>112664</v>
      </c>
      <c r="N315" s="354">
        <v>12705</v>
      </c>
      <c r="O315" s="349">
        <f t="shared" si="6"/>
        <v>239186</v>
      </c>
    </row>
    <row r="316" spans="1:15" ht="12" customHeight="1" x14ac:dyDescent="0.15">
      <c r="A316" s="3">
        <v>24</v>
      </c>
      <c r="B316" s="3">
        <v>6</v>
      </c>
      <c r="C316" s="3">
        <v>4</v>
      </c>
      <c r="D316" s="22"/>
      <c r="E316" s="68"/>
      <c r="F316" s="68"/>
      <c r="G316" s="40" t="s">
        <v>1380</v>
      </c>
      <c r="H316" s="68"/>
      <c r="I316" s="68"/>
      <c r="J316" s="354">
        <v>0</v>
      </c>
      <c r="K316" s="354">
        <v>0</v>
      </c>
      <c r="L316" s="354">
        <v>0</v>
      </c>
      <c r="M316" s="354">
        <v>58445</v>
      </c>
      <c r="N316" s="354">
        <v>0</v>
      </c>
      <c r="O316" s="349">
        <f t="shared" si="6"/>
        <v>58445</v>
      </c>
    </row>
    <row r="317" spans="1:15" ht="12" customHeight="1" x14ac:dyDescent="0.15">
      <c r="A317" s="3">
        <v>24</v>
      </c>
      <c r="B317" s="3">
        <v>6</v>
      </c>
      <c r="C317" s="3">
        <v>5</v>
      </c>
      <c r="D317" s="22"/>
      <c r="E317" s="68"/>
      <c r="F317" s="68"/>
      <c r="G317" s="40" t="s">
        <v>1381</v>
      </c>
      <c r="H317" s="68"/>
      <c r="I317" s="68"/>
      <c r="J317" s="354">
        <v>0</v>
      </c>
      <c r="K317" s="354">
        <v>0</v>
      </c>
      <c r="L317" s="354">
        <v>0</v>
      </c>
      <c r="M317" s="354">
        <v>0</v>
      </c>
      <c r="N317" s="354">
        <v>0</v>
      </c>
      <c r="O317" s="349">
        <f t="shared" si="6"/>
        <v>0</v>
      </c>
    </row>
    <row r="318" spans="1:15" ht="12" customHeight="1" x14ac:dyDescent="0.15">
      <c r="A318" s="3">
        <v>24</v>
      </c>
      <c r="B318" s="3">
        <v>6</v>
      </c>
      <c r="C318" s="3">
        <v>6</v>
      </c>
      <c r="D318" s="22"/>
      <c r="E318" s="68"/>
      <c r="F318" s="68"/>
      <c r="G318" s="40" t="s">
        <v>1382</v>
      </c>
      <c r="H318" s="68"/>
      <c r="I318" s="68"/>
      <c r="J318" s="354">
        <v>0</v>
      </c>
      <c r="K318" s="354">
        <v>0</v>
      </c>
      <c r="L318" s="354">
        <v>0</v>
      </c>
      <c r="M318" s="354">
        <v>0</v>
      </c>
      <c r="N318" s="354">
        <v>0</v>
      </c>
      <c r="O318" s="349">
        <f t="shared" si="6"/>
        <v>0</v>
      </c>
    </row>
    <row r="319" spans="1:15" ht="12" customHeight="1" x14ac:dyDescent="0.15">
      <c r="A319" s="3">
        <v>24</v>
      </c>
      <c r="B319" s="3">
        <v>6</v>
      </c>
      <c r="C319" s="3">
        <v>7</v>
      </c>
      <c r="D319" s="22"/>
      <c r="E319" s="68"/>
      <c r="F319" s="68"/>
      <c r="G319" s="40" t="s">
        <v>1383</v>
      </c>
      <c r="H319" s="68"/>
      <c r="I319" s="68"/>
      <c r="J319" s="354">
        <v>0</v>
      </c>
      <c r="K319" s="354">
        <v>0</v>
      </c>
      <c r="L319" s="354">
        <v>0</v>
      </c>
      <c r="M319" s="354">
        <v>0</v>
      </c>
      <c r="N319" s="354">
        <v>0</v>
      </c>
      <c r="O319" s="349">
        <f t="shared" si="6"/>
        <v>0</v>
      </c>
    </row>
    <row r="320" spans="1:15" ht="12" customHeight="1" x14ac:dyDescent="0.15">
      <c r="A320" s="3">
        <v>24</v>
      </c>
      <c r="B320" s="3">
        <v>6</v>
      </c>
      <c r="C320" s="3">
        <v>8</v>
      </c>
      <c r="D320" s="22"/>
      <c r="E320" s="68"/>
      <c r="F320" s="68"/>
      <c r="G320" s="40" t="s">
        <v>1384</v>
      </c>
      <c r="H320" s="68"/>
      <c r="I320" s="68"/>
      <c r="J320" s="354">
        <v>0</v>
      </c>
      <c r="K320" s="354">
        <v>0</v>
      </c>
      <c r="L320" s="354">
        <v>0</v>
      </c>
      <c r="M320" s="354">
        <v>0</v>
      </c>
      <c r="N320" s="354">
        <v>0</v>
      </c>
      <c r="O320" s="349">
        <f t="shared" si="6"/>
        <v>0</v>
      </c>
    </row>
    <row r="321" spans="1:15" s="17" customFormat="1" ht="12" customHeight="1" x14ac:dyDescent="0.15">
      <c r="A321" s="3">
        <v>24</v>
      </c>
      <c r="B321" s="3">
        <v>6</v>
      </c>
      <c r="C321" s="3">
        <v>9</v>
      </c>
      <c r="D321" s="22"/>
      <c r="E321" s="68"/>
      <c r="F321" s="68"/>
      <c r="G321" s="40" t="s">
        <v>1385</v>
      </c>
      <c r="H321" s="68"/>
      <c r="I321" s="68"/>
      <c r="J321" s="354">
        <v>0</v>
      </c>
      <c r="K321" s="354">
        <v>0</v>
      </c>
      <c r="L321" s="354">
        <v>0</v>
      </c>
      <c r="M321" s="354">
        <v>0</v>
      </c>
      <c r="N321" s="354">
        <v>0</v>
      </c>
      <c r="O321" s="349">
        <f t="shared" si="6"/>
        <v>0</v>
      </c>
    </row>
    <row r="322" spans="1:15" s="17" customFormat="1" ht="12" customHeight="1" x14ac:dyDescent="0.15">
      <c r="A322" s="3">
        <v>24</v>
      </c>
      <c r="B322" s="3">
        <v>6</v>
      </c>
      <c r="C322" s="3">
        <v>10</v>
      </c>
      <c r="D322" s="22"/>
      <c r="E322" s="68"/>
      <c r="F322" s="68"/>
      <c r="G322" s="40" t="s">
        <v>1386</v>
      </c>
      <c r="H322" s="68"/>
      <c r="I322" s="68"/>
      <c r="J322" s="354">
        <v>0</v>
      </c>
      <c r="K322" s="354">
        <v>0</v>
      </c>
      <c r="L322" s="354">
        <v>0</v>
      </c>
      <c r="M322" s="354">
        <v>0</v>
      </c>
      <c r="N322" s="354">
        <v>0</v>
      </c>
      <c r="O322" s="349">
        <f t="shared" si="6"/>
        <v>0</v>
      </c>
    </row>
    <row r="323" spans="1:15" s="17" customFormat="1" ht="12" customHeight="1" x14ac:dyDescent="0.15">
      <c r="A323" s="3">
        <v>24</v>
      </c>
      <c r="B323" s="3">
        <v>6</v>
      </c>
      <c r="C323" s="3">
        <v>11</v>
      </c>
      <c r="D323" s="22"/>
      <c r="E323" s="68"/>
      <c r="F323" s="68"/>
      <c r="G323" s="40" t="s">
        <v>1387</v>
      </c>
      <c r="H323" s="68"/>
      <c r="I323" s="68"/>
      <c r="J323" s="354">
        <v>0</v>
      </c>
      <c r="K323" s="354">
        <v>0</v>
      </c>
      <c r="L323" s="354">
        <v>0</v>
      </c>
      <c r="M323" s="354">
        <v>0</v>
      </c>
      <c r="N323" s="354">
        <v>0</v>
      </c>
      <c r="O323" s="349">
        <f t="shared" si="6"/>
        <v>0</v>
      </c>
    </row>
    <row r="324" spans="1:15" s="17" customFormat="1" ht="12" customHeight="1" x14ac:dyDescent="0.15">
      <c r="A324" s="3">
        <v>24</v>
      </c>
      <c r="B324" s="3">
        <v>6</v>
      </c>
      <c r="C324" s="3">
        <v>12</v>
      </c>
      <c r="D324" s="22"/>
      <c r="E324" s="68"/>
      <c r="F324" s="40"/>
      <c r="G324" s="40" t="s">
        <v>584</v>
      </c>
      <c r="H324" s="40"/>
      <c r="I324" s="40"/>
      <c r="J324" s="354">
        <v>1481660</v>
      </c>
      <c r="K324" s="354">
        <v>135235</v>
      </c>
      <c r="L324" s="354">
        <v>117644</v>
      </c>
      <c r="M324" s="354">
        <v>554335</v>
      </c>
      <c r="N324" s="354">
        <v>205436</v>
      </c>
      <c r="O324" s="349">
        <f t="shared" si="6"/>
        <v>2494310</v>
      </c>
    </row>
    <row r="325" spans="1:15" s="17" customFormat="1" ht="12" customHeight="1" x14ac:dyDescent="0.15">
      <c r="A325" s="3">
        <v>24</v>
      </c>
      <c r="B325" s="3">
        <v>6</v>
      </c>
      <c r="C325" s="3">
        <v>13</v>
      </c>
      <c r="D325" s="21"/>
      <c r="E325" s="141"/>
      <c r="F325" s="46"/>
      <c r="G325" s="850" t="s">
        <v>1155</v>
      </c>
      <c r="H325" s="850"/>
      <c r="I325" s="46"/>
      <c r="J325" s="354">
        <v>0</v>
      </c>
      <c r="K325" s="354">
        <v>0</v>
      </c>
      <c r="L325" s="354">
        <v>0</v>
      </c>
      <c r="M325" s="354">
        <v>0</v>
      </c>
      <c r="N325" s="354">
        <v>0</v>
      </c>
      <c r="O325" s="349">
        <f t="shared" si="6"/>
        <v>0</v>
      </c>
    </row>
    <row r="326" spans="1:15" s="17" customFormat="1" ht="12" customHeight="1" x14ac:dyDescent="0.15">
      <c r="A326" s="3">
        <v>24</v>
      </c>
      <c r="B326" s="3">
        <v>6</v>
      </c>
      <c r="C326" s="3">
        <v>14</v>
      </c>
      <c r="D326" s="21"/>
      <c r="E326" s="129"/>
      <c r="F326" s="143"/>
      <c r="G326" s="853" t="s">
        <v>1471</v>
      </c>
      <c r="H326" s="853"/>
      <c r="I326" s="853"/>
      <c r="J326" s="354">
        <v>1481660</v>
      </c>
      <c r="K326" s="354">
        <v>135235</v>
      </c>
      <c r="L326" s="354">
        <v>117644</v>
      </c>
      <c r="M326" s="354">
        <v>554335</v>
      </c>
      <c r="N326" s="354">
        <v>205436</v>
      </c>
      <c r="O326" s="349">
        <f t="shared" si="6"/>
        <v>2494310</v>
      </c>
    </row>
    <row r="327" spans="1:15" s="17" customFormat="1" ht="12" customHeight="1" thickBot="1" x14ac:dyDescent="0.2">
      <c r="A327" s="3">
        <v>24</v>
      </c>
      <c r="B327" s="3">
        <v>6</v>
      </c>
      <c r="C327" s="3">
        <v>15</v>
      </c>
      <c r="D327" s="21"/>
      <c r="E327" s="129"/>
      <c r="F327" s="143"/>
      <c r="G327" s="853" t="s">
        <v>1472</v>
      </c>
      <c r="H327" s="853"/>
      <c r="I327" s="853"/>
      <c r="J327" s="367">
        <v>0</v>
      </c>
      <c r="K327" s="367">
        <v>0</v>
      </c>
      <c r="L327" s="367">
        <v>0</v>
      </c>
      <c r="M327" s="367">
        <v>0</v>
      </c>
      <c r="N327" s="367">
        <v>0</v>
      </c>
      <c r="O327" s="368">
        <f t="shared" si="6"/>
        <v>0</v>
      </c>
    </row>
    <row r="328" spans="1:15" s="132" customFormat="1" ht="12" customHeight="1" x14ac:dyDescent="0.15">
      <c r="A328" s="123">
        <v>24</v>
      </c>
      <c r="B328" s="123">
        <v>7</v>
      </c>
      <c r="C328" s="123">
        <v>1</v>
      </c>
      <c r="D328" s="142" t="s">
        <v>1392</v>
      </c>
      <c r="E328" s="770" t="s">
        <v>1393</v>
      </c>
      <c r="F328" s="770"/>
      <c r="G328" s="771" t="s">
        <v>802</v>
      </c>
      <c r="H328" s="771"/>
      <c r="I328" s="771"/>
      <c r="J328" s="364">
        <v>0</v>
      </c>
      <c r="K328" s="364">
        <v>0</v>
      </c>
      <c r="L328" s="364">
        <v>0</v>
      </c>
      <c r="M328" s="364">
        <v>0</v>
      </c>
      <c r="N328" s="364">
        <v>0</v>
      </c>
      <c r="O328" s="365">
        <f t="shared" si="6"/>
        <v>0</v>
      </c>
    </row>
    <row r="329" spans="1:15" s="17" customFormat="1" ht="12" customHeight="1" x14ac:dyDescent="0.15">
      <c r="A329" s="3">
        <v>24</v>
      </c>
      <c r="B329" s="3">
        <v>7</v>
      </c>
      <c r="C329" s="3">
        <v>2</v>
      </c>
      <c r="D329" s="139"/>
      <c r="E329" s="40"/>
      <c r="F329" s="40"/>
      <c r="G329" s="40" t="s">
        <v>1378</v>
      </c>
      <c r="H329" s="40"/>
      <c r="I329" s="40"/>
      <c r="J329" s="354">
        <v>377144</v>
      </c>
      <c r="K329" s="354">
        <v>0</v>
      </c>
      <c r="L329" s="354">
        <v>159872</v>
      </c>
      <c r="M329" s="354">
        <v>0</v>
      </c>
      <c r="N329" s="354">
        <v>64524</v>
      </c>
      <c r="O329" s="349">
        <f t="shared" si="6"/>
        <v>601540</v>
      </c>
    </row>
    <row r="330" spans="1:15" s="17" customFormat="1" ht="12" customHeight="1" x14ac:dyDescent="0.15">
      <c r="A330" s="3">
        <v>24</v>
      </c>
      <c r="B330" s="3">
        <v>7</v>
      </c>
      <c r="C330" s="3">
        <v>3</v>
      </c>
      <c r="D330" s="22"/>
      <c r="E330" s="68"/>
      <c r="F330" s="68"/>
      <c r="G330" s="40" t="s">
        <v>1379</v>
      </c>
      <c r="H330" s="68"/>
      <c r="I330" s="68"/>
      <c r="J330" s="354">
        <v>50110</v>
      </c>
      <c r="K330" s="354">
        <v>0</v>
      </c>
      <c r="L330" s="354">
        <v>0</v>
      </c>
      <c r="M330" s="354">
        <v>0</v>
      </c>
      <c r="N330" s="354">
        <v>12258</v>
      </c>
      <c r="O330" s="349">
        <f t="shared" si="6"/>
        <v>62368</v>
      </c>
    </row>
    <row r="331" spans="1:15" s="17" customFormat="1" ht="12" customHeight="1" x14ac:dyDescent="0.15">
      <c r="A331" s="3">
        <v>24</v>
      </c>
      <c r="B331" s="3">
        <v>7</v>
      </c>
      <c r="C331" s="3">
        <v>4</v>
      </c>
      <c r="D331" s="22"/>
      <c r="E331" s="68"/>
      <c r="F331" s="68"/>
      <c r="G331" s="40" t="s">
        <v>1380</v>
      </c>
      <c r="H331" s="68"/>
      <c r="I331" s="68"/>
      <c r="J331" s="354">
        <v>0</v>
      </c>
      <c r="K331" s="354">
        <v>0</v>
      </c>
      <c r="L331" s="354">
        <v>0</v>
      </c>
      <c r="M331" s="354">
        <v>0</v>
      </c>
      <c r="N331" s="354">
        <v>0</v>
      </c>
      <c r="O331" s="349">
        <f t="shared" si="6"/>
        <v>0</v>
      </c>
    </row>
    <row r="332" spans="1:15" s="17" customFormat="1" ht="12" customHeight="1" x14ac:dyDescent="0.15">
      <c r="A332" s="3">
        <v>24</v>
      </c>
      <c r="B332" s="3">
        <v>7</v>
      </c>
      <c r="C332" s="3">
        <v>5</v>
      </c>
      <c r="D332" s="22"/>
      <c r="E332" s="68"/>
      <c r="F332" s="68"/>
      <c r="G332" s="40" t="s">
        <v>1381</v>
      </c>
      <c r="H332" s="68"/>
      <c r="I332" s="68"/>
      <c r="J332" s="354">
        <v>0</v>
      </c>
      <c r="K332" s="354">
        <v>0</v>
      </c>
      <c r="L332" s="354">
        <v>0</v>
      </c>
      <c r="M332" s="354">
        <v>0</v>
      </c>
      <c r="N332" s="354">
        <v>0</v>
      </c>
      <c r="O332" s="349">
        <f t="shared" si="6"/>
        <v>0</v>
      </c>
    </row>
    <row r="333" spans="1:15" s="17" customFormat="1" ht="12" customHeight="1" x14ac:dyDescent="0.15">
      <c r="A333" s="3">
        <v>24</v>
      </c>
      <c r="B333" s="3">
        <v>7</v>
      </c>
      <c r="C333" s="3">
        <v>6</v>
      </c>
      <c r="D333" s="22"/>
      <c r="E333" s="68"/>
      <c r="F333" s="68"/>
      <c r="G333" s="40" t="s">
        <v>1382</v>
      </c>
      <c r="H333" s="68"/>
      <c r="I333" s="68"/>
      <c r="J333" s="354">
        <v>0</v>
      </c>
      <c r="K333" s="354">
        <v>0</v>
      </c>
      <c r="L333" s="354">
        <v>0</v>
      </c>
      <c r="M333" s="354">
        <v>0</v>
      </c>
      <c r="N333" s="354">
        <v>0</v>
      </c>
      <c r="O333" s="349">
        <f t="shared" si="6"/>
        <v>0</v>
      </c>
    </row>
    <row r="334" spans="1:15" s="17" customFormat="1" ht="12" customHeight="1" x14ac:dyDescent="0.15">
      <c r="A334" s="3">
        <v>24</v>
      </c>
      <c r="B334" s="3">
        <v>7</v>
      </c>
      <c r="C334" s="3">
        <v>7</v>
      </c>
      <c r="D334" s="22"/>
      <c r="E334" s="68"/>
      <c r="F334" s="68"/>
      <c r="G334" s="40" t="s">
        <v>1383</v>
      </c>
      <c r="H334" s="68"/>
      <c r="I334" s="68"/>
      <c r="J334" s="354">
        <v>0</v>
      </c>
      <c r="K334" s="354">
        <v>0</v>
      </c>
      <c r="L334" s="354">
        <v>0</v>
      </c>
      <c r="M334" s="354">
        <v>0</v>
      </c>
      <c r="N334" s="354">
        <v>0</v>
      </c>
      <c r="O334" s="349">
        <f t="shared" si="6"/>
        <v>0</v>
      </c>
    </row>
    <row r="335" spans="1:15" s="17" customFormat="1" ht="12" customHeight="1" x14ac:dyDescent="0.15">
      <c r="A335" s="3">
        <v>24</v>
      </c>
      <c r="B335" s="3">
        <v>7</v>
      </c>
      <c r="C335" s="3">
        <v>8</v>
      </c>
      <c r="D335" s="22"/>
      <c r="E335" s="68"/>
      <c r="F335" s="68"/>
      <c r="G335" s="40" t="s">
        <v>1384</v>
      </c>
      <c r="H335" s="68"/>
      <c r="I335" s="68"/>
      <c r="J335" s="354">
        <v>0</v>
      </c>
      <c r="K335" s="354">
        <v>0</v>
      </c>
      <c r="L335" s="354">
        <v>0</v>
      </c>
      <c r="M335" s="354">
        <v>0</v>
      </c>
      <c r="N335" s="354">
        <v>0</v>
      </c>
      <c r="O335" s="349">
        <f t="shared" si="6"/>
        <v>0</v>
      </c>
    </row>
    <row r="336" spans="1:15" s="17" customFormat="1" ht="12" customHeight="1" x14ac:dyDescent="0.15">
      <c r="A336" s="3">
        <v>24</v>
      </c>
      <c r="B336" s="3">
        <v>7</v>
      </c>
      <c r="C336" s="3">
        <v>9</v>
      </c>
      <c r="D336" s="22"/>
      <c r="E336" s="68"/>
      <c r="F336" s="68"/>
      <c r="G336" s="40" t="s">
        <v>1385</v>
      </c>
      <c r="H336" s="68"/>
      <c r="I336" s="68"/>
      <c r="J336" s="354">
        <v>0</v>
      </c>
      <c r="K336" s="354">
        <v>0</v>
      </c>
      <c r="L336" s="354">
        <v>0</v>
      </c>
      <c r="M336" s="354">
        <v>0</v>
      </c>
      <c r="N336" s="354">
        <v>0</v>
      </c>
      <c r="O336" s="349">
        <f t="shared" si="6"/>
        <v>0</v>
      </c>
    </row>
    <row r="337" spans="1:15" s="17" customFormat="1" ht="12" customHeight="1" x14ac:dyDescent="0.15">
      <c r="A337" s="3">
        <v>24</v>
      </c>
      <c r="B337" s="3">
        <v>7</v>
      </c>
      <c r="C337" s="3">
        <v>10</v>
      </c>
      <c r="D337" s="22"/>
      <c r="E337" s="68"/>
      <c r="F337" s="68"/>
      <c r="G337" s="40" t="s">
        <v>1386</v>
      </c>
      <c r="H337" s="68"/>
      <c r="I337" s="68"/>
      <c r="J337" s="354">
        <v>0</v>
      </c>
      <c r="K337" s="354">
        <v>0</v>
      </c>
      <c r="L337" s="354">
        <v>0</v>
      </c>
      <c r="M337" s="354">
        <v>0</v>
      </c>
      <c r="N337" s="354">
        <v>0</v>
      </c>
      <c r="O337" s="349">
        <f t="shared" si="6"/>
        <v>0</v>
      </c>
    </row>
    <row r="338" spans="1:15" s="17" customFormat="1" ht="12" customHeight="1" x14ac:dyDescent="0.15">
      <c r="A338" s="3">
        <v>24</v>
      </c>
      <c r="B338" s="3">
        <v>7</v>
      </c>
      <c r="C338" s="3">
        <v>11</v>
      </c>
      <c r="D338" s="22"/>
      <c r="E338" s="68"/>
      <c r="F338" s="68"/>
      <c r="G338" s="40" t="s">
        <v>1387</v>
      </c>
      <c r="H338" s="68"/>
      <c r="I338" s="68"/>
      <c r="J338" s="354">
        <v>0</v>
      </c>
      <c r="K338" s="354">
        <v>0</v>
      </c>
      <c r="L338" s="354">
        <v>0</v>
      </c>
      <c r="M338" s="354">
        <v>0</v>
      </c>
      <c r="N338" s="354">
        <v>0</v>
      </c>
      <c r="O338" s="349">
        <f t="shared" si="6"/>
        <v>0</v>
      </c>
    </row>
    <row r="339" spans="1:15" ht="12" customHeight="1" x14ac:dyDescent="0.15">
      <c r="A339" s="3">
        <v>24</v>
      </c>
      <c r="B339" s="3">
        <v>7</v>
      </c>
      <c r="C339" s="3">
        <v>12</v>
      </c>
      <c r="D339" s="22"/>
      <c r="E339" s="68"/>
      <c r="F339" s="40"/>
      <c r="G339" s="40" t="s">
        <v>584</v>
      </c>
      <c r="H339" s="40"/>
      <c r="I339" s="40"/>
      <c r="J339" s="354">
        <v>427254</v>
      </c>
      <c r="K339" s="354">
        <v>0</v>
      </c>
      <c r="L339" s="354">
        <v>159872</v>
      </c>
      <c r="M339" s="354">
        <v>0</v>
      </c>
      <c r="N339" s="354">
        <v>76782</v>
      </c>
      <c r="O339" s="349">
        <f t="shared" si="6"/>
        <v>663908</v>
      </c>
    </row>
    <row r="340" spans="1:15" ht="12" customHeight="1" x14ac:dyDescent="0.15">
      <c r="A340" s="3">
        <v>24</v>
      </c>
      <c r="B340" s="3">
        <v>7</v>
      </c>
      <c r="C340" s="3">
        <v>13</v>
      </c>
      <c r="D340" s="21"/>
      <c r="E340" s="141"/>
      <c r="F340" s="46"/>
      <c r="G340" s="850" t="s">
        <v>1155</v>
      </c>
      <c r="H340" s="850"/>
      <c r="I340" s="46"/>
      <c r="J340" s="354">
        <v>0</v>
      </c>
      <c r="K340" s="354">
        <v>0</v>
      </c>
      <c r="L340" s="354">
        <v>0</v>
      </c>
      <c r="M340" s="354">
        <v>0</v>
      </c>
      <c r="N340" s="354">
        <v>0</v>
      </c>
      <c r="O340" s="349">
        <f t="shared" si="6"/>
        <v>0</v>
      </c>
    </row>
    <row r="341" spans="1:15" ht="12" customHeight="1" x14ac:dyDescent="0.15">
      <c r="A341" s="3">
        <v>24</v>
      </c>
      <c r="B341" s="3">
        <v>7</v>
      </c>
      <c r="C341" s="3">
        <v>14</v>
      </c>
      <c r="D341" s="21"/>
      <c r="E341" s="129"/>
      <c r="F341" s="143"/>
      <c r="G341" s="853" t="s">
        <v>1471</v>
      </c>
      <c r="H341" s="853"/>
      <c r="I341" s="853"/>
      <c r="J341" s="354">
        <v>427254</v>
      </c>
      <c r="K341" s="354">
        <v>0</v>
      </c>
      <c r="L341" s="354">
        <v>159872</v>
      </c>
      <c r="M341" s="354">
        <v>0</v>
      </c>
      <c r="N341" s="354">
        <v>76782</v>
      </c>
      <c r="O341" s="349">
        <f t="shared" si="6"/>
        <v>663908</v>
      </c>
    </row>
    <row r="342" spans="1:15" ht="12" customHeight="1" thickBot="1" x14ac:dyDescent="0.2">
      <c r="A342" s="3">
        <v>24</v>
      </c>
      <c r="B342" s="3">
        <v>7</v>
      </c>
      <c r="C342" s="3">
        <v>15</v>
      </c>
      <c r="D342" s="21"/>
      <c r="E342" s="129"/>
      <c r="F342" s="143"/>
      <c r="G342" s="853" t="s">
        <v>1472</v>
      </c>
      <c r="H342" s="853"/>
      <c r="I342" s="853"/>
      <c r="J342" s="363">
        <v>0</v>
      </c>
      <c r="K342" s="363">
        <v>0</v>
      </c>
      <c r="L342" s="363">
        <v>0</v>
      </c>
      <c r="M342" s="363">
        <v>0</v>
      </c>
      <c r="N342" s="363">
        <v>0</v>
      </c>
      <c r="O342" s="357">
        <f t="shared" si="6"/>
        <v>0</v>
      </c>
    </row>
    <row r="343" spans="1:15" s="123" customFormat="1" ht="12" customHeight="1" x14ac:dyDescent="0.15">
      <c r="A343" s="123">
        <v>24</v>
      </c>
      <c r="B343" s="123">
        <v>8</v>
      </c>
      <c r="C343" s="123">
        <v>1</v>
      </c>
      <c r="D343" s="142" t="s">
        <v>1392</v>
      </c>
      <c r="E343" s="770" t="s">
        <v>1394</v>
      </c>
      <c r="F343" s="770"/>
      <c r="G343" s="771" t="s">
        <v>803</v>
      </c>
      <c r="H343" s="771"/>
      <c r="I343" s="771"/>
      <c r="J343" s="366"/>
      <c r="K343" s="366"/>
      <c r="L343" s="366"/>
      <c r="M343" s="366"/>
      <c r="N343" s="366"/>
      <c r="O343" s="360">
        <f t="shared" si="6"/>
        <v>0</v>
      </c>
    </row>
    <row r="344" spans="1:15" ht="12" customHeight="1" x14ac:dyDescent="0.15">
      <c r="A344" s="3">
        <v>24</v>
      </c>
      <c r="B344" s="3">
        <v>8</v>
      </c>
      <c r="C344" s="3">
        <v>2</v>
      </c>
      <c r="D344" s="139"/>
      <c r="E344" s="40"/>
      <c r="F344" s="40"/>
      <c r="G344" s="40" t="s">
        <v>1378</v>
      </c>
      <c r="H344" s="40"/>
      <c r="I344" s="40"/>
      <c r="J344" s="354"/>
      <c r="K344" s="354"/>
      <c r="L344" s="354"/>
      <c r="M344" s="354"/>
      <c r="N344" s="354"/>
      <c r="O344" s="349">
        <f t="shared" si="6"/>
        <v>0</v>
      </c>
    </row>
    <row r="345" spans="1:15" ht="12" customHeight="1" x14ac:dyDescent="0.15">
      <c r="A345" s="3">
        <v>24</v>
      </c>
      <c r="B345" s="3">
        <v>8</v>
      </c>
      <c r="C345" s="3">
        <v>3</v>
      </c>
      <c r="D345" s="22"/>
      <c r="E345" s="68"/>
      <c r="F345" s="68"/>
      <c r="G345" s="40" t="s">
        <v>1379</v>
      </c>
      <c r="H345" s="68"/>
      <c r="I345" s="68"/>
      <c r="J345" s="354"/>
      <c r="K345" s="354"/>
      <c r="L345" s="354"/>
      <c r="M345" s="354"/>
      <c r="N345" s="354"/>
      <c r="O345" s="349">
        <f t="shared" si="6"/>
        <v>0</v>
      </c>
    </row>
    <row r="346" spans="1:15" ht="12" customHeight="1" x14ac:dyDescent="0.15">
      <c r="A346" s="3">
        <v>24</v>
      </c>
      <c r="B346" s="3">
        <v>8</v>
      </c>
      <c r="C346" s="3">
        <v>4</v>
      </c>
      <c r="D346" s="22"/>
      <c r="E346" s="68"/>
      <c r="F346" s="68"/>
      <c r="G346" s="40" t="s">
        <v>1380</v>
      </c>
      <c r="H346" s="68"/>
      <c r="I346" s="68"/>
      <c r="J346" s="354"/>
      <c r="K346" s="354"/>
      <c r="L346" s="354"/>
      <c r="M346" s="354"/>
      <c r="N346" s="354"/>
      <c r="O346" s="349">
        <f t="shared" si="6"/>
        <v>0</v>
      </c>
    </row>
    <row r="347" spans="1:15" ht="12" customHeight="1" x14ac:dyDescent="0.15">
      <c r="A347" s="3">
        <v>24</v>
      </c>
      <c r="B347" s="3">
        <v>8</v>
      </c>
      <c r="C347" s="3">
        <v>5</v>
      </c>
      <c r="D347" s="22"/>
      <c r="E347" s="68"/>
      <c r="F347" s="68"/>
      <c r="G347" s="40" t="s">
        <v>1381</v>
      </c>
      <c r="H347" s="68"/>
      <c r="I347" s="68"/>
      <c r="J347" s="354"/>
      <c r="K347" s="354"/>
      <c r="L347" s="354"/>
      <c r="M347" s="354"/>
      <c r="N347" s="354"/>
      <c r="O347" s="349">
        <f t="shared" si="6"/>
        <v>0</v>
      </c>
    </row>
    <row r="348" spans="1:15" ht="12" customHeight="1" x14ac:dyDescent="0.15">
      <c r="A348" s="3">
        <v>24</v>
      </c>
      <c r="B348" s="3">
        <v>8</v>
      </c>
      <c r="C348" s="3">
        <v>6</v>
      </c>
      <c r="D348" s="22"/>
      <c r="E348" s="68"/>
      <c r="F348" s="68"/>
      <c r="G348" s="40" t="s">
        <v>1382</v>
      </c>
      <c r="H348" s="68"/>
      <c r="I348" s="68"/>
      <c r="J348" s="354"/>
      <c r="K348" s="354"/>
      <c r="L348" s="354"/>
      <c r="M348" s="354"/>
      <c r="N348" s="354"/>
      <c r="O348" s="349">
        <f t="shared" si="6"/>
        <v>0</v>
      </c>
    </row>
    <row r="349" spans="1:15" ht="12" customHeight="1" x14ac:dyDescent="0.15">
      <c r="A349" s="3">
        <v>24</v>
      </c>
      <c r="B349" s="3">
        <v>8</v>
      </c>
      <c r="C349" s="3">
        <v>7</v>
      </c>
      <c r="D349" s="22"/>
      <c r="E349" s="68"/>
      <c r="F349" s="68"/>
      <c r="G349" s="40" t="s">
        <v>1383</v>
      </c>
      <c r="H349" s="68"/>
      <c r="I349" s="68"/>
      <c r="J349" s="354"/>
      <c r="K349" s="354"/>
      <c r="L349" s="354"/>
      <c r="M349" s="354"/>
      <c r="N349" s="354"/>
      <c r="O349" s="349">
        <f t="shared" si="6"/>
        <v>0</v>
      </c>
    </row>
    <row r="350" spans="1:15" ht="12" customHeight="1" x14ac:dyDescent="0.15">
      <c r="A350" s="3">
        <v>24</v>
      </c>
      <c r="B350" s="3">
        <v>8</v>
      </c>
      <c r="C350" s="3">
        <v>8</v>
      </c>
      <c r="D350" s="22"/>
      <c r="E350" s="68"/>
      <c r="F350" s="68"/>
      <c r="G350" s="40" t="s">
        <v>1384</v>
      </c>
      <c r="H350" s="68"/>
      <c r="I350" s="68"/>
      <c r="J350" s="354"/>
      <c r="K350" s="354"/>
      <c r="L350" s="354"/>
      <c r="M350" s="354"/>
      <c r="N350" s="354"/>
      <c r="O350" s="349">
        <f t="shared" ref="O350:O413" si="7">SUM(J350:N350)</f>
        <v>0</v>
      </c>
    </row>
    <row r="351" spans="1:15" ht="12" customHeight="1" x14ac:dyDescent="0.15">
      <c r="A351" s="3">
        <v>24</v>
      </c>
      <c r="B351" s="3">
        <v>8</v>
      </c>
      <c r="C351" s="3">
        <v>9</v>
      </c>
      <c r="D351" s="22"/>
      <c r="E351" s="68"/>
      <c r="F351" s="68"/>
      <c r="G351" s="40" t="s">
        <v>1385</v>
      </c>
      <c r="H351" s="68"/>
      <c r="I351" s="68"/>
      <c r="J351" s="354"/>
      <c r="K351" s="354"/>
      <c r="L351" s="354"/>
      <c r="M351" s="354"/>
      <c r="N351" s="354"/>
      <c r="O351" s="349">
        <f t="shared" si="7"/>
        <v>0</v>
      </c>
    </row>
    <row r="352" spans="1:15" ht="12" customHeight="1" x14ac:dyDescent="0.15">
      <c r="A352" s="3">
        <v>24</v>
      </c>
      <c r="B352" s="3">
        <v>8</v>
      </c>
      <c r="C352" s="3">
        <v>10</v>
      </c>
      <c r="D352" s="22"/>
      <c r="E352" s="68"/>
      <c r="F352" s="68"/>
      <c r="G352" s="40" t="s">
        <v>1386</v>
      </c>
      <c r="H352" s="68"/>
      <c r="I352" s="68"/>
      <c r="J352" s="354"/>
      <c r="K352" s="354"/>
      <c r="L352" s="354"/>
      <c r="M352" s="354"/>
      <c r="N352" s="354"/>
      <c r="O352" s="349">
        <f t="shared" si="7"/>
        <v>0</v>
      </c>
    </row>
    <row r="353" spans="1:15" ht="12" customHeight="1" x14ac:dyDescent="0.15">
      <c r="A353" s="3">
        <v>24</v>
      </c>
      <c r="B353" s="3">
        <v>8</v>
      </c>
      <c r="C353" s="3">
        <v>11</v>
      </c>
      <c r="D353" s="22"/>
      <c r="E353" s="68"/>
      <c r="F353" s="68"/>
      <c r="G353" s="40" t="s">
        <v>1387</v>
      </c>
      <c r="H353" s="68"/>
      <c r="I353" s="68"/>
      <c r="J353" s="354"/>
      <c r="K353" s="354"/>
      <c r="L353" s="354"/>
      <c r="M353" s="354"/>
      <c r="N353" s="354"/>
      <c r="O353" s="349">
        <f t="shared" si="7"/>
        <v>0</v>
      </c>
    </row>
    <row r="354" spans="1:15" ht="12" customHeight="1" x14ac:dyDescent="0.15">
      <c r="A354" s="3">
        <v>24</v>
      </c>
      <c r="B354" s="3">
        <v>8</v>
      </c>
      <c r="C354" s="3">
        <v>12</v>
      </c>
      <c r="D354" s="22"/>
      <c r="E354" s="68"/>
      <c r="F354" s="40"/>
      <c r="G354" s="40" t="s">
        <v>584</v>
      </c>
      <c r="H354" s="40"/>
      <c r="I354" s="40"/>
      <c r="J354" s="354"/>
      <c r="K354" s="354"/>
      <c r="L354" s="354"/>
      <c r="M354" s="354"/>
      <c r="N354" s="354"/>
      <c r="O354" s="349">
        <f t="shared" si="7"/>
        <v>0</v>
      </c>
    </row>
    <row r="355" spans="1:15" ht="12" customHeight="1" x14ac:dyDescent="0.15">
      <c r="A355" s="3">
        <v>24</v>
      </c>
      <c r="B355" s="3">
        <v>8</v>
      </c>
      <c r="C355" s="3">
        <v>13</v>
      </c>
      <c r="D355" s="140"/>
      <c r="E355" s="141"/>
      <c r="F355" s="46"/>
      <c r="G355" s="850" t="s">
        <v>1155</v>
      </c>
      <c r="H355" s="850"/>
      <c r="I355" s="46"/>
      <c r="J355" s="354"/>
      <c r="K355" s="354"/>
      <c r="L355" s="354"/>
      <c r="M355" s="354"/>
      <c r="N355" s="354"/>
      <c r="O355" s="349">
        <f t="shared" si="7"/>
        <v>0</v>
      </c>
    </row>
    <row r="356" spans="1:15" ht="12" customHeight="1" x14ac:dyDescent="0.15">
      <c r="A356" s="3">
        <v>24</v>
      </c>
      <c r="B356" s="3">
        <v>8</v>
      </c>
      <c r="C356" s="3">
        <v>14</v>
      </c>
      <c r="D356" s="21"/>
      <c r="E356" s="129"/>
      <c r="F356" s="143"/>
      <c r="G356" s="853" t="s">
        <v>1471</v>
      </c>
      <c r="H356" s="853"/>
      <c r="I356" s="853"/>
      <c r="J356" s="354"/>
      <c r="K356" s="354"/>
      <c r="L356" s="354"/>
      <c r="M356" s="354"/>
      <c r="N356" s="354"/>
      <c r="O356" s="349">
        <f t="shared" si="7"/>
        <v>0</v>
      </c>
    </row>
    <row r="357" spans="1:15" ht="12" customHeight="1" thickBot="1" x14ac:dyDescent="0.2">
      <c r="A357" s="3">
        <v>24</v>
      </c>
      <c r="B357" s="3">
        <v>8</v>
      </c>
      <c r="C357" s="3">
        <v>15</v>
      </c>
      <c r="D357" s="21"/>
      <c r="E357" s="129"/>
      <c r="F357" s="143"/>
      <c r="G357" s="853" t="s">
        <v>1472</v>
      </c>
      <c r="H357" s="853"/>
      <c r="I357" s="853"/>
      <c r="J357" s="367"/>
      <c r="K357" s="367"/>
      <c r="L357" s="367"/>
      <c r="M357" s="367"/>
      <c r="N357" s="367"/>
      <c r="O357" s="368">
        <f t="shared" si="7"/>
        <v>0</v>
      </c>
    </row>
    <row r="358" spans="1:15" s="123" customFormat="1" ht="12" customHeight="1" x14ac:dyDescent="0.15">
      <c r="A358" s="123">
        <v>24</v>
      </c>
      <c r="B358" s="123">
        <v>9</v>
      </c>
      <c r="C358" s="123">
        <v>1</v>
      </c>
      <c r="D358" s="142" t="s">
        <v>1392</v>
      </c>
      <c r="E358" s="770" t="s">
        <v>1395</v>
      </c>
      <c r="F358" s="770"/>
      <c r="G358" s="771" t="s">
        <v>1151</v>
      </c>
      <c r="H358" s="771"/>
      <c r="I358" s="771"/>
      <c r="J358" s="364"/>
      <c r="K358" s="364"/>
      <c r="L358" s="364"/>
      <c r="M358" s="364"/>
      <c r="N358" s="364"/>
      <c r="O358" s="365">
        <f t="shared" si="7"/>
        <v>0</v>
      </c>
    </row>
    <row r="359" spans="1:15" ht="12" customHeight="1" x14ac:dyDescent="0.15">
      <c r="A359" s="3">
        <v>24</v>
      </c>
      <c r="B359" s="3">
        <v>9</v>
      </c>
      <c r="C359" s="3">
        <v>2</v>
      </c>
      <c r="D359" s="139"/>
      <c r="E359" s="40"/>
      <c r="F359" s="40"/>
      <c r="G359" s="40" t="s">
        <v>1378</v>
      </c>
      <c r="H359" s="40"/>
      <c r="I359" s="40"/>
      <c r="J359" s="354"/>
      <c r="K359" s="354"/>
      <c r="L359" s="354"/>
      <c r="M359" s="354"/>
      <c r="N359" s="354"/>
      <c r="O359" s="349">
        <f t="shared" si="7"/>
        <v>0</v>
      </c>
    </row>
    <row r="360" spans="1:15" ht="12" customHeight="1" x14ac:dyDescent="0.15">
      <c r="A360" s="3">
        <v>24</v>
      </c>
      <c r="B360" s="3">
        <v>9</v>
      </c>
      <c r="C360" s="3">
        <v>3</v>
      </c>
      <c r="D360" s="22"/>
      <c r="E360" s="68"/>
      <c r="F360" s="68"/>
      <c r="G360" s="40" t="s">
        <v>1379</v>
      </c>
      <c r="H360" s="68"/>
      <c r="I360" s="68"/>
      <c r="J360" s="354"/>
      <c r="K360" s="354"/>
      <c r="L360" s="354"/>
      <c r="M360" s="354"/>
      <c r="N360" s="354"/>
      <c r="O360" s="349">
        <f t="shared" si="7"/>
        <v>0</v>
      </c>
    </row>
    <row r="361" spans="1:15" ht="12" customHeight="1" x14ac:dyDescent="0.15">
      <c r="A361" s="3">
        <v>24</v>
      </c>
      <c r="B361" s="3">
        <v>9</v>
      </c>
      <c r="C361" s="3">
        <v>4</v>
      </c>
      <c r="D361" s="22"/>
      <c r="E361" s="68"/>
      <c r="F361" s="68"/>
      <c r="G361" s="40" t="s">
        <v>1380</v>
      </c>
      <c r="H361" s="68"/>
      <c r="I361" s="68"/>
      <c r="J361" s="354"/>
      <c r="K361" s="354"/>
      <c r="L361" s="354"/>
      <c r="M361" s="354"/>
      <c r="N361" s="354"/>
      <c r="O361" s="349">
        <f t="shared" si="7"/>
        <v>0</v>
      </c>
    </row>
    <row r="362" spans="1:15" ht="12" customHeight="1" x14ac:dyDescent="0.15">
      <c r="A362" s="3">
        <v>24</v>
      </c>
      <c r="B362" s="3">
        <v>9</v>
      </c>
      <c r="C362" s="3">
        <v>5</v>
      </c>
      <c r="D362" s="22"/>
      <c r="E362" s="68"/>
      <c r="F362" s="68"/>
      <c r="G362" s="40" t="s">
        <v>1381</v>
      </c>
      <c r="H362" s="68"/>
      <c r="I362" s="68"/>
      <c r="J362" s="354"/>
      <c r="K362" s="354"/>
      <c r="L362" s="354"/>
      <c r="M362" s="354"/>
      <c r="N362" s="354"/>
      <c r="O362" s="349">
        <f t="shared" si="7"/>
        <v>0</v>
      </c>
    </row>
    <row r="363" spans="1:15" ht="12" customHeight="1" x14ac:dyDescent="0.15">
      <c r="A363" s="3">
        <v>24</v>
      </c>
      <c r="B363" s="3">
        <v>9</v>
      </c>
      <c r="C363" s="3">
        <v>6</v>
      </c>
      <c r="D363" s="22"/>
      <c r="E363" s="68"/>
      <c r="F363" s="68"/>
      <c r="G363" s="40" t="s">
        <v>1382</v>
      </c>
      <c r="H363" s="68"/>
      <c r="I363" s="68"/>
      <c r="J363" s="354"/>
      <c r="K363" s="354"/>
      <c r="L363" s="354"/>
      <c r="M363" s="354"/>
      <c r="N363" s="354"/>
      <c r="O363" s="349">
        <f t="shared" si="7"/>
        <v>0</v>
      </c>
    </row>
    <row r="364" spans="1:15" ht="12" customHeight="1" x14ac:dyDescent="0.15">
      <c r="A364" s="3">
        <v>24</v>
      </c>
      <c r="B364" s="3">
        <v>9</v>
      </c>
      <c r="C364" s="3">
        <v>7</v>
      </c>
      <c r="D364" s="22"/>
      <c r="E364" s="68"/>
      <c r="F364" s="68"/>
      <c r="G364" s="40" t="s">
        <v>1383</v>
      </c>
      <c r="H364" s="68"/>
      <c r="I364" s="68"/>
      <c r="J364" s="354"/>
      <c r="K364" s="354"/>
      <c r="L364" s="354"/>
      <c r="M364" s="354"/>
      <c r="N364" s="354"/>
      <c r="O364" s="349">
        <f t="shared" si="7"/>
        <v>0</v>
      </c>
    </row>
    <row r="365" spans="1:15" ht="12" customHeight="1" x14ac:dyDescent="0.15">
      <c r="A365" s="3">
        <v>24</v>
      </c>
      <c r="B365" s="3">
        <v>9</v>
      </c>
      <c r="C365" s="3">
        <v>8</v>
      </c>
      <c r="D365" s="22"/>
      <c r="E365" s="68"/>
      <c r="F365" s="68"/>
      <c r="G365" s="40" t="s">
        <v>1384</v>
      </c>
      <c r="H365" s="68"/>
      <c r="I365" s="68"/>
      <c r="J365" s="354"/>
      <c r="K365" s="354"/>
      <c r="L365" s="354"/>
      <c r="M365" s="354"/>
      <c r="N365" s="354"/>
      <c r="O365" s="349">
        <f t="shared" si="7"/>
        <v>0</v>
      </c>
    </row>
    <row r="366" spans="1:15" ht="12" customHeight="1" x14ac:dyDescent="0.15">
      <c r="A366" s="3">
        <v>24</v>
      </c>
      <c r="B366" s="3">
        <v>9</v>
      </c>
      <c r="C366" s="3">
        <v>9</v>
      </c>
      <c r="D366" s="22"/>
      <c r="E366" s="68"/>
      <c r="F366" s="68"/>
      <c r="G366" s="40" t="s">
        <v>1385</v>
      </c>
      <c r="H366" s="68"/>
      <c r="I366" s="68"/>
      <c r="J366" s="354"/>
      <c r="K366" s="354"/>
      <c r="L366" s="354"/>
      <c r="M366" s="354"/>
      <c r="N366" s="354"/>
      <c r="O366" s="349">
        <f t="shared" si="7"/>
        <v>0</v>
      </c>
    </row>
    <row r="367" spans="1:15" ht="12" customHeight="1" x14ac:dyDescent="0.15">
      <c r="A367" s="3">
        <v>24</v>
      </c>
      <c r="B367" s="3">
        <v>9</v>
      </c>
      <c r="C367" s="3">
        <v>10</v>
      </c>
      <c r="D367" s="22"/>
      <c r="E367" s="68"/>
      <c r="F367" s="68"/>
      <c r="G367" s="40" t="s">
        <v>1386</v>
      </c>
      <c r="H367" s="68"/>
      <c r="I367" s="68"/>
      <c r="J367" s="354"/>
      <c r="K367" s="354"/>
      <c r="L367" s="354"/>
      <c r="M367" s="354"/>
      <c r="N367" s="354"/>
      <c r="O367" s="349">
        <f t="shared" si="7"/>
        <v>0</v>
      </c>
    </row>
    <row r="368" spans="1:15" ht="12" customHeight="1" x14ac:dyDescent="0.15">
      <c r="A368" s="3">
        <v>24</v>
      </c>
      <c r="B368" s="3">
        <v>9</v>
      </c>
      <c r="C368" s="3">
        <v>11</v>
      </c>
      <c r="D368" s="22"/>
      <c r="E368" s="68"/>
      <c r="F368" s="68"/>
      <c r="G368" s="40" t="s">
        <v>1387</v>
      </c>
      <c r="H368" s="68"/>
      <c r="I368" s="68"/>
      <c r="J368" s="354"/>
      <c r="K368" s="354"/>
      <c r="L368" s="354"/>
      <c r="M368" s="354"/>
      <c r="N368" s="354"/>
      <c r="O368" s="349">
        <f t="shared" si="7"/>
        <v>0</v>
      </c>
    </row>
    <row r="369" spans="1:15" ht="12" customHeight="1" x14ac:dyDescent="0.15">
      <c r="A369" s="3">
        <v>24</v>
      </c>
      <c r="B369" s="3">
        <v>9</v>
      </c>
      <c r="C369" s="3">
        <v>12</v>
      </c>
      <c r="D369" s="22"/>
      <c r="E369" s="68"/>
      <c r="F369" s="40"/>
      <c r="G369" s="40" t="s">
        <v>584</v>
      </c>
      <c r="H369" s="40"/>
      <c r="I369" s="40"/>
      <c r="J369" s="354"/>
      <c r="K369" s="354"/>
      <c r="L369" s="354"/>
      <c r="M369" s="354"/>
      <c r="N369" s="354"/>
      <c r="O369" s="349">
        <f t="shared" si="7"/>
        <v>0</v>
      </c>
    </row>
    <row r="370" spans="1:15" ht="12" customHeight="1" x14ac:dyDescent="0.15">
      <c r="A370" s="3">
        <v>24</v>
      </c>
      <c r="B370" s="3">
        <v>9</v>
      </c>
      <c r="C370" s="3">
        <v>13</v>
      </c>
      <c r="D370" s="21"/>
      <c r="E370" s="141"/>
      <c r="F370" s="46"/>
      <c r="G370" s="850" t="s">
        <v>1155</v>
      </c>
      <c r="H370" s="850"/>
      <c r="I370" s="46"/>
      <c r="J370" s="354"/>
      <c r="K370" s="354"/>
      <c r="L370" s="354"/>
      <c r="M370" s="354"/>
      <c r="N370" s="354"/>
      <c r="O370" s="349">
        <f t="shared" si="7"/>
        <v>0</v>
      </c>
    </row>
    <row r="371" spans="1:15" ht="12" customHeight="1" x14ac:dyDescent="0.15">
      <c r="A371" s="3">
        <v>24</v>
      </c>
      <c r="B371" s="3">
        <v>9</v>
      </c>
      <c r="C371" s="3">
        <v>14</v>
      </c>
      <c r="D371" s="21"/>
      <c r="E371" s="129"/>
      <c r="F371" s="143"/>
      <c r="G371" s="853" t="s">
        <v>1471</v>
      </c>
      <c r="H371" s="853"/>
      <c r="I371" s="853"/>
      <c r="J371" s="354"/>
      <c r="K371" s="354"/>
      <c r="L371" s="354"/>
      <c r="M371" s="354"/>
      <c r="N371" s="354"/>
      <c r="O371" s="349">
        <f t="shared" si="7"/>
        <v>0</v>
      </c>
    </row>
    <row r="372" spans="1:15" ht="12" customHeight="1" thickBot="1" x14ac:dyDescent="0.2">
      <c r="A372" s="3">
        <v>24</v>
      </c>
      <c r="B372" s="3">
        <v>9</v>
      </c>
      <c r="C372" s="3">
        <v>15</v>
      </c>
      <c r="D372" s="21"/>
      <c r="E372" s="129"/>
      <c r="F372" s="143"/>
      <c r="G372" s="853" t="s">
        <v>1472</v>
      </c>
      <c r="H372" s="853"/>
      <c r="I372" s="853"/>
      <c r="J372" s="363"/>
      <c r="K372" s="363"/>
      <c r="L372" s="363"/>
      <c r="M372" s="363"/>
      <c r="N372" s="363"/>
      <c r="O372" s="357">
        <f t="shared" si="7"/>
        <v>0</v>
      </c>
    </row>
    <row r="373" spans="1:15" s="123" customFormat="1" ht="12" customHeight="1" x14ac:dyDescent="0.15">
      <c r="A373" s="123">
        <v>24</v>
      </c>
      <c r="B373" s="123">
        <v>10</v>
      </c>
      <c r="C373" s="123">
        <v>1</v>
      </c>
      <c r="D373" s="142" t="s">
        <v>1396</v>
      </c>
      <c r="E373" s="770" t="s">
        <v>1397</v>
      </c>
      <c r="F373" s="770"/>
      <c r="G373" s="771" t="s">
        <v>1152</v>
      </c>
      <c r="H373" s="771"/>
      <c r="I373" s="771"/>
      <c r="J373" s="366"/>
      <c r="K373" s="366"/>
      <c r="L373" s="366"/>
      <c r="M373" s="366"/>
      <c r="N373" s="366"/>
      <c r="O373" s="360">
        <f t="shared" si="7"/>
        <v>0</v>
      </c>
    </row>
    <row r="374" spans="1:15" ht="12" customHeight="1" x14ac:dyDescent="0.15">
      <c r="A374" s="3">
        <v>24</v>
      </c>
      <c r="B374" s="3">
        <v>10</v>
      </c>
      <c r="C374" s="3">
        <v>2</v>
      </c>
      <c r="D374" s="139"/>
      <c r="E374" s="40"/>
      <c r="F374" s="40"/>
      <c r="G374" s="40" t="s">
        <v>1378</v>
      </c>
      <c r="H374" s="40"/>
      <c r="I374" s="40"/>
      <c r="J374" s="354"/>
      <c r="K374" s="354"/>
      <c r="L374" s="354"/>
      <c r="M374" s="354"/>
      <c r="N374" s="354"/>
      <c r="O374" s="349">
        <f t="shared" si="7"/>
        <v>0</v>
      </c>
    </row>
    <row r="375" spans="1:15" ht="12" customHeight="1" x14ac:dyDescent="0.15">
      <c r="A375" s="3">
        <v>24</v>
      </c>
      <c r="B375" s="3">
        <v>10</v>
      </c>
      <c r="C375" s="3">
        <v>3</v>
      </c>
      <c r="D375" s="22"/>
      <c r="E375" s="68"/>
      <c r="F375" s="68"/>
      <c r="G375" s="40" t="s">
        <v>1379</v>
      </c>
      <c r="H375" s="68"/>
      <c r="I375" s="68"/>
      <c r="J375" s="354"/>
      <c r="K375" s="354"/>
      <c r="L375" s="354"/>
      <c r="M375" s="354"/>
      <c r="N375" s="354"/>
      <c r="O375" s="349">
        <f t="shared" si="7"/>
        <v>0</v>
      </c>
    </row>
    <row r="376" spans="1:15" ht="12" customHeight="1" x14ac:dyDescent="0.15">
      <c r="A376" s="3">
        <v>24</v>
      </c>
      <c r="B376" s="3">
        <v>10</v>
      </c>
      <c r="C376" s="3">
        <v>4</v>
      </c>
      <c r="D376" s="22"/>
      <c r="E376" s="68"/>
      <c r="F376" s="68"/>
      <c r="G376" s="40" t="s">
        <v>1380</v>
      </c>
      <c r="H376" s="68"/>
      <c r="I376" s="68"/>
      <c r="J376" s="354"/>
      <c r="K376" s="354"/>
      <c r="L376" s="354"/>
      <c r="M376" s="354"/>
      <c r="N376" s="354"/>
      <c r="O376" s="349">
        <f t="shared" si="7"/>
        <v>0</v>
      </c>
    </row>
    <row r="377" spans="1:15" s="17" customFormat="1" ht="12" customHeight="1" x14ac:dyDescent="0.15">
      <c r="A377" s="3">
        <v>24</v>
      </c>
      <c r="B377" s="3">
        <v>10</v>
      </c>
      <c r="C377" s="3">
        <v>5</v>
      </c>
      <c r="D377" s="22"/>
      <c r="E377" s="68"/>
      <c r="F377" s="68"/>
      <c r="G377" s="40" t="s">
        <v>1381</v>
      </c>
      <c r="H377" s="68"/>
      <c r="I377" s="68"/>
      <c r="J377" s="354"/>
      <c r="K377" s="354"/>
      <c r="L377" s="354"/>
      <c r="M377" s="354"/>
      <c r="N377" s="354"/>
      <c r="O377" s="349">
        <f t="shared" si="7"/>
        <v>0</v>
      </c>
    </row>
    <row r="378" spans="1:15" s="17" customFormat="1" ht="12" customHeight="1" x14ac:dyDescent="0.15">
      <c r="A378" s="3">
        <v>24</v>
      </c>
      <c r="B378" s="3">
        <v>10</v>
      </c>
      <c r="C378" s="3">
        <v>6</v>
      </c>
      <c r="D378" s="22"/>
      <c r="E378" s="68"/>
      <c r="F378" s="68"/>
      <c r="G378" s="40" t="s">
        <v>1382</v>
      </c>
      <c r="H378" s="68"/>
      <c r="I378" s="68"/>
      <c r="J378" s="354"/>
      <c r="K378" s="354"/>
      <c r="L378" s="354"/>
      <c r="M378" s="354"/>
      <c r="N378" s="354"/>
      <c r="O378" s="349">
        <f t="shared" si="7"/>
        <v>0</v>
      </c>
    </row>
    <row r="379" spans="1:15" s="17" customFormat="1" ht="12" customHeight="1" x14ac:dyDescent="0.15">
      <c r="A379" s="3">
        <v>24</v>
      </c>
      <c r="B379" s="3">
        <v>10</v>
      </c>
      <c r="C379" s="3">
        <v>7</v>
      </c>
      <c r="D379" s="22"/>
      <c r="E379" s="68"/>
      <c r="F379" s="68"/>
      <c r="G379" s="40" t="s">
        <v>1383</v>
      </c>
      <c r="H379" s="68"/>
      <c r="I379" s="68"/>
      <c r="J379" s="354"/>
      <c r="K379" s="354"/>
      <c r="L379" s="354"/>
      <c r="M379" s="354"/>
      <c r="N379" s="354"/>
      <c r="O379" s="349">
        <f t="shared" si="7"/>
        <v>0</v>
      </c>
    </row>
    <row r="380" spans="1:15" s="17" customFormat="1" ht="12" customHeight="1" x14ac:dyDescent="0.15">
      <c r="A380" s="3">
        <v>24</v>
      </c>
      <c r="B380" s="3">
        <v>10</v>
      </c>
      <c r="C380" s="3">
        <v>8</v>
      </c>
      <c r="D380" s="22"/>
      <c r="E380" s="68"/>
      <c r="F380" s="68"/>
      <c r="G380" s="40" t="s">
        <v>1384</v>
      </c>
      <c r="H380" s="68"/>
      <c r="I380" s="68"/>
      <c r="J380" s="354"/>
      <c r="K380" s="354"/>
      <c r="L380" s="354"/>
      <c r="M380" s="354"/>
      <c r="N380" s="354"/>
      <c r="O380" s="349">
        <f t="shared" si="7"/>
        <v>0</v>
      </c>
    </row>
    <row r="381" spans="1:15" s="17" customFormat="1" ht="12" customHeight="1" x14ac:dyDescent="0.15">
      <c r="A381" s="3">
        <v>24</v>
      </c>
      <c r="B381" s="3">
        <v>10</v>
      </c>
      <c r="C381" s="3">
        <v>9</v>
      </c>
      <c r="D381" s="22"/>
      <c r="E381" s="68"/>
      <c r="F381" s="68"/>
      <c r="G381" s="40" t="s">
        <v>1385</v>
      </c>
      <c r="H381" s="68"/>
      <c r="I381" s="68"/>
      <c r="J381" s="354"/>
      <c r="K381" s="354"/>
      <c r="L381" s="354"/>
      <c r="M381" s="354"/>
      <c r="N381" s="354"/>
      <c r="O381" s="349">
        <f t="shared" si="7"/>
        <v>0</v>
      </c>
    </row>
    <row r="382" spans="1:15" s="17" customFormat="1" ht="12" customHeight="1" x14ac:dyDescent="0.15">
      <c r="A382" s="3">
        <v>24</v>
      </c>
      <c r="B382" s="3">
        <v>10</v>
      </c>
      <c r="C382" s="3">
        <v>10</v>
      </c>
      <c r="D382" s="22"/>
      <c r="E382" s="68"/>
      <c r="F382" s="68"/>
      <c r="G382" s="40" t="s">
        <v>1386</v>
      </c>
      <c r="H382" s="68"/>
      <c r="I382" s="68"/>
      <c r="J382" s="354"/>
      <c r="K382" s="354"/>
      <c r="L382" s="354"/>
      <c r="M382" s="354"/>
      <c r="N382" s="354"/>
      <c r="O382" s="349">
        <f t="shared" si="7"/>
        <v>0</v>
      </c>
    </row>
    <row r="383" spans="1:15" s="17" customFormat="1" ht="12" customHeight="1" x14ac:dyDescent="0.15">
      <c r="A383" s="3">
        <v>24</v>
      </c>
      <c r="B383" s="3">
        <v>10</v>
      </c>
      <c r="C383" s="3">
        <v>11</v>
      </c>
      <c r="D383" s="22"/>
      <c r="E383" s="68"/>
      <c r="F383" s="68"/>
      <c r="G383" s="40" t="s">
        <v>1387</v>
      </c>
      <c r="H383" s="68"/>
      <c r="I383" s="68"/>
      <c r="J383" s="354"/>
      <c r="K383" s="354"/>
      <c r="L383" s="354"/>
      <c r="M383" s="354"/>
      <c r="N383" s="354"/>
      <c r="O383" s="349">
        <f t="shared" si="7"/>
        <v>0</v>
      </c>
    </row>
    <row r="384" spans="1:15" s="17" customFormat="1" ht="12" customHeight="1" x14ac:dyDescent="0.15">
      <c r="A384" s="3">
        <v>24</v>
      </c>
      <c r="B384" s="3">
        <v>10</v>
      </c>
      <c r="C384" s="3">
        <v>12</v>
      </c>
      <c r="D384" s="22"/>
      <c r="E384" s="68"/>
      <c r="F384" s="40"/>
      <c r="G384" s="40" t="s">
        <v>584</v>
      </c>
      <c r="H384" s="40"/>
      <c r="I384" s="40"/>
      <c r="J384" s="354"/>
      <c r="K384" s="354"/>
      <c r="L384" s="354"/>
      <c r="M384" s="354"/>
      <c r="N384" s="354"/>
      <c r="O384" s="349">
        <f t="shared" si="7"/>
        <v>0</v>
      </c>
    </row>
    <row r="385" spans="1:15" s="17" customFormat="1" ht="12" customHeight="1" x14ac:dyDescent="0.15">
      <c r="A385" s="3">
        <v>24</v>
      </c>
      <c r="B385" s="3">
        <v>10</v>
      </c>
      <c r="C385" s="3">
        <v>13</v>
      </c>
      <c r="D385" s="21"/>
      <c r="E385" s="141"/>
      <c r="F385" s="46"/>
      <c r="G385" s="850" t="s">
        <v>1155</v>
      </c>
      <c r="H385" s="850"/>
      <c r="I385" s="46"/>
      <c r="J385" s="354"/>
      <c r="K385" s="354"/>
      <c r="L385" s="354"/>
      <c r="M385" s="354"/>
      <c r="N385" s="354"/>
      <c r="O385" s="349">
        <f t="shared" si="7"/>
        <v>0</v>
      </c>
    </row>
    <row r="386" spans="1:15" s="17" customFormat="1" ht="12" customHeight="1" x14ac:dyDescent="0.15">
      <c r="A386" s="3">
        <v>24</v>
      </c>
      <c r="B386" s="3">
        <v>10</v>
      </c>
      <c r="C386" s="3">
        <v>14</v>
      </c>
      <c r="D386" s="21"/>
      <c r="E386" s="129"/>
      <c r="F386" s="143"/>
      <c r="G386" s="853" t="s">
        <v>1471</v>
      </c>
      <c r="H386" s="853"/>
      <c r="I386" s="853"/>
      <c r="J386" s="354"/>
      <c r="K386" s="354"/>
      <c r="L386" s="354"/>
      <c r="M386" s="354"/>
      <c r="N386" s="354"/>
      <c r="O386" s="349">
        <f t="shared" si="7"/>
        <v>0</v>
      </c>
    </row>
    <row r="387" spans="1:15" s="17" customFormat="1" ht="12" customHeight="1" thickBot="1" x14ac:dyDescent="0.2">
      <c r="A387" s="3">
        <v>24</v>
      </c>
      <c r="B387" s="3">
        <v>10</v>
      </c>
      <c r="C387" s="3">
        <v>15</v>
      </c>
      <c r="D387" s="21"/>
      <c r="E387" s="129"/>
      <c r="F387" s="143"/>
      <c r="G387" s="853" t="s">
        <v>1472</v>
      </c>
      <c r="H387" s="853"/>
      <c r="I387" s="853"/>
      <c r="J387" s="367"/>
      <c r="K387" s="367"/>
      <c r="L387" s="367"/>
      <c r="M387" s="367"/>
      <c r="N387" s="367"/>
      <c r="O387" s="368">
        <f t="shared" si="7"/>
        <v>0</v>
      </c>
    </row>
    <row r="388" spans="1:15" s="132" customFormat="1" ht="12" customHeight="1" x14ac:dyDescent="0.15">
      <c r="A388" s="123">
        <v>24</v>
      </c>
      <c r="B388" s="123">
        <v>11</v>
      </c>
      <c r="C388" s="123">
        <v>1</v>
      </c>
      <c r="D388" s="142" t="s">
        <v>1396</v>
      </c>
      <c r="E388" s="770" t="s">
        <v>1398</v>
      </c>
      <c r="F388" s="770"/>
      <c r="G388" s="771" t="s">
        <v>1153</v>
      </c>
      <c r="H388" s="771"/>
      <c r="I388" s="771"/>
      <c r="J388" s="364"/>
      <c r="K388" s="364"/>
      <c r="L388" s="364"/>
      <c r="M388" s="364"/>
      <c r="N388" s="364"/>
      <c r="O388" s="365">
        <f t="shared" si="7"/>
        <v>0</v>
      </c>
    </row>
    <row r="389" spans="1:15" s="17" customFormat="1" ht="12" customHeight="1" x14ac:dyDescent="0.15">
      <c r="A389" s="3">
        <v>24</v>
      </c>
      <c r="B389" s="3">
        <v>11</v>
      </c>
      <c r="C389" s="3">
        <v>2</v>
      </c>
      <c r="D389" s="139"/>
      <c r="E389" s="40"/>
      <c r="F389" s="40"/>
      <c r="G389" s="40" t="s">
        <v>1378</v>
      </c>
      <c r="H389" s="40"/>
      <c r="I389" s="40"/>
      <c r="J389" s="354"/>
      <c r="K389" s="354"/>
      <c r="L389" s="354"/>
      <c r="M389" s="354"/>
      <c r="N389" s="354"/>
      <c r="O389" s="349">
        <f t="shared" si="7"/>
        <v>0</v>
      </c>
    </row>
    <row r="390" spans="1:15" s="17" customFormat="1" ht="12" customHeight="1" x14ac:dyDescent="0.15">
      <c r="A390" s="3">
        <v>24</v>
      </c>
      <c r="B390" s="3">
        <v>11</v>
      </c>
      <c r="C390" s="3">
        <v>3</v>
      </c>
      <c r="D390" s="22"/>
      <c r="E390" s="68"/>
      <c r="F390" s="68"/>
      <c r="G390" s="40" t="s">
        <v>1379</v>
      </c>
      <c r="H390" s="68"/>
      <c r="I390" s="68"/>
      <c r="J390" s="354"/>
      <c r="K390" s="354"/>
      <c r="L390" s="354"/>
      <c r="M390" s="354"/>
      <c r="N390" s="354"/>
      <c r="O390" s="349">
        <f t="shared" si="7"/>
        <v>0</v>
      </c>
    </row>
    <row r="391" spans="1:15" s="17" customFormat="1" ht="12" customHeight="1" x14ac:dyDescent="0.15">
      <c r="A391" s="3">
        <v>24</v>
      </c>
      <c r="B391" s="3">
        <v>11</v>
      </c>
      <c r="C391" s="3">
        <v>4</v>
      </c>
      <c r="D391" s="22"/>
      <c r="E391" s="68"/>
      <c r="F391" s="68"/>
      <c r="G391" s="40" t="s">
        <v>1380</v>
      </c>
      <c r="H391" s="68"/>
      <c r="I391" s="68"/>
      <c r="J391" s="354"/>
      <c r="K391" s="354"/>
      <c r="L391" s="354"/>
      <c r="M391" s="354"/>
      <c r="N391" s="354"/>
      <c r="O391" s="349">
        <f t="shared" si="7"/>
        <v>0</v>
      </c>
    </row>
    <row r="392" spans="1:15" s="17" customFormat="1" ht="12" customHeight="1" x14ac:dyDescent="0.15">
      <c r="A392" s="3">
        <v>24</v>
      </c>
      <c r="B392" s="3">
        <v>11</v>
      </c>
      <c r="C392" s="3">
        <v>5</v>
      </c>
      <c r="D392" s="22"/>
      <c r="E392" s="68"/>
      <c r="F392" s="68"/>
      <c r="G392" s="40" t="s">
        <v>1381</v>
      </c>
      <c r="H392" s="68"/>
      <c r="I392" s="68"/>
      <c r="J392" s="354"/>
      <c r="K392" s="354"/>
      <c r="L392" s="354"/>
      <c r="M392" s="354"/>
      <c r="N392" s="354"/>
      <c r="O392" s="349">
        <f t="shared" si="7"/>
        <v>0</v>
      </c>
    </row>
    <row r="393" spans="1:15" s="17" customFormat="1" ht="12" customHeight="1" x14ac:dyDescent="0.15">
      <c r="A393" s="3">
        <v>24</v>
      </c>
      <c r="B393" s="3">
        <v>11</v>
      </c>
      <c r="C393" s="3">
        <v>6</v>
      </c>
      <c r="D393" s="22"/>
      <c r="E393" s="68"/>
      <c r="F393" s="68"/>
      <c r="G393" s="40" t="s">
        <v>1382</v>
      </c>
      <c r="H393" s="68"/>
      <c r="I393" s="68"/>
      <c r="J393" s="354"/>
      <c r="K393" s="354"/>
      <c r="L393" s="354"/>
      <c r="M393" s="354"/>
      <c r="N393" s="354"/>
      <c r="O393" s="349">
        <f t="shared" si="7"/>
        <v>0</v>
      </c>
    </row>
    <row r="394" spans="1:15" s="17" customFormat="1" ht="12" customHeight="1" x14ac:dyDescent="0.15">
      <c r="A394" s="3">
        <v>24</v>
      </c>
      <c r="B394" s="3">
        <v>11</v>
      </c>
      <c r="C394" s="3">
        <v>7</v>
      </c>
      <c r="D394" s="22"/>
      <c r="E394" s="68"/>
      <c r="F394" s="68"/>
      <c r="G394" s="40" t="s">
        <v>1383</v>
      </c>
      <c r="H394" s="68"/>
      <c r="I394" s="68"/>
      <c r="J394" s="354"/>
      <c r="K394" s="354"/>
      <c r="L394" s="354"/>
      <c r="M394" s="354"/>
      <c r="N394" s="354"/>
      <c r="O394" s="349">
        <f t="shared" si="7"/>
        <v>0</v>
      </c>
    </row>
    <row r="395" spans="1:15" s="17" customFormat="1" ht="12" customHeight="1" x14ac:dyDescent="0.15">
      <c r="A395" s="3">
        <v>24</v>
      </c>
      <c r="B395" s="3">
        <v>11</v>
      </c>
      <c r="C395" s="3">
        <v>8</v>
      </c>
      <c r="D395" s="22"/>
      <c r="E395" s="68"/>
      <c r="F395" s="68"/>
      <c r="G395" s="40" t="s">
        <v>1384</v>
      </c>
      <c r="H395" s="68"/>
      <c r="I395" s="68"/>
      <c r="J395" s="354"/>
      <c r="K395" s="354"/>
      <c r="L395" s="354"/>
      <c r="M395" s="354"/>
      <c r="N395" s="354"/>
      <c r="O395" s="349">
        <f t="shared" si="7"/>
        <v>0</v>
      </c>
    </row>
    <row r="396" spans="1:15" s="17" customFormat="1" ht="12" customHeight="1" x14ac:dyDescent="0.15">
      <c r="A396" s="3">
        <v>24</v>
      </c>
      <c r="B396" s="3">
        <v>11</v>
      </c>
      <c r="C396" s="3">
        <v>9</v>
      </c>
      <c r="D396" s="22"/>
      <c r="E396" s="68"/>
      <c r="F396" s="68"/>
      <c r="G396" s="40" t="s">
        <v>1385</v>
      </c>
      <c r="H396" s="68"/>
      <c r="I396" s="68"/>
      <c r="J396" s="354"/>
      <c r="K396" s="354"/>
      <c r="L396" s="354"/>
      <c r="M396" s="354"/>
      <c r="N396" s="354"/>
      <c r="O396" s="349">
        <f t="shared" si="7"/>
        <v>0</v>
      </c>
    </row>
    <row r="397" spans="1:15" s="17" customFormat="1" ht="12" customHeight="1" x14ac:dyDescent="0.15">
      <c r="A397" s="3">
        <v>24</v>
      </c>
      <c r="B397" s="3">
        <v>11</v>
      </c>
      <c r="C397" s="3">
        <v>10</v>
      </c>
      <c r="D397" s="22"/>
      <c r="E397" s="68"/>
      <c r="F397" s="68"/>
      <c r="G397" s="40" t="s">
        <v>1386</v>
      </c>
      <c r="H397" s="68"/>
      <c r="I397" s="68"/>
      <c r="J397" s="354"/>
      <c r="K397" s="354"/>
      <c r="L397" s="354"/>
      <c r="M397" s="354"/>
      <c r="N397" s="354"/>
      <c r="O397" s="349">
        <f t="shared" si="7"/>
        <v>0</v>
      </c>
    </row>
    <row r="398" spans="1:15" s="17" customFormat="1" ht="12" customHeight="1" x14ac:dyDescent="0.15">
      <c r="A398" s="3">
        <v>24</v>
      </c>
      <c r="B398" s="3">
        <v>11</v>
      </c>
      <c r="C398" s="3">
        <v>11</v>
      </c>
      <c r="D398" s="22"/>
      <c r="E398" s="68"/>
      <c r="F398" s="68"/>
      <c r="G398" s="40" t="s">
        <v>1387</v>
      </c>
      <c r="H398" s="68"/>
      <c r="I398" s="68"/>
      <c r="J398" s="354"/>
      <c r="K398" s="354"/>
      <c r="L398" s="354"/>
      <c r="M398" s="354"/>
      <c r="N398" s="354"/>
      <c r="O398" s="349">
        <f t="shared" si="7"/>
        <v>0</v>
      </c>
    </row>
    <row r="399" spans="1:15" s="17" customFormat="1" ht="12" customHeight="1" x14ac:dyDescent="0.15">
      <c r="A399" s="3">
        <v>24</v>
      </c>
      <c r="B399" s="3">
        <v>11</v>
      </c>
      <c r="C399" s="3">
        <v>12</v>
      </c>
      <c r="D399" s="22"/>
      <c r="E399" s="68"/>
      <c r="F399" s="40"/>
      <c r="G399" s="40" t="s">
        <v>584</v>
      </c>
      <c r="H399" s="40"/>
      <c r="I399" s="40"/>
      <c r="J399" s="354"/>
      <c r="K399" s="354"/>
      <c r="L399" s="354"/>
      <c r="M399" s="354"/>
      <c r="N399" s="354"/>
      <c r="O399" s="349">
        <f t="shared" si="7"/>
        <v>0</v>
      </c>
    </row>
    <row r="400" spans="1:15" s="17" customFormat="1" ht="12" customHeight="1" x14ac:dyDescent="0.15">
      <c r="A400" s="3">
        <v>24</v>
      </c>
      <c r="B400" s="3">
        <v>11</v>
      </c>
      <c r="C400" s="3">
        <v>13</v>
      </c>
      <c r="D400" s="21"/>
      <c r="E400" s="129"/>
      <c r="F400" s="46"/>
      <c r="G400" s="850" t="s">
        <v>1155</v>
      </c>
      <c r="H400" s="850"/>
      <c r="I400" s="46"/>
      <c r="J400" s="354"/>
      <c r="K400" s="354"/>
      <c r="L400" s="354"/>
      <c r="M400" s="354"/>
      <c r="N400" s="354"/>
      <c r="O400" s="349">
        <f t="shared" si="7"/>
        <v>0</v>
      </c>
    </row>
    <row r="401" spans="1:15" s="17" customFormat="1" ht="12" customHeight="1" x14ac:dyDescent="0.15">
      <c r="A401" s="3">
        <v>24</v>
      </c>
      <c r="B401" s="3">
        <v>11</v>
      </c>
      <c r="C401" s="3">
        <v>14</v>
      </c>
      <c r="D401" s="21"/>
      <c r="E401" s="129"/>
      <c r="F401" s="143"/>
      <c r="G401" s="853" t="s">
        <v>1471</v>
      </c>
      <c r="H401" s="853"/>
      <c r="I401" s="853"/>
      <c r="J401" s="354"/>
      <c r="K401" s="354"/>
      <c r="L401" s="354"/>
      <c r="M401" s="354"/>
      <c r="N401" s="354"/>
      <c r="O401" s="349">
        <f t="shared" si="7"/>
        <v>0</v>
      </c>
    </row>
    <row r="402" spans="1:15" s="17" customFormat="1" ht="12" customHeight="1" thickBot="1" x14ac:dyDescent="0.2">
      <c r="A402" s="3">
        <v>24</v>
      </c>
      <c r="B402" s="3">
        <v>11</v>
      </c>
      <c r="C402" s="3">
        <v>15</v>
      </c>
      <c r="D402" s="21"/>
      <c r="E402" s="129"/>
      <c r="F402" s="143"/>
      <c r="G402" s="853" t="s">
        <v>1472</v>
      </c>
      <c r="H402" s="853"/>
      <c r="I402" s="853"/>
      <c r="J402" s="363"/>
      <c r="K402" s="363"/>
      <c r="L402" s="363"/>
      <c r="M402" s="363"/>
      <c r="N402" s="363"/>
      <c r="O402" s="357">
        <f t="shared" si="7"/>
        <v>0</v>
      </c>
    </row>
    <row r="403" spans="1:15" s="132" customFormat="1" ht="12" customHeight="1" x14ac:dyDescent="0.15">
      <c r="A403" s="123">
        <v>24</v>
      </c>
      <c r="B403" s="123">
        <v>12</v>
      </c>
      <c r="C403" s="123">
        <v>1</v>
      </c>
      <c r="D403" s="142" t="s">
        <v>1396</v>
      </c>
      <c r="E403" s="770" t="s">
        <v>1399</v>
      </c>
      <c r="F403" s="770"/>
      <c r="G403" s="771" t="s">
        <v>1154</v>
      </c>
      <c r="H403" s="771"/>
      <c r="I403" s="771"/>
      <c r="J403" s="366">
        <v>0</v>
      </c>
      <c r="K403" s="366">
        <v>0</v>
      </c>
      <c r="L403" s="366">
        <v>0</v>
      </c>
      <c r="M403" s="366">
        <v>0</v>
      </c>
      <c r="N403" s="366">
        <v>0</v>
      </c>
      <c r="O403" s="360">
        <f t="shared" si="7"/>
        <v>0</v>
      </c>
    </row>
    <row r="404" spans="1:15" s="17" customFormat="1" ht="12" customHeight="1" x14ac:dyDescent="0.15">
      <c r="A404" s="3">
        <v>24</v>
      </c>
      <c r="B404" s="3">
        <v>12</v>
      </c>
      <c r="C404" s="3">
        <v>2</v>
      </c>
      <c r="D404" s="139"/>
      <c r="E404" s="40"/>
      <c r="F404" s="40"/>
      <c r="G404" s="40" t="s">
        <v>1378</v>
      </c>
      <c r="H404" s="40"/>
      <c r="I404" s="40"/>
      <c r="J404" s="354">
        <v>0</v>
      </c>
      <c r="K404" s="354">
        <v>0</v>
      </c>
      <c r="L404" s="354">
        <v>8015</v>
      </c>
      <c r="M404" s="354">
        <v>122615</v>
      </c>
      <c r="N404" s="354">
        <v>0</v>
      </c>
      <c r="O404" s="349">
        <f t="shared" si="7"/>
        <v>130630</v>
      </c>
    </row>
    <row r="405" spans="1:15" s="17" customFormat="1" ht="12" customHeight="1" x14ac:dyDescent="0.15">
      <c r="A405" s="3">
        <v>24</v>
      </c>
      <c r="B405" s="3">
        <v>12</v>
      </c>
      <c r="C405" s="3">
        <v>3</v>
      </c>
      <c r="D405" s="22"/>
      <c r="E405" s="68"/>
      <c r="F405" s="68"/>
      <c r="G405" s="40" t="s">
        <v>1379</v>
      </c>
      <c r="H405" s="68"/>
      <c r="I405" s="68"/>
      <c r="J405" s="354">
        <v>0</v>
      </c>
      <c r="K405" s="354">
        <v>0</v>
      </c>
      <c r="L405" s="354">
        <v>0</v>
      </c>
      <c r="M405" s="354">
        <v>0</v>
      </c>
      <c r="N405" s="354">
        <v>0</v>
      </c>
      <c r="O405" s="349">
        <f t="shared" si="7"/>
        <v>0</v>
      </c>
    </row>
    <row r="406" spans="1:15" s="17" customFormat="1" ht="12" customHeight="1" x14ac:dyDescent="0.15">
      <c r="A406" s="3">
        <v>24</v>
      </c>
      <c r="B406" s="3">
        <v>12</v>
      </c>
      <c r="C406" s="3">
        <v>4</v>
      </c>
      <c r="D406" s="22"/>
      <c r="E406" s="68"/>
      <c r="F406" s="68"/>
      <c r="G406" s="40" t="s">
        <v>1380</v>
      </c>
      <c r="H406" s="68"/>
      <c r="I406" s="68"/>
      <c r="J406" s="354">
        <v>0</v>
      </c>
      <c r="K406" s="354">
        <v>0</v>
      </c>
      <c r="L406" s="354">
        <v>0</v>
      </c>
      <c r="M406" s="354">
        <v>0</v>
      </c>
      <c r="N406" s="354">
        <v>0</v>
      </c>
      <c r="O406" s="349">
        <f t="shared" si="7"/>
        <v>0</v>
      </c>
    </row>
    <row r="407" spans="1:15" s="17" customFormat="1" ht="12" customHeight="1" x14ac:dyDescent="0.15">
      <c r="A407" s="3">
        <v>24</v>
      </c>
      <c r="B407" s="3">
        <v>12</v>
      </c>
      <c r="C407" s="3">
        <v>5</v>
      </c>
      <c r="D407" s="22"/>
      <c r="E407" s="68"/>
      <c r="F407" s="68"/>
      <c r="G407" s="40" t="s">
        <v>1381</v>
      </c>
      <c r="H407" s="68"/>
      <c r="I407" s="68"/>
      <c r="J407" s="354">
        <v>0</v>
      </c>
      <c r="K407" s="354">
        <v>0</v>
      </c>
      <c r="L407" s="354">
        <v>0</v>
      </c>
      <c r="M407" s="354">
        <v>0</v>
      </c>
      <c r="N407" s="354">
        <v>0</v>
      </c>
      <c r="O407" s="349">
        <f t="shared" si="7"/>
        <v>0</v>
      </c>
    </row>
    <row r="408" spans="1:15" s="17" customFormat="1" ht="12" customHeight="1" x14ac:dyDescent="0.15">
      <c r="A408" s="3">
        <v>24</v>
      </c>
      <c r="B408" s="3">
        <v>12</v>
      </c>
      <c r="C408" s="3">
        <v>6</v>
      </c>
      <c r="D408" s="22"/>
      <c r="E408" s="68"/>
      <c r="F408" s="68"/>
      <c r="G408" s="40" t="s">
        <v>1382</v>
      </c>
      <c r="H408" s="68"/>
      <c r="I408" s="68"/>
      <c r="J408" s="354">
        <v>0</v>
      </c>
      <c r="K408" s="354">
        <v>0</v>
      </c>
      <c r="L408" s="354">
        <v>0</v>
      </c>
      <c r="M408" s="354">
        <v>0</v>
      </c>
      <c r="N408" s="354">
        <v>0</v>
      </c>
      <c r="O408" s="349">
        <f t="shared" si="7"/>
        <v>0</v>
      </c>
    </row>
    <row r="409" spans="1:15" s="17" customFormat="1" ht="12" customHeight="1" x14ac:dyDescent="0.15">
      <c r="A409" s="3">
        <v>24</v>
      </c>
      <c r="B409" s="3">
        <v>12</v>
      </c>
      <c r="C409" s="3">
        <v>7</v>
      </c>
      <c r="D409" s="22"/>
      <c r="E409" s="68"/>
      <c r="F409" s="68"/>
      <c r="G409" s="40" t="s">
        <v>1383</v>
      </c>
      <c r="H409" s="68"/>
      <c r="I409" s="68"/>
      <c r="J409" s="354">
        <v>0</v>
      </c>
      <c r="K409" s="354">
        <v>0</v>
      </c>
      <c r="L409" s="354">
        <v>0</v>
      </c>
      <c r="M409" s="354">
        <v>0</v>
      </c>
      <c r="N409" s="354">
        <v>0</v>
      </c>
      <c r="O409" s="349">
        <f t="shared" si="7"/>
        <v>0</v>
      </c>
    </row>
    <row r="410" spans="1:15" s="17" customFormat="1" ht="12" customHeight="1" x14ac:dyDescent="0.15">
      <c r="A410" s="3">
        <v>24</v>
      </c>
      <c r="B410" s="3">
        <v>12</v>
      </c>
      <c r="C410" s="3">
        <v>8</v>
      </c>
      <c r="D410" s="22"/>
      <c r="E410" s="68"/>
      <c r="F410" s="68"/>
      <c r="G410" s="40" t="s">
        <v>1384</v>
      </c>
      <c r="H410" s="68"/>
      <c r="I410" s="68"/>
      <c r="J410" s="354">
        <v>0</v>
      </c>
      <c r="K410" s="354">
        <v>0</v>
      </c>
      <c r="L410" s="354">
        <v>0</v>
      </c>
      <c r="M410" s="354">
        <v>0</v>
      </c>
      <c r="N410" s="354">
        <v>0</v>
      </c>
      <c r="O410" s="349">
        <f t="shared" si="7"/>
        <v>0</v>
      </c>
    </row>
    <row r="411" spans="1:15" s="17" customFormat="1" ht="12" customHeight="1" x14ac:dyDescent="0.15">
      <c r="A411" s="3">
        <v>24</v>
      </c>
      <c r="B411" s="3">
        <v>12</v>
      </c>
      <c r="C411" s="3">
        <v>9</v>
      </c>
      <c r="D411" s="22"/>
      <c r="E411" s="68"/>
      <c r="F411" s="68"/>
      <c r="G411" s="40" t="s">
        <v>1385</v>
      </c>
      <c r="H411" s="68"/>
      <c r="I411" s="68"/>
      <c r="J411" s="354">
        <v>0</v>
      </c>
      <c r="K411" s="354">
        <v>0</v>
      </c>
      <c r="L411" s="354">
        <v>0</v>
      </c>
      <c r="M411" s="354">
        <v>0</v>
      </c>
      <c r="N411" s="354">
        <v>0</v>
      </c>
      <c r="O411" s="349">
        <f t="shared" si="7"/>
        <v>0</v>
      </c>
    </row>
    <row r="412" spans="1:15" s="17" customFormat="1" ht="12" customHeight="1" x14ac:dyDescent="0.15">
      <c r="A412" s="3">
        <v>24</v>
      </c>
      <c r="B412" s="3">
        <v>12</v>
      </c>
      <c r="C412" s="3">
        <v>10</v>
      </c>
      <c r="D412" s="22"/>
      <c r="E412" s="68"/>
      <c r="F412" s="68"/>
      <c r="G412" s="40" t="s">
        <v>1386</v>
      </c>
      <c r="H412" s="68"/>
      <c r="I412" s="68"/>
      <c r="J412" s="354">
        <v>0</v>
      </c>
      <c r="K412" s="354">
        <v>0</v>
      </c>
      <c r="L412" s="354">
        <v>0</v>
      </c>
      <c r="M412" s="354">
        <v>0</v>
      </c>
      <c r="N412" s="354">
        <v>0</v>
      </c>
      <c r="O412" s="349">
        <f t="shared" si="7"/>
        <v>0</v>
      </c>
    </row>
    <row r="413" spans="1:15" ht="12" customHeight="1" x14ac:dyDescent="0.15">
      <c r="A413" s="3">
        <v>24</v>
      </c>
      <c r="B413" s="3">
        <v>12</v>
      </c>
      <c r="C413" s="3">
        <v>11</v>
      </c>
      <c r="D413" s="22"/>
      <c r="E413" s="68"/>
      <c r="F413" s="68"/>
      <c r="G413" s="40" t="s">
        <v>1387</v>
      </c>
      <c r="H413" s="68"/>
      <c r="I413" s="68"/>
      <c r="J413" s="354">
        <v>0</v>
      </c>
      <c r="K413" s="354">
        <v>0</v>
      </c>
      <c r="L413" s="354">
        <v>0</v>
      </c>
      <c r="M413" s="354">
        <v>0</v>
      </c>
      <c r="N413" s="354">
        <v>0</v>
      </c>
      <c r="O413" s="349">
        <f t="shared" si="7"/>
        <v>0</v>
      </c>
    </row>
    <row r="414" spans="1:15" ht="12" customHeight="1" x14ac:dyDescent="0.15">
      <c r="A414" s="3">
        <v>24</v>
      </c>
      <c r="B414" s="3">
        <v>12</v>
      </c>
      <c r="C414" s="3">
        <v>12</v>
      </c>
      <c r="D414" s="22"/>
      <c r="E414" s="68"/>
      <c r="F414" s="40"/>
      <c r="G414" s="40" t="s">
        <v>584</v>
      </c>
      <c r="H414" s="40"/>
      <c r="I414" s="40"/>
      <c r="J414" s="354">
        <v>0</v>
      </c>
      <c r="K414" s="354">
        <v>0</v>
      </c>
      <c r="L414" s="354">
        <v>8015</v>
      </c>
      <c r="M414" s="354">
        <v>122615</v>
      </c>
      <c r="N414" s="354">
        <v>0</v>
      </c>
      <c r="O414" s="349">
        <f t="shared" ref="O414:O491" si="8">SUM(J414:N414)</f>
        <v>130630</v>
      </c>
    </row>
    <row r="415" spans="1:15" ht="12" customHeight="1" x14ac:dyDescent="0.15">
      <c r="A415" s="6">
        <v>24</v>
      </c>
      <c r="B415" s="3">
        <v>12</v>
      </c>
      <c r="C415" s="3">
        <v>13</v>
      </c>
      <c r="D415" s="140"/>
      <c r="E415" s="141"/>
      <c r="F415" s="40"/>
      <c r="G415" s="913" t="s">
        <v>1155</v>
      </c>
      <c r="H415" s="913"/>
      <c r="I415" s="40"/>
      <c r="J415" s="354">
        <v>0</v>
      </c>
      <c r="K415" s="354">
        <v>0</v>
      </c>
      <c r="L415" s="354">
        <v>0</v>
      </c>
      <c r="M415" s="354">
        <v>0</v>
      </c>
      <c r="N415" s="354">
        <v>0</v>
      </c>
      <c r="O415" s="349">
        <f t="shared" si="8"/>
        <v>0</v>
      </c>
    </row>
    <row r="416" spans="1:15" ht="12" customHeight="1" x14ac:dyDescent="0.15">
      <c r="A416" s="3">
        <v>24</v>
      </c>
      <c r="B416" s="3">
        <v>12</v>
      </c>
      <c r="C416" s="3">
        <v>14</v>
      </c>
      <c r="D416" s="21"/>
      <c r="E416" s="129"/>
      <c r="F416" s="143"/>
      <c r="G416" s="853" t="s">
        <v>1471</v>
      </c>
      <c r="H416" s="853"/>
      <c r="I416" s="853"/>
      <c r="J416" s="354">
        <v>0</v>
      </c>
      <c r="K416" s="354">
        <v>0</v>
      </c>
      <c r="L416" s="354">
        <v>8015</v>
      </c>
      <c r="M416" s="354">
        <v>122615</v>
      </c>
      <c r="N416" s="354">
        <v>0</v>
      </c>
      <c r="O416" s="349">
        <f t="shared" si="8"/>
        <v>130630</v>
      </c>
    </row>
    <row r="417" spans="1:15" ht="12" customHeight="1" x14ac:dyDescent="0.15">
      <c r="A417" s="128">
        <v>24</v>
      </c>
      <c r="B417" s="3">
        <v>12</v>
      </c>
      <c r="C417" s="3">
        <v>15</v>
      </c>
      <c r="D417" s="21"/>
      <c r="E417" s="129"/>
      <c r="F417" s="143"/>
      <c r="G417" s="853" t="s">
        <v>1472</v>
      </c>
      <c r="H417" s="853"/>
      <c r="I417" s="853"/>
      <c r="J417" s="354">
        <v>0</v>
      </c>
      <c r="K417" s="354">
        <v>0</v>
      </c>
      <c r="L417" s="354">
        <v>0</v>
      </c>
      <c r="M417" s="354">
        <v>0</v>
      </c>
      <c r="N417" s="354">
        <v>0</v>
      </c>
      <c r="O417" s="349">
        <f t="shared" si="8"/>
        <v>0</v>
      </c>
    </row>
    <row r="418" spans="1:15" s="144" customFormat="1" ht="12" customHeight="1" thickBot="1" x14ac:dyDescent="0.2">
      <c r="D418" s="145"/>
      <c r="E418" s="146"/>
      <c r="F418" s="147"/>
      <c r="G418" s="148"/>
      <c r="H418" s="148"/>
      <c r="I418" s="147"/>
      <c r="J418" s="370"/>
      <c r="K418" s="370"/>
      <c r="L418" s="370"/>
      <c r="M418" s="370"/>
      <c r="N418" s="370"/>
      <c r="O418" s="371">
        <f t="shared" si="8"/>
        <v>0</v>
      </c>
    </row>
    <row r="419" spans="1:15" ht="12" customHeight="1" x14ac:dyDescent="0.15">
      <c r="A419" s="3">
        <v>21</v>
      </c>
      <c r="B419" s="3">
        <v>1</v>
      </c>
      <c r="C419" s="7">
        <v>1</v>
      </c>
      <c r="D419" s="23" t="s">
        <v>1156</v>
      </c>
      <c r="E419" s="24" t="s">
        <v>1134</v>
      </c>
      <c r="F419" s="769" t="s">
        <v>773</v>
      </c>
      <c r="G419" s="769"/>
      <c r="H419" s="47"/>
      <c r="J419" s="369">
        <v>4163</v>
      </c>
      <c r="K419" s="369">
        <v>1850</v>
      </c>
      <c r="L419" s="369">
        <v>6291</v>
      </c>
      <c r="M419" s="369">
        <v>4558</v>
      </c>
      <c r="N419" s="369">
        <v>2343</v>
      </c>
      <c r="O419" s="365">
        <f t="shared" si="8"/>
        <v>19205</v>
      </c>
    </row>
    <row r="420" spans="1:15" ht="12" customHeight="1" x14ac:dyDescent="0.15">
      <c r="A420" s="3">
        <v>21</v>
      </c>
      <c r="B420" s="3">
        <v>1</v>
      </c>
      <c r="C420" s="7">
        <v>2</v>
      </c>
      <c r="D420" s="21" t="s">
        <v>774</v>
      </c>
      <c r="E420" s="22" t="s">
        <v>1136</v>
      </c>
      <c r="F420" s="772" t="s">
        <v>775</v>
      </c>
      <c r="G420" s="772"/>
      <c r="H420" s="40"/>
      <c r="J420" s="348">
        <v>1705</v>
      </c>
      <c r="K420" s="348">
        <v>1242</v>
      </c>
      <c r="L420" s="348">
        <v>4012</v>
      </c>
      <c r="M420" s="348">
        <v>2366</v>
      </c>
      <c r="N420" s="348">
        <v>1622</v>
      </c>
      <c r="O420" s="349">
        <f t="shared" si="8"/>
        <v>10947</v>
      </c>
    </row>
    <row r="421" spans="1:15" ht="12" customHeight="1" x14ac:dyDescent="0.15">
      <c r="A421" s="3">
        <v>21</v>
      </c>
      <c r="B421" s="3">
        <v>1</v>
      </c>
      <c r="C421" s="7">
        <v>3</v>
      </c>
      <c r="D421" s="21" t="s">
        <v>776</v>
      </c>
      <c r="E421" s="24" t="s">
        <v>1157</v>
      </c>
      <c r="F421" s="772" t="s">
        <v>778</v>
      </c>
      <c r="G421" s="772"/>
      <c r="H421" s="47"/>
      <c r="J421" s="348">
        <v>0</v>
      </c>
      <c r="K421" s="348">
        <v>0</v>
      </c>
      <c r="L421" s="348">
        <v>0</v>
      </c>
      <c r="M421" s="348">
        <v>0</v>
      </c>
      <c r="N421" s="348">
        <v>0</v>
      </c>
      <c r="O421" s="349">
        <f t="shared" si="8"/>
        <v>0</v>
      </c>
    </row>
    <row r="422" spans="1:15" ht="12" customHeight="1" x14ac:dyDescent="0.15">
      <c r="A422" s="3">
        <v>21</v>
      </c>
      <c r="B422" s="3">
        <v>1</v>
      </c>
      <c r="C422" s="7">
        <v>4</v>
      </c>
      <c r="D422" s="21" t="s">
        <v>779</v>
      </c>
      <c r="E422" s="22" t="s">
        <v>1158</v>
      </c>
      <c r="F422" s="772" t="s">
        <v>780</v>
      </c>
      <c r="G422" s="772"/>
      <c r="H422" s="40"/>
      <c r="J422" s="348">
        <v>0</v>
      </c>
      <c r="K422" s="348">
        <v>0</v>
      </c>
      <c r="L422" s="348">
        <v>0</v>
      </c>
      <c r="M422" s="348">
        <v>0</v>
      </c>
      <c r="N422" s="348">
        <v>0</v>
      </c>
      <c r="O422" s="349">
        <f t="shared" si="8"/>
        <v>0</v>
      </c>
    </row>
    <row r="423" spans="1:15" ht="12" customHeight="1" x14ac:dyDescent="0.15">
      <c r="A423" s="3">
        <v>21</v>
      </c>
      <c r="B423" s="3">
        <v>1</v>
      </c>
      <c r="C423" s="7">
        <v>5</v>
      </c>
      <c r="D423" s="21" t="s">
        <v>781</v>
      </c>
      <c r="E423" s="22" t="s">
        <v>1159</v>
      </c>
      <c r="F423" s="772" t="s">
        <v>782</v>
      </c>
      <c r="G423" s="772"/>
      <c r="H423" s="40"/>
      <c r="J423" s="348">
        <v>1247</v>
      </c>
      <c r="K423" s="348">
        <v>532</v>
      </c>
      <c r="L423" s="348">
        <v>2925</v>
      </c>
      <c r="M423" s="348">
        <v>1339</v>
      </c>
      <c r="N423" s="348">
        <v>740</v>
      </c>
      <c r="O423" s="349">
        <f t="shared" si="8"/>
        <v>6783</v>
      </c>
    </row>
    <row r="424" spans="1:15" ht="12" customHeight="1" x14ac:dyDescent="0.15">
      <c r="A424" s="3">
        <v>21</v>
      </c>
      <c r="B424" s="3">
        <v>1</v>
      </c>
      <c r="C424" s="7">
        <v>6</v>
      </c>
      <c r="D424" s="24" t="s">
        <v>98</v>
      </c>
      <c r="E424" s="24" t="s">
        <v>1160</v>
      </c>
      <c r="F424" s="772" t="s">
        <v>106</v>
      </c>
      <c r="G424" s="772"/>
      <c r="H424" s="47"/>
      <c r="J424" s="348">
        <v>7115</v>
      </c>
      <c r="K424" s="348">
        <v>3624</v>
      </c>
      <c r="L424" s="348">
        <v>13228</v>
      </c>
      <c r="M424" s="348">
        <v>8263</v>
      </c>
      <c r="N424" s="348">
        <v>4705</v>
      </c>
      <c r="O424" s="349">
        <f t="shared" si="8"/>
        <v>36935</v>
      </c>
    </row>
    <row r="425" spans="1:15" ht="12" customHeight="1" x14ac:dyDescent="0.15">
      <c r="A425" s="3">
        <v>21</v>
      </c>
      <c r="B425" s="3">
        <v>1</v>
      </c>
      <c r="C425" s="7">
        <v>7</v>
      </c>
      <c r="D425" s="21" t="s">
        <v>1161</v>
      </c>
      <c r="E425" s="772" t="s">
        <v>134</v>
      </c>
      <c r="F425" s="772"/>
      <c r="G425" s="772"/>
      <c r="H425" s="40"/>
      <c r="J425" s="348">
        <v>152799</v>
      </c>
      <c r="K425" s="348">
        <v>20485</v>
      </c>
      <c r="L425" s="348">
        <v>33282</v>
      </c>
      <c r="M425" s="348">
        <v>33438</v>
      </c>
      <c r="N425" s="348">
        <v>18573</v>
      </c>
      <c r="O425" s="349">
        <f t="shared" si="8"/>
        <v>258577</v>
      </c>
    </row>
    <row r="426" spans="1:15" ht="12" customHeight="1" x14ac:dyDescent="0.15">
      <c r="A426" s="3">
        <v>21</v>
      </c>
      <c r="B426" s="3">
        <v>1</v>
      </c>
      <c r="C426" s="7">
        <v>8</v>
      </c>
      <c r="D426" s="65" t="s">
        <v>926</v>
      </c>
      <c r="E426" s="22" t="s">
        <v>1162</v>
      </c>
      <c r="F426" s="772" t="s">
        <v>1163</v>
      </c>
      <c r="G426" s="772"/>
      <c r="H426" s="40"/>
      <c r="J426" s="348">
        <v>152799</v>
      </c>
      <c r="K426" s="348">
        <v>20485</v>
      </c>
      <c r="L426" s="348">
        <v>33282</v>
      </c>
      <c r="M426" s="348">
        <v>33438</v>
      </c>
      <c r="N426" s="348">
        <v>18573</v>
      </c>
      <c r="O426" s="349">
        <f t="shared" si="8"/>
        <v>258577</v>
      </c>
    </row>
    <row r="427" spans="1:15" ht="12" customHeight="1" x14ac:dyDescent="0.15">
      <c r="A427" s="3">
        <v>21</v>
      </c>
      <c r="B427" s="3">
        <v>1</v>
      </c>
      <c r="C427" s="7">
        <v>9</v>
      </c>
      <c r="D427" s="66" t="s">
        <v>1164</v>
      </c>
      <c r="E427" s="22" t="s">
        <v>1165</v>
      </c>
      <c r="F427" s="772" t="s">
        <v>1166</v>
      </c>
      <c r="G427" s="772"/>
      <c r="H427" s="40"/>
      <c r="J427" s="348">
        <v>0</v>
      </c>
      <c r="K427" s="348">
        <v>0</v>
      </c>
      <c r="L427" s="348">
        <v>0</v>
      </c>
      <c r="M427" s="348">
        <v>0</v>
      </c>
      <c r="N427" s="348">
        <v>0</v>
      </c>
      <c r="O427" s="349">
        <f t="shared" si="8"/>
        <v>0</v>
      </c>
    </row>
    <row r="428" spans="1:15" ht="12" customHeight="1" x14ac:dyDescent="0.15">
      <c r="A428" s="3">
        <v>21</v>
      </c>
      <c r="B428" s="3">
        <v>1</v>
      </c>
      <c r="C428" s="7">
        <v>10</v>
      </c>
      <c r="D428" s="67" t="s">
        <v>930</v>
      </c>
      <c r="E428" s="24" t="s">
        <v>1167</v>
      </c>
      <c r="F428" s="772" t="s">
        <v>1168</v>
      </c>
      <c r="G428" s="772"/>
      <c r="H428" s="47"/>
      <c r="J428" s="348">
        <v>0</v>
      </c>
      <c r="K428" s="348">
        <v>0</v>
      </c>
      <c r="L428" s="348">
        <v>0</v>
      </c>
      <c r="M428" s="348">
        <v>0</v>
      </c>
      <c r="N428" s="348">
        <v>0</v>
      </c>
      <c r="O428" s="349">
        <f t="shared" si="8"/>
        <v>0</v>
      </c>
    </row>
    <row r="429" spans="1:15" ht="12" customHeight="1" x14ac:dyDescent="0.15">
      <c r="A429" s="3">
        <v>21</v>
      </c>
      <c r="B429" s="3">
        <v>1</v>
      </c>
      <c r="C429" s="7">
        <v>11</v>
      </c>
      <c r="D429" s="86"/>
      <c r="E429" s="87"/>
      <c r="F429" s="88"/>
      <c r="G429" s="88"/>
      <c r="H429" s="85"/>
      <c r="J429" s="348">
        <v>0</v>
      </c>
      <c r="K429" s="348">
        <v>0</v>
      </c>
      <c r="L429" s="348">
        <v>0</v>
      </c>
      <c r="M429" s="348">
        <v>0</v>
      </c>
      <c r="N429" s="348">
        <v>0</v>
      </c>
      <c r="O429" s="349">
        <f t="shared" si="8"/>
        <v>0</v>
      </c>
    </row>
    <row r="430" spans="1:15" ht="12" customHeight="1" x14ac:dyDescent="0.15">
      <c r="A430" s="3">
        <v>21</v>
      </c>
      <c r="B430" s="3">
        <v>1</v>
      </c>
      <c r="C430" s="7">
        <v>12</v>
      </c>
      <c r="D430" s="22" t="s">
        <v>1169</v>
      </c>
      <c r="E430" s="772" t="s">
        <v>787</v>
      </c>
      <c r="F430" s="772"/>
      <c r="G430" s="772"/>
      <c r="H430" s="40"/>
      <c r="J430" s="348">
        <v>48770</v>
      </c>
      <c r="K430" s="348">
        <v>727</v>
      </c>
      <c r="L430" s="348">
        <v>3329</v>
      </c>
      <c r="M430" s="348">
        <v>2310</v>
      </c>
      <c r="N430" s="348">
        <v>2471</v>
      </c>
      <c r="O430" s="349">
        <f t="shared" si="8"/>
        <v>57607</v>
      </c>
    </row>
    <row r="431" spans="1:15" ht="12" customHeight="1" x14ac:dyDescent="0.15">
      <c r="A431" s="3">
        <v>21</v>
      </c>
      <c r="B431" s="3">
        <v>1</v>
      </c>
      <c r="C431" s="7">
        <v>13</v>
      </c>
      <c r="D431" s="22" t="s">
        <v>1170</v>
      </c>
      <c r="E431" s="772" t="s">
        <v>788</v>
      </c>
      <c r="F431" s="772"/>
      <c r="G431" s="772"/>
      <c r="H431" s="40"/>
      <c r="J431" s="348">
        <v>1087</v>
      </c>
      <c r="K431" s="348">
        <v>0</v>
      </c>
      <c r="L431" s="348">
        <v>0</v>
      </c>
      <c r="M431" s="348">
        <v>0</v>
      </c>
      <c r="N431" s="348">
        <v>0</v>
      </c>
      <c r="O431" s="349">
        <f t="shared" si="8"/>
        <v>1087</v>
      </c>
    </row>
    <row r="432" spans="1:15" ht="12" customHeight="1" x14ac:dyDescent="0.15">
      <c r="A432" s="3">
        <v>21</v>
      </c>
      <c r="B432" s="3">
        <v>1</v>
      </c>
      <c r="C432" s="7">
        <v>14</v>
      </c>
      <c r="D432" s="22" t="s">
        <v>1171</v>
      </c>
      <c r="E432" s="772" t="s">
        <v>789</v>
      </c>
      <c r="F432" s="772"/>
      <c r="G432" s="772"/>
      <c r="H432" s="40"/>
      <c r="J432" s="348">
        <v>2307</v>
      </c>
      <c r="K432" s="348">
        <v>128</v>
      </c>
      <c r="L432" s="348">
        <v>734</v>
      </c>
      <c r="M432" s="348">
        <v>488</v>
      </c>
      <c r="N432" s="348">
        <v>137</v>
      </c>
      <c r="O432" s="349">
        <f t="shared" si="8"/>
        <v>3794</v>
      </c>
    </row>
    <row r="433" spans="1:15" ht="12" customHeight="1" x14ac:dyDescent="0.15">
      <c r="A433" s="3">
        <v>21</v>
      </c>
      <c r="B433" s="3">
        <v>1</v>
      </c>
      <c r="C433" s="7">
        <v>15</v>
      </c>
      <c r="D433" s="22" t="s">
        <v>1172</v>
      </c>
      <c r="E433" s="772" t="s">
        <v>790</v>
      </c>
      <c r="F433" s="772"/>
      <c r="G433" s="772"/>
      <c r="H433" s="40"/>
      <c r="J433" s="348">
        <v>6911</v>
      </c>
      <c r="K433" s="348">
        <v>347</v>
      </c>
      <c r="L433" s="348">
        <v>2404</v>
      </c>
      <c r="M433" s="348">
        <v>980</v>
      </c>
      <c r="N433" s="348">
        <v>19</v>
      </c>
      <c r="O433" s="349">
        <f t="shared" si="8"/>
        <v>10661</v>
      </c>
    </row>
    <row r="434" spans="1:15" ht="12" customHeight="1" x14ac:dyDescent="0.15">
      <c r="A434" s="3">
        <v>21</v>
      </c>
      <c r="B434" s="3">
        <v>1</v>
      </c>
      <c r="C434" s="7">
        <v>16</v>
      </c>
      <c r="D434" s="22" t="s">
        <v>1173</v>
      </c>
      <c r="E434" s="772" t="s">
        <v>791</v>
      </c>
      <c r="F434" s="772"/>
      <c r="G434" s="772"/>
      <c r="H434" s="40"/>
      <c r="J434" s="348">
        <v>0</v>
      </c>
      <c r="K434" s="348">
        <v>0</v>
      </c>
      <c r="L434" s="348">
        <v>236</v>
      </c>
      <c r="M434" s="348">
        <v>0</v>
      </c>
      <c r="N434" s="348">
        <v>0</v>
      </c>
      <c r="O434" s="349">
        <f t="shared" si="8"/>
        <v>236</v>
      </c>
    </row>
    <row r="435" spans="1:15" ht="12" customHeight="1" x14ac:dyDescent="0.15">
      <c r="A435" s="3">
        <v>21</v>
      </c>
      <c r="B435" s="3">
        <v>1</v>
      </c>
      <c r="C435" s="7">
        <v>17</v>
      </c>
      <c r="D435" s="22" t="s">
        <v>1174</v>
      </c>
      <c r="E435" s="772" t="s">
        <v>792</v>
      </c>
      <c r="F435" s="772"/>
      <c r="G435" s="772"/>
      <c r="H435" s="40"/>
      <c r="J435" s="348">
        <v>7877</v>
      </c>
      <c r="K435" s="348">
        <v>0</v>
      </c>
      <c r="L435" s="348">
        <v>0</v>
      </c>
      <c r="M435" s="348">
        <v>0</v>
      </c>
      <c r="N435" s="348">
        <v>0</v>
      </c>
      <c r="O435" s="349">
        <f t="shared" si="8"/>
        <v>7877</v>
      </c>
    </row>
    <row r="436" spans="1:15" ht="12" customHeight="1" x14ac:dyDescent="0.15">
      <c r="A436" s="3">
        <v>21</v>
      </c>
      <c r="B436" s="3">
        <v>1</v>
      </c>
      <c r="C436" s="7">
        <v>18</v>
      </c>
      <c r="D436" s="22" t="s">
        <v>1175</v>
      </c>
      <c r="E436" s="772" t="s">
        <v>793</v>
      </c>
      <c r="F436" s="772"/>
      <c r="G436" s="772"/>
      <c r="H436" s="40"/>
      <c r="J436" s="348">
        <v>0</v>
      </c>
      <c r="K436" s="348">
        <v>0</v>
      </c>
      <c r="L436" s="348">
        <v>0</v>
      </c>
      <c r="M436" s="348">
        <v>0</v>
      </c>
      <c r="N436" s="348">
        <v>0</v>
      </c>
      <c r="O436" s="349">
        <f t="shared" si="8"/>
        <v>0</v>
      </c>
    </row>
    <row r="437" spans="1:15" ht="12" customHeight="1" x14ac:dyDescent="0.15">
      <c r="A437" s="3">
        <v>21</v>
      </c>
      <c r="B437" s="3">
        <v>1</v>
      </c>
      <c r="C437" s="7">
        <v>19</v>
      </c>
      <c r="D437" s="22" t="s">
        <v>1176</v>
      </c>
      <c r="E437" s="772" t="s">
        <v>794</v>
      </c>
      <c r="F437" s="772"/>
      <c r="G437" s="772"/>
      <c r="H437" s="40"/>
      <c r="J437" s="348">
        <v>98217</v>
      </c>
      <c r="K437" s="348">
        <v>6208</v>
      </c>
      <c r="L437" s="348">
        <v>26099</v>
      </c>
      <c r="M437" s="348">
        <v>10872</v>
      </c>
      <c r="N437" s="348">
        <v>7789</v>
      </c>
      <c r="O437" s="349">
        <f t="shared" si="8"/>
        <v>149185</v>
      </c>
    </row>
    <row r="438" spans="1:15" ht="12" customHeight="1" x14ac:dyDescent="0.15">
      <c r="A438" s="3">
        <v>21</v>
      </c>
      <c r="B438" s="3">
        <v>1</v>
      </c>
      <c r="C438" s="7">
        <v>20</v>
      </c>
      <c r="D438" s="89"/>
      <c r="E438" s="88"/>
      <c r="F438" s="88"/>
      <c r="G438" s="88"/>
      <c r="H438" s="90"/>
      <c r="J438" s="348">
        <v>0</v>
      </c>
      <c r="K438" s="348">
        <v>0</v>
      </c>
      <c r="L438" s="348">
        <v>0</v>
      </c>
      <c r="M438" s="348">
        <v>0</v>
      </c>
      <c r="N438" s="348">
        <v>0</v>
      </c>
      <c r="O438" s="349">
        <f t="shared" si="8"/>
        <v>0</v>
      </c>
    </row>
    <row r="439" spans="1:15" ht="12" customHeight="1" x14ac:dyDescent="0.15">
      <c r="A439" s="3">
        <v>21</v>
      </c>
      <c r="B439" s="3">
        <v>1</v>
      </c>
      <c r="C439" s="7">
        <v>21</v>
      </c>
      <c r="D439" s="89"/>
      <c r="E439" s="88"/>
      <c r="F439" s="88"/>
      <c r="G439" s="88"/>
      <c r="H439" s="90"/>
      <c r="J439" s="348">
        <v>0</v>
      </c>
      <c r="K439" s="348">
        <v>0</v>
      </c>
      <c r="L439" s="348">
        <v>0</v>
      </c>
      <c r="M439" s="348">
        <v>0</v>
      </c>
      <c r="N439" s="348">
        <v>0</v>
      </c>
      <c r="O439" s="349">
        <f t="shared" si="8"/>
        <v>0</v>
      </c>
    </row>
    <row r="440" spans="1:15" ht="12" customHeight="1" x14ac:dyDescent="0.15">
      <c r="A440" s="3">
        <v>21</v>
      </c>
      <c r="B440" s="3">
        <v>1</v>
      </c>
      <c r="C440" s="7">
        <v>22</v>
      </c>
      <c r="D440" s="89"/>
      <c r="E440" s="88"/>
      <c r="F440" s="88"/>
      <c r="G440" s="88"/>
      <c r="H440" s="90"/>
      <c r="J440" s="348">
        <v>0</v>
      </c>
      <c r="K440" s="348">
        <v>0</v>
      </c>
      <c r="L440" s="348">
        <v>0</v>
      </c>
      <c r="M440" s="348">
        <v>0</v>
      </c>
      <c r="N440" s="348">
        <v>0</v>
      </c>
      <c r="O440" s="349">
        <f t="shared" si="8"/>
        <v>0</v>
      </c>
    </row>
    <row r="441" spans="1:15" ht="12" customHeight="1" x14ac:dyDescent="0.15">
      <c r="A441" s="3">
        <v>21</v>
      </c>
      <c r="B441" s="3">
        <v>1</v>
      </c>
      <c r="C441" s="7">
        <v>23</v>
      </c>
      <c r="D441" s="89"/>
      <c r="E441" s="88"/>
      <c r="F441" s="88"/>
      <c r="G441" s="88"/>
      <c r="H441" s="90"/>
      <c r="J441" s="348">
        <v>0</v>
      </c>
      <c r="K441" s="348">
        <v>0</v>
      </c>
      <c r="L441" s="348">
        <v>0</v>
      </c>
      <c r="M441" s="348">
        <v>0</v>
      </c>
      <c r="N441" s="348">
        <v>0</v>
      </c>
      <c r="O441" s="349">
        <f t="shared" si="8"/>
        <v>0</v>
      </c>
    </row>
    <row r="442" spans="1:15" ht="12" customHeight="1" x14ac:dyDescent="0.15">
      <c r="A442" s="3">
        <v>21</v>
      </c>
      <c r="B442" s="3">
        <v>1</v>
      </c>
      <c r="C442" s="7">
        <v>24</v>
      </c>
      <c r="D442" s="89"/>
      <c r="E442" s="88"/>
      <c r="F442" s="88"/>
      <c r="G442" s="88"/>
      <c r="H442" s="90"/>
      <c r="J442" s="348">
        <v>0</v>
      </c>
      <c r="K442" s="348">
        <v>0</v>
      </c>
      <c r="L442" s="348">
        <v>0</v>
      </c>
      <c r="M442" s="348">
        <v>0</v>
      </c>
      <c r="N442" s="348">
        <v>0</v>
      </c>
      <c r="O442" s="349">
        <f t="shared" si="8"/>
        <v>0</v>
      </c>
    </row>
    <row r="443" spans="1:15" ht="12" customHeight="1" x14ac:dyDescent="0.15">
      <c r="A443" s="3">
        <v>21</v>
      </c>
      <c r="B443" s="3">
        <v>1</v>
      </c>
      <c r="C443" s="7">
        <v>25</v>
      </c>
      <c r="D443" s="89"/>
      <c r="E443" s="88"/>
      <c r="F443" s="88"/>
      <c r="G443" s="88"/>
      <c r="H443" s="90"/>
      <c r="J443" s="348">
        <v>0</v>
      </c>
      <c r="K443" s="348">
        <v>0</v>
      </c>
      <c r="L443" s="348">
        <v>0</v>
      </c>
      <c r="M443" s="348">
        <v>0</v>
      </c>
      <c r="N443" s="348">
        <v>0</v>
      </c>
      <c r="O443" s="349">
        <f t="shared" si="8"/>
        <v>0</v>
      </c>
    </row>
    <row r="444" spans="1:15" ht="12" customHeight="1" x14ac:dyDescent="0.15">
      <c r="A444" s="3">
        <v>21</v>
      </c>
      <c r="B444" s="3">
        <v>1</v>
      </c>
      <c r="C444" s="7">
        <v>26</v>
      </c>
      <c r="D444" s="89"/>
      <c r="E444" s="88"/>
      <c r="F444" s="88"/>
      <c r="G444" s="88"/>
      <c r="H444" s="90"/>
      <c r="J444" s="348">
        <v>0</v>
      </c>
      <c r="K444" s="348">
        <v>0</v>
      </c>
      <c r="L444" s="348">
        <v>0</v>
      </c>
      <c r="M444" s="348">
        <v>0</v>
      </c>
      <c r="N444" s="348">
        <v>0</v>
      </c>
      <c r="O444" s="349">
        <f t="shared" si="8"/>
        <v>0</v>
      </c>
    </row>
    <row r="445" spans="1:15" ht="12" customHeight="1" x14ac:dyDescent="0.15">
      <c r="A445" s="3">
        <v>21</v>
      </c>
      <c r="B445" s="3">
        <v>1</v>
      </c>
      <c r="C445" s="7">
        <v>27</v>
      </c>
      <c r="D445" s="22" t="s">
        <v>1177</v>
      </c>
      <c r="E445" s="690" t="s">
        <v>722</v>
      </c>
      <c r="F445" s="690"/>
      <c r="G445" s="690"/>
      <c r="H445" s="40"/>
      <c r="J445" s="348">
        <v>0</v>
      </c>
      <c r="K445" s="348">
        <v>30859</v>
      </c>
      <c r="L445" s="348">
        <v>27120</v>
      </c>
      <c r="M445" s="348">
        <v>33491</v>
      </c>
      <c r="N445" s="348">
        <v>39781</v>
      </c>
      <c r="O445" s="349">
        <f t="shared" si="8"/>
        <v>131251</v>
      </c>
    </row>
    <row r="446" spans="1:15" ht="12" customHeight="1" x14ac:dyDescent="0.15">
      <c r="A446" s="3">
        <v>21</v>
      </c>
      <c r="B446" s="3">
        <v>1</v>
      </c>
      <c r="C446" s="7">
        <v>28</v>
      </c>
      <c r="D446" s="22" t="s">
        <v>1092</v>
      </c>
      <c r="E446" s="772" t="s">
        <v>26</v>
      </c>
      <c r="F446" s="772"/>
      <c r="G446" s="772"/>
      <c r="H446" s="40"/>
      <c r="J446" s="348">
        <v>56168</v>
      </c>
      <c r="K446" s="348">
        <v>8634</v>
      </c>
      <c r="L446" s="348">
        <v>18676</v>
      </c>
      <c r="M446" s="348">
        <v>22364</v>
      </c>
      <c r="N446" s="348">
        <v>13405</v>
      </c>
      <c r="O446" s="349">
        <f t="shared" si="8"/>
        <v>119247</v>
      </c>
    </row>
    <row r="447" spans="1:15" ht="12" customHeight="1" x14ac:dyDescent="0.15">
      <c r="A447" s="3">
        <v>21</v>
      </c>
      <c r="B447" s="3">
        <v>1</v>
      </c>
      <c r="C447" s="7">
        <v>29</v>
      </c>
      <c r="D447" s="22" t="s">
        <v>1178</v>
      </c>
      <c r="E447" s="772" t="s">
        <v>796</v>
      </c>
      <c r="F447" s="772"/>
      <c r="G447" s="772"/>
      <c r="H447" s="40"/>
      <c r="J447" s="348">
        <v>381251</v>
      </c>
      <c r="K447" s="348">
        <v>71012</v>
      </c>
      <c r="L447" s="348">
        <v>125108</v>
      </c>
      <c r="M447" s="348">
        <v>112206</v>
      </c>
      <c r="N447" s="348">
        <v>86880</v>
      </c>
      <c r="O447" s="349">
        <f t="shared" si="8"/>
        <v>776457</v>
      </c>
    </row>
    <row r="448" spans="1:15" ht="12" customHeight="1" x14ac:dyDescent="0.15">
      <c r="A448" s="3">
        <v>21</v>
      </c>
      <c r="B448" s="3">
        <v>1</v>
      </c>
      <c r="C448" s="7">
        <v>30</v>
      </c>
      <c r="D448" s="22" t="s">
        <v>1179</v>
      </c>
      <c r="E448" s="772" t="s">
        <v>133</v>
      </c>
      <c r="F448" s="772"/>
      <c r="G448" s="772"/>
      <c r="H448" s="40"/>
      <c r="J448" s="348">
        <v>0</v>
      </c>
      <c r="K448" s="348">
        <v>0</v>
      </c>
      <c r="L448" s="348">
        <v>0</v>
      </c>
      <c r="M448" s="348">
        <v>0</v>
      </c>
      <c r="N448" s="348">
        <v>0</v>
      </c>
      <c r="O448" s="349">
        <f t="shared" si="8"/>
        <v>0</v>
      </c>
    </row>
    <row r="449" spans="1:15" ht="12" customHeight="1" x14ac:dyDescent="0.15">
      <c r="A449" s="3">
        <v>21</v>
      </c>
      <c r="B449" s="3">
        <v>1</v>
      </c>
      <c r="C449" s="7">
        <v>31</v>
      </c>
      <c r="D449" s="22" t="s">
        <v>1180</v>
      </c>
      <c r="E449" s="772" t="s">
        <v>797</v>
      </c>
      <c r="F449" s="772"/>
      <c r="G449" s="772"/>
      <c r="H449" s="40"/>
      <c r="J449" s="348">
        <v>0</v>
      </c>
      <c r="K449" s="348">
        <v>0</v>
      </c>
      <c r="L449" s="348">
        <v>0</v>
      </c>
      <c r="M449" s="348">
        <v>0</v>
      </c>
      <c r="N449" s="348">
        <v>0</v>
      </c>
      <c r="O449" s="349">
        <f t="shared" si="8"/>
        <v>0</v>
      </c>
    </row>
    <row r="450" spans="1:15" ht="12" customHeight="1" x14ac:dyDescent="0.15">
      <c r="A450" s="6">
        <v>21</v>
      </c>
      <c r="B450" s="3">
        <v>1</v>
      </c>
      <c r="C450" s="7">
        <v>32</v>
      </c>
      <c r="D450" s="22" t="s">
        <v>1181</v>
      </c>
      <c r="E450" s="772" t="s">
        <v>798</v>
      </c>
      <c r="F450" s="772"/>
      <c r="G450" s="772"/>
      <c r="H450" s="47"/>
      <c r="J450" s="348">
        <v>381251</v>
      </c>
      <c r="K450" s="348">
        <v>71012</v>
      </c>
      <c r="L450" s="348">
        <v>125108</v>
      </c>
      <c r="M450" s="348">
        <v>112206</v>
      </c>
      <c r="N450" s="348">
        <v>86880</v>
      </c>
      <c r="O450" s="349">
        <f t="shared" si="8"/>
        <v>776457</v>
      </c>
    </row>
    <row r="451" spans="1:15" ht="12" customHeight="1" x14ac:dyDescent="0.15">
      <c r="A451" s="6">
        <v>21</v>
      </c>
      <c r="B451" s="3">
        <v>2</v>
      </c>
      <c r="C451" s="7">
        <v>1</v>
      </c>
      <c r="D451" s="844" t="s">
        <v>1563</v>
      </c>
      <c r="E451" s="917" t="s">
        <v>773</v>
      </c>
      <c r="F451" s="848" t="s">
        <v>1532</v>
      </c>
      <c r="G451" s="691"/>
      <c r="H451" s="691"/>
      <c r="J451" s="356">
        <v>4163</v>
      </c>
      <c r="K451" s="356">
        <v>1850</v>
      </c>
      <c r="L451" s="356">
        <v>6291</v>
      </c>
      <c r="M451" s="356">
        <v>4558</v>
      </c>
      <c r="N451" s="356">
        <v>2343</v>
      </c>
      <c r="O451" s="349">
        <f t="shared" si="8"/>
        <v>19205</v>
      </c>
    </row>
    <row r="452" spans="1:15" ht="12" customHeight="1" x14ac:dyDescent="0.15">
      <c r="A452" s="6">
        <v>21</v>
      </c>
      <c r="B452" s="3">
        <v>2</v>
      </c>
      <c r="C452" s="7">
        <v>2</v>
      </c>
      <c r="D452" s="927"/>
      <c r="E452" s="919"/>
      <c r="F452" s="689" t="s">
        <v>1567</v>
      </c>
      <c r="G452" s="922"/>
      <c r="H452" s="922"/>
      <c r="J452" s="356">
        <v>0</v>
      </c>
      <c r="K452" s="356">
        <v>0</v>
      </c>
      <c r="L452" s="356">
        <v>0</v>
      </c>
      <c r="M452" s="356">
        <v>0</v>
      </c>
      <c r="N452" s="356">
        <v>0</v>
      </c>
      <c r="O452" s="349">
        <f t="shared" si="8"/>
        <v>0</v>
      </c>
    </row>
    <row r="453" spans="1:15" ht="12" customHeight="1" x14ac:dyDescent="0.15">
      <c r="A453" s="6">
        <v>21</v>
      </c>
      <c r="B453" s="3">
        <v>2</v>
      </c>
      <c r="C453" s="7">
        <v>3</v>
      </c>
      <c r="D453" s="927"/>
      <c r="E453" s="917" t="s">
        <v>1564</v>
      </c>
      <c r="F453" s="848" t="s">
        <v>1532</v>
      </c>
      <c r="G453" s="691"/>
      <c r="H453" s="691"/>
      <c r="J453" s="356">
        <v>1705</v>
      </c>
      <c r="K453" s="356">
        <v>1242</v>
      </c>
      <c r="L453" s="356">
        <v>4012</v>
      </c>
      <c r="M453" s="356">
        <v>2366</v>
      </c>
      <c r="N453" s="356">
        <v>1622</v>
      </c>
      <c r="O453" s="349">
        <f t="shared" si="8"/>
        <v>10947</v>
      </c>
    </row>
    <row r="454" spans="1:15" ht="12" customHeight="1" x14ac:dyDescent="0.15">
      <c r="A454" s="6">
        <v>21</v>
      </c>
      <c r="B454" s="3">
        <v>2</v>
      </c>
      <c r="C454" s="7">
        <v>4</v>
      </c>
      <c r="D454" s="927"/>
      <c r="E454" s="918"/>
      <c r="F454" s="689" t="s">
        <v>1567</v>
      </c>
      <c r="G454" s="922"/>
      <c r="H454" s="922"/>
      <c r="J454" s="356">
        <v>0</v>
      </c>
      <c r="K454" s="356">
        <v>0</v>
      </c>
      <c r="L454" s="356">
        <v>0</v>
      </c>
      <c r="M454" s="356">
        <v>0</v>
      </c>
      <c r="N454" s="356">
        <v>0</v>
      </c>
      <c r="O454" s="349">
        <f t="shared" si="8"/>
        <v>0</v>
      </c>
    </row>
    <row r="455" spans="1:15" ht="12" customHeight="1" x14ac:dyDescent="0.15">
      <c r="A455" s="6">
        <v>21</v>
      </c>
      <c r="B455" s="3">
        <v>2</v>
      </c>
      <c r="C455" s="7">
        <v>5</v>
      </c>
      <c r="D455" s="927"/>
      <c r="E455" s="919"/>
      <c r="F455" s="929" t="s">
        <v>1568</v>
      </c>
      <c r="G455" s="930"/>
      <c r="H455" s="930"/>
      <c r="J455" s="356">
        <v>0</v>
      </c>
      <c r="K455" s="356">
        <v>0</v>
      </c>
      <c r="L455" s="356">
        <v>0</v>
      </c>
      <c r="M455" s="356">
        <v>0</v>
      </c>
      <c r="N455" s="356">
        <v>0</v>
      </c>
      <c r="O455" s="349">
        <f t="shared" si="8"/>
        <v>0</v>
      </c>
    </row>
    <row r="456" spans="1:15" ht="12" customHeight="1" x14ac:dyDescent="0.15">
      <c r="A456" s="6">
        <v>21</v>
      </c>
      <c r="B456" s="3">
        <v>2</v>
      </c>
      <c r="C456" s="7">
        <v>6</v>
      </c>
      <c r="D456" s="927"/>
      <c r="E456" s="336" t="s">
        <v>1565</v>
      </c>
      <c r="F456" s="929" t="s">
        <v>1568</v>
      </c>
      <c r="G456" s="930"/>
      <c r="H456" s="930"/>
      <c r="J456" s="356">
        <v>0</v>
      </c>
      <c r="K456" s="356">
        <v>0</v>
      </c>
      <c r="L456" s="356">
        <v>0</v>
      </c>
      <c r="M456" s="356">
        <v>0</v>
      </c>
      <c r="N456" s="356">
        <v>0</v>
      </c>
      <c r="O456" s="349">
        <f t="shared" si="8"/>
        <v>0</v>
      </c>
    </row>
    <row r="457" spans="1:15" ht="12" customHeight="1" x14ac:dyDescent="0.15">
      <c r="A457" s="6">
        <v>21</v>
      </c>
      <c r="B457" s="3">
        <v>2</v>
      </c>
      <c r="C457" s="7">
        <v>7</v>
      </c>
      <c r="D457" s="927"/>
      <c r="E457" s="920" t="s">
        <v>780</v>
      </c>
      <c r="F457" s="848" t="s">
        <v>1532</v>
      </c>
      <c r="G457" s="691"/>
      <c r="H457" s="691"/>
      <c r="J457" s="356">
        <v>0</v>
      </c>
      <c r="K457" s="356">
        <v>0</v>
      </c>
      <c r="L457" s="356">
        <v>0</v>
      </c>
      <c r="M457" s="356">
        <v>0</v>
      </c>
      <c r="N457" s="356">
        <v>0</v>
      </c>
      <c r="O457" s="349">
        <f t="shared" si="8"/>
        <v>0</v>
      </c>
    </row>
    <row r="458" spans="1:15" ht="12" customHeight="1" x14ac:dyDescent="0.15">
      <c r="A458" s="6">
        <v>21</v>
      </c>
      <c r="B458" s="3">
        <v>2</v>
      </c>
      <c r="C458" s="7">
        <v>8</v>
      </c>
      <c r="D458" s="927"/>
      <c r="E458" s="921"/>
      <c r="F458" s="689" t="s">
        <v>1567</v>
      </c>
      <c r="G458" s="922"/>
      <c r="H458" s="922"/>
      <c r="J458" s="356">
        <v>0</v>
      </c>
      <c r="K458" s="356">
        <v>0</v>
      </c>
      <c r="L458" s="356">
        <v>0</v>
      </c>
      <c r="M458" s="356">
        <v>0</v>
      </c>
      <c r="N458" s="356">
        <v>0</v>
      </c>
      <c r="O458" s="349">
        <f t="shared" si="8"/>
        <v>0</v>
      </c>
    </row>
    <row r="459" spans="1:15" ht="12" customHeight="1" x14ac:dyDescent="0.15">
      <c r="A459" s="6">
        <v>21</v>
      </c>
      <c r="B459" s="3">
        <v>2</v>
      </c>
      <c r="C459" s="7">
        <v>9</v>
      </c>
      <c r="D459" s="927"/>
      <c r="E459" s="917" t="s">
        <v>1566</v>
      </c>
      <c r="F459" s="848" t="s">
        <v>1532</v>
      </c>
      <c r="G459" s="691"/>
      <c r="H459" s="691"/>
      <c r="J459" s="356">
        <v>1247</v>
      </c>
      <c r="K459" s="356">
        <v>532</v>
      </c>
      <c r="L459" s="356">
        <v>2925</v>
      </c>
      <c r="M459" s="356">
        <v>1339</v>
      </c>
      <c r="N459" s="356">
        <v>740</v>
      </c>
      <c r="O459" s="349">
        <f t="shared" si="8"/>
        <v>6783</v>
      </c>
    </row>
    <row r="460" spans="1:15" ht="12" customHeight="1" x14ac:dyDescent="0.15">
      <c r="A460" s="6">
        <v>21</v>
      </c>
      <c r="B460" s="3">
        <v>2</v>
      </c>
      <c r="C460" s="7">
        <v>10</v>
      </c>
      <c r="D460" s="927"/>
      <c r="E460" s="918"/>
      <c r="F460" s="689" t="s">
        <v>1567</v>
      </c>
      <c r="G460" s="922"/>
      <c r="H460" s="922"/>
      <c r="J460" s="356">
        <v>0</v>
      </c>
      <c r="K460" s="356">
        <v>0</v>
      </c>
      <c r="L460" s="356">
        <v>0</v>
      </c>
      <c r="M460" s="356">
        <v>0</v>
      </c>
      <c r="N460" s="356">
        <v>0</v>
      </c>
      <c r="O460" s="349">
        <f t="shared" si="8"/>
        <v>0</v>
      </c>
    </row>
    <row r="461" spans="1:15" ht="12" customHeight="1" x14ac:dyDescent="0.15">
      <c r="A461" s="6">
        <v>21</v>
      </c>
      <c r="B461" s="3">
        <v>2</v>
      </c>
      <c r="C461" s="7">
        <v>11</v>
      </c>
      <c r="D461" s="927"/>
      <c r="E461" s="919"/>
      <c r="F461" s="929" t="s">
        <v>1568</v>
      </c>
      <c r="G461" s="930"/>
      <c r="H461" s="930"/>
      <c r="J461" s="356">
        <v>0</v>
      </c>
      <c r="K461" s="356">
        <v>0</v>
      </c>
      <c r="L461" s="356">
        <v>0</v>
      </c>
      <c r="M461" s="356">
        <v>0</v>
      </c>
      <c r="N461" s="356">
        <v>0</v>
      </c>
      <c r="O461" s="349">
        <f t="shared" si="8"/>
        <v>0</v>
      </c>
    </row>
    <row r="462" spans="1:15" ht="12" customHeight="1" x14ac:dyDescent="0.15">
      <c r="A462" s="6">
        <v>21</v>
      </c>
      <c r="B462" s="3">
        <v>2</v>
      </c>
      <c r="C462" s="7">
        <v>12</v>
      </c>
      <c r="D462" s="927"/>
      <c r="E462" s="917" t="s">
        <v>106</v>
      </c>
      <c r="F462" s="848" t="s">
        <v>1532</v>
      </c>
      <c r="G462" s="691"/>
      <c r="H462" s="691"/>
      <c r="J462" s="356">
        <v>7115</v>
      </c>
      <c r="K462" s="356">
        <v>3624</v>
      </c>
      <c r="L462" s="356">
        <v>13228</v>
      </c>
      <c r="M462" s="356">
        <v>8263</v>
      </c>
      <c r="N462" s="356">
        <v>4705</v>
      </c>
      <c r="O462" s="349">
        <f t="shared" si="8"/>
        <v>36935</v>
      </c>
    </row>
    <row r="463" spans="1:15" ht="12" customHeight="1" x14ac:dyDescent="0.15">
      <c r="A463" s="6">
        <v>21</v>
      </c>
      <c r="B463" s="3">
        <v>2</v>
      </c>
      <c r="C463" s="7">
        <v>13</v>
      </c>
      <c r="D463" s="927"/>
      <c r="E463" s="918"/>
      <c r="F463" s="689" t="s">
        <v>1567</v>
      </c>
      <c r="G463" s="922"/>
      <c r="H463" s="922"/>
      <c r="J463" s="356">
        <v>0</v>
      </c>
      <c r="K463" s="356">
        <v>0</v>
      </c>
      <c r="L463" s="356">
        <v>0</v>
      </c>
      <c r="M463" s="356">
        <v>0</v>
      </c>
      <c r="N463" s="356">
        <v>0</v>
      </c>
      <c r="O463" s="349">
        <f t="shared" si="8"/>
        <v>0</v>
      </c>
    </row>
    <row r="464" spans="1:15" ht="12" customHeight="1" x14ac:dyDescent="0.15">
      <c r="A464" s="6">
        <v>21</v>
      </c>
      <c r="B464" s="3">
        <v>2</v>
      </c>
      <c r="C464" s="7">
        <v>14</v>
      </c>
      <c r="D464" s="928"/>
      <c r="E464" s="919"/>
      <c r="F464" s="929" t="s">
        <v>1568</v>
      </c>
      <c r="G464" s="930"/>
      <c r="H464" s="930"/>
      <c r="J464" s="356">
        <v>0</v>
      </c>
      <c r="K464" s="356">
        <v>0</v>
      </c>
      <c r="L464" s="356">
        <v>0</v>
      </c>
      <c r="M464" s="356">
        <v>0</v>
      </c>
      <c r="N464" s="356">
        <v>0</v>
      </c>
      <c r="O464" s="349">
        <f t="shared" si="8"/>
        <v>0</v>
      </c>
    </row>
    <row r="465" spans="1:15" s="144" customFormat="1" ht="9.9499999999999993" customHeight="1" thickBot="1" x14ac:dyDescent="0.2">
      <c r="C465" s="151"/>
      <c r="D465" s="149"/>
      <c r="E465" s="149"/>
      <c r="F465" s="149"/>
      <c r="G465" s="149"/>
      <c r="H465" s="149"/>
      <c r="I465" s="149"/>
      <c r="J465" s="372"/>
      <c r="K465" s="372"/>
      <c r="L465" s="372"/>
      <c r="M465" s="372"/>
      <c r="N465" s="372"/>
      <c r="O465" s="373">
        <f t="shared" si="8"/>
        <v>0</v>
      </c>
    </row>
    <row r="466" spans="1:15" ht="12" customHeight="1" x14ac:dyDescent="0.15">
      <c r="A466" s="92">
        <v>32</v>
      </c>
      <c r="B466" s="92">
        <v>1</v>
      </c>
      <c r="C466" s="7">
        <v>1</v>
      </c>
      <c r="D466" s="18"/>
      <c r="E466" s="18"/>
      <c r="F466" s="16" t="s">
        <v>1007</v>
      </c>
      <c r="G466" s="705" t="s">
        <v>995</v>
      </c>
      <c r="H466" s="706"/>
      <c r="J466" s="358">
        <v>0</v>
      </c>
      <c r="K466" s="358">
        <v>0</v>
      </c>
      <c r="L466" s="358">
        <v>0</v>
      </c>
      <c r="M466" s="358">
        <v>0</v>
      </c>
      <c r="N466" s="358">
        <v>0</v>
      </c>
      <c r="O466" s="360">
        <f t="shared" si="8"/>
        <v>0</v>
      </c>
    </row>
    <row r="467" spans="1:15" ht="12" customHeight="1" x14ac:dyDescent="0.15">
      <c r="A467" s="92">
        <v>32</v>
      </c>
      <c r="B467" s="92">
        <v>1</v>
      </c>
      <c r="C467" s="7">
        <v>2</v>
      </c>
      <c r="D467" s="18"/>
      <c r="E467" s="14" t="s">
        <v>878</v>
      </c>
      <c r="F467" s="10" t="s">
        <v>981</v>
      </c>
      <c r="G467" s="698" t="s">
        <v>458</v>
      </c>
      <c r="H467" s="699"/>
      <c r="J467" s="348">
        <v>1500</v>
      </c>
      <c r="K467" s="348">
        <v>347</v>
      </c>
      <c r="L467" s="348">
        <v>2404</v>
      </c>
      <c r="M467" s="348">
        <v>980</v>
      </c>
      <c r="N467" s="348">
        <v>0</v>
      </c>
      <c r="O467" s="349">
        <f t="shared" si="8"/>
        <v>5231</v>
      </c>
    </row>
    <row r="468" spans="1:15" ht="12" customHeight="1" x14ac:dyDescent="0.15">
      <c r="A468" s="92">
        <v>32</v>
      </c>
      <c r="B468" s="92">
        <v>1</v>
      </c>
      <c r="C468" s="7">
        <v>3</v>
      </c>
      <c r="D468" s="18"/>
      <c r="E468" s="14"/>
      <c r="F468" s="10" t="s">
        <v>1008</v>
      </c>
      <c r="G468" s="690" t="s">
        <v>459</v>
      </c>
      <c r="H468" s="691"/>
      <c r="J468" s="348">
        <v>0</v>
      </c>
      <c r="K468" s="348">
        <v>0</v>
      </c>
      <c r="L468" s="348">
        <v>236</v>
      </c>
      <c r="M468" s="348">
        <v>0</v>
      </c>
      <c r="N468" s="348">
        <v>0</v>
      </c>
      <c r="O468" s="349">
        <f t="shared" si="8"/>
        <v>236</v>
      </c>
    </row>
    <row r="469" spans="1:15" ht="12" customHeight="1" x14ac:dyDescent="0.15">
      <c r="A469" s="92">
        <v>32</v>
      </c>
      <c r="B469" s="92">
        <v>1</v>
      </c>
      <c r="C469" s="7">
        <v>4</v>
      </c>
      <c r="D469" s="18"/>
      <c r="E469" s="15" t="s">
        <v>885</v>
      </c>
      <c r="F469" s="10" t="s">
        <v>889</v>
      </c>
      <c r="G469" s="690" t="s">
        <v>460</v>
      </c>
      <c r="H469" s="691"/>
      <c r="J469" s="348">
        <v>0</v>
      </c>
      <c r="K469" s="348">
        <v>0</v>
      </c>
      <c r="L469" s="348">
        <v>0</v>
      </c>
      <c r="M469" s="348">
        <v>0</v>
      </c>
      <c r="N469" s="348">
        <v>0</v>
      </c>
      <c r="O469" s="349">
        <f t="shared" si="8"/>
        <v>0</v>
      </c>
    </row>
    <row r="470" spans="1:15" ht="12" customHeight="1" x14ac:dyDescent="0.15">
      <c r="A470" s="92">
        <v>32</v>
      </c>
      <c r="B470" s="92">
        <v>1</v>
      </c>
      <c r="C470" s="7">
        <v>5</v>
      </c>
      <c r="D470" s="18"/>
      <c r="E470" s="15"/>
      <c r="F470" s="10" t="s">
        <v>892</v>
      </c>
      <c r="G470" s="690" t="s">
        <v>461</v>
      </c>
      <c r="H470" s="691"/>
      <c r="J470" s="348">
        <v>22741</v>
      </c>
      <c r="K470" s="348">
        <v>6208</v>
      </c>
      <c r="L470" s="348">
        <v>5859</v>
      </c>
      <c r="M470" s="348">
        <v>5020</v>
      </c>
      <c r="N470" s="348">
        <v>0</v>
      </c>
      <c r="O470" s="349">
        <f t="shared" si="8"/>
        <v>39828</v>
      </c>
    </row>
    <row r="471" spans="1:15" ht="12" customHeight="1" x14ac:dyDescent="0.15">
      <c r="A471" s="92">
        <v>32</v>
      </c>
      <c r="B471" s="92">
        <v>1</v>
      </c>
      <c r="C471" s="7">
        <v>6</v>
      </c>
      <c r="D471" s="18"/>
      <c r="E471" s="15" t="s">
        <v>1182</v>
      </c>
      <c r="F471" s="10" t="s">
        <v>1183</v>
      </c>
      <c r="G471" s="690" t="s">
        <v>26</v>
      </c>
      <c r="H471" s="691"/>
      <c r="J471" s="348">
        <v>8993</v>
      </c>
      <c r="K471" s="348">
        <v>9489</v>
      </c>
      <c r="L471" s="348">
        <v>4063</v>
      </c>
      <c r="M471" s="348">
        <v>25162</v>
      </c>
      <c r="N471" s="348">
        <v>584</v>
      </c>
      <c r="O471" s="349">
        <f t="shared" si="8"/>
        <v>48291</v>
      </c>
    </row>
    <row r="472" spans="1:15" ht="12" customHeight="1" x14ac:dyDescent="0.15">
      <c r="A472" s="92">
        <v>32</v>
      </c>
      <c r="B472" s="92">
        <v>1</v>
      </c>
      <c r="C472" s="7">
        <v>7</v>
      </c>
      <c r="D472" s="18"/>
      <c r="E472" s="15"/>
      <c r="F472" s="31"/>
      <c r="G472" s="690" t="s">
        <v>488</v>
      </c>
      <c r="H472" s="691"/>
      <c r="J472" s="348">
        <v>33234</v>
      </c>
      <c r="K472" s="348">
        <v>16044</v>
      </c>
      <c r="L472" s="348">
        <v>12562</v>
      </c>
      <c r="M472" s="348">
        <v>31162</v>
      </c>
      <c r="N472" s="348">
        <v>584</v>
      </c>
      <c r="O472" s="349">
        <f t="shared" si="8"/>
        <v>93586</v>
      </c>
    </row>
    <row r="473" spans="1:15" ht="12" customHeight="1" x14ac:dyDescent="0.15">
      <c r="A473" s="92">
        <v>32</v>
      </c>
      <c r="B473" s="92">
        <v>1</v>
      </c>
      <c r="C473" s="7">
        <v>8</v>
      </c>
      <c r="D473" s="14"/>
      <c r="E473" s="15" t="s">
        <v>98</v>
      </c>
      <c r="F473" s="914" t="s">
        <v>1184</v>
      </c>
      <c r="G473" s="690" t="s">
        <v>392</v>
      </c>
      <c r="H473" s="691"/>
      <c r="J473" s="348">
        <v>33234</v>
      </c>
      <c r="K473" s="348">
        <v>16044</v>
      </c>
      <c r="L473" s="348">
        <v>12562</v>
      </c>
      <c r="M473" s="348">
        <v>31162</v>
      </c>
      <c r="N473" s="348">
        <v>584</v>
      </c>
      <c r="O473" s="349">
        <f t="shared" si="8"/>
        <v>93586</v>
      </c>
    </row>
    <row r="474" spans="1:15" ht="12" customHeight="1" x14ac:dyDescent="0.15">
      <c r="A474" s="92">
        <v>32</v>
      </c>
      <c r="B474" s="92">
        <v>1</v>
      </c>
      <c r="C474" s="7">
        <v>9</v>
      </c>
      <c r="D474" s="18"/>
      <c r="E474" s="15"/>
      <c r="F474" s="915"/>
      <c r="G474" s="690" t="s">
        <v>31</v>
      </c>
      <c r="H474" s="691"/>
      <c r="J474" s="348">
        <v>0</v>
      </c>
      <c r="K474" s="348">
        <v>0</v>
      </c>
      <c r="L474" s="348">
        <v>0</v>
      </c>
      <c r="M474" s="348">
        <v>0</v>
      </c>
      <c r="N474" s="348">
        <v>0</v>
      </c>
      <c r="O474" s="349">
        <f t="shared" si="8"/>
        <v>0</v>
      </c>
    </row>
    <row r="475" spans="1:15" ht="12" customHeight="1" x14ac:dyDescent="0.15">
      <c r="A475" s="92">
        <v>32</v>
      </c>
      <c r="B475" s="92">
        <v>1</v>
      </c>
      <c r="C475" s="7">
        <v>10</v>
      </c>
      <c r="D475" s="14" t="s">
        <v>1186</v>
      </c>
      <c r="E475" s="20"/>
      <c r="F475" s="916"/>
      <c r="G475" s="690" t="s">
        <v>26</v>
      </c>
      <c r="H475" s="691"/>
      <c r="J475" s="348">
        <v>0</v>
      </c>
      <c r="K475" s="348">
        <v>0</v>
      </c>
      <c r="L475" s="348">
        <v>0</v>
      </c>
      <c r="M475" s="348">
        <v>0</v>
      </c>
      <c r="N475" s="348">
        <v>0</v>
      </c>
      <c r="O475" s="349">
        <f t="shared" si="8"/>
        <v>0</v>
      </c>
    </row>
    <row r="476" spans="1:15" ht="12" customHeight="1" x14ac:dyDescent="0.15">
      <c r="A476" s="92">
        <v>32</v>
      </c>
      <c r="B476" s="92">
        <v>1</v>
      </c>
      <c r="C476" s="7">
        <v>11</v>
      </c>
      <c r="D476" s="18"/>
      <c r="E476" s="14"/>
      <c r="F476" s="10" t="s">
        <v>1007</v>
      </c>
      <c r="G476" s="690" t="s">
        <v>490</v>
      </c>
      <c r="H476" s="691"/>
      <c r="J476" s="348">
        <v>0</v>
      </c>
      <c r="K476" s="348">
        <v>0</v>
      </c>
      <c r="L476" s="348">
        <v>0</v>
      </c>
      <c r="M476" s="348">
        <v>0</v>
      </c>
      <c r="N476" s="348">
        <v>0</v>
      </c>
      <c r="O476" s="349">
        <f t="shared" si="8"/>
        <v>0</v>
      </c>
    </row>
    <row r="477" spans="1:15" ht="12" customHeight="1" x14ac:dyDescent="0.15">
      <c r="A477" s="92">
        <v>32</v>
      </c>
      <c r="B477" s="92">
        <v>1</v>
      </c>
      <c r="C477" s="7">
        <v>12</v>
      </c>
      <c r="D477" s="14"/>
      <c r="E477" s="14" t="s">
        <v>876</v>
      </c>
      <c r="F477" s="25" t="s">
        <v>981</v>
      </c>
      <c r="G477" s="696" t="s">
        <v>491</v>
      </c>
      <c r="H477" s="710"/>
      <c r="J477" s="348">
        <v>19378</v>
      </c>
      <c r="K477" s="348">
        <v>0</v>
      </c>
      <c r="L477" s="348">
        <v>0</v>
      </c>
      <c r="M477" s="348">
        <v>0</v>
      </c>
      <c r="N477" s="348">
        <v>1985</v>
      </c>
      <c r="O477" s="349">
        <f t="shared" si="8"/>
        <v>21363</v>
      </c>
    </row>
    <row r="478" spans="1:15" ht="12" customHeight="1" x14ac:dyDescent="0.15">
      <c r="A478" s="92">
        <v>32</v>
      </c>
      <c r="B478" s="92">
        <v>1</v>
      </c>
      <c r="C478" s="7">
        <v>13</v>
      </c>
      <c r="D478" s="14"/>
      <c r="E478" s="14"/>
      <c r="F478" s="16"/>
      <c r="G478" s="690" t="s">
        <v>492</v>
      </c>
      <c r="H478" s="691"/>
      <c r="J478" s="348">
        <v>19378</v>
      </c>
      <c r="K478" s="348">
        <v>0</v>
      </c>
      <c r="L478" s="348">
        <v>0</v>
      </c>
      <c r="M478" s="348">
        <v>0</v>
      </c>
      <c r="N478" s="348">
        <v>1985</v>
      </c>
      <c r="O478" s="349">
        <f t="shared" si="8"/>
        <v>21363</v>
      </c>
    </row>
    <row r="479" spans="1:15" ht="12" customHeight="1" x14ac:dyDescent="0.15">
      <c r="A479" s="92">
        <v>32</v>
      </c>
      <c r="B479" s="92">
        <v>1</v>
      </c>
      <c r="C479" s="7">
        <v>14</v>
      </c>
      <c r="D479" s="18"/>
      <c r="E479" s="15" t="s">
        <v>1187</v>
      </c>
      <c r="F479" s="10" t="s">
        <v>1008</v>
      </c>
      <c r="G479" s="690" t="s">
        <v>458</v>
      </c>
      <c r="H479" s="691"/>
      <c r="J479" s="348">
        <v>3980</v>
      </c>
      <c r="K479" s="348">
        <v>0</v>
      </c>
      <c r="L479" s="348">
        <v>0</v>
      </c>
      <c r="M479" s="348">
        <v>0</v>
      </c>
      <c r="N479" s="348">
        <v>19</v>
      </c>
      <c r="O479" s="349">
        <f t="shared" si="8"/>
        <v>3999</v>
      </c>
    </row>
    <row r="480" spans="1:15" ht="12" customHeight="1" x14ac:dyDescent="0.15">
      <c r="A480" s="92">
        <v>32</v>
      </c>
      <c r="B480" s="92">
        <v>1</v>
      </c>
      <c r="C480" s="7">
        <v>15</v>
      </c>
      <c r="D480" s="18"/>
      <c r="E480" s="15" t="s">
        <v>1188</v>
      </c>
      <c r="F480" s="10" t="s">
        <v>1009</v>
      </c>
      <c r="G480" s="690" t="s">
        <v>459</v>
      </c>
      <c r="H480" s="691"/>
      <c r="J480" s="348">
        <v>0</v>
      </c>
      <c r="K480" s="348">
        <v>0</v>
      </c>
      <c r="L480" s="348">
        <v>0</v>
      </c>
      <c r="M480" s="348">
        <v>0</v>
      </c>
      <c r="N480" s="348">
        <v>0</v>
      </c>
      <c r="O480" s="349">
        <f t="shared" si="8"/>
        <v>0</v>
      </c>
    </row>
    <row r="481" spans="1:15" ht="12" customHeight="1" x14ac:dyDescent="0.15">
      <c r="A481" s="92">
        <v>32</v>
      </c>
      <c r="B481" s="92">
        <v>1</v>
      </c>
      <c r="C481" s="7">
        <v>16</v>
      </c>
      <c r="D481" s="14" t="s">
        <v>1189</v>
      </c>
      <c r="E481" s="15" t="s">
        <v>1190</v>
      </c>
      <c r="F481" s="10" t="s">
        <v>1191</v>
      </c>
      <c r="G481" s="690" t="s">
        <v>266</v>
      </c>
      <c r="H481" s="691"/>
      <c r="J481" s="348">
        <v>2236</v>
      </c>
      <c r="K481" s="348">
        <v>0</v>
      </c>
      <c r="L481" s="348">
        <v>0</v>
      </c>
      <c r="M481" s="348">
        <v>0</v>
      </c>
      <c r="N481" s="348">
        <v>0</v>
      </c>
      <c r="O481" s="349">
        <f t="shared" si="8"/>
        <v>2236</v>
      </c>
    </row>
    <row r="482" spans="1:15" ht="12" customHeight="1" x14ac:dyDescent="0.15">
      <c r="A482" s="92">
        <v>32</v>
      </c>
      <c r="B482" s="92">
        <v>1</v>
      </c>
      <c r="C482" s="7">
        <v>17</v>
      </c>
      <c r="D482" s="14"/>
      <c r="E482" s="15" t="s">
        <v>934</v>
      </c>
      <c r="F482" s="10" t="s">
        <v>1192</v>
      </c>
      <c r="G482" s="690" t="s">
        <v>461</v>
      </c>
      <c r="H482" s="691"/>
      <c r="J482" s="348">
        <v>14424</v>
      </c>
      <c r="K482" s="348">
        <v>0</v>
      </c>
      <c r="L482" s="348">
        <v>0</v>
      </c>
      <c r="M482" s="348">
        <v>0</v>
      </c>
      <c r="N482" s="348">
        <v>7789</v>
      </c>
      <c r="O482" s="349">
        <f t="shared" si="8"/>
        <v>22213</v>
      </c>
    </row>
    <row r="483" spans="1:15" ht="12" customHeight="1" x14ac:dyDescent="0.15">
      <c r="A483" s="92">
        <v>32</v>
      </c>
      <c r="B483" s="92">
        <v>1</v>
      </c>
      <c r="C483" s="7">
        <v>18</v>
      </c>
      <c r="D483" s="14"/>
      <c r="E483" s="15" t="s">
        <v>98</v>
      </c>
      <c r="F483" s="10" t="s">
        <v>1193</v>
      </c>
      <c r="G483" s="690" t="s">
        <v>26</v>
      </c>
      <c r="H483" s="691"/>
      <c r="J483" s="348">
        <v>22675</v>
      </c>
      <c r="K483" s="348">
        <v>0</v>
      </c>
      <c r="L483" s="348">
        <v>0</v>
      </c>
      <c r="M483" s="348">
        <v>0</v>
      </c>
      <c r="N483" s="348">
        <v>73</v>
      </c>
      <c r="O483" s="349">
        <f t="shared" si="8"/>
        <v>22748</v>
      </c>
    </row>
    <row r="484" spans="1:15" ht="12" customHeight="1" x14ac:dyDescent="0.15">
      <c r="A484" s="92">
        <v>32</v>
      </c>
      <c r="B484" s="92">
        <v>1</v>
      </c>
      <c r="C484" s="7">
        <v>19</v>
      </c>
      <c r="D484" s="14"/>
      <c r="E484" s="15"/>
      <c r="F484" s="31"/>
      <c r="G484" s="690" t="s">
        <v>499</v>
      </c>
      <c r="H484" s="691"/>
      <c r="J484" s="348">
        <v>62693</v>
      </c>
      <c r="K484" s="348">
        <v>0</v>
      </c>
      <c r="L484" s="348">
        <v>0</v>
      </c>
      <c r="M484" s="348">
        <v>0</v>
      </c>
      <c r="N484" s="348">
        <v>9866</v>
      </c>
      <c r="O484" s="349">
        <f t="shared" si="8"/>
        <v>72559</v>
      </c>
    </row>
    <row r="485" spans="1:15" ht="12" customHeight="1" x14ac:dyDescent="0.15">
      <c r="A485" s="92">
        <v>32</v>
      </c>
      <c r="B485" s="92">
        <v>1</v>
      </c>
      <c r="C485" s="7">
        <v>20</v>
      </c>
      <c r="D485" s="14"/>
      <c r="E485" s="15"/>
      <c r="F485" s="914" t="s">
        <v>1184</v>
      </c>
      <c r="G485" s="690" t="s">
        <v>392</v>
      </c>
      <c r="H485" s="691"/>
      <c r="J485" s="348">
        <v>62693</v>
      </c>
      <c r="K485" s="348">
        <v>0</v>
      </c>
      <c r="L485" s="348">
        <v>0</v>
      </c>
      <c r="M485" s="348">
        <v>0</v>
      </c>
      <c r="N485" s="348">
        <v>9866</v>
      </c>
      <c r="O485" s="349">
        <f t="shared" si="8"/>
        <v>72559</v>
      </c>
    </row>
    <row r="486" spans="1:15" ht="12" customHeight="1" x14ac:dyDescent="0.15">
      <c r="A486" s="92">
        <v>32</v>
      </c>
      <c r="B486" s="92">
        <v>1</v>
      </c>
      <c r="C486" s="7">
        <v>21</v>
      </c>
      <c r="D486" s="14"/>
      <c r="E486" s="15"/>
      <c r="F486" s="915"/>
      <c r="G486" s="690" t="s">
        <v>31</v>
      </c>
      <c r="H486" s="691"/>
      <c r="J486" s="348">
        <v>0</v>
      </c>
      <c r="K486" s="348">
        <v>0</v>
      </c>
      <c r="L486" s="348">
        <v>0</v>
      </c>
      <c r="M486" s="348">
        <v>0</v>
      </c>
      <c r="N486" s="348">
        <v>0</v>
      </c>
      <c r="O486" s="349">
        <f t="shared" si="8"/>
        <v>0</v>
      </c>
    </row>
    <row r="487" spans="1:15" ht="12" customHeight="1" x14ac:dyDescent="0.15">
      <c r="A487" s="92">
        <v>32</v>
      </c>
      <c r="B487" s="92">
        <v>1</v>
      </c>
      <c r="C487" s="7">
        <v>22</v>
      </c>
      <c r="D487" s="14" t="s">
        <v>1194</v>
      </c>
      <c r="E487" s="20"/>
      <c r="F487" s="916"/>
      <c r="G487" s="690" t="s">
        <v>26</v>
      </c>
      <c r="H487" s="691"/>
      <c r="J487" s="348">
        <v>0</v>
      </c>
      <c r="K487" s="348">
        <v>0</v>
      </c>
      <c r="L487" s="348">
        <v>0</v>
      </c>
      <c r="M487" s="348">
        <v>0</v>
      </c>
      <c r="N487" s="348">
        <v>0</v>
      </c>
      <c r="O487" s="349">
        <f t="shared" si="8"/>
        <v>0</v>
      </c>
    </row>
    <row r="488" spans="1:15" ht="12" customHeight="1" x14ac:dyDescent="0.15">
      <c r="A488" s="92">
        <v>32</v>
      </c>
      <c r="B488" s="92">
        <v>1</v>
      </c>
      <c r="C488" s="7">
        <v>23</v>
      </c>
      <c r="D488" s="18"/>
      <c r="E488" s="14"/>
      <c r="F488" s="10" t="s">
        <v>1007</v>
      </c>
      <c r="G488" s="690" t="s">
        <v>490</v>
      </c>
      <c r="H488" s="691"/>
      <c r="J488" s="348">
        <v>0</v>
      </c>
      <c r="K488" s="348">
        <v>0</v>
      </c>
      <c r="L488" s="348">
        <v>0</v>
      </c>
      <c r="M488" s="348">
        <v>0</v>
      </c>
      <c r="N488" s="348">
        <v>0</v>
      </c>
      <c r="O488" s="349">
        <f t="shared" si="8"/>
        <v>0</v>
      </c>
    </row>
    <row r="489" spans="1:15" ht="12" customHeight="1" x14ac:dyDescent="0.15">
      <c r="A489" s="92">
        <v>32</v>
      </c>
      <c r="B489" s="92">
        <v>1</v>
      </c>
      <c r="C489" s="7">
        <v>24</v>
      </c>
      <c r="D489" s="18"/>
      <c r="E489" s="14" t="s">
        <v>1004</v>
      </c>
      <c r="F489" s="25" t="s">
        <v>981</v>
      </c>
      <c r="G489" s="690" t="s">
        <v>491</v>
      </c>
      <c r="H489" s="691"/>
      <c r="J489" s="348">
        <v>22301</v>
      </c>
      <c r="K489" s="348">
        <v>0</v>
      </c>
      <c r="L489" s="348">
        <v>0</v>
      </c>
      <c r="M489" s="348">
        <v>0</v>
      </c>
      <c r="N489" s="348">
        <v>0</v>
      </c>
      <c r="O489" s="349">
        <f t="shared" si="8"/>
        <v>22301</v>
      </c>
    </row>
    <row r="490" spans="1:15" ht="12" customHeight="1" x14ac:dyDescent="0.15">
      <c r="A490" s="92">
        <v>32</v>
      </c>
      <c r="B490" s="92">
        <v>1</v>
      </c>
      <c r="C490" s="7">
        <v>25</v>
      </c>
      <c r="D490" s="14"/>
      <c r="E490" s="14"/>
      <c r="F490" s="16"/>
      <c r="G490" s="690" t="s">
        <v>492</v>
      </c>
      <c r="H490" s="691"/>
      <c r="J490" s="348">
        <v>22301</v>
      </c>
      <c r="K490" s="348">
        <v>0</v>
      </c>
      <c r="L490" s="348">
        <v>0</v>
      </c>
      <c r="M490" s="348">
        <v>0</v>
      </c>
      <c r="N490" s="348">
        <v>0</v>
      </c>
      <c r="O490" s="349">
        <f t="shared" si="8"/>
        <v>22301</v>
      </c>
    </row>
    <row r="491" spans="1:15" ht="12" customHeight="1" x14ac:dyDescent="0.15">
      <c r="A491" s="92">
        <v>32</v>
      </c>
      <c r="B491" s="92">
        <v>1</v>
      </c>
      <c r="C491" s="7">
        <v>26</v>
      </c>
      <c r="D491" s="14"/>
      <c r="E491" s="15" t="s">
        <v>1195</v>
      </c>
      <c r="F491" s="10" t="s">
        <v>1008</v>
      </c>
      <c r="G491" s="690" t="s">
        <v>458</v>
      </c>
      <c r="H491" s="691"/>
      <c r="J491" s="348">
        <v>1431</v>
      </c>
      <c r="K491" s="348">
        <v>0</v>
      </c>
      <c r="L491" s="348">
        <v>0</v>
      </c>
      <c r="M491" s="348">
        <v>0</v>
      </c>
      <c r="N491" s="348">
        <v>0</v>
      </c>
      <c r="O491" s="349">
        <f t="shared" si="8"/>
        <v>1431</v>
      </c>
    </row>
    <row r="492" spans="1:15" ht="12" customHeight="1" x14ac:dyDescent="0.15">
      <c r="A492" s="92">
        <v>32</v>
      </c>
      <c r="B492" s="92">
        <v>1</v>
      </c>
      <c r="C492" s="7">
        <v>27</v>
      </c>
      <c r="D492" s="14"/>
      <c r="E492" s="15"/>
      <c r="F492" s="10" t="s">
        <v>1009</v>
      </c>
      <c r="G492" s="690" t="s">
        <v>459</v>
      </c>
      <c r="H492" s="691"/>
      <c r="J492" s="348">
        <v>0</v>
      </c>
      <c r="K492" s="348">
        <v>0</v>
      </c>
      <c r="L492" s="348">
        <v>0</v>
      </c>
      <c r="M492" s="348">
        <v>0</v>
      </c>
      <c r="N492" s="348">
        <v>0</v>
      </c>
      <c r="O492" s="349">
        <f t="shared" ref="O492:O555" si="9">SUM(J492:N492)</f>
        <v>0</v>
      </c>
    </row>
    <row r="493" spans="1:15" ht="12" customHeight="1" x14ac:dyDescent="0.15">
      <c r="A493" s="92">
        <v>32</v>
      </c>
      <c r="B493" s="92">
        <v>1</v>
      </c>
      <c r="C493" s="7">
        <v>28</v>
      </c>
      <c r="D493" s="14" t="s">
        <v>1196</v>
      </c>
      <c r="E493" s="15" t="s">
        <v>1197</v>
      </c>
      <c r="F493" s="10" t="s">
        <v>1198</v>
      </c>
      <c r="G493" s="690" t="s">
        <v>266</v>
      </c>
      <c r="H493" s="691"/>
      <c r="J493" s="348">
        <v>5641</v>
      </c>
      <c r="K493" s="348">
        <v>0</v>
      </c>
      <c r="L493" s="348">
        <v>0</v>
      </c>
      <c r="M493" s="348">
        <v>0</v>
      </c>
      <c r="N493" s="348">
        <v>0</v>
      </c>
      <c r="O493" s="349">
        <f t="shared" si="9"/>
        <v>5641</v>
      </c>
    </row>
    <row r="494" spans="1:15" ht="12" customHeight="1" x14ac:dyDescent="0.15">
      <c r="A494" s="92">
        <v>32</v>
      </c>
      <c r="B494" s="92">
        <v>1</v>
      </c>
      <c r="C494" s="7">
        <v>29</v>
      </c>
      <c r="D494" s="14"/>
      <c r="E494" s="15"/>
      <c r="F494" s="10" t="s">
        <v>1199</v>
      </c>
      <c r="G494" s="690" t="s">
        <v>461</v>
      </c>
      <c r="H494" s="691"/>
      <c r="J494" s="348">
        <v>42823</v>
      </c>
      <c r="K494" s="348">
        <v>0</v>
      </c>
      <c r="L494" s="348">
        <v>0</v>
      </c>
      <c r="M494" s="348">
        <v>0</v>
      </c>
      <c r="N494" s="348">
        <v>0</v>
      </c>
      <c r="O494" s="349">
        <f t="shared" si="9"/>
        <v>42823</v>
      </c>
    </row>
    <row r="495" spans="1:15" ht="12" customHeight="1" x14ac:dyDescent="0.15">
      <c r="A495" s="92">
        <v>32</v>
      </c>
      <c r="B495" s="92">
        <v>1</v>
      </c>
      <c r="C495" s="7">
        <v>30</v>
      </c>
      <c r="D495" s="14"/>
      <c r="E495" s="15" t="s">
        <v>1200</v>
      </c>
      <c r="F495" s="10" t="s">
        <v>1201</v>
      </c>
      <c r="G495" s="690" t="s">
        <v>26</v>
      </c>
      <c r="H495" s="691"/>
      <c r="J495" s="348">
        <v>27130</v>
      </c>
      <c r="K495" s="348">
        <v>0</v>
      </c>
      <c r="L495" s="348">
        <v>0</v>
      </c>
      <c r="M495" s="348">
        <v>0</v>
      </c>
      <c r="N495" s="348">
        <v>0</v>
      </c>
      <c r="O495" s="349">
        <f t="shared" si="9"/>
        <v>27130</v>
      </c>
    </row>
    <row r="496" spans="1:15" ht="12" customHeight="1" x14ac:dyDescent="0.15">
      <c r="A496" s="92">
        <v>32</v>
      </c>
      <c r="B496" s="92">
        <v>1</v>
      </c>
      <c r="C496" s="7">
        <v>31</v>
      </c>
      <c r="D496" s="14"/>
      <c r="E496" s="15"/>
      <c r="F496" s="31"/>
      <c r="G496" s="690" t="s">
        <v>499</v>
      </c>
      <c r="H496" s="691"/>
      <c r="J496" s="348">
        <v>99326</v>
      </c>
      <c r="K496" s="348">
        <v>0</v>
      </c>
      <c r="L496" s="348">
        <v>0</v>
      </c>
      <c r="M496" s="348">
        <v>0</v>
      </c>
      <c r="N496" s="348">
        <v>0</v>
      </c>
      <c r="O496" s="349">
        <f t="shared" si="9"/>
        <v>99326</v>
      </c>
    </row>
    <row r="497" spans="1:15" ht="12" customHeight="1" x14ac:dyDescent="0.15">
      <c r="A497" s="92">
        <v>32</v>
      </c>
      <c r="B497" s="92">
        <v>1</v>
      </c>
      <c r="C497" s="7">
        <v>32</v>
      </c>
      <c r="D497" s="14"/>
      <c r="E497" s="15" t="s">
        <v>98</v>
      </c>
      <c r="F497" s="914" t="s">
        <v>1184</v>
      </c>
      <c r="G497" s="690" t="s">
        <v>392</v>
      </c>
      <c r="H497" s="691"/>
      <c r="J497" s="348">
        <v>99326</v>
      </c>
      <c r="K497" s="348">
        <v>0</v>
      </c>
      <c r="L497" s="348">
        <v>0</v>
      </c>
      <c r="M497" s="348">
        <v>0</v>
      </c>
      <c r="N497" s="348">
        <v>0</v>
      </c>
      <c r="O497" s="349">
        <f t="shared" si="9"/>
        <v>99326</v>
      </c>
    </row>
    <row r="498" spans="1:15" ht="12" customHeight="1" x14ac:dyDescent="0.15">
      <c r="A498" s="92">
        <v>32</v>
      </c>
      <c r="B498" s="92">
        <v>1</v>
      </c>
      <c r="C498" s="7">
        <v>33</v>
      </c>
      <c r="D498" s="14"/>
      <c r="E498" s="15"/>
      <c r="F498" s="915"/>
      <c r="G498" s="690" t="s">
        <v>31</v>
      </c>
      <c r="H498" s="691"/>
      <c r="J498" s="348">
        <v>0</v>
      </c>
      <c r="K498" s="348">
        <v>0</v>
      </c>
      <c r="L498" s="348">
        <v>0</v>
      </c>
      <c r="M498" s="348">
        <v>0</v>
      </c>
      <c r="N498" s="348">
        <v>0</v>
      </c>
      <c r="O498" s="349">
        <f t="shared" si="9"/>
        <v>0</v>
      </c>
    </row>
    <row r="499" spans="1:15" ht="12" customHeight="1" x14ac:dyDescent="0.15">
      <c r="A499" s="92">
        <v>32</v>
      </c>
      <c r="B499" s="92">
        <v>1</v>
      </c>
      <c r="C499" s="7">
        <v>34</v>
      </c>
      <c r="D499" s="14" t="s">
        <v>1197</v>
      </c>
      <c r="E499" s="27"/>
      <c r="F499" s="916"/>
      <c r="G499" s="690" t="s">
        <v>26</v>
      </c>
      <c r="H499" s="691"/>
      <c r="J499" s="348">
        <v>0</v>
      </c>
      <c r="K499" s="348">
        <v>0</v>
      </c>
      <c r="L499" s="348">
        <v>0</v>
      </c>
      <c r="M499" s="348">
        <v>0</v>
      </c>
      <c r="N499" s="348">
        <v>0</v>
      </c>
      <c r="O499" s="349">
        <f t="shared" si="9"/>
        <v>0</v>
      </c>
    </row>
    <row r="500" spans="1:15" ht="12" customHeight="1" x14ac:dyDescent="0.15">
      <c r="A500" s="92">
        <v>32</v>
      </c>
      <c r="B500" s="92">
        <v>1</v>
      </c>
      <c r="C500" s="7">
        <v>35</v>
      </c>
      <c r="D500" s="14"/>
      <c r="E500" s="14"/>
      <c r="F500" s="10" t="s">
        <v>1007</v>
      </c>
      <c r="G500" s="690" t="s">
        <v>457</v>
      </c>
      <c r="H500" s="691"/>
      <c r="J500" s="348">
        <v>7115</v>
      </c>
      <c r="K500" s="348">
        <v>3624</v>
      </c>
      <c r="L500" s="348">
        <v>13228</v>
      </c>
      <c r="M500" s="348">
        <v>8263</v>
      </c>
      <c r="N500" s="348">
        <v>4705</v>
      </c>
      <c r="O500" s="349">
        <f t="shared" si="9"/>
        <v>36935</v>
      </c>
    </row>
    <row r="501" spans="1:15" ht="12" customHeight="1" x14ac:dyDescent="0.15">
      <c r="A501" s="92">
        <v>32</v>
      </c>
      <c r="B501" s="92">
        <v>1</v>
      </c>
      <c r="C501" s="7">
        <v>36</v>
      </c>
      <c r="D501" s="14"/>
      <c r="E501" s="14" t="s">
        <v>1202</v>
      </c>
      <c r="F501" s="10" t="s">
        <v>981</v>
      </c>
      <c r="G501" s="690" t="s">
        <v>341</v>
      </c>
      <c r="H501" s="691"/>
      <c r="J501" s="348">
        <v>0</v>
      </c>
      <c r="K501" s="348">
        <v>30859</v>
      </c>
      <c r="L501" s="348">
        <v>27120</v>
      </c>
      <c r="M501" s="348">
        <v>33491</v>
      </c>
      <c r="N501" s="348">
        <v>39781</v>
      </c>
      <c r="O501" s="349">
        <f t="shared" si="9"/>
        <v>131251</v>
      </c>
    </row>
    <row r="502" spans="1:15" ht="12" customHeight="1" x14ac:dyDescent="0.15">
      <c r="A502" s="92">
        <v>32</v>
      </c>
      <c r="B502" s="92">
        <v>1</v>
      </c>
      <c r="C502" s="7">
        <v>37</v>
      </c>
      <c r="D502" s="14"/>
      <c r="E502" s="18"/>
      <c r="F502" s="10" t="s">
        <v>1008</v>
      </c>
      <c r="G502" s="690" t="s">
        <v>461</v>
      </c>
      <c r="H502" s="691"/>
      <c r="J502" s="348">
        <v>18229</v>
      </c>
      <c r="K502" s="348">
        <v>0</v>
      </c>
      <c r="L502" s="348">
        <v>20240</v>
      </c>
      <c r="M502" s="348">
        <v>5852</v>
      </c>
      <c r="N502" s="348">
        <v>0</v>
      </c>
      <c r="O502" s="349">
        <f t="shared" si="9"/>
        <v>44321</v>
      </c>
    </row>
    <row r="503" spans="1:15" ht="12" customHeight="1" x14ac:dyDescent="0.15">
      <c r="A503" s="92">
        <v>32</v>
      </c>
      <c r="B503" s="92">
        <v>1</v>
      </c>
      <c r="C503" s="7">
        <v>38</v>
      </c>
      <c r="D503" s="14"/>
      <c r="E503" s="15" t="s">
        <v>1203</v>
      </c>
      <c r="F503" s="10" t="s">
        <v>1009</v>
      </c>
      <c r="G503" s="690" t="s">
        <v>26</v>
      </c>
      <c r="H503" s="691"/>
      <c r="J503" s="348">
        <v>7855</v>
      </c>
      <c r="K503" s="348">
        <v>0</v>
      </c>
      <c r="L503" s="348">
        <v>18676</v>
      </c>
      <c r="M503" s="348">
        <v>0</v>
      </c>
      <c r="N503" s="348">
        <v>13371</v>
      </c>
      <c r="O503" s="349">
        <f t="shared" si="9"/>
        <v>39902</v>
      </c>
    </row>
    <row r="504" spans="1:15" ht="12" customHeight="1" x14ac:dyDescent="0.15">
      <c r="A504" s="92">
        <v>32</v>
      </c>
      <c r="B504" s="92">
        <v>1</v>
      </c>
      <c r="C504" s="7">
        <v>39</v>
      </c>
      <c r="D504" s="14"/>
      <c r="E504" s="15" t="s">
        <v>1204</v>
      </c>
      <c r="F504" s="31"/>
      <c r="G504" s="690" t="s">
        <v>513</v>
      </c>
      <c r="H504" s="691"/>
      <c r="J504" s="348">
        <v>33199</v>
      </c>
      <c r="K504" s="348">
        <v>34483</v>
      </c>
      <c r="L504" s="348">
        <v>79264</v>
      </c>
      <c r="M504" s="348">
        <v>47606</v>
      </c>
      <c r="N504" s="348">
        <v>57857</v>
      </c>
      <c r="O504" s="349">
        <f t="shared" si="9"/>
        <v>252409</v>
      </c>
    </row>
    <row r="505" spans="1:15" ht="12" customHeight="1" x14ac:dyDescent="0.15">
      <c r="A505" s="92">
        <v>32</v>
      </c>
      <c r="B505" s="92">
        <v>1</v>
      </c>
      <c r="C505" s="7">
        <v>40</v>
      </c>
      <c r="D505" s="14" t="s">
        <v>98</v>
      </c>
      <c r="E505" s="15" t="s">
        <v>1205</v>
      </c>
      <c r="F505" s="914" t="s">
        <v>1184</v>
      </c>
      <c r="G505" s="690" t="s">
        <v>392</v>
      </c>
      <c r="H505" s="691"/>
      <c r="J505" s="348">
        <v>33199</v>
      </c>
      <c r="K505" s="348">
        <v>34483</v>
      </c>
      <c r="L505" s="348">
        <v>79264</v>
      </c>
      <c r="M505" s="348">
        <v>47606</v>
      </c>
      <c r="N505" s="348">
        <v>57857</v>
      </c>
      <c r="O505" s="349">
        <f t="shared" si="9"/>
        <v>252409</v>
      </c>
    </row>
    <row r="506" spans="1:15" ht="12" customHeight="1" x14ac:dyDescent="0.15">
      <c r="A506" s="92">
        <v>32</v>
      </c>
      <c r="B506" s="92">
        <v>1</v>
      </c>
      <c r="C506" s="7">
        <v>41</v>
      </c>
      <c r="D506" s="14"/>
      <c r="E506" s="15"/>
      <c r="F506" s="915"/>
      <c r="G506" s="708" t="s">
        <v>31</v>
      </c>
      <c r="H506" s="709"/>
      <c r="J506" s="348">
        <v>0</v>
      </c>
      <c r="K506" s="348">
        <v>0</v>
      </c>
      <c r="L506" s="348">
        <v>0</v>
      </c>
      <c r="M506" s="348">
        <v>0</v>
      </c>
      <c r="N506" s="348">
        <v>0</v>
      </c>
      <c r="O506" s="349">
        <f t="shared" si="9"/>
        <v>0</v>
      </c>
    </row>
    <row r="507" spans="1:15" ht="12" customHeight="1" x14ac:dyDescent="0.15">
      <c r="A507" s="92">
        <v>32</v>
      </c>
      <c r="B507" s="92">
        <v>1</v>
      </c>
      <c r="C507" s="7">
        <v>42</v>
      </c>
      <c r="D507" s="14"/>
      <c r="E507" s="18"/>
      <c r="F507" s="915"/>
      <c r="G507" s="696" t="s">
        <v>26</v>
      </c>
      <c r="H507" s="710"/>
      <c r="J507" s="348">
        <v>0</v>
      </c>
      <c r="K507" s="348">
        <v>0</v>
      </c>
      <c r="L507" s="348">
        <v>0</v>
      </c>
      <c r="M507" s="348">
        <v>0</v>
      </c>
      <c r="N507" s="348">
        <v>0</v>
      </c>
      <c r="O507" s="349">
        <f t="shared" si="9"/>
        <v>0</v>
      </c>
    </row>
    <row r="508" spans="1:15" ht="12" customHeight="1" x14ac:dyDescent="0.15">
      <c r="A508" s="92">
        <v>32</v>
      </c>
      <c r="B508" s="92">
        <v>1</v>
      </c>
      <c r="C508" s="7">
        <v>43</v>
      </c>
      <c r="D508" s="14"/>
      <c r="E508" s="689" t="s">
        <v>1206</v>
      </c>
      <c r="F508" s="711"/>
      <c r="G508" s="711"/>
      <c r="H508" s="691"/>
      <c r="J508" s="348">
        <v>228452</v>
      </c>
      <c r="K508" s="348">
        <v>50527</v>
      </c>
      <c r="L508" s="348">
        <v>91826</v>
      </c>
      <c r="M508" s="348">
        <v>78768</v>
      </c>
      <c r="N508" s="348">
        <v>68307</v>
      </c>
      <c r="O508" s="349">
        <f t="shared" si="9"/>
        <v>517880</v>
      </c>
    </row>
    <row r="509" spans="1:15" ht="12" customHeight="1" x14ac:dyDescent="0.15">
      <c r="A509" s="92">
        <v>32</v>
      </c>
      <c r="B509" s="92">
        <v>1</v>
      </c>
      <c r="C509" s="7">
        <v>44</v>
      </c>
      <c r="D509" s="14"/>
      <c r="E509" s="14"/>
      <c r="F509" s="689" t="s">
        <v>392</v>
      </c>
      <c r="G509" s="691"/>
      <c r="H509" s="691"/>
      <c r="J509" s="348">
        <v>228452</v>
      </c>
      <c r="K509" s="348">
        <v>50527</v>
      </c>
      <c r="L509" s="348">
        <v>91826</v>
      </c>
      <c r="M509" s="348">
        <v>78768</v>
      </c>
      <c r="N509" s="348">
        <v>68307</v>
      </c>
      <c r="O509" s="349">
        <f t="shared" si="9"/>
        <v>517880</v>
      </c>
    </row>
    <row r="510" spans="1:15" ht="12" customHeight="1" x14ac:dyDescent="0.15">
      <c r="A510" s="92">
        <v>32</v>
      </c>
      <c r="B510" s="92">
        <v>1</v>
      </c>
      <c r="C510" s="7">
        <v>45</v>
      </c>
      <c r="D510" s="14"/>
      <c r="E510" s="14" t="s">
        <v>1207</v>
      </c>
      <c r="F510" s="689" t="s">
        <v>31</v>
      </c>
      <c r="G510" s="691"/>
      <c r="H510" s="691"/>
      <c r="J510" s="348">
        <v>0</v>
      </c>
      <c r="K510" s="348">
        <v>0</v>
      </c>
      <c r="L510" s="348">
        <v>0</v>
      </c>
      <c r="M510" s="348">
        <v>0</v>
      </c>
      <c r="N510" s="348">
        <v>0</v>
      </c>
      <c r="O510" s="349">
        <f t="shared" si="9"/>
        <v>0</v>
      </c>
    </row>
    <row r="511" spans="1:15" ht="12" customHeight="1" x14ac:dyDescent="0.15">
      <c r="A511" s="92">
        <v>32</v>
      </c>
      <c r="B511" s="92">
        <v>1</v>
      </c>
      <c r="C511" s="7">
        <v>46</v>
      </c>
      <c r="D511" s="14"/>
      <c r="E511" s="14" t="s">
        <v>106</v>
      </c>
      <c r="F511" s="689" t="s">
        <v>13</v>
      </c>
      <c r="G511" s="691"/>
      <c r="H511" s="691"/>
      <c r="J511" s="348">
        <v>0</v>
      </c>
      <c r="K511" s="348">
        <v>0</v>
      </c>
      <c r="L511" s="348">
        <v>0</v>
      </c>
      <c r="M511" s="348">
        <v>0</v>
      </c>
      <c r="N511" s="348">
        <v>0</v>
      </c>
      <c r="O511" s="349">
        <f t="shared" si="9"/>
        <v>0</v>
      </c>
    </row>
    <row r="512" spans="1:15" ht="12" customHeight="1" x14ac:dyDescent="0.15">
      <c r="A512" s="92">
        <v>32</v>
      </c>
      <c r="B512" s="92">
        <v>1</v>
      </c>
      <c r="C512" s="7">
        <v>47</v>
      </c>
      <c r="D512" s="14"/>
      <c r="E512" s="14" t="s">
        <v>1208</v>
      </c>
      <c r="F512" s="689" t="s">
        <v>16</v>
      </c>
      <c r="G512" s="691"/>
      <c r="H512" s="691"/>
      <c r="J512" s="348">
        <v>0</v>
      </c>
      <c r="K512" s="348">
        <v>0</v>
      </c>
      <c r="L512" s="348">
        <v>0</v>
      </c>
      <c r="M512" s="348">
        <v>0</v>
      </c>
      <c r="N512" s="348">
        <v>0</v>
      </c>
      <c r="O512" s="349">
        <f t="shared" si="9"/>
        <v>0</v>
      </c>
    </row>
    <row r="513" spans="1:15" ht="12" customHeight="1" x14ac:dyDescent="0.15">
      <c r="A513" s="92">
        <v>32</v>
      </c>
      <c r="B513" s="92">
        <v>1</v>
      </c>
      <c r="C513" s="7">
        <v>48</v>
      </c>
      <c r="D513" s="14"/>
      <c r="E513" s="14" t="s">
        <v>926</v>
      </c>
      <c r="F513" s="689" t="s">
        <v>17</v>
      </c>
      <c r="G513" s="691"/>
      <c r="H513" s="691"/>
      <c r="J513" s="348">
        <v>0</v>
      </c>
      <c r="K513" s="348">
        <v>0</v>
      </c>
      <c r="L513" s="348">
        <v>0</v>
      </c>
      <c r="M513" s="348">
        <v>0</v>
      </c>
      <c r="N513" s="348">
        <v>0</v>
      </c>
      <c r="O513" s="349">
        <f t="shared" si="9"/>
        <v>0</v>
      </c>
    </row>
    <row r="514" spans="1:15" ht="12" customHeight="1" x14ac:dyDescent="0.15">
      <c r="A514" s="92">
        <v>32</v>
      </c>
      <c r="B514" s="92">
        <v>1</v>
      </c>
      <c r="C514" s="7">
        <v>49</v>
      </c>
      <c r="D514" s="14"/>
      <c r="E514" s="14" t="s">
        <v>930</v>
      </c>
      <c r="F514" s="689" t="s">
        <v>18</v>
      </c>
      <c r="G514" s="691"/>
      <c r="H514" s="691"/>
      <c r="J514" s="348">
        <v>0</v>
      </c>
      <c r="K514" s="348">
        <v>0</v>
      </c>
      <c r="L514" s="348">
        <v>0</v>
      </c>
      <c r="M514" s="348">
        <v>0</v>
      </c>
      <c r="N514" s="348">
        <v>0</v>
      </c>
      <c r="O514" s="349">
        <f t="shared" si="9"/>
        <v>0</v>
      </c>
    </row>
    <row r="515" spans="1:15" ht="12" customHeight="1" x14ac:dyDescent="0.15">
      <c r="A515" s="92">
        <v>32</v>
      </c>
      <c r="B515" s="92">
        <v>1</v>
      </c>
      <c r="C515" s="7">
        <v>50</v>
      </c>
      <c r="D515" s="13"/>
      <c r="E515" s="14"/>
      <c r="F515" s="689" t="s">
        <v>26</v>
      </c>
      <c r="G515" s="691"/>
      <c r="H515" s="691"/>
      <c r="J515" s="348">
        <v>0</v>
      </c>
      <c r="K515" s="348">
        <v>0</v>
      </c>
      <c r="L515" s="348">
        <v>0</v>
      </c>
      <c r="M515" s="348">
        <v>0</v>
      </c>
      <c r="N515" s="348">
        <v>0</v>
      </c>
      <c r="O515" s="349">
        <f t="shared" si="9"/>
        <v>0</v>
      </c>
    </row>
    <row r="516" spans="1:15" ht="12" customHeight="1" x14ac:dyDescent="0.15">
      <c r="A516" s="92">
        <v>32</v>
      </c>
      <c r="B516" s="92">
        <v>1</v>
      </c>
      <c r="C516" s="7">
        <v>51</v>
      </c>
      <c r="D516" s="14"/>
      <c r="E516" s="10" t="s">
        <v>878</v>
      </c>
      <c r="F516" s="690" t="s">
        <v>1209</v>
      </c>
      <c r="G516" s="691"/>
      <c r="H516" s="691"/>
      <c r="J516" s="348">
        <v>152799</v>
      </c>
      <c r="K516" s="348">
        <v>20485</v>
      </c>
      <c r="L516" s="348">
        <v>33282</v>
      </c>
      <c r="M516" s="348">
        <v>33438</v>
      </c>
      <c r="N516" s="348">
        <v>18573</v>
      </c>
      <c r="O516" s="349">
        <f t="shared" si="9"/>
        <v>258577</v>
      </c>
    </row>
    <row r="517" spans="1:15" ht="12" customHeight="1" x14ac:dyDescent="0.15">
      <c r="A517" s="92">
        <v>32</v>
      </c>
      <c r="B517" s="92">
        <v>1</v>
      </c>
      <c r="C517" s="7">
        <v>52</v>
      </c>
      <c r="D517" s="14"/>
      <c r="E517" s="25" t="s">
        <v>926</v>
      </c>
      <c r="F517" s="689" t="s">
        <v>392</v>
      </c>
      <c r="G517" s="691"/>
      <c r="H517" s="691"/>
      <c r="J517" s="348">
        <v>0</v>
      </c>
      <c r="K517" s="348">
        <v>0</v>
      </c>
      <c r="L517" s="348">
        <v>0</v>
      </c>
      <c r="M517" s="348">
        <v>2892</v>
      </c>
      <c r="N517" s="348">
        <v>0</v>
      </c>
      <c r="O517" s="349">
        <f t="shared" si="9"/>
        <v>2892</v>
      </c>
    </row>
    <row r="518" spans="1:15" ht="12" customHeight="1" x14ac:dyDescent="0.15">
      <c r="A518" s="92">
        <v>32</v>
      </c>
      <c r="B518" s="92">
        <v>1</v>
      </c>
      <c r="C518" s="7">
        <v>53</v>
      </c>
      <c r="D518" s="14" t="s">
        <v>1210</v>
      </c>
      <c r="E518" s="14"/>
      <c r="F518" s="689" t="s">
        <v>31</v>
      </c>
      <c r="G518" s="691"/>
      <c r="H518" s="691"/>
      <c r="J518" s="348">
        <v>0</v>
      </c>
      <c r="K518" s="348">
        <v>871</v>
      </c>
      <c r="L518" s="348">
        <v>70</v>
      </c>
      <c r="M518" s="348">
        <v>0</v>
      </c>
      <c r="N518" s="348">
        <v>0</v>
      </c>
      <c r="O518" s="349">
        <f t="shared" si="9"/>
        <v>941</v>
      </c>
    </row>
    <row r="519" spans="1:15" ht="12" customHeight="1" x14ac:dyDescent="0.15">
      <c r="A519" s="92">
        <v>32</v>
      </c>
      <c r="B519" s="92">
        <v>1</v>
      </c>
      <c r="C519" s="7">
        <v>54</v>
      </c>
      <c r="D519" s="14"/>
      <c r="E519" s="14"/>
      <c r="F519" s="689" t="s">
        <v>18</v>
      </c>
      <c r="G519" s="691"/>
      <c r="H519" s="691"/>
      <c r="J519" s="348">
        <v>0</v>
      </c>
      <c r="K519" s="348">
        <v>0</v>
      </c>
      <c r="L519" s="348">
        <v>0</v>
      </c>
      <c r="M519" s="348">
        <v>0</v>
      </c>
      <c r="N519" s="348">
        <v>0</v>
      </c>
      <c r="O519" s="349">
        <f t="shared" si="9"/>
        <v>0</v>
      </c>
    </row>
    <row r="520" spans="1:15" ht="12" customHeight="1" x14ac:dyDescent="0.15">
      <c r="A520" s="92">
        <v>32</v>
      </c>
      <c r="B520" s="92">
        <v>1</v>
      </c>
      <c r="C520" s="7">
        <v>55</v>
      </c>
      <c r="D520" s="14"/>
      <c r="E520" s="14"/>
      <c r="F520" s="689" t="s">
        <v>1357</v>
      </c>
      <c r="G520" s="691"/>
      <c r="H520" s="691"/>
      <c r="J520" s="348">
        <v>41408</v>
      </c>
      <c r="K520" s="348">
        <v>11943</v>
      </c>
      <c r="L520" s="348">
        <v>0</v>
      </c>
      <c r="M520" s="348">
        <v>0</v>
      </c>
      <c r="N520" s="348">
        <v>4477</v>
      </c>
      <c r="O520" s="349">
        <f t="shared" si="9"/>
        <v>57828</v>
      </c>
    </row>
    <row r="521" spans="1:15" ht="12" customHeight="1" x14ac:dyDescent="0.15">
      <c r="A521" s="92">
        <v>32</v>
      </c>
      <c r="B521" s="92">
        <v>1</v>
      </c>
      <c r="C521" s="7">
        <v>56</v>
      </c>
      <c r="D521" s="14"/>
      <c r="E521" s="14"/>
      <c r="F521" s="689" t="s">
        <v>79</v>
      </c>
      <c r="G521" s="691"/>
      <c r="H521" s="691"/>
      <c r="J521" s="348">
        <v>108289</v>
      </c>
      <c r="K521" s="348">
        <v>6704</v>
      </c>
      <c r="L521" s="348">
        <v>30544</v>
      </c>
      <c r="M521" s="348">
        <v>27808</v>
      </c>
      <c r="N521" s="348">
        <v>13423</v>
      </c>
      <c r="O521" s="349">
        <f t="shared" si="9"/>
        <v>186768</v>
      </c>
    </row>
    <row r="522" spans="1:15" ht="12" customHeight="1" x14ac:dyDescent="0.15">
      <c r="A522" s="92">
        <v>32</v>
      </c>
      <c r="B522" s="92">
        <v>1</v>
      </c>
      <c r="C522" s="7">
        <v>57</v>
      </c>
      <c r="D522" s="14"/>
      <c r="E522" s="16" t="s">
        <v>930</v>
      </c>
      <c r="F522" s="689" t="s">
        <v>26</v>
      </c>
      <c r="G522" s="691"/>
      <c r="H522" s="691"/>
      <c r="J522" s="348">
        <v>3102</v>
      </c>
      <c r="K522" s="348">
        <v>967</v>
      </c>
      <c r="L522" s="348">
        <v>2668</v>
      </c>
      <c r="M522" s="348">
        <v>2738</v>
      </c>
      <c r="N522" s="348">
        <v>673</v>
      </c>
      <c r="O522" s="349">
        <f t="shared" si="9"/>
        <v>10148</v>
      </c>
    </row>
    <row r="523" spans="1:15" ht="12" customHeight="1" x14ac:dyDescent="0.15">
      <c r="A523" s="92">
        <v>32</v>
      </c>
      <c r="B523" s="92">
        <v>1</v>
      </c>
      <c r="C523" s="7">
        <v>58</v>
      </c>
      <c r="D523" s="14"/>
      <c r="E523" s="10" t="s">
        <v>876</v>
      </c>
      <c r="F523" s="690" t="s">
        <v>565</v>
      </c>
      <c r="G523" s="691"/>
      <c r="H523" s="691"/>
      <c r="J523" s="348">
        <v>426947</v>
      </c>
      <c r="K523" s="348">
        <v>71060</v>
      </c>
      <c r="L523" s="348">
        <v>131257</v>
      </c>
      <c r="M523" s="348">
        <v>116031</v>
      </c>
      <c r="N523" s="348">
        <v>69035</v>
      </c>
      <c r="O523" s="349">
        <f t="shared" si="9"/>
        <v>814330</v>
      </c>
    </row>
    <row r="524" spans="1:15" ht="12" customHeight="1" x14ac:dyDescent="0.15">
      <c r="A524" s="92">
        <v>32</v>
      </c>
      <c r="B524" s="92">
        <v>1</v>
      </c>
      <c r="C524" s="7">
        <v>59</v>
      </c>
      <c r="D524" s="14" t="s">
        <v>1019</v>
      </c>
      <c r="E524" s="14" t="s">
        <v>926</v>
      </c>
      <c r="F524" s="689" t="s">
        <v>392</v>
      </c>
      <c r="G524" s="691"/>
      <c r="H524" s="691"/>
      <c r="J524" s="348">
        <v>0</v>
      </c>
      <c r="K524" s="348">
        <v>0</v>
      </c>
      <c r="L524" s="348">
        <v>493</v>
      </c>
      <c r="M524" s="348">
        <v>659</v>
      </c>
      <c r="N524" s="348">
        <v>0</v>
      </c>
      <c r="O524" s="349">
        <f t="shared" si="9"/>
        <v>1152</v>
      </c>
    </row>
    <row r="525" spans="1:15" ht="12" customHeight="1" thickBot="1" x14ac:dyDescent="0.2">
      <c r="A525" s="133">
        <v>32</v>
      </c>
      <c r="B525" s="92">
        <v>1</v>
      </c>
      <c r="C525" s="7">
        <v>60</v>
      </c>
      <c r="D525" s="14"/>
      <c r="E525" s="14"/>
      <c r="F525" s="701" t="s">
        <v>395</v>
      </c>
      <c r="G525" s="702"/>
      <c r="H525" s="703"/>
      <c r="J525" s="374">
        <v>0</v>
      </c>
      <c r="K525" s="374">
        <v>4743</v>
      </c>
      <c r="L525" s="374">
        <v>885</v>
      </c>
      <c r="M525" s="374">
        <v>0</v>
      </c>
      <c r="N525" s="374">
        <v>0</v>
      </c>
      <c r="O525" s="368">
        <f t="shared" si="9"/>
        <v>5628</v>
      </c>
    </row>
    <row r="526" spans="1:15" s="123" customFormat="1" ht="12" customHeight="1" x14ac:dyDescent="0.15">
      <c r="A526" s="130">
        <v>32</v>
      </c>
      <c r="B526" s="130">
        <v>2</v>
      </c>
      <c r="C526" s="131">
        <v>1</v>
      </c>
      <c r="D526" s="125"/>
      <c r="E526" s="125"/>
      <c r="F526" s="704" t="s">
        <v>18</v>
      </c>
      <c r="G526" s="705"/>
      <c r="H526" s="706"/>
      <c r="I526" s="132"/>
      <c r="J526" s="369">
        <v>0</v>
      </c>
      <c r="K526" s="369">
        <v>0</v>
      </c>
      <c r="L526" s="369">
        <v>0</v>
      </c>
      <c r="M526" s="369">
        <v>0</v>
      </c>
      <c r="N526" s="369">
        <v>0</v>
      </c>
      <c r="O526" s="365">
        <f t="shared" si="9"/>
        <v>0</v>
      </c>
    </row>
    <row r="527" spans="1:15" ht="12" customHeight="1" x14ac:dyDescent="0.15">
      <c r="A527" s="92">
        <v>32</v>
      </c>
      <c r="B527" s="92">
        <v>2</v>
      </c>
      <c r="C527" s="7">
        <v>2</v>
      </c>
      <c r="D527" s="14"/>
      <c r="E527" s="14"/>
      <c r="F527" s="689" t="s">
        <v>1357</v>
      </c>
      <c r="G527" s="690"/>
      <c r="H527" s="691"/>
      <c r="J527" s="348">
        <v>79911</v>
      </c>
      <c r="K527" s="348">
        <v>14597</v>
      </c>
      <c r="L527" s="348">
        <v>0</v>
      </c>
      <c r="M527" s="348">
        <v>0</v>
      </c>
      <c r="N527" s="348">
        <v>16844</v>
      </c>
      <c r="O527" s="349">
        <f t="shared" si="9"/>
        <v>111352</v>
      </c>
    </row>
    <row r="528" spans="1:15" ht="12" customHeight="1" x14ac:dyDescent="0.15">
      <c r="A528" s="92">
        <v>32</v>
      </c>
      <c r="B528" s="92">
        <v>2</v>
      </c>
      <c r="C528" s="7">
        <v>3</v>
      </c>
      <c r="D528" s="14"/>
      <c r="E528" s="14"/>
      <c r="F528" s="689" t="s">
        <v>79</v>
      </c>
      <c r="G528" s="690"/>
      <c r="H528" s="691"/>
      <c r="J528" s="348">
        <v>302577</v>
      </c>
      <c r="K528" s="348">
        <v>45051</v>
      </c>
      <c r="L528" s="348">
        <v>115224</v>
      </c>
      <c r="M528" s="348">
        <v>96498</v>
      </c>
      <c r="N528" s="348">
        <v>49319</v>
      </c>
      <c r="O528" s="349">
        <f t="shared" si="9"/>
        <v>608669</v>
      </c>
    </row>
    <row r="529" spans="1:15" ht="12" customHeight="1" x14ac:dyDescent="0.15">
      <c r="A529" s="92">
        <v>32</v>
      </c>
      <c r="B529" s="92">
        <v>2</v>
      </c>
      <c r="C529" s="7">
        <v>4</v>
      </c>
      <c r="D529" s="14"/>
      <c r="E529" s="16" t="s">
        <v>930</v>
      </c>
      <c r="F529" s="689" t="s">
        <v>504</v>
      </c>
      <c r="G529" s="690"/>
      <c r="H529" s="691"/>
      <c r="J529" s="348">
        <v>44459</v>
      </c>
      <c r="K529" s="348">
        <v>6669</v>
      </c>
      <c r="L529" s="348">
        <v>14655</v>
      </c>
      <c r="M529" s="348">
        <v>18874</v>
      </c>
      <c r="N529" s="348">
        <v>2872</v>
      </c>
      <c r="O529" s="349">
        <f t="shared" si="9"/>
        <v>87529</v>
      </c>
    </row>
    <row r="530" spans="1:15" ht="12" customHeight="1" x14ac:dyDescent="0.15">
      <c r="A530" s="92">
        <v>32</v>
      </c>
      <c r="B530" s="92">
        <v>2</v>
      </c>
      <c r="C530" s="7">
        <v>5</v>
      </c>
      <c r="D530" s="14"/>
      <c r="E530" s="117"/>
      <c r="F530" s="376"/>
      <c r="G530" s="707"/>
      <c r="H530" s="694"/>
      <c r="J530" s="348">
        <v>0</v>
      </c>
      <c r="K530" s="348">
        <v>0</v>
      </c>
      <c r="L530" s="348">
        <v>0</v>
      </c>
      <c r="M530" s="348">
        <v>0</v>
      </c>
      <c r="N530" s="348">
        <v>0</v>
      </c>
      <c r="O530" s="349">
        <f t="shared" si="9"/>
        <v>0</v>
      </c>
    </row>
    <row r="531" spans="1:15" ht="12" customHeight="1" x14ac:dyDescent="0.15">
      <c r="A531" s="92">
        <v>32</v>
      </c>
      <c r="B531" s="92">
        <v>2</v>
      </c>
      <c r="C531" s="7">
        <v>6</v>
      </c>
      <c r="D531" s="14"/>
      <c r="E531" s="327" t="s">
        <v>67</v>
      </c>
      <c r="F531" s="696" t="s">
        <v>1358</v>
      </c>
      <c r="G531" s="696"/>
      <c r="H531" s="694"/>
      <c r="J531" s="348">
        <v>0</v>
      </c>
      <c r="K531" s="348">
        <v>0</v>
      </c>
      <c r="L531" s="348">
        <v>0</v>
      </c>
      <c r="M531" s="348">
        <v>0</v>
      </c>
      <c r="N531" s="348">
        <v>0</v>
      </c>
      <c r="O531" s="349">
        <f t="shared" si="9"/>
        <v>0</v>
      </c>
    </row>
    <row r="532" spans="1:15" ht="12" customHeight="1" x14ac:dyDescent="0.15">
      <c r="A532" s="92">
        <v>32</v>
      </c>
      <c r="B532" s="92">
        <v>2</v>
      </c>
      <c r="C532" s="7">
        <v>7</v>
      </c>
      <c r="D532" s="14" t="s">
        <v>1027</v>
      </c>
      <c r="E532" s="689" t="s">
        <v>1211</v>
      </c>
      <c r="F532" s="690"/>
      <c r="G532" s="690"/>
      <c r="H532" s="691"/>
      <c r="J532" s="348">
        <v>579746</v>
      </c>
      <c r="K532" s="348">
        <v>91545</v>
      </c>
      <c r="L532" s="348">
        <v>164539</v>
      </c>
      <c r="M532" s="348">
        <v>149469</v>
      </c>
      <c r="N532" s="348">
        <v>87608</v>
      </c>
      <c r="O532" s="349">
        <f t="shared" si="9"/>
        <v>1072907</v>
      </c>
    </row>
    <row r="533" spans="1:15" ht="12" customHeight="1" x14ac:dyDescent="0.15">
      <c r="A533" s="92">
        <v>32</v>
      </c>
      <c r="B533" s="92">
        <v>2</v>
      </c>
      <c r="C533" s="7">
        <v>8</v>
      </c>
      <c r="D533" s="14"/>
      <c r="E533" s="14" t="s">
        <v>1207</v>
      </c>
      <c r="F533" s="695" t="s">
        <v>394</v>
      </c>
      <c r="G533" s="696"/>
      <c r="H533" s="694"/>
      <c r="J533" s="348">
        <v>0</v>
      </c>
      <c r="K533" s="348">
        <v>0</v>
      </c>
      <c r="L533" s="348">
        <v>493</v>
      </c>
      <c r="M533" s="348">
        <v>3551</v>
      </c>
      <c r="N533" s="348">
        <v>0</v>
      </c>
      <c r="O533" s="349">
        <f t="shared" si="9"/>
        <v>4044</v>
      </c>
    </row>
    <row r="534" spans="1:15" ht="12" customHeight="1" x14ac:dyDescent="0.15">
      <c r="A534" s="92">
        <v>32</v>
      </c>
      <c r="B534" s="92">
        <v>2</v>
      </c>
      <c r="C534" s="7">
        <v>9</v>
      </c>
      <c r="D534" s="14"/>
      <c r="E534" s="14" t="s">
        <v>106</v>
      </c>
      <c r="F534" s="689" t="s">
        <v>395</v>
      </c>
      <c r="G534" s="690"/>
      <c r="H534" s="691"/>
      <c r="J534" s="348">
        <v>0</v>
      </c>
      <c r="K534" s="348">
        <v>5614</v>
      </c>
      <c r="L534" s="348">
        <v>955</v>
      </c>
      <c r="M534" s="348">
        <v>0</v>
      </c>
      <c r="N534" s="348">
        <v>0</v>
      </c>
      <c r="O534" s="349">
        <f t="shared" si="9"/>
        <v>6569</v>
      </c>
    </row>
    <row r="535" spans="1:15" ht="12" customHeight="1" x14ac:dyDescent="0.15">
      <c r="A535" s="92">
        <v>32</v>
      </c>
      <c r="B535" s="92">
        <v>2</v>
      </c>
      <c r="C535" s="7">
        <v>10</v>
      </c>
      <c r="D535" s="14" t="s">
        <v>98</v>
      </c>
      <c r="E535" s="14" t="s">
        <v>1122</v>
      </c>
      <c r="F535" s="697" t="s">
        <v>18</v>
      </c>
      <c r="G535" s="698"/>
      <c r="H535" s="699"/>
      <c r="J535" s="348">
        <v>0</v>
      </c>
      <c r="K535" s="348">
        <v>0</v>
      </c>
      <c r="L535" s="348">
        <v>0</v>
      </c>
      <c r="M535" s="348">
        <v>0</v>
      </c>
      <c r="N535" s="348">
        <v>0</v>
      </c>
      <c r="O535" s="349">
        <f t="shared" si="9"/>
        <v>0</v>
      </c>
    </row>
    <row r="536" spans="1:15" ht="12" customHeight="1" x14ac:dyDescent="0.15">
      <c r="A536" s="92">
        <v>32</v>
      </c>
      <c r="B536" s="92">
        <v>2</v>
      </c>
      <c r="C536" s="7">
        <v>11</v>
      </c>
      <c r="D536" s="14"/>
      <c r="E536" s="14" t="s">
        <v>926</v>
      </c>
      <c r="F536" s="689" t="s">
        <v>1357</v>
      </c>
      <c r="G536" s="690"/>
      <c r="H536" s="691"/>
      <c r="J536" s="348">
        <v>121319</v>
      </c>
      <c r="K536" s="348">
        <v>26540</v>
      </c>
      <c r="L536" s="348">
        <v>0</v>
      </c>
      <c r="M536" s="348">
        <v>0</v>
      </c>
      <c r="N536" s="348">
        <v>21321</v>
      </c>
      <c r="O536" s="349">
        <f t="shared" si="9"/>
        <v>169180</v>
      </c>
    </row>
    <row r="537" spans="1:15" ht="12" customHeight="1" x14ac:dyDescent="0.15">
      <c r="A537" s="92">
        <v>32</v>
      </c>
      <c r="B537" s="92">
        <v>2</v>
      </c>
      <c r="C537" s="7">
        <v>12</v>
      </c>
      <c r="D537" s="14"/>
      <c r="E537" s="14"/>
      <c r="F537" s="689" t="s">
        <v>79</v>
      </c>
      <c r="G537" s="690"/>
      <c r="H537" s="691"/>
      <c r="J537" s="348">
        <v>410866</v>
      </c>
      <c r="K537" s="348">
        <v>51755</v>
      </c>
      <c r="L537" s="348">
        <v>145768</v>
      </c>
      <c r="M537" s="348">
        <v>124306</v>
      </c>
      <c r="N537" s="348">
        <v>62742</v>
      </c>
      <c r="O537" s="349">
        <f t="shared" si="9"/>
        <v>795437</v>
      </c>
    </row>
    <row r="538" spans="1:15" ht="12" customHeight="1" x14ac:dyDescent="0.15">
      <c r="A538" s="92">
        <v>32</v>
      </c>
      <c r="B538" s="92">
        <v>2</v>
      </c>
      <c r="C538" s="7">
        <v>13</v>
      </c>
      <c r="D538" s="16"/>
      <c r="E538" s="16" t="s">
        <v>930</v>
      </c>
      <c r="F538" s="695" t="s">
        <v>504</v>
      </c>
      <c r="G538" s="696"/>
      <c r="H538" s="694"/>
      <c r="J538" s="348">
        <v>47561</v>
      </c>
      <c r="K538" s="348">
        <v>7636</v>
      </c>
      <c r="L538" s="348">
        <v>17323</v>
      </c>
      <c r="M538" s="348">
        <v>21612</v>
      </c>
      <c r="N538" s="348">
        <v>3545</v>
      </c>
      <c r="O538" s="349">
        <f t="shared" si="9"/>
        <v>97677</v>
      </c>
    </row>
    <row r="539" spans="1:15" ht="12" customHeight="1" x14ac:dyDescent="0.15">
      <c r="A539" s="92">
        <v>32</v>
      </c>
      <c r="B539" s="92">
        <v>2</v>
      </c>
      <c r="C539" s="7">
        <v>14</v>
      </c>
      <c r="D539" s="117"/>
      <c r="E539" s="170"/>
      <c r="F539" s="118"/>
      <c r="G539" s="700"/>
      <c r="H539" s="691"/>
      <c r="J539" s="348">
        <v>0</v>
      </c>
      <c r="K539" s="348">
        <v>0</v>
      </c>
      <c r="L539" s="348">
        <v>0</v>
      </c>
      <c r="M539" s="348">
        <v>0</v>
      </c>
      <c r="N539" s="348">
        <v>0</v>
      </c>
      <c r="O539" s="349">
        <f t="shared" si="9"/>
        <v>0</v>
      </c>
    </row>
    <row r="540" spans="1:15" ht="12" customHeight="1" x14ac:dyDescent="0.15">
      <c r="A540" s="92">
        <v>32</v>
      </c>
      <c r="B540" s="92">
        <v>2</v>
      </c>
      <c r="C540" s="7">
        <v>15</v>
      </c>
      <c r="D540" s="695" t="s">
        <v>1212</v>
      </c>
      <c r="E540" s="696"/>
      <c r="F540" s="696"/>
      <c r="G540" s="696"/>
      <c r="H540" s="694"/>
      <c r="J540" s="348">
        <v>808198</v>
      </c>
      <c r="K540" s="348">
        <v>142072</v>
      </c>
      <c r="L540" s="348">
        <v>256365</v>
      </c>
      <c r="M540" s="348">
        <v>228237</v>
      </c>
      <c r="N540" s="348">
        <v>155915</v>
      </c>
      <c r="O540" s="349">
        <f t="shared" si="9"/>
        <v>1590787</v>
      </c>
    </row>
    <row r="541" spans="1:15" ht="12" customHeight="1" x14ac:dyDescent="0.15">
      <c r="A541" s="92">
        <v>32</v>
      </c>
      <c r="B541" s="92">
        <v>2</v>
      </c>
      <c r="C541" s="7">
        <v>16</v>
      </c>
      <c r="D541" s="909" t="s">
        <v>1213</v>
      </c>
      <c r="E541" s="910"/>
      <c r="F541" s="689" t="s">
        <v>1185</v>
      </c>
      <c r="G541" s="690"/>
      <c r="H541" s="691"/>
      <c r="J541" s="348">
        <v>228452</v>
      </c>
      <c r="K541" s="348">
        <v>50527</v>
      </c>
      <c r="L541" s="348">
        <v>92319</v>
      </c>
      <c r="M541" s="348">
        <v>82319</v>
      </c>
      <c r="N541" s="348">
        <v>68307</v>
      </c>
      <c r="O541" s="349">
        <f t="shared" si="9"/>
        <v>521924</v>
      </c>
    </row>
    <row r="542" spans="1:15" ht="12" customHeight="1" x14ac:dyDescent="0.15">
      <c r="A542" s="92">
        <v>32</v>
      </c>
      <c r="B542" s="92">
        <v>2</v>
      </c>
      <c r="C542" s="7">
        <v>17</v>
      </c>
      <c r="D542" s="911"/>
      <c r="E542" s="912"/>
      <c r="F542" s="689" t="s">
        <v>31</v>
      </c>
      <c r="G542" s="690"/>
      <c r="H542" s="691"/>
      <c r="J542" s="348">
        <v>0</v>
      </c>
      <c r="K542" s="348">
        <v>5614</v>
      </c>
      <c r="L542" s="348">
        <v>955</v>
      </c>
      <c r="M542" s="348">
        <v>0</v>
      </c>
      <c r="N542" s="348">
        <v>0</v>
      </c>
      <c r="O542" s="349">
        <f t="shared" si="9"/>
        <v>6569</v>
      </c>
    </row>
    <row r="543" spans="1:15" ht="12" customHeight="1" x14ac:dyDescent="0.15">
      <c r="A543" s="152">
        <v>32</v>
      </c>
      <c r="B543" s="92">
        <v>2</v>
      </c>
      <c r="C543" s="7">
        <v>18</v>
      </c>
      <c r="D543" s="911"/>
      <c r="E543" s="912"/>
      <c r="F543" s="689" t="s">
        <v>26</v>
      </c>
      <c r="G543" s="690"/>
      <c r="H543" s="691"/>
      <c r="J543" s="348">
        <v>579746</v>
      </c>
      <c r="K543" s="348">
        <v>85931</v>
      </c>
      <c r="L543" s="348">
        <v>163091</v>
      </c>
      <c r="M543" s="348">
        <v>145918</v>
      </c>
      <c r="N543" s="348">
        <v>87608</v>
      </c>
      <c r="O543" s="349">
        <f t="shared" si="9"/>
        <v>1062294</v>
      </c>
    </row>
    <row r="544" spans="1:15" ht="12" customHeight="1" x14ac:dyDescent="0.15">
      <c r="A544" s="92">
        <v>32</v>
      </c>
      <c r="B544" s="92">
        <v>2</v>
      </c>
      <c r="C544" s="7">
        <v>19</v>
      </c>
      <c r="D544" s="168"/>
      <c r="E544" s="169"/>
      <c r="F544" s="377"/>
      <c r="G544" s="376"/>
      <c r="H544" s="119"/>
      <c r="I544" s="119"/>
      <c r="J544" s="348">
        <v>0</v>
      </c>
      <c r="K544" s="348">
        <v>0</v>
      </c>
      <c r="L544" s="348">
        <v>0</v>
      </c>
      <c r="M544" s="348">
        <v>0</v>
      </c>
      <c r="N544" s="348">
        <v>0</v>
      </c>
      <c r="O544" s="349">
        <f t="shared" si="9"/>
        <v>0</v>
      </c>
    </row>
    <row r="545" spans="1:15" ht="12" customHeight="1" x14ac:dyDescent="0.15">
      <c r="A545" s="152">
        <v>32</v>
      </c>
      <c r="B545" s="92">
        <v>2</v>
      </c>
      <c r="C545" s="7">
        <v>20</v>
      </c>
      <c r="D545" s="153"/>
      <c r="E545" s="154"/>
      <c r="F545" s="155"/>
      <c r="G545" s="156"/>
      <c r="H545" s="378"/>
      <c r="I545" s="119"/>
      <c r="J545" s="348">
        <v>0</v>
      </c>
      <c r="K545" s="348">
        <v>0</v>
      </c>
      <c r="L545" s="348">
        <v>0</v>
      </c>
      <c r="M545" s="348">
        <v>0</v>
      </c>
      <c r="N545" s="348">
        <v>0</v>
      </c>
      <c r="O545" s="349">
        <f t="shared" si="9"/>
        <v>0</v>
      </c>
    </row>
    <row r="546" spans="1:15" ht="12" customHeight="1" x14ac:dyDescent="0.15">
      <c r="A546" s="152">
        <v>32</v>
      </c>
      <c r="B546" s="92">
        <v>2</v>
      </c>
      <c r="C546" s="7">
        <v>21</v>
      </c>
      <c r="D546" s="153"/>
      <c r="E546" s="154"/>
      <c r="F546" s="155"/>
      <c r="G546" s="156"/>
      <c r="H546" s="378"/>
      <c r="I546" s="119"/>
      <c r="J546" s="348">
        <v>0</v>
      </c>
      <c r="K546" s="348">
        <v>0</v>
      </c>
      <c r="L546" s="348">
        <v>0</v>
      </c>
      <c r="M546" s="348">
        <v>0</v>
      </c>
      <c r="N546" s="348">
        <v>0</v>
      </c>
      <c r="O546" s="349">
        <f t="shared" si="9"/>
        <v>0</v>
      </c>
    </row>
    <row r="547" spans="1:15" ht="12" customHeight="1" x14ac:dyDescent="0.15">
      <c r="A547" s="152">
        <v>32</v>
      </c>
      <c r="B547" s="92">
        <v>2</v>
      </c>
      <c r="C547" s="7">
        <v>22</v>
      </c>
      <c r="D547" s="153"/>
      <c r="E547" s="154"/>
      <c r="F547" s="155"/>
      <c r="G547" s="156"/>
      <c r="H547" s="378"/>
      <c r="I547" s="119"/>
      <c r="J547" s="348">
        <v>0</v>
      </c>
      <c r="K547" s="348">
        <v>0</v>
      </c>
      <c r="L547" s="348">
        <v>0</v>
      </c>
      <c r="M547" s="348">
        <v>0</v>
      </c>
      <c r="N547" s="348">
        <v>0</v>
      </c>
      <c r="O547" s="349">
        <f t="shared" si="9"/>
        <v>0</v>
      </c>
    </row>
    <row r="548" spans="1:15" ht="12" customHeight="1" x14ac:dyDescent="0.15">
      <c r="A548" s="152">
        <v>32</v>
      </c>
      <c r="B548" s="92">
        <v>2</v>
      </c>
      <c r="C548" s="7">
        <v>23</v>
      </c>
      <c r="D548" s="157"/>
      <c r="E548" s="158"/>
      <c r="F548" s="155"/>
      <c r="G548" s="156"/>
      <c r="H548" s="119"/>
      <c r="I548" s="119"/>
      <c r="J548" s="348">
        <v>0</v>
      </c>
      <c r="K548" s="348">
        <v>0</v>
      </c>
      <c r="L548" s="348">
        <v>0</v>
      </c>
      <c r="M548" s="348">
        <v>0</v>
      </c>
      <c r="N548" s="348">
        <v>0</v>
      </c>
      <c r="O548" s="349">
        <f t="shared" si="9"/>
        <v>0</v>
      </c>
    </row>
    <row r="549" spans="1:15" ht="12" customHeight="1" x14ac:dyDescent="0.15">
      <c r="A549" s="133">
        <v>32</v>
      </c>
      <c r="B549" s="92">
        <v>2</v>
      </c>
      <c r="C549" s="7">
        <v>24</v>
      </c>
      <c r="D549" s="692" t="s">
        <v>1400</v>
      </c>
      <c r="E549" s="693"/>
      <c r="F549" s="693"/>
      <c r="G549" s="693"/>
      <c r="H549" s="694"/>
      <c r="I549" s="81"/>
      <c r="J549" s="348">
        <v>227028</v>
      </c>
      <c r="K549" s="348">
        <v>46049</v>
      </c>
      <c r="L549" s="348">
        <v>59668</v>
      </c>
      <c r="M549" s="348">
        <v>80419</v>
      </c>
      <c r="N549" s="348">
        <v>44992</v>
      </c>
      <c r="O549" s="349">
        <f t="shared" si="9"/>
        <v>458156</v>
      </c>
    </row>
    <row r="550" spans="1:15" s="77" customFormat="1" ht="12" customHeight="1" x14ac:dyDescent="0.15">
      <c r="A550" s="93"/>
      <c r="B550" s="93"/>
      <c r="C550" s="91"/>
      <c r="D550" s="94"/>
      <c r="E550" s="95"/>
      <c r="F550" s="861"/>
      <c r="G550" s="862"/>
      <c r="H550" s="78"/>
      <c r="I550" s="78"/>
      <c r="J550" s="351"/>
      <c r="K550" s="351"/>
      <c r="L550" s="351"/>
      <c r="M550" s="351"/>
      <c r="N550" s="351"/>
      <c r="O550" s="352">
        <f t="shared" si="9"/>
        <v>0</v>
      </c>
    </row>
    <row r="551" spans="1:15" ht="12" customHeight="1" x14ac:dyDescent="0.15">
      <c r="A551" s="3">
        <v>33</v>
      </c>
      <c r="B551" s="3">
        <v>1</v>
      </c>
      <c r="C551" s="3">
        <v>1</v>
      </c>
      <c r="D551" s="18"/>
      <c r="E551" s="14" t="s">
        <v>878</v>
      </c>
      <c r="F551" s="698" t="s">
        <v>1214</v>
      </c>
      <c r="G551" s="698"/>
      <c r="H551" s="698"/>
      <c r="I551" s="698"/>
      <c r="J551" s="348">
        <v>4</v>
      </c>
      <c r="K551" s="348">
        <v>4</v>
      </c>
      <c r="L551" s="348">
        <v>4</v>
      </c>
      <c r="M551" s="348">
        <v>2</v>
      </c>
      <c r="N551" s="348">
        <v>4</v>
      </c>
      <c r="O551" s="349">
        <f t="shared" si="9"/>
        <v>18</v>
      </c>
    </row>
    <row r="552" spans="1:15" ht="12" customHeight="1" x14ac:dyDescent="0.15">
      <c r="A552" s="3">
        <v>33</v>
      </c>
      <c r="B552" s="3">
        <v>1</v>
      </c>
      <c r="C552" s="3">
        <v>2</v>
      </c>
      <c r="D552" s="14"/>
      <c r="E552" s="56"/>
      <c r="F552" s="34"/>
      <c r="G552" s="29"/>
      <c r="H552" s="64"/>
      <c r="I552" s="64"/>
      <c r="J552" s="348">
        <v>994</v>
      </c>
      <c r="K552" s="348">
        <v>911</v>
      </c>
      <c r="L552" s="348">
        <v>650</v>
      </c>
      <c r="M552" s="348">
        <v>465</v>
      </c>
      <c r="N552" s="348">
        <v>659</v>
      </c>
      <c r="O552" s="349">
        <f t="shared" si="9"/>
        <v>3679</v>
      </c>
    </row>
    <row r="553" spans="1:15" ht="12" customHeight="1" x14ac:dyDescent="0.15">
      <c r="A553" s="3">
        <v>33</v>
      </c>
      <c r="B553" s="3">
        <v>1</v>
      </c>
      <c r="C553" s="3">
        <v>3</v>
      </c>
      <c r="D553" s="14" t="s">
        <v>1215</v>
      </c>
      <c r="E553" s="10" t="s">
        <v>1216</v>
      </c>
      <c r="F553" s="690" t="s">
        <v>1217</v>
      </c>
      <c r="G553" s="690"/>
      <c r="H553" s="690"/>
      <c r="I553" s="690"/>
      <c r="J553" s="348">
        <v>23000</v>
      </c>
      <c r="K553" s="348">
        <v>23006</v>
      </c>
      <c r="L553" s="348">
        <v>23000</v>
      </c>
      <c r="M553" s="348">
        <v>20000</v>
      </c>
      <c r="N553" s="348">
        <v>20000</v>
      </c>
      <c r="O553" s="349">
        <f t="shared" si="9"/>
        <v>109006</v>
      </c>
    </row>
    <row r="554" spans="1:15" ht="12" customHeight="1" x14ac:dyDescent="0.15">
      <c r="A554" s="3">
        <v>33</v>
      </c>
      <c r="B554" s="3">
        <v>1</v>
      </c>
      <c r="C554" s="3">
        <v>4</v>
      </c>
      <c r="D554" s="14" t="s">
        <v>1218</v>
      </c>
      <c r="E554" s="14" t="s">
        <v>911</v>
      </c>
      <c r="F554" s="10" t="s">
        <v>1022</v>
      </c>
      <c r="G554" s="690" t="s">
        <v>1219</v>
      </c>
      <c r="H554" s="690"/>
      <c r="I554" s="690"/>
      <c r="J554" s="348">
        <v>4</v>
      </c>
      <c r="K554" s="348">
        <v>5</v>
      </c>
      <c r="L554" s="348">
        <v>3</v>
      </c>
      <c r="M554" s="348">
        <v>0</v>
      </c>
      <c r="N554" s="348">
        <v>0</v>
      </c>
      <c r="O554" s="349">
        <f t="shared" si="9"/>
        <v>12</v>
      </c>
    </row>
    <row r="555" spans="1:15" ht="12" customHeight="1" x14ac:dyDescent="0.15">
      <c r="A555" s="3">
        <v>33</v>
      </c>
      <c r="B555" s="3">
        <v>1</v>
      </c>
      <c r="C555" s="3">
        <v>5</v>
      </c>
      <c r="D555" s="14"/>
      <c r="E555" s="14" t="s">
        <v>1220</v>
      </c>
      <c r="F555" s="10" t="s">
        <v>1221</v>
      </c>
      <c r="G555" s="817" t="s">
        <v>1222</v>
      </c>
      <c r="H555" s="817"/>
      <c r="I555" s="817"/>
      <c r="J555" s="348">
        <v>143</v>
      </c>
      <c r="K555" s="348">
        <v>187</v>
      </c>
      <c r="L555" s="348">
        <v>121</v>
      </c>
      <c r="M555" s="348">
        <v>0</v>
      </c>
      <c r="N555" s="348">
        <v>0</v>
      </c>
      <c r="O555" s="349">
        <f t="shared" si="9"/>
        <v>451</v>
      </c>
    </row>
    <row r="556" spans="1:15" ht="12" customHeight="1" x14ac:dyDescent="0.15">
      <c r="A556" s="3">
        <v>33</v>
      </c>
      <c r="B556" s="3">
        <v>1</v>
      </c>
      <c r="C556" s="3">
        <v>6</v>
      </c>
      <c r="D556" s="14"/>
      <c r="E556" s="14" t="s">
        <v>1223</v>
      </c>
      <c r="F556" s="10" t="s">
        <v>1045</v>
      </c>
      <c r="G556" s="817" t="s">
        <v>1224</v>
      </c>
      <c r="H556" s="817"/>
      <c r="I556" s="817"/>
      <c r="J556" s="348">
        <v>220</v>
      </c>
      <c r="K556" s="348">
        <v>242</v>
      </c>
      <c r="L556" s="348">
        <v>143</v>
      </c>
      <c r="M556" s="348">
        <v>0</v>
      </c>
      <c r="N556" s="348">
        <v>0</v>
      </c>
      <c r="O556" s="349">
        <f t="shared" ref="O556:O619" si="10">SUM(J556:N556)</f>
        <v>605</v>
      </c>
    </row>
    <row r="557" spans="1:15" ht="12" customHeight="1" x14ac:dyDescent="0.15">
      <c r="A557" s="3">
        <v>33</v>
      </c>
      <c r="B557" s="3">
        <v>1</v>
      </c>
      <c r="C557" s="3">
        <v>7</v>
      </c>
      <c r="D557" s="14"/>
      <c r="E557" s="16" t="s">
        <v>1225</v>
      </c>
      <c r="F557" s="16" t="s">
        <v>1226</v>
      </c>
      <c r="G557" s="690" t="s">
        <v>1227</v>
      </c>
      <c r="H557" s="690"/>
      <c r="I557" s="690"/>
      <c r="J557" s="348">
        <v>15</v>
      </c>
      <c r="K557" s="348">
        <v>13</v>
      </c>
      <c r="L557" s="348">
        <v>12</v>
      </c>
      <c r="M557" s="348">
        <v>0</v>
      </c>
      <c r="N557" s="348">
        <v>0</v>
      </c>
      <c r="O557" s="349">
        <f t="shared" si="10"/>
        <v>40</v>
      </c>
    </row>
    <row r="558" spans="1:15" ht="12" customHeight="1" x14ac:dyDescent="0.15">
      <c r="A558" s="3">
        <v>33</v>
      </c>
      <c r="B558" s="3">
        <v>1</v>
      </c>
      <c r="C558" s="3">
        <v>8</v>
      </c>
      <c r="D558" s="14"/>
      <c r="E558" s="10" t="s">
        <v>1228</v>
      </c>
      <c r="F558" s="690" t="s">
        <v>1229</v>
      </c>
      <c r="G558" s="690"/>
      <c r="H558" s="690"/>
      <c r="I558" s="690"/>
      <c r="J558" s="348">
        <v>100</v>
      </c>
      <c r="K558" s="348">
        <v>100</v>
      </c>
      <c r="L558" s="348">
        <v>100</v>
      </c>
      <c r="M558" s="348">
        <v>100</v>
      </c>
      <c r="N558" s="348">
        <v>100</v>
      </c>
      <c r="O558" s="349">
        <f t="shared" si="10"/>
        <v>500</v>
      </c>
    </row>
    <row r="559" spans="1:15" ht="12" customHeight="1" x14ac:dyDescent="0.15">
      <c r="A559" s="3">
        <v>33</v>
      </c>
      <c r="B559" s="3">
        <v>1</v>
      </c>
      <c r="C559" s="3">
        <v>9</v>
      </c>
      <c r="D559" s="14"/>
      <c r="E559" s="14" t="s">
        <v>1230</v>
      </c>
      <c r="F559" s="698" t="s">
        <v>1231</v>
      </c>
      <c r="G559" s="698"/>
      <c r="H559" s="698"/>
      <c r="I559" s="698"/>
      <c r="J559" s="348">
        <v>23400</v>
      </c>
      <c r="K559" s="348">
        <v>23400</v>
      </c>
      <c r="L559" s="348">
        <v>23400</v>
      </c>
      <c r="M559" s="348">
        <v>23400</v>
      </c>
      <c r="N559" s="348">
        <v>23400</v>
      </c>
      <c r="O559" s="349">
        <f t="shared" si="10"/>
        <v>117000</v>
      </c>
    </row>
    <row r="560" spans="1:15" ht="12" customHeight="1" x14ac:dyDescent="0.15">
      <c r="A560" s="3">
        <v>33</v>
      </c>
      <c r="B560" s="3">
        <v>1</v>
      </c>
      <c r="C560" s="3">
        <v>10</v>
      </c>
      <c r="D560" s="14"/>
      <c r="E560" s="16"/>
      <c r="F560" s="32"/>
      <c r="G560" s="32"/>
      <c r="H560" s="32"/>
      <c r="I560" s="332"/>
      <c r="J560" s="348">
        <v>200</v>
      </c>
      <c r="K560" s="348">
        <v>1000</v>
      </c>
      <c r="L560" s="348">
        <v>1200</v>
      </c>
      <c r="M560" s="348">
        <v>200</v>
      </c>
      <c r="N560" s="348">
        <v>1000</v>
      </c>
      <c r="O560" s="349">
        <f t="shared" si="10"/>
        <v>3600</v>
      </c>
    </row>
    <row r="561" spans="1:15" ht="12" customHeight="1" x14ac:dyDescent="0.15">
      <c r="A561" s="3">
        <v>33</v>
      </c>
      <c r="B561" s="3">
        <v>1</v>
      </c>
      <c r="C561" s="3">
        <v>11</v>
      </c>
      <c r="D561" s="14"/>
      <c r="E561" s="10" t="s">
        <v>1232</v>
      </c>
      <c r="F561" s="690" t="s">
        <v>1233</v>
      </c>
      <c r="G561" s="690"/>
      <c r="H561" s="690"/>
      <c r="I561" s="690"/>
      <c r="J561" s="348">
        <v>4100401</v>
      </c>
      <c r="K561" s="348">
        <v>4250401</v>
      </c>
      <c r="L561" s="348">
        <v>4051001</v>
      </c>
      <c r="M561" s="348">
        <v>4180601</v>
      </c>
      <c r="N561" s="348">
        <v>4090624</v>
      </c>
      <c r="O561" s="349">
        <f t="shared" si="10"/>
        <v>20673028</v>
      </c>
    </row>
    <row r="562" spans="1:15" ht="12" customHeight="1" x14ac:dyDescent="0.15">
      <c r="A562" s="3">
        <v>33</v>
      </c>
      <c r="B562" s="3">
        <v>1</v>
      </c>
      <c r="C562" s="3">
        <v>12</v>
      </c>
      <c r="D562" s="14"/>
      <c r="E562" s="10" t="s">
        <v>1234</v>
      </c>
      <c r="F562" s="690" t="s">
        <v>321</v>
      </c>
      <c r="G562" s="690"/>
      <c r="H562" s="690"/>
      <c r="I562" s="690"/>
      <c r="J562" s="348">
        <v>0</v>
      </c>
      <c r="K562" s="348">
        <v>4220401</v>
      </c>
      <c r="L562" s="348">
        <v>0</v>
      </c>
      <c r="M562" s="348">
        <v>4020401</v>
      </c>
      <c r="N562" s="348">
        <v>0</v>
      </c>
      <c r="O562" s="349">
        <f t="shared" si="10"/>
        <v>8240802</v>
      </c>
    </row>
    <row r="563" spans="1:15" ht="12" customHeight="1" x14ac:dyDescent="0.15">
      <c r="A563" s="3">
        <v>33</v>
      </c>
      <c r="B563" s="3">
        <v>1</v>
      </c>
      <c r="C563" s="3">
        <v>13</v>
      </c>
      <c r="D563" s="14"/>
      <c r="E563" s="14" t="s">
        <v>1235</v>
      </c>
      <c r="F563" s="10" t="s">
        <v>1236</v>
      </c>
      <c r="G563" s="690" t="s">
        <v>1237</v>
      </c>
      <c r="H563" s="690"/>
      <c r="I563" s="690"/>
      <c r="J563" s="348">
        <v>2640</v>
      </c>
      <c r="K563" s="348">
        <v>3850</v>
      </c>
      <c r="L563" s="348">
        <v>2420</v>
      </c>
      <c r="M563" s="348">
        <v>3300</v>
      </c>
      <c r="N563" s="348">
        <v>2921</v>
      </c>
      <c r="O563" s="349">
        <f t="shared" si="10"/>
        <v>15131</v>
      </c>
    </row>
    <row r="564" spans="1:15" ht="12" customHeight="1" x14ac:dyDescent="0.15">
      <c r="A564" s="3">
        <v>33</v>
      </c>
      <c r="B564" s="3">
        <v>1</v>
      </c>
      <c r="C564" s="3">
        <v>14</v>
      </c>
      <c r="D564" s="14"/>
      <c r="E564" s="14" t="s">
        <v>1238</v>
      </c>
      <c r="F564" s="10" t="s">
        <v>1239</v>
      </c>
      <c r="G564" s="690" t="s">
        <v>1240</v>
      </c>
      <c r="H564" s="690"/>
      <c r="I564" s="690"/>
      <c r="J564" s="348">
        <v>16940</v>
      </c>
      <c r="K564" s="348">
        <v>22000</v>
      </c>
      <c r="L564" s="348">
        <v>12870</v>
      </c>
      <c r="M564" s="348">
        <v>16500</v>
      </c>
      <c r="N564" s="348">
        <v>15401</v>
      </c>
      <c r="O564" s="349">
        <f t="shared" si="10"/>
        <v>83711</v>
      </c>
    </row>
    <row r="565" spans="1:15" ht="12" customHeight="1" x14ac:dyDescent="0.15">
      <c r="A565" s="3">
        <v>33</v>
      </c>
      <c r="B565" s="3">
        <v>1</v>
      </c>
      <c r="C565" s="3">
        <v>15</v>
      </c>
      <c r="D565" s="14" t="s">
        <v>1241</v>
      </c>
      <c r="E565" s="14" t="s">
        <v>1242</v>
      </c>
      <c r="F565" s="10" t="s">
        <v>1243</v>
      </c>
      <c r="G565" s="690" t="s">
        <v>1240</v>
      </c>
      <c r="H565" s="690"/>
      <c r="I565" s="690"/>
      <c r="J565" s="348">
        <v>104940</v>
      </c>
      <c r="K565" s="348">
        <v>118800</v>
      </c>
      <c r="L565" s="348">
        <v>70070</v>
      </c>
      <c r="M565" s="348">
        <v>82500</v>
      </c>
      <c r="N565" s="348">
        <v>77801</v>
      </c>
      <c r="O565" s="349">
        <f t="shared" si="10"/>
        <v>454111</v>
      </c>
    </row>
    <row r="566" spans="1:15" ht="12" customHeight="1" x14ac:dyDescent="0.15">
      <c r="A566" s="3">
        <v>33</v>
      </c>
      <c r="B566" s="3">
        <v>1</v>
      </c>
      <c r="C566" s="3">
        <v>16</v>
      </c>
      <c r="D566" s="14"/>
      <c r="E566" s="14" t="s">
        <v>1241</v>
      </c>
      <c r="F566" s="10" t="s">
        <v>1047</v>
      </c>
      <c r="G566" s="690" t="s">
        <v>1240</v>
      </c>
      <c r="H566" s="690"/>
      <c r="I566" s="690"/>
      <c r="J566" s="348">
        <v>214940</v>
      </c>
      <c r="K566" s="348">
        <v>239800</v>
      </c>
      <c r="L566" s="348">
        <v>141570</v>
      </c>
      <c r="M566" s="348">
        <v>165000</v>
      </c>
      <c r="N566" s="348">
        <v>155801</v>
      </c>
      <c r="O566" s="349">
        <f t="shared" si="10"/>
        <v>917111</v>
      </c>
    </row>
    <row r="567" spans="1:15" ht="12" customHeight="1" x14ac:dyDescent="0.15">
      <c r="A567" s="3">
        <v>33</v>
      </c>
      <c r="B567" s="3">
        <v>1</v>
      </c>
      <c r="C567" s="3">
        <v>17</v>
      </c>
      <c r="D567" s="18"/>
      <c r="E567" s="14" t="s">
        <v>1244</v>
      </c>
      <c r="F567" s="10" t="s">
        <v>1245</v>
      </c>
      <c r="G567" s="690" t="s">
        <v>1240</v>
      </c>
      <c r="H567" s="690"/>
      <c r="I567" s="690"/>
      <c r="J567" s="348">
        <v>1094940</v>
      </c>
      <c r="K567" s="348">
        <v>1207800</v>
      </c>
      <c r="L567" s="348">
        <v>713570</v>
      </c>
      <c r="M567" s="348">
        <v>825000</v>
      </c>
      <c r="N567" s="348">
        <v>779801</v>
      </c>
      <c r="O567" s="349">
        <f t="shared" si="10"/>
        <v>4621111</v>
      </c>
    </row>
    <row r="568" spans="1:15" ht="12" customHeight="1" x14ac:dyDescent="0.15">
      <c r="A568" s="3">
        <v>33</v>
      </c>
      <c r="B568" s="3">
        <v>1</v>
      </c>
      <c r="C568" s="3">
        <v>18</v>
      </c>
      <c r="D568" s="18"/>
      <c r="E568" s="16" t="s">
        <v>1246</v>
      </c>
      <c r="F568" s="16" t="s">
        <v>1199</v>
      </c>
      <c r="G568" s="690" t="s">
        <v>1240</v>
      </c>
      <c r="H568" s="690"/>
      <c r="I568" s="690"/>
      <c r="J568" s="348">
        <v>2194940</v>
      </c>
      <c r="K568" s="348">
        <v>2417800</v>
      </c>
      <c r="L568" s="348">
        <v>1428570</v>
      </c>
      <c r="M568" s="348">
        <v>1650000</v>
      </c>
      <c r="N568" s="348">
        <v>1559801</v>
      </c>
      <c r="O568" s="349">
        <f t="shared" si="10"/>
        <v>9251111</v>
      </c>
    </row>
    <row r="569" spans="1:15" ht="12" customHeight="1" x14ac:dyDescent="0.15">
      <c r="A569" s="3">
        <v>33</v>
      </c>
      <c r="B569" s="3">
        <v>1</v>
      </c>
      <c r="C569" s="3">
        <v>19</v>
      </c>
      <c r="D569" s="18"/>
      <c r="E569" s="14" t="s">
        <v>1247</v>
      </c>
      <c r="F569" s="10" t="s">
        <v>1248</v>
      </c>
      <c r="G569" s="28" t="s">
        <v>1249</v>
      </c>
      <c r="H569" s="28"/>
      <c r="I569" s="28"/>
      <c r="J569" s="348">
        <v>394074</v>
      </c>
      <c r="K569" s="348">
        <v>90716</v>
      </c>
      <c r="L569" s="348">
        <v>167394</v>
      </c>
      <c r="M569" s="348">
        <v>179508</v>
      </c>
      <c r="N569" s="348">
        <v>73044</v>
      </c>
      <c r="O569" s="349">
        <f t="shared" si="10"/>
        <v>904736</v>
      </c>
    </row>
    <row r="570" spans="1:15" ht="12" customHeight="1" x14ac:dyDescent="0.15">
      <c r="A570" s="3">
        <v>33</v>
      </c>
      <c r="B570" s="3">
        <v>1</v>
      </c>
      <c r="C570" s="3">
        <v>20</v>
      </c>
      <c r="D570" s="18"/>
      <c r="E570" s="781" t="s">
        <v>1250</v>
      </c>
      <c r="F570" s="10" t="s">
        <v>1251</v>
      </c>
      <c r="G570" s="28" t="s">
        <v>1252</v>
      </c>
      <c r="H570" s="28"/>
      <c r="I570" s="28"/>
      <c r="J570" s="348">
        <v>884351</v>
      </c>
      <c r="K570" s="348">
        <v>85765</v>
      </c>
      <c r="L570" s="348">
        <v>222421</v>
      </c>
      <c r="M570" s="348">
        <v>226253</v>
      </c>
      <c r="N570" s="348">
        <v>145110</v>
      </c>
      <c r="O570" s="349">
        <f t="shared" si="10"/>
        <v>1563900</v>
      </c>
    </row>
    <row r="571" spans="1:15" ht="12" customHeight="1" x14ac:dyDescent="0.15">
      <c r="A571" s="3">
        <v>33</v>
      </c>
      <c r="B571" s="3">
        <v>1</v>
      </c>
      <c r="C571" s="3">
        <v>21</v>
      </c>
      <c r="D571" s="14" t="s">
        <v>1253</v>
      </c>
      <c r="E571" s="781"/>
      <c r="F571" s="10" t="s">
        <v>1254</v>
      </c>
      <c r="G571" s="28" t="s">
        <v>1255</v>
      </c>
      <c r="H571" s="28"/>
      <c r="I571" s="28"/>
      <c r="J571" s="348">
        <v>34219</v>
      </c>
      <c r="K571" s="348">
        <v>8688</v>
      </c>
      <c r="L571" s="348">
        <v>14474</v>
      </c>
      <c r="M571" s="348">
        <v>11645</v>
      </c>
      <c r="N571" s="348">
        <v>14738</v>
      </c>
      <c r="O571" s="349">
        <f t="shared" si="10"/>
        <v>83764</v>
      </c>
    </row>
    <row r="572" spans="1:15" ht="12" customHeight="1" x14ac:dyDescent="0.15">
      <c r="A572" s="3">
        <v>33</v>
      </c>
      <c r="B572" s="3">
        <v>1</v>
      </c>
      <c r="C572" s="3">
        <v>22</v>
      </c>
      <c r="D572" s="18"/>
      <c r="E572" s="781"/>
      <c r="F572" s="10" t="s">
        <v>1256</v>
      </c>
      <c r="G572" s="28" t="s">
        <v>1257</v>
      </c>
      <c r="H572" s="28"/>
      <c r="I572" s="28"/>
      <c r="J572" s="348">
        <v>47962</v>
      </c>
      <c r="K572" s="348">
        <v>23675</v>
      </c>
      <c r="L572" s="348">
        <v>19413</v>
      </c>
      <c r="M572" s="348">
        <v>23263</v>
      </c>
      <c r="N572" s="348">
        <v>25945</v>
      </c>
      <c r="O572" s="349">
        <f t="shared" si="10"/>
        <v>140258</v>
      </c>
    </row>
    <row r="573" spans="1:15" ht="12" customHeight="1" x14ac:dyDescent="0.15">
      <c r="A573" s="3">
        <v>33</v>
      </c>
      <c r="B573" s="3">
        <v>1</v>
      </c>
      <c r="C573" s="3">
        <v>23</v>
      </c>
      <c r="D573" s="18"/>
      <c r="E573" s="781"/>
      <c r="F573" s="10" t="s">
        <v>1198</v>
      </c>
      <c r="G573" s="28" t="s">
        <v>1258</v>
      </c>
      <c r="H573" s="28"/>
      <c r="I573" s="28"/>
      <c r="J573" s="348">
        <v>60295</v>
      </c>
      <c r="K573" s="348">
        <v>15252</v>
      </c>
      <c r="L573" s="348">
        <v>19296</v>
      </c>
      <c r="M573" s="348">
        <v>21825</v>
      </c>
      <c r="N573" s="348">
        <v>5933</v>
      </c>
      <c r="O573" s="349">
        <f t="shared" si="10"/>
        <v>122601</v>
      </c>
    </row>
    <row r="574" spans="1:15" ht="12" customHeight="1" x14ac:dyDescent="0.15">
      <c r="A574" s="3">
        <v>33</v>
      </c>
      <c r="B574" s="3">
        <v>1</v>
      </c>
      <c r="C574" s="3">
        <v>24</v>
      </c>
      <c r="D574" s="18"/>
      <c r="E574" s="781"/>
      <c r="F574" s="10" t="s">
        <v>1199</v>
      </c>
      <c r="G574" s="28" t="s">
        <v>1259</v>
      </c>
      <c r="H574" s="28"/>
      <c r="I574" s="28"/>
      <c r="J574" s="348">
        <v>60859</v>
      </c>
      <c r="K574" s="348">
        <v>0</v>
      </c>
      <c r="L574" s="348">
        <v>44122</v>
      </c>
      <c r="M574" s="348">
        <v>12701</v>
      </c>
      <c r="N574" s="348">
        <v>0</v>
      </c>
      <c r="O574" s="349">
        <f t="shared" si="10"/>
        <v>117682</v>
      </c>
    </row>
    <row r="575" spans="1:15" ht="12" customHeight="1" x14ac:dyDescent="0.15">
      <c r="A575" s="3">
        <v>33</v>
      </c>
      <c r="B575" s="3">
        <v>1</v>
      </c>
      <c r="C575" s="3">
        <v>25</v>
      </c>
      <c r="D575" s="18"/>
      <c r="E575" s="781"/>
      <c r="F575" s="16" t="s">
        <v>1260</v>
      </c>
      <c r="G575" s="32" t="s">
        <v>1261</v>
      </c>
      <c r="H575" s="32"/>
      <c r="I575" s="32"/>
      <c r="J575" s="348">
        <v>0</v>
      </c>
      <c r="K575" s="348">
        <v>0</v>
      </c>
      <c r="L575" s="348">
        <v>0</v>
      </c>
      <c r="M575" s="348">
        <v>0</v>
      </c>
      <c r="N575" s="348">
        <v>0</v>
      </c>
      <c r="O575" s="349">
        <f t="shared" si="10"/>
        <v>0</v>
      </c>
    </row>
    <row r="576" spans="1:15" ht="12" customHeight="1" x14ac:dyDescent="0.15">
      <c r="A576" s="3">
        <v>33</v>
      </c>
      <c r="B576" s="3">
        <v>1</v>
      </c>
      <c r="C576" s="3">
        <v>26</v>
      </c>
      <c r="D576" s="18"/>
      <c r="E576" s="12" t="s">
        <v>1262</v>
      </c>
      <c r="F576" s="14" t="s">
        <v>1263</v>
      </c>
      <c r="G576" s="96" t="s">
        <v>1264</v>
      </c>
      <c r="H576" s="96"/>
      <c r="I576" s="96"/>
      <c r="J576" s="348">
        <v>0</v>
      </c>
      <c r="K576" s="348">
        <v>0</v>
      </c>
      <c r="L576" s="348">
        <v>0</v>
      </c>
      <c r="M576" s="348">
        <v>0</v>
      </c>
      <c r="N576" s="348">
        <v>0</v>
      </c>
      <c r="O576" s="349">
        <f t="shared" si="10"/>
        <v>0</v>
      </c>
    </row>
    <row r="577" spans="1:15" ht="12" customHeight="1" x14ac:dyDescent="0.15">
      <c r="A577" s="3">
        <v>33</v>
      </c>
      <c r="B577" s="3">
        <v>1</v>
      </c>
      <c r="C577" s="3">
        <v>27</v>
      </c>
      <c r="D577" s="18"/>
      <c r="E577" s="75"/>
      <c r="F577" s="80"/>
      <c r="G577" s="97"/>
      <c r="H577" s="97"/>
      <c r="I577" s="97"/>
      <c r="J577" s="348">
        <v>0</v>
      </c>
      <c r="K577" s="348">
        <v>0</v>
      </c>
      <c r="L577" s="348">
        <v>0</v>
      </c>
      <c r="M577" s="348">
        <v>0</v>
      </c>
      <c r="N577" s="348">
        <v>0</v>
      </c>
      <c r="O577" s="349">
        <f t="shared" si="10"/>
        <v>0</v>
      </c>
    </row>
    <row r="578" spans="1:15" ht="12" customHeight="1" x14ac:dyDescent="0.15">
      <c r="A578" s="3">
        <v>33</v>
      </c>
      <c r="B578" s="3">
        <v>1</v>
      </c>
      <c r="C578" s="3">
        <v>28</v>
      </c>
      <c r="D578" s="18"/>
      <c r="E578" s="75"/>
      <c r="F578" s="80"/>
      <c r="G578" s="97"/>
      <c r="H578" s="97"/>
      <c r="I578" s="97"/>
      <c r="J578" s="348">
        <v>0</v>
      </c>
      <c r="K578" s="348">
        <v>0</v>
      </c>
      <c r="L578" s="348">
        <v>0</v>
      </c>
      <c r="M578" s="348">
        <v>0</v>
      </c>
      <c r="N578" s="348">
        <v>0</v>
      </c>
      <c r="O578" s="349">
        <f t="shared" si="10"/>
        <v>0</v>
      </c>
    </row>
    <row r="579" spans="1:15" ht="12" customHeight="1" x14ac:dyDescent="0.15">
      <c r="A579" s="3">
        <v>33</v>
      </c>
      <c r="B579" s="3">
        <v>1</v>
      </c>
      <c r="C579" s="3">
        <v>29</v>
      </c>
      <c r="D579" s="18"/>
      <c r="E579" s="75"/>
      <c r="F579" s="80"/>
      <c r="G579" s="97"/>
      <c r="H579" s="97"/>
      <c r="I579" s="97"/>
      <c r="J579" s="348">
        <v>0</v>
      </c>
      <c r="K579" s="348">
        <v>0</v>
      </c>
      <c r="L579" s="348">
        <v>0</v>
      </c>
      <c r="M579" s="348">
        <v>0</v>
      </c>
      <c r="N579" s="348">
        <v>0</v>
      </c>
      <c r="O579" s="349">
        <f t="shared" si="10"/>
        <v>0</v>
      </c>
    </row>
    <row r="580" spans="1:15" ht="12" customHeight="1" x14ac:dyDescent="0.15">
      <c r="A580" s="3">
        <v>33</v>
      </c>
      <c r="B580" s="3">
        <v>1</v>
      </c>
      <c r="C580" s="3">
        <v>30</v>
      </c>
      <c r="D580" s="18"/>
      <c r="E580" s="75"/>
      <c r="F580" s="80"/>
      <c r="G580" s="97"/>
      <c r="H580" s="97"/>
      <c r="I580" s="97"/>
      <c r="J580" s="348">
        <v>0</v>
      </c>
      <c r="K580" s="348">
        <v>0</v>
      </c>
      <c r="L580" s="348">
        <v>0</v>
      </c>
      <c r="M580" s="348">
        <v>0</v>
      </c>
      <c r="N580" s="348">
        <v>0</v>
      </c>
      <c r="O580" s="349">
        <f t="shared" si="10"/>
        <v>0</v>
      </c>
    </row>
    <row r="581" spans="1:15" ht="12" customHeight="1" x14ac:dyDescent="0.15">
      <c r="A581" s="3">
        <v>33</v>
      </c>
      <c r="B581" s="3">
        <v>1</v>
      </c>
      <c r="C581" s="3">
        <v>31</v>
      </c>
      <c r="D581" s="18"/>
      <c r="E581" s="75"/>
      <c r="F581" s="98"/>
      <c r="G581" s="99"/>
      <c r="H581" s="99"/>
      <c r="I581" s="99"/>
      <c r="J581" s="348">
        <v>0</v>
      </c>
      <c r="K581" s="348">
        <v>0</v>
      </c>
      <c r="L581" s="348">
        <v>0</v>
      </c>
      <c r="M581" s="348">
        <v>0</v>
      </c>
      <c r="N581" s="348">
        <v>0</v>
      </c>
      <c r="O581" s="349">
        <f t="shared" si="10"/>
        <v>0</v>
      </c>
    </row>
    <row r="582" spans="1:15" ht="12" customHeight="1" x14ac:dyDescent="0.15">
      <c r="A582" s="3">
        <v>33</v>
      </c>
      <c r="B582" s="3">
        <v>1</v>
      </c>
      <c r="C582" s="3">
        <v>32</v>
      </c>
      <c r="D582" s="14" t="s">
        <v>1265</v>
      </c>
      <c r="E582" s="14" t="s">
        <v>1266</v>
      </c>
      <c r="F582" s="25" t="s">
        <v>1267</v>
      </c>
      <c r="G582" s="698" t="s">
        <v>1268</v>
      </c>
      <c r="H582" s="698"/>
      <c r="I582" s="698"/>
      <c r="J582" s="348">
        <v>0</v>
      </c>
      <c r="K582" s="348">
        <v>0</v>
      </c>
      <c r="L582" s="348">
        <v>0</v>
      </c>
      <c r="M582" s="348">
        <v>0</v>
      </c>
      <c r="N582" s="348">
        <v>0</v>
      </c>
      <c r="O582" s="349">
        <f t="shared" si="10"/>
        <v>0</v>
      </c>
    </row>
    <row r="583" spans="1:15" ht="12" customHeight="1" x14ac:dyDescent="0.15">
      <c r="A583" s="3">
        <v>33</v>
      </c>
      <c r="B583" s="3">
        <v>1</v>
      </c>
      <c r="C583" s="3">
        <v>33</v>
      </c>
      <c r="D583" s="18"/>
      <c r="E583" s="869" t="s">
        <v>1269</v>
      </c>
      <c r="F583" s="16"/>
      <c r="G583" s="708" t="s">
        <v>1270</v>
      </c>
      <c r="H583" s="708"/>
      <c r="I583" s="708"/>
      <c r="J583" s="348">
        <v>0</v>
      </c>
      <c r="K583" s="348">
        <v>0</v>
      </c>
      <c r="L583" s="348">
        <v>0</v>
      </c>
      <c r="M583" s="348">
        <v>0</v>
      </c>
      <c r="N583" s="348">
        <v>0</v>
      </c>
      <c r="O583" s="349">
        <f t="shared" si="10"/>
        <v>0</v>
      </c>
    </row>
    <row r="584" spans="1:15" ht="12" customHeight="1" x14ac:dyDescent="0.15">
      <c r="A584" s="3">
        <v>33</v>
      </c>
      <c r="B584" s="3">
        <v>1</v>
      </c>
      <c r="C584" s="3">
        <v>34</v>
      </c>
      <c r="D584" s="18"/>
      <c r="E584" s="870"/>
      <c r="F584" s="16" t="s">
        <v>1271</v>
      </c>
      <c r="G584" s="690" t="s">
        <v>1272</v>
      </c>
      <c r="H584" s="690"/>
      <c r="I584" s="690"/>
      <c r="J584" s="348">
        <v>0</v>
      </c>
      <c r="K584" s="348">
        <v>0</v>
      </c>
      <c r="L584" s="348">
        <v>0</v>
      </c>
      <c r="M584" s="348">
        <v>0</v>
      </c>
      <c r="N584" s="348">
        <v>0</v>
      </c>
      <c r="O584" s="349">
        <f t="shared" si="10"/>
        <v>0</v>
      </c>
    </row>
    <row r="585" spans="1:15" ht="12" customHeight="1" x14ac:dyDescent="0.15">
      <c r="A585" s="3">
        <v>33</v>
      </c>
      <c r="B585" s="3">
        <v>1</v>
      </c>
      <c r="C585" s="3">
        <v>35</v>
      </c>
      <c r="D585" s="27"/>
      <c r="E585" s="10" t="s">
        <v>1273</v>
      </c>
      <c r="F585" s="690" t="s">
        <v>1274</v>
      </c>
      <c r="G585" s="690"/>
      <c r="H585" s="690"/>
      <c r="I585" s="690"/>
      <c r="J585" s="348">
        <v>1</v>
      </c>
      <c r="K585" s="348">
        <v>1</v>
      </c>
      <c r="L585" s="348">
        <v>1</v>
      </c>
      <c r="M585" s="348">
        <v>1</v>
      </c>
      <c r="N585" s="348">
        <v>1</v>
      </c>
      <c r="O585" s="349">
        <f t="shared" si="10"/>
        <v>5</v>
      </c>
    </row>
    <row r="586" spans="1:15" ht="12" customHeight="1" x14ac:dyDescent="0.15">
      <c r="A586" s="3">
        <v>33</v>
      </c>
      <c r="B586" s="3">
        <v>1</v>
      </c>
      <c r="C586" s="3">
        <v>36</v>
      </c>
      <c r="D586" s="14" t="s">
        <v>1275</v>
      </c>
      <c r="E586" s="75"/>
      <c r="F586" s="892"/>
      <c r="G586" s="892"/>
      <c r="H586" s="892"/>
      <c r="I586" s="892"/>
      <c r="J586" s="348">
        <v>0</v>
      </c>
      <c r="K586" s="348">
        <v>0</v>
      </c>
      <c r="L586" s="348">
        <v>0</v>
      </c>
      <c r="M586" s="348">
        <v>0</v>
      </c>
      <c r="N586" s="348">
        <v>0</v>
      </c>
      <c r="O586" s="349">
        <f t="shared" si="10"/>
        <v>0</v>
      </c>
    </row>
    <row r="587" spans="1:15" ht="12" customHeight="1" x14ac:dyDescent="0.15">
      <c r="A587" s="3">
        <v>33</v>
      </c>
      <c r="B587" s="3">
        <v>1</v>
      </c>
      <c r="C587" s="3">
        <v>37</v>
      </c>
      <c r="D587" s="14" t="s">
        <v>1276</v>
      </c>
      <c r="E587" s="100"/>
      <c r="F587" s="892"/>
      <c r="G587" s="892"/>
      <c r="H587" s="892"/>
      <c r="I587" s="892"/>
      <c r="J587" s="348">
        <v>0</v>
      </c>
      <c r="K587" s="348">
        <v>0</v>
      </c>
      <c r="L587" s="348">
        <v>0</v>
      </c>
      <c r="M587" s="348">
        <v>0</v>
      </c>
      <c r="N587" s="348">
        <v>0</v>
      </c>
      <c r="O587" s="349">
        <f t="shared" si="10"/>
        <v>0</v>
      </c>
    </row>
    <row r="588" spans="1:15" ht="12" customHeight="1" x14ac:dyDescent="0.15">
      <c r="A588" s="3">
        <v>33</v>
      </c>
      <c r="B588" s="3">
        <v>1</v>
      </c>
      <c r="C588" s="3">
        <v>38</v>
      </c>
      <c r="D588" s="14"/>
      <c r="E588" s="100"/>
      <c r="F588" s="79"/>
      <c r="G588" s="79"/>
      <c r="H588" s="79"/>
      <c r="I588" s="79"/>
      <c r="J588" s="348">
        <v>0</v>
      </c>
      <c r="K588" s="348">
        <v>0</v>
      </c>
      <c r="L588" s="348">
        <v>0</v>
      </c>
      <c r="M588" s="348">
        <v>0</v>
      </c>
      <c r="N588" s="348">
        <v>0</v>
      </c>
      <c r="O588" s="349">
        <f t="shared" si="10"/>
        <v>0</v>
      </c>
    </row>
    <row r="589" spans="1:15" ht="12" customHeight="1" x14ac:dyDescent="0.15">
      <c r="A589" s="3">
        <v>33</v>
      </c>
      <c r="B589" s="3">
        <v>1</v>
      </c>
      <c r="C589" s="3">
        <v>39</v>
      </c>
      <c r="D589" s="14"/>
      <c r="E589" s="100"/>
      <c r="F589" s="79"/>
      <c r="G589" s="79"/>
      <c r="H589" s="79"/>
      <c r="I589" s="79"/>
      <c r="J589" s="348">
        <v>0</v>
      </c>
      <c r="K589" s="348">
        <v>0</v>
      </c>
      <c r="L589" s="348">
        <v>0</v>
      </c>
      <c r="M589" s="348">
        <v>0</v>
      </c>
      <c r="N589" s="348">
        <v>0</v>
      </c>
      <c r="O589" s="349">
        <f t="shared" si="10"/>
        <v>0</v>
      </c>
    </row>
    <row r="590" spans="1:15" ht="12" customHeight="1" x14ac:dyDescent="0.15">
      <c r="A590" s="3">
        <v>33</v>
      </c>
      <c r="B590" s="3">
        <v>1</v>
      </c>
      <c r="C590" s="3">
        <v>40</v>
      </c>
      <c r="D590" s="12" t="s">
        <v>1277</v>
      </c>
      <c r="E590" s="100"/>
      <c r="F590" s="97"/>
      <c r="G590" s="97"/>
      <c r="H590" s="97"/>
      <c r="I590" s="97"/>
      <c r="J590" s="348">
        <v>0</v>
      </c>
      <c r="K590" s="348">
        <v>0</v>
      </c>
      <c r="L590" s="348">
        <v>0</v>
      </c>
      <c r="M590" s="348">
        <v>0</v>
      </c>
      <c r="N590" s="348">
        <v>0</v>
      </c>
      <c r="O590" s="349">
        <f t="shared" si="10"/>
        <v>0</v>
      </c>
    </row>
    <row r="591" spans="1:15" ht="12" customHeight="1" x14ac:dyDescent="0.15">
      <c r="A591" s="3">
        <v>33</v>
      </c>
      <c r="B591" s="3">
        <v>1</v>
      </c>
      <c r="C591" s="3">
        <v>41</v>
      </c>
      <c r="D591" s="12" t="s">
        <v>1278</v>
      </c>
      <c r="E591" s="100"/>
      <c r="F591" s="97"/>
      <c r="G591" s="97"/>
      <c r="H591" s="97"/>
      <c r="I591" s="97"/>
      <c r="J591" s="348">
        <v>0</v>
      </c>
      <c r="K591" s="348">
        <v>0</v>
      </c>
      <c r="L591" s="348">
        <v>0</v>
      </c>
      <c r="M591" s="348">
        <v>0</v>
      </c>
      <c r="N591" s="348">
        <v>0</v>
      </c>
      <c r="O591" s="349">
        <f t="shared" si="10"/>
        <v>0</v>
      </c>
    </row>
    <row r="592" spans="1:15" ht="12" customHeight="1" x14ac:dyDescent="0.15">
      <c r="A592" s="3">
        <v>33</v>
      </c>
      <c r="B592" s="3">
        <v>1</v>
      </c>
      <c r="C592" s="3">
        <v>42</v>
      </c>
      <c r="D592" s="13" t="s">
        <v>1279</v>
      </c>
      <c r="E592" s="100"/>
      <c r="F592" s="97"/>
      <c r="G592" s="97"/>
      <c r="H592" s="97"/>
      <c r="I592" s="97"/>
      <c r="J592" s="348">
        <v>0</v>
      </c>
      <c r="K592" s="348">
        <v>0</v>
      </c>
      <c r="L592" s="348">
        <v>0</v>
      </c>
      <c r="M592" s="348">
        <v>0</v>
      </c>
      <c r="N592" s="348">
        <v>0</v>
      </c>
      <c r="O592" s="349">
        <f t="shared" si="10"/>
        <v>0</v>
      </c>
    </row>
    <row r="593" spans="1:15" ht="12" customHeight="1" x14ac:dyDescent="0.15">
      <c r="A593" s="3">
        <v>33</v>
      </c>
      <c r="B593" s="3">
        <v>1</v>
      </c>
      <c r="C593" s="3">
        <v>43</v>
      </c>
      <c r="D593" s="18"/>
      <c r="E593" s="14" t="s">
        <v>852</v>
      </c>
      <c r="F593" s="16" t="s">
        <v>1280</v>
      </c>
      <c r="G593" s="690" t="s">
        <v>1281</v>
      </c>
      <c r="H593" s="690"/>
      <c r="I593" s="690"/>
      <c r="J593" s="348">
        <v>4090930</v>
      </c>
      <c r="K593" s="348">
        <v>4100401</v>
      </c>
      <c r="L593" s="348">
        <v>4051001</v>
      </c>
      <c r="M593" s="348">
        <v>4020401</v>
      </c>
      <c r="N593" s="348">
        <v>4090624</v>
      </c>
      <c r="O593" s="349">
        <f t="shared" si="10"/>
        <v>20353357</v>
      </c>
    </row>
    <row r="594" spans="1:15" ht="12" customHeight="1" x14ac:dyDescent="0.15">
      <c r="A594" s="3">
        <v>33</v>
      </c>
      <c r="B594" s="3">
        <v>1</v>
      </c>
      <c r="C594" s="3">
        <v>44</v>
      </c>
      <c r="D594" s="14" t="s">
        <v>1282</v>
      </c>
      <c r="E594" s="781" t="s">
        <v>1283</v>
      </c>
      <c r="F594" s="788" t="s">
        <v>859</v>
      </c>
      <c r="G594" s="698" t="s">
        <v>1284</v>
      </c>
      <c r="H594" s="698"/>
      <c r="I594" s="698"/>
      <c r="J594" s="356">
        <v>0</v>
      </c>
      <c r="K594" s="356">
        <v>0</v>
      </c>
      <c r="L594" s="356">
        <v>0</v>
      </c>
      <c r="M594" s="356">
        <v>0</v>
      </c>
      <c r="N594" s="356">
        <v>0</v>
      </c>
      <c r="O594" s="357">
        <f t="shared" si="10"/>
        <v>0</v>
      </c>
    </row>
    <row r="595" spans="1:15" ht="12" customHeight="1" x14ac:dyDescent="0.15">
      <c r="A595" s="3">
        <v>33</v>
      </c>
      <c r="B595" s="3">
        <v>1</v>
      </c>
      <c r="C595" s="3">
        <v>45</v>
      </c>
      <c r="D595" s="14"/>
      <c r="E595" s="781"/>
      <c r="F595" s="789"/>
      <c r="G595" s="708"/>
      <c r="H595" s="708"/>
      <c r="I595" s="708"/>
      <c r="J595" s="369">
        <v>580</v>
      </c>
      <c r="K595" s="369">
        <v>322</v>
      </c>
      <c r="L595" s="369">
        <v>7564</v>
      </c>
      <c r="M595" s="369">
        <v>0</v>
      </c>
      <c r="N595" s="369">
        <v>11</v>
      </c>
      <c r="O595" s="365">
        <f t="shared" si="10"/>
        <v>8477</v>
      </c>
    </row>
    <row r="596" spans="1:15" ht="12" customHeight="1" x14ac:dyDescent="0.15">
      <c r="A596" s="3">
        <v>33</v>
      </c>
      <c r="B596" s="3">
        <v>1</v>
      </c>
      <c r="C596" s="3">
        <v>46</v>
      </c>
      <c r="D596" s="14" t="s">
        <v>1285</v>
      </c>
      <c r="E596" s="781"/>
      <c r="F596" s="10" t="s">
        <v>1243</v>
      </c>
      <c r="G596" s="690" t="s">
        <v>1286</v>
      </c>
      <c r="H596" s="690"/>
      <c r="I596" s="690"/>
      <c r="J596" s="348">
        <v>5</v>
      </c>
      <c r="K596" s="348">
        <v>5</v>
      </c>
      <c r="L596" s="348">
        <v>5</v>
      </c>
      <c r="M596" s="348">
        <v>5</v>
      </c>
      <c r="N596" s="348">
        <v>5</v>
      </c>
      <c r="O596" s="349">
        <f t="shared" si="10"/>
        <v>25</v>
      </c>
    </row>
    <row r="597" spans="1:15" ht="12" customHeight="1" x14ac:dyDescent="0.15">
      <c r="A597" s="3">
        <v>33</v>
      </c>
      <c r="B597" s="3">
        <v>1</v>
      </c>
      <c r="C597" s="3">
        <v>47</v>
      </c>
      <c r="D597" s="14" t="s">
        <v>861</v>
      </c>
      <c r="E597" s="781"/>
      <c r="F597" s="10" t="s">
        <v>864</v>
      </c>
      <c r="G597" s="690" t="s">
        <v>1287</v>
      </c>
      <c r="H597" s="690"/>
      <c r="I597" s="690"/>
      <c r="J597" s="348">
        <v>0</v>
      </c>
      <c r="K597" s="348">
        <v>100</v>
      </c>
      <c r="L597" s="348">
        <v>0</v>
      </c>
      <c r="M597" s="348">
        <v>370</v>
      </c>
      <c r="N597" s="348">
        <v>119</v>
      </c>
      <c r="O597" s="349">
        <f t="shared" si="10"/>
        <v>589</v>
      </c>
    </row>
    <row r="598" spans="1:15" ht="12" customHeight="1" x14ac:dyDescent="0.15">
      <c r="A598" s="3">
        <v>33</v>
      </c>
      <c r="B598" s="3">
        <v>1</v>
      </c>
      <c r="C598" s="3">
        <v>48</v>
      </c>
      <c r="D598" s="14" t="s">
        <v>1277</v>
      </c>
      <c r="E598" s="781"/>
      <c r="F598" s="10" t="s">
        <v>1288</v>
      </c>
      <c r="G598" s="690" t="s">
        <v>1289</v>
      </c>
      <c r="H598" s="690"/>
      <c r="I598" s="690"/>
      <c r="J598" s="348">
        <v>110000</v>
      </c>
      <c r="K598" s="348">
        <v>105000</v>
      </c>
      <c r="L598" s="348">
        <v>170000</v>
      </c>
      <c r="M598" s="348">
        <v>0</v>
      </c>
      <c r="N598" s="348">
        <v>64000</v>
      </c>
      <c r="O598" s="349">
        <f t="shared" si="10"/>
        <v>449000</v>
      </c>
    </row>
    <row r="599" spans="1:15" ht="12" customHeight="1" x14ac:dyDescent="0.15">
      <c r="A599" s="3">
        <v>33</v>
      </c>
      <c r="B599" s="3">
        <v>1</v>
      </c>
      <c r="C599" s="3">
        <v>49</v>
      </c>
      <c r="D599" s="14" t="s">
        <v>1290</v>
      </c>
      <c r="E599" s="781"/>
      <c r="F599" s="10" t="s">
        <v>1291</v>
      </c>
      <c r="G599" s="690" t="s">
        <v>1292</v>
      </c>
      <c r="H599" s="690"/>
      <c r="I599" s="690"/>
      <c r="J599" s="348">
        <v>4100401</v>
      </c>
      <c r="K599" s="348">
        <v>4100401</v>
      </c>
      <c r="L599" s="348">
        <v>4050701</v>
      </c>
      <c r="M599" s="348">
        <v>4020401</v>
      </c>
      <c r="N599" s="348">
        <v>4090624</v>
      </c>
      <c r="O599" s="349">
        <f t="shared" si="10"/>
        <v>20362528</v>
      </c>
    </row>
    <row r="600" spans="1:15" ht="12" customHeight="1" x14ac:dyDescent="0.15">
      <c r="A600" s="3">
        <v>33</v>
      </c>
      <c r="B600" s="3">
        <v>1</v>
      </c>
      <c r="C600" s="3">
        <v>50</v>
      </c>
      <c r="D600" s="14" t="s">
        <v>1279</v>
      </c>
      <c r="E600" s="782"/>
      <c r="F600" s="16" t="s">
        <v>1293</v>
      </c>
      <c r="G600" s="690" t="s">
        <v>1294</v>
      </c>
      <c r="H600" s="690"/>
      <c r="I600" s="690"/>
      <c r="J600" s="348">
        <v>8495</v>
      </c>
      <c r="K600" s="348">
        <v>2341</v>
      </c>
      <c r="L600" s="348">
        <v>3086</v>
      </c>
      <c r="M600" s="348">
        <v>0</v>
      </c>
      <c r="N600" s="348">
        <v>234</v>
      </c>
      <c r="O600" s="349">
        <f t="shared" si="10"/>
        <v>14156</v>
      </c>
    </row>
    <row r="601" spans="1:15" ht="12" customHeight="1" x14ac:dyDescent="0.15">
      <c r="A601" s="3">
        <v>33</v>
      </c>
      <c r="B601" s="3">
        <v>1</v>
      </c>
      <c r="C601" s="3">
        <v>51</v>
      </c>
      <c r="D601" s="14"/>
      <c r="E601" s="864" t="s">
        <v>1295</v>
      </c>
      <c r="F601" s="865"/>
      <c r="G601" s="865"/>
      <c r="H601" s="865"/>
      <c r="I601" s="865"/>
      <c r="J601" s="348">
        <v>0</v>
      </c>
      <c r="K601" s="348">
        <v>0</v>
      </c>
      <c r="L601" s="348">
        <v>0</v>
      </c>
      <c r="M601" s="348">
        <v>0</v>
      </c>
      <c r="N601" s="348">
        <v>0</v>
      </c>
      <c r="O601" s="349">
        <f t="shared" si="10"/>
        <v>0</v>
      </c>
    </row>
    <row r="602" spans="1:15" ht="12" customHeight="1" x14ac:dyDescent="0.15">
      <c r="A602" s="3">
        <v>33</v>
      </c>
      <c r="B602" s="3">
        <v>1</v>
      </c>
      <c r="C602" s="3">
        <v>52</v>
      </c>
      <c r="D602" s="14"/>
      <c r="E602" s="866" t="s">
        <v>1296</v>
      </c>
      <c r="F602" s="867"/>
      <c r="G602" s="867"/>
      <c r="H602" s="867"/>
      <c r="I602" s="867"/>
      <c r="J602" s="348">
        <v>0</v>
      </c>
      <c r="K602" s="348">
        <v>0</v>
      </c>
      <c r="L602" s="348">
        <v>0</v>
      </c>
      <c r="M602" s="348">
        <v>0</v>
      </c>
      <c r="N602" s="348">
        <v>0</v>
      </c>
      <c r="O602" s="349">
        <f t="shared" si="10"/>
        <v>0</v>
      </c>
    </row>
    <row r="603" spans="1:15" ht="12" customHeight="1" x14ac:dyDescent="0.15">
      <c r="A603" s="3">
        <v>33</v>
      </c>
      <c r="B603" s="3">
        <v>1</v>
      </c>
      <c r="C603" s="3">
        <v>53</v>
      </c>
      <c r="D603" s="14"/>
      <c r="E603" s="10" t="s">
        <v>1297</v>
      </c>
      <c r="F603" s="690" t="s">
        <v>1298</v>
      </c>
      <c r="G603" s="690"/>
      <c r="H603" s="690"/>
      <c r="I603" s="690"/>
      <c r="J603" s="348">
        <v>0</v>
      </c>
      <c r="K603" s="348">
        <v>0</v>
      </c>
      <c r="L603" s="348">
        <v>0</v>
      </c>
      <c r="M603" s="348">
        <v>0</v>
      </c>
      <c r="N603" s="348">
        <v>0</v>
      </c>
      <c r="O603" s="349">
        <f t="shared" si="10"/>
        <v>0</v>
      </c>
    </row>
    <row r="604" spans="1:15" ht="12" customHeight="1" x14ac:dyDescent="0.15">
      <c r="A604" s="3">
        <v>33</v>
      </c>
      <c r="B604" s="3">
        <v>1</v>
      </c>
      <c r="C604" s="3">
        <v>54</v>
      </c>
      <c r="D604" s="13"/>
      <c r="E604" s="16" t="s">
        <v>1299</v>
      </c>
      <c r="F604" s="690" t="s">
        <v>1300</v>
      </c>
      <c r="G604" s="690"/>
      <c r="H604" s="690"/>
      <c r="I604" s="690"/>
      <c r="J604" s="348">
        <v>8495</v>
      </c>
      <c r="K604" s="348">
        <v>2341</v>
      </c>
      <c r="L604" s="348">
        <v>3086</v>
      </c>
      <c r="M604" s="348">
        <v>0</v>
      </c>
      <c r="N604" s="348">
        <v>234</v>
      </c>
      <c r="O604" s="349">
        <f t="shared" si="10"/>
        <v>14156</v>
      </c>
    </row>
    <row r="605" spans="1:15" ht="12" customHeight="1" x14ac:dyDescent="0.15">
      <c r="A605" s="3">
        <v>33</v>
      </c>
      <c r="B605" s="3">
        <v>1</v>
      </c>
      <c r="C605" s="3">
        <v>55</v>
      </c>
      <c r="D605" s="14"/>
      <c r="E605" s="117"/>
      <c r="F605" s="118"/>
      <c r="G605" s="118"/>
      <c r="H605" s="118"/>
      <c r="I605" s="118"/>
      <c r="J605" s="348">
        <v>0</v>
      </c>
      <c r="K605" s="348">
        <v>0</v>
      </c>
      <c r="L605" s="348">
        <v>0</v>
      </c>
      <c r="M605" s="348">
        <v>0</v>
      </c>
      <c r="N605" s="348">
        <v>0</v>
      </c>
      <c r="O605" s="349">
        <f t="shared" si="10"/>
        <v>0</v>
      </c>
    </row>
    <row r="606" spans="1:15" ht="12" customHeight="1" x14ac:dyDescent="0.15">
      <c r="A606" s="3">
        <v>33</v>
      </c>
      <c r="B606" s="3">
        <v>1</v>
      </c>
      <c r="C606" s="3">
        <v>56</v>
      </c>
      <c r="D606" s="14"/>
      <c r="E606" s="117"/>
      <c r="F606" s="118"/>
      <c r="G606" s="118"/>
      <c r="H606" s="118"/>
      <c r="I606" s="118"/>
      <c r="J606" s="348">
        <v>0</v>
      </c>
      <c r="K606" s="348">
        <v>0</v>
      </c>
      <c r="L606" s="348">
        <v>0</v>
      </c>
      <c r="M606" s="348">
        <v>0</v>
      </c>
      <c r="N606" s="348">
        <v>0</v>
      </c>
      <c r="O606" s="349">
        <f t="shared" si="10"/>
        <v>0</v>
      </c>
    </row>
    <row r="607" spans="1:15" ht="12" customHeight="1" x14ac:dyDescent="0.15">
      <c r="A607" s="3">
        <v>33</v>
      </c>
      <c r="B607" s="3">
        <v>1</v>
      </c>
      <c r="C607" s="3">
        <v>57</v>
      </c>
      <c r="D607" s="14"/>
      <c r="E607" s="117"/>
      <c r="F607" s="118"/>
      <c r="G607" s="118"/>
      <c r="H607" s="118"/>
      <c r="I607" s="118"/>
      <c r="J607" s="348">
        <v>0</v>
      </c>
      <c r="K607" s="348">
        <v>0</v>
      </c>
      <c r="L607" s="348">
        <v>0</v>
      </c>
      <c r="M607" s="348">
        <v>0</v>
      </c>
      <c r="N607" s="348">
        <v>0</v>
      </c>
      <c r="O607" s="349">
        <f t="shared" si="10"/>
        <v>0</v>
      </c>
    </row>
    <row r="608" spans="1:15" ht="12" customHeight="1" x14ac:dyDescent="0.15">
      <c r="A608" s="3">
        <v>33</v>
      </c>
      <c r="B608" s="3">
        <v>1</v>
      </c>
      <c r="C608" s="3">
        <v>58</v>
      </c>
      <c r="D608" s="14"/>
      <c r="E608" s="117"/>
      <c r="F608" s="118"/>
      <c r="G608" s="118"/>
      <c r="H608" s="118"/>
      <c r="I608" s="118"/>
      <c r="J608" s="348">
        <v>0</v>
      </c>
      <c r="K608" s="348">
        <v>0</v>
      </c>
      <c r="L608" s="348">
        <v>0</v>
      </c>
      <c r="M608" s="348">
        <v>0</v>
      </c>
      <c r="N608" s="348">
        <v>0</v>
      </c>
      <c r="O608" s="349">
        <f t="shared" si="10"/>
        <v>0</v>
      </c>
    </row>
    <row r="609" spans="1:16" ht="12" customHeight="1" x14ac:dyDescent="0.15">
      <c r="A609" s="3">
        <v>33</v>
      </c>
      <c r="B609" s="3">
        <v>1</v>
      </c>
      <c r="C609" s="3">
        <v>59</v>
      </c>
      <c r="D609" s="14"/>
      <c r="E609" s="117"/>
      <c r="F609" s="118"/>
      <c r="G609" s="118"/>
      <c r="H609" s="118"/>
      <c r="I609" s="118"/>
      <c r="J609" s="348">
        <v>0</v>
      </c>
      <c r="K609" s="348">
        <v>0</v>
      </c>
      <c r="L609" s="348">
        <v>0</v>
      </c>
      <c r="M609" s="348">
        <v>0</v>
      </c>
      <c r="N609" s="348">
        <v>0</v>
      </c>
      <c r="O609" s="349">
        <f t="shared" si="10"/>
        <v>0</v>
      </c>
    </row>
    <row r="610" spans="1:16" ht="12" customHeight="1" thickBot="1" x14ac:dyDescent="0.2">
      <c r="A610" s="128">
        <v>33</v>
      </c>
      <c r="B610" s="3">
        <v>1</v>
      </c>
      <c r="C610" s="3">
        <v>60</v>
      </c>
      <c r="D610" s="14"/>
      <c r="E610" s="134"/>
      <c r="F610" s="135"/>
      <c r="G610" s="135"/>
      <c r="H610" s="135"/>
      <c r="I610" s="135"/>
      <c r="J610" s="356">
        <v>0</v>
      </c>
      <c r="K610" s="356">
        <v>0</v>
      </c>
      <c r="L610" s="356">
        <v>0</v>
      </c>
      <c r="M610" s="356">
        <v>0</v>
      </c>
      <c r="N610" s="356">
        <v>0</v>
      </c>
      <c r="O610" s="357">
        <f t="shared" si="10"/>
        <v>0</v>
      </c>
    </row>
    <row r="611" spans="1:16" s="123" customFormat="1" ht="12" customHeight="1" x14ac:dyDescent="0.15">
      <c r="A611" s="123">
        <v>33</v>
      </c>
      <c r="B611" s="123">
        <v>2</v>
      </c>
      <c r="C611" s="131">
        <v>1</v>
      </c>
      <c r="D611" s="125" t="s">
        <v>1301</v>
      </c>
      <c r="E611" s="126" t="s">
        <v>1280</v>
      </c>
      <c r="F611" s="792" t="s">
        <v>1302</v>
      </c>
      <c r="G611" s="792"/>
      <c r="H611" s="792"/>
      <c r="I611" s="792"/>
      <c r="J611" s="358"/>
      <c r="K611" s="358"/>
      <c r="L611" s="358"/>
      <c r="M611" s="358"/>
      <c r="N611" s="358"/>
      <c r="O611" s="360">
        <f t="shared" si="10"/>
        <v>0</v>
      </c>
    </row>
    <row r="612" spans="1:16" ht="12" customHeight="1" x14ac:dyDescent="0.15">
      <c r="A612" s="3">
        <v>33</v>
      </c>
      <c r="B612" s="3">
        <v>2</v>
      </c>
      <c r="C612" s="3">
        <v>2</v>
      </c>
      <c r="D612" s="14" t="s">
        <v>1303</v>
      </c>
      <c r="E612" s="14" t="s">
        <v>859</v>
      </c>
      <c r="F612" s="690" t="s">
        <v>1304</v>
      </c>
      <c r="G612" s="690"/>
      <c r="H612" s="690"/>
      <c r="I612" s="690"/>
      <c r="J612" s="348"/>
      <c r="K612" s="348"/>
      <c r="L612" s="348"/>
      <c r="M612" s="348"/>
      <c r="N612" s="348"/>
      <c r="O612" s="349">
        <f t="shared" si="10"/>
        <v>0</v>
      </c>
    </row>
    <row r="613" spans="1:16" ht="12" customHeight="1" x14ac:dyDescent="0.15">
      <c r="A613" s="3">
        <v>33</v>
      </c>
      <c r="B613" s="3">
        <v>2</v>
      </c>
      <c r="C613" s="3">
        <v>3</v>
      </c>
      <c r="D613" s="14" t="s">
        <v>1305</v>
      </c>
      <c r="E613" s="10" t="s">
        <v>1306</v>
      </c>
      <c r="F613" s="690" t="s">
        <v>1307</v>
      </c>
      <c r="G613" s="690"/>
      <c r="H613" s="690"/>
      <c r="I613" s="690"/>
      <c r="J613" s="348"/>
      <c r="K613" s="348"/>
      <c r="L613" s="348"/>
      <c r="M613" s="348"/>
      <c r="N613" s="348"/>
      <c r="O613" s="349">
        <f t="shared" si="10"/>
        <v>0</v>
      </c>
    </row>
    <row r="614" spans="1:16" ht="12" customHeight="1" x14ac:dyDescent="0.15">
      <c r="A614" s="3">
        <v>33</v>
      </c>
      <c r="B614" s="3">
        <v>2</v>
      </c>
      <c r="C614" s="3">
        <v>4</v>
      </c>
      <c r="D614" s="16" t="s">
        <v>1308</v>
      </c>
      <c r="E614" s="16" t="s">
        <v>1309</v>
      </c>
      <c r="F614" s="690" t="s">
        <v>1310</v>
      </c>
      <c r="G614" s="690"/>
      <c r="H614" s="690"/>
      <c r="I614" s="690"/>
      <c r="J614" s="348"/>
      <c r="K614" s="348"/>
      <c r="L614" s="348"/>
      <c r="M614" s="348"/>
      <c r="N614" s="348"/>
      <c r="O614" s="349">
        <f t="shared" si="10"/>
        <v>0</v>
      </c>
    </row>
    <row r="615" spans="1:16" ht="12" customHeight="1" x14ac:dyDescent="0.15">
      <c r="A615" s="128">
        <v>33</v>
      </c>
      <c r="B615" s="3">
        <v>2</v>
      </c>
      <c r="C615" s="3">
        <v>5</v>
      </c>
      <c r="D615" s="16" t="s">
        <v>1311</v>
      </c>
      <c r="E615" s="690" t="s">
        <v>1312</v>
      </c>
      <c r="F615" s="690"/>
      <c r="G615" s="690"/>
      <c r="H615" s="690"/>
      <c r="I615" s="690"/>
      <c r="J615" s="348"/>
      <c r="K615" s="348"/>
      <c r="L615" s="348"/>
      <c r="M615" s="348"/>
      <c r="N615" s="348"/>
      <c r="O615" s="349">
        <f t="shared" si="10"/>
        <v>0</v>
      </c>
    </row>
    <row r="616" spans="1:16" s="77" customFormat="1" ht="9.9499999999999993" customHeight="1" thickBot="1" x14ac:dyDescent="0.2">
      <c r="D616" s="78"/>
      <c r="E616" s="78"/>
      <c r="F616" s="78"/>
      <c r="G616" s="78"/>
      <c r="H616" s="78"/>
      <c r="I616" s="78"/>
      <c r="J616" s="372"/>
      <c r="K616" s="372"/>
      <c r="L616" s="372"/>
      <c r="M616" s="372"/>
      <c r="N616" s="372"/>
      <c r="O616" s="373">
        <f t="shared" si="10"/>
        <v>0</v>
      </c>
    </row>
    <row r="617" spans="1:16" ht="12" customHeight="1" x14ac:dyDescent="0.15">
      <c r="A617" s="123">
        <v>40</v>
      </c>
      <c r="B617" s="123">
        <v>1</v>
      </c>
      <c r="C617" s="123">
        <v>1</v>
      </c>
      <c r="D617" s="136" t="s">
        <v>1313</v>
      </c>
      <c r="E617" s="379" t="s">
        <v>7</v>
      </c>
      <c r="F617" s="854" t="s">
        <v>1280</v>
      </c>
      <c r="G617" s="333" t="s">
        <v>8</v>
      </c>
      <c r="H617" s="137" t="s">
        <v>9</v>
      </c>
      <c r="I617" s="132"/>
      <c r="J617" s="358">
        <v>0</v>
      </c>
      <c r="K617" s="358">
        <v>5614</v>
      </c>
      <c r="L617" s="358">
        <v>955</v>
      </c>
      <c r="M617" s="358">
        <v>0</v>
      </c>
      <c r="N617" s="358">
        <v>0</v>
      </c>
      <c r="O617" s="360">
        <f t="shared" si="10"/>
        <v>6569</v>
      </c>
      <c r="P617" s="123"/>
    </row>
    <row r="618" spans="1:16" ht="12" customHeight="1" x14ac:dyDescent="0.15">
      <c r="A618" s="4">
        <v>40</v>
      </c>
      <c r="B618" s="4">
        <v>1</v>
      </c>
      <c r="C618" s="4">
        <v>2</v>
      </c>
      <c r="D618" s="331"/>
      <c r="E618" s="49" t="s">
        <v>10</v>
      </c>
      <c r="F618" s="735"/>
      <c r="G618" s="101" t="s">
        <v>1488</v>
      </c>
      <c r="H618" s="326" t="s">
        <v>12</v>
      </c>
      <c r="I618" s="30"/>
      <c r="J618" s="348">
        <v>0</v>
      </c>
      <c r="K618" s="348">
        <v>5614</v>
      </c>
      <c r="L618" s="348">
        <v>955</v>
      </c>
      <c r="M618" s="348">
        <v>0</v>
      </c>
      <c r="N618" s="348">
        <v>0</v>
      </c>
      <c r="O618" s="349">
        <f t="shared" si="10"/>
        <v>6569</v>
      </c>
      <c r="P618" s="380"/>
    </row>
    <row r="619" spans="1:16" ht="12" customHeight="1" x14ac:dyDescent="0.15">
      <c r="A619" s="3">
        <v>40</v>
      </c>
      <c r="B619" s="3">
        <v>1</v>
      </c>
      <c r="C619" s="3">
        <v>3</v>
      </c>
      <c r="D619" s="52" t="s">
        <v>1314</v>
      </c>
      <c r="E619" s="52"/>
      <c r="F619" s="734" t="s">
        <v>527</v>
      </c>
      <c r="G619" s="737" t="s">
        <v>1315</v>
      </c>
      <c r="H619" s="56" t="s">
        <v>9</v>
      </c>
      <c r="J619" s="348">
        <v>535287</v>
      </c>
      <c r="K619" s="348">
        <v>79262</v>
      </c>
      <c r="L619" s="348">
        <v>148856</v>
      </c>
      <c r="M619" s="348">
        <v>127044</v>
      </c>
      <c r="N619" s="348">
        <v>84736</v>
      </c>
      <c r="O619" s="349">
        <f t="shared" si="10"/>
        <v>975185</v>
      </c>
    </row>
    <row r="620" spans="1:16" ht="12" customHeight="1" x14ac:dyDescent="0.15">
      <c r="A620" s="3">
        <v>40</v>
      </c>
      <c r="B620" s="3">
        <v>1</v>
      </c>
      <c r="C620" s="3">
        <v>4</v>
      </c>
      <c r="D620" s="52"/>
      <c r="E620" s="59"/>
      <c r="F620" s="735"/>
      <c r="G620" s="739"/>
      <c r="H620" s="56" t="s">
        <v>12</v>
      </c>
      <c r="J620" s="348">
        <v>542810</v>
      </c>
      <c r="K620" s="348">
        <v>86001</v>
      </c>
      <c r="L620" s="348">
        <v>146690</v>
      </c>
      <c r="M620" s="348">
        <v>125541</v>
      </c>
      <c r="N620" s="348">
        <v>109943</v>
      </c>
      <c r="O620" s="349">
        <f t="shared" ref="O620:O644" si="11">SUM(J620:N620)</f>
        <v>1010985</v>
      </c>
    </row>
    <row r="621" spans="1:16" ht="12" customHeight="1" x14ac:dyDescent="0.15">
      <c r="A621" s="3">
        <v>40</v>
      </c>
      <c r="B621" s="3">
        <v>1</v>
      </c>
      <c r="C621" s="3">
        <v>5</v>
      </c>
      <c r="D621" s="52" t="s">
        <v>1313</v>
      </c>
      <c r="E621" s="52" t="s">
        <v>1316</v>
      </c>
      <c r="F621" s="734" t="s">
        <v>1317</v>
      </c>
      <c r="G621" s="737" t="s">
        <v>13</v>
      </c>
      <c r="H621" s="56" t="s">
        <v>9</v>
      </c>
      <c r="J621" s="348">
        <v>0</v>
      </c>
      <c r="K621" s="348">
        <v>0</v>
      </c>
      <c r="L621" s="348">
        <v>0</v>
      </c>
      <c r="M621" s="348">
        <v>0</v>
      </c>
      <c r="N621" s="348">
        <v>0</v>
      </c>
      <c r="O621" s="349">
        <f t="shared" si="11"/>
        <v>0</v>
      </c>
    </row>
    <row r="622" spans="1:16" ht="12" customHeight="1" x14ac:dyDescent="0.15">
      <c r="A622" s="3">
        <v>40</v>
      </c>
      <c r="B622" s="3">
        <v>1</v>
      </c>
      <c r="C622" s="3">
        <v>6</v>
      </c>
      <c r="D622" s="863" t="s">
        <v>14</v>
      </c>
      <c r="E622" s="59"/>
      <c r="F622" s="735"/>
      <c r="G622" s="739"/>
      <c r="H622" s="56" t="s">
        <v>12</v>
      </c>
      <c r="J622" s="348">
        <v>0</v>
      </c>
      <c r="K622" s="348">
        <v>0</v>
      </c>
      <c r="L622" s="348">
        <v>0</v>
      </c>
      <c r="M622" s="348">
        <v>0</v>
      </c>
      <c r="N622" s="348">
        <v>0</v>
      </c>
      <c r="O622" s="349">
        <f t="shared" si="11"/>
        <v>0</v>
      </c>
    </row>
    <row r="623" spans="1:16" ht="12" customHeight="1" x14ac:dyDescent="0.15">
      <c r="A623" s="3">
        <v>40</v>
      </c>
      <c r="B623" s="3">
        <v>1</v>
      </c>
      <c r="C623" s="3">
        <v>7</v>
      </c>
      <c r="D623" s="863"/>
      <c r="E623" s="863" t="s">
        <v>15</v>
      </c>
      <c r="F623" s="734" t="s">
        <v>1318</v>
      </c>
      <c r="G623" s="737" t="s">
        <v>16</v>
      </c>
      <c r="H623" s="56" t="s">
        <v>9</v>
      </c>
      <c r="J623" s="348">
        <v>0</v>
      </c>
      <c r="K623" s="348">
        <v>0</v>
      </c>
      <c r="L623" s="348">
        <v>0</v>
      </c>
      <c r="M623" s="348">
        <v>0</v>
      </c>
      <c r="N623" s="348">
        <v>0</v>
      </c>
      <c r="O623" s="349">
        <f t="shared" si="11"/>
        <v>0</v>
      </c>
    </row>
    <row r="624" spans="1:16" ht="12" customHeight="1" x14ac:dyDescent="0.15">
      <c r="A624" s="3">
        <v>40</v>
      </c>
      <c r="B624" s="3">
        <v>1</v>
      </c>
      <c r="C624" s="3">
        <v>8</v>
      </c>
      <c r="D624" s="863"/>
      <c r="E624" s="863"/>
      <c r="F624" s="735"/>
      <c r="G624" s="739"/>
      <c r="H624" s="56" t="s">
        <v>12</v>
      </c>
      <c r="J624" s="348">
        <v>0</v>
      </c>
      <c r="K624" s="348">
        <v>0</v>
      </c>
      <c r="L624" s="348">
        <v>0</v>
      </c>
      <c r="M624" s="348">
        <v>0</v>
      </c>
      <c r="N624" s="348">
        <v>0</v>
      </c>
      <c r="O624" s="349">
        <f t="shared" si="11"/>
        <v>0</v>
      </c>
    </row>
    <row r="625" spans="1:15" ht="12" customHeight="1" x14ac:dyDescent="0.15">
      <c r="A625" s="3">
        <v>40</v>
      </c>
      <c r="B625" s="3">
        <v>1</v>
      </c>
      <c r="C625" s="3">
        <v>9</v>
      </c>
      <c r="D625" s="863"/>
      <c r="E625" s="863"/>
      <c r="F625" s="734" t="s">
        <v>1319</v>
      </c>
      <c r="G625" s="737" t="s">
        <v>17</v>
      </c>
      <c r="H625" s="56" t="s">
        <v>9</v>
      </c>
      <c r="J625" s="348">
        <v>0</v>
      </c>
      <c r="K625" s="348">
        <v>0</v>
      </c>
      <c r="L625" s="348">
        <v>0</v>
      </c>
      <c r="M625" s="348">
        <v>0</v>
      </c>
      <c r="N625" s="348">
        <v>0</v>
      </c>
      <c r="O625" s="349">
        <f t="shared" si="11"/>
        <v>0</v>
      </c>
    </row>
    <row r="626" spans="1:15" ht="12" customHeight="1" x14ac:dyDescent="0.15">
      <c r="A626" s="3">
        <v>40</v>
      </c>
      <c r="B626" s="3">
        <v>1</v>
      </c>
      <c r="C626" s="3">
        <v>10</v>
      </c>
      <c r="D626" s="863"/>
      <c r="E626" s="863"/>
      <c r="F626" s="735"/>
      <c r="G626" s="739"/>
      <c r="H626" s="56" t="s">
        <v>12</v>
      </c>
      <c r="J626" s="348">
        <v>0</v>
      </c>
      <c r="K626" s="348">
        <v>0</v>
      </c>
      <c r="L626" s="348">
        <v>0</v>
      </c>
      <c r="M626" s="348">
        <v>0</v>
      </c>
      <c r="N626" s="348">
        <v>0</v>
      </c>
      <c r="O626" s="349">
        <f t="shared" si="11"/>
        <v>0</v>
      </c>
    </row>
    <row r="627" spans="1:15" ht="12" customHeight="1" x14ac:dyDescent="0.15">
      <c r="A627" s="3">
        <v>40</v>
      </c>
      <c r="B627" s="3">
        <v>1</v>
      </c>
      <c r="C627" s="3">
        <v>11</v>
      </c>
      <c r="D627" s="863"/>
      <c r="E627" s="863"/>
      <c r="F627" s="734" t="s">
        <v>1320</v>
      </c>
      <c r="G627" s="51" t="s">
        <v>18</v>
      </c>
      <c r="H627" s="56" t="s">
        <v>9</v>
      </c>
      <c r="J627" s="348">
        <v>0</v>
      </c>
      <c r="K627" s="348">
        <v>0</v>
      </c>
      <c r="L627" s="348">
        <v>0</v>
      </c>
      <c r="M627" s="348">
        <v>0</v>
      </c>
      <c r="N627" s="348">
        <v>0</v>
      </c>
      <c r="O627" s="349">
        <f t="shared" si="11"/>
        <v>0</v>
      </c>
    </row>
    <row r="628" spans="1:15" ht="12" customHeight="1" x14ac:dyDescent="0.15">
      <c r="A628" s="3">
        <v>40</v>
      </c>
      <c r="B628" s="3">
        <v>1</v>
      </c>
      <c r="C628" s="3">
        <v>12</v>
      </c>
      <c r="D628" s="863"/>
      <c r="E628" s="863"/>
      <c r="F628" s="735"/>
      <c r="G628" s="101" t="s">
        <v>11</v>
      </c>
      <c r="H628" s="56" t="s">
        <v>12</v>
      </c>
      <c r="J628" s="348">
        <v>0</v>
      </c>
      <c r="K628" s="348">
        <v>0</v>
      </c>
      <c r="L628" s="348">
        <v>0</v>
      </c>
      <c r="M628" s="348">
        <v>0</v>
      </c>
      <c r="N628" s="348">
        <v>0</v>
      </c>
      <c r="O628" s="349">
        <f t="shared" si="11"/>
        <v>0</v>
      </c>
    </row>
    <row r="629" spans="1:15" ht="12" customHeight="1" x14ac:dyDescent="0.15">
      <c r="A629" s="3">
        <v>40</v>
      </c>
      <c r="B629" s="3">
        <v>1</v>
      </c>
      <c r="C629" s="3">
        <v>13</v>
      </c>
      <c r="D629" s="863"/>
      <c r="E629" s="863"/>
      <c r="F629" s="734" t="s">
        <v>1321</v>
      </c>
      <c r="G629" s="737" t="s">
        <v>19</v>
      </c>
      <c r="H629" s="56" t="s">
        <v>9</v>
      </c>
      <c r="J629" s="348">
        <v>121319</v>
      </c>
      <c r="K629" s="348">
        <v>26540</v>
      </c>
      <c r="L629" s="348">
        <v>0</v>
      </c>
      <c r="M629" s="348">
        <v>0</v>
      </c>
      <c r="N629" s="348">
        <v>21321</v>
      </c>
      <c r="O629" s="349">
        <f t="shared" si="11"/>
        <v>169180</v>
      </c>
    </row>
    <row r="630" spans="1:15" ht="12" customHeight="1" x14ac:dyDescent="0.15">
      <c r="A630" s="3">
        <v>40</v>
      </c>
      <c r="B630" s="3">
        <v>1</v>
      </c>
      <c r="C630" s="3">
        <v>14</v>
      </c>
      <c r="D630" s="863"/>
      <c r="E630" s="863"/>
      <c r="F630" s="735"/>
      <c r="G630" s="739"/>
      <c r="H630" s="56" t="s">
        <v>12</v>
      </c>
      <c r="J630" s="348">
        <v>121319</v>
      </c>
      <c r="K630" s="348">
        <v>26540</v>
      </c>
      <c r="L630" s="348">
        <v>0</v>
      </c>
      <c r="M630" s="348">
        <v>0</v>
      </c>
      <c r="N630" s="348">
        <v>21321</v>
      </c>
      <c r="O630" s="349">
        <f t="shared" si="11"/>
        <v>169180</v>
      </c>
    </row>
    <row r="631" spans="1:15" ht="12" customHeight="1" x14ac:dyDescent="0.15">
      <c r="A631" s="3">
        <v>40</v>
      </c>
      <c r="B631" s="3">
        <v>1</v>
      </c>
      <c r="C631" s="3">
        <v>15</v>
      </c>
      <c r="D631" s="863"/>
      <c r="E631" s="863"/>
      <c r="F631" s="734" t="s">
        <v>1322</v>
      </c>
      <c r="G631" s="737" t="s">
        <v>20</v>
      </c>
      <c r="H631" s="56" t="s">
        <v>9</v>
      </c>
      <c r="J631" s="348">
        <v>0</v>
      </c>
      <c r="K631" s="348">
        <v>0</v>
      </c>
      <c r="L631" s="348">
        <v>0</v>
      </c>
      <c r="M631" s="348">
        <v>0</v>
      </c>
      <c r="N631" s="348">
        <v>0</v>
      </c>
      <c r="O631" s="349">
        <f t="shared" si="11"/>
        <v>0</v>
      </c>
    </row>
    <row r="632" spans="1:15" ht="12" customHeight="1" x14ac:dyDescent="0.15">
      <c r="A632" s="3">
        <v>40</v>
      </c>
      <c r="B632" s="3">
        <v>1</v>
      </c>
      <c r="C632" s="3">
        <v>16</v>
      </c>
      <c r="D632" s="863"/>
      <c r="E632" s="863"/>
      <c r="F632" s="735"/>
      <c r="G632" s="739"/>
      <c r="H632" s="56" t="s">
        <v>12</v>
      </c>
      <c r="J632" s="348">
        <v>0</v>
      </c>
      <c r="K632" s="348">
        <v>0</v>
      </c>
      <c r="L632" s="348">
        <v>0</v>
      </c>
      <c r="M632" s="348">
        <v>0</v>
      </c>
      <c r="N632" s="348">
        <v>0</v>
      </c>
      <c r="O632" s="349">
        <f t="shared" si="11"/>
        <v>0</v>
      </c>
    </row>
    <row r="633" spans="1:15" ht="12" customHeight="1" x14ac:dyDescent="0.15">
      <c r="A633" s="3">
        <v>40</v>
      </c>
      <c r="B633" s="3">
        <v>1</v>
      </c>
      <c r="C633" s="3">
        <v>17</v>
      </c>
      <c r="D633" s="863"/>
      <c r="E633" s="863"/>
      <c r="F633" s="734" t="s">
        <v>1323</v>
      </c>
      <c r="G633" s="737" t="s">
        <v>21</v>
      </c>
      <c r="H633" s="56" t="s">
        <v>9</v>
      </c>
      <c r="J633" s="348">
        <v>7</v>
      </c>
      <c r="K633" s="348">
        <v>132</v>
      </c>
      <c r="L633" s="348">
        <v>325</v>
      </c>
      <c r="M633" s="348">
        <v>220</v>
      </c>
      <c r="N633" s="348">
        <v>63</v>
      </c>
      <c r="O633" s="349">
        <f t="shared" si="11"/>
        <v>747</v>
      </c>
    </row>
    <row r="634" spans="1:15" ht="12" customHeight="1" x14ac:dyDescent="0.15">
      <c r="A634" s="3">
        <v>40</v>
      </c>
      <c r="B634" s="3">
        <v>1</v>
      </c>
      <c r="C634" s="3">
        <v>18</v>
      </c>
      <c r="D634" s="863"/>
      <c r="E634" s="863"/>
      <c r="F634" s="735"/>
      <c r="G634" s="739"/>
      <c r="H634" s="56" t="s">
        <v>12</v>
      </c>
      <c r="J634" s="348">
        <v>7</v>
      </c>
      <c r="K634" s="348">
        <v>132</v>
      </c>
      <c r="L634" s="348">
        <v>325</v>
      </c>
      <c r="M634" s="348">
        <v>220</v>
      </c>
      <c r="N634" s="348">
        <v>63</v>
      </c>
      <c r="O634" s="349">
        <f t="shared" si="11"/>
        <v>747</v>
      </c>
    </row>
    <row r="635" spans="1:15" ht="12" customHeight="1" x14ac:dyDescent="0.15">
      <c r="A635" s="3">
        <v>40</v>
      </c>
      <c r="B635" s="3">
        <v>1</v>
      </c>
      <c r="C635" s="3">
        <v>19</v>
      </c>
      <c r="D635" s="863"/>
      <c r="E635" s="863"/>
      <c r="F635" s="734" t="s">
        <v>1324</v>
      </c>
      <c r="G635" s="51" t="s">
        <v>22</v>
      </c>
      <c r="H635" s="56" t="s">
        <v>9</v>
      </c>
      <c r="J635" s="348">
        <v>0</v>
      </c>
      <c r="K635" s="348">
        <v>346</v>
      </c>
      <c r="L635" s="348">
        <v>1719</v>
      </c>
      <c r="M635" s="348">
        <v>1589</v>
      </c>
      <c r="N635" s="348">
        <v>0</v>
      </c>
      <c r="O635" s="349">
        <f t="shared" si="11"/>
        <v>3654</v>
      </c>
    </row>
    <row r="636" spans="1:15" ht="12" customHeight="1" x14ac:dyDescent="0.15">
      <c r="A636" s="3">
        <v>40</v>
      </c>
      <c r="B636" s="3">
        <v>1</v>
      </c>
      <c r="C636" s="3">
        <v>20</v>
      </c>
      <c r="D636" s="863"/>
      <c r="E636" s="863"/>
      <c r="F636" s="735"/>
      <c r="G636" s="55" t="s">
        <v>23</v>
      </c>
      <c r="H636" s="56" t="s">
        <v>12</v>
      </c>
      <c r="J636" s="348">
        <v>0</v>
      </c>
      <c r="K636" s="348">
        <v>346</v>
      </c>
      <c r="L636" s="348">
        <v>1719</v>
      </c>
      <c r="M636" s="348">
        <v>2889</v>
      </c>
      <c r="N636" s="348">
        <v>0</v>
      </c>
      <c r="O636" s="349">
        <f t="shared" si="11"/>
        <v>4954</v>
      </c>
    </row>
    <row r="637" spans="1:15" ht="12" customHeight="1" x14ac:dyDescent="0.15">
      <c r="A637" s="3">
        <v>40</v>
      </c>
      <c r="B637" s="3">
        <v>1</v>
      </c>
      <c r="C637" s="3">
        <v>21</v>
      </c>
      <c r="D637" s="863"/>
      <c r="E637" s="863"/>
      <c r="F637" s="734" t="s">
        <v>1325</v>
      </c>
      <c r="G637" s="51" t="s">
        <v>24</v>
      </c>
      <c r="H637" s="56" t="s">
        <v>9</v>
      </c>
      <c r="J637" s="348">
        <v>1157</v>
      </c>
      <c r="K637" s="348">
        <v>0</v>
      </c>
      <c r="L637" s="348">
        <v>0</v>
      </c>
      <c r="M637" s="348">
        <v>0</v>
      </c>
      <c r="N637" s="348">
        <v>0</v>
      </c>
      <c r="O637" s="349">
        <f t="shared" si="11"/>
        <v>1157</v>
      </c>
    </row>
    <row r="638" spans="1:15" ht="12" customHeight="1" x14ac:dyDescent="0.15">
      <c r="A638" s="3">
        <v>40</v>
      </c>
      <c r="B638" s="3">
        <v>1</v>
      </c>
      <c r="C638" s="3">
        <v>22</v>
      </c>
      <c r="D638" s="863"/>
      <c r="E638" s="863"/>
      <c r="F638" s="735"/>
      <c r="G638" s="54" t="s">
        <v>25</v>
      </c>
      <c r="H638" s="56" t="s">
        <v>12</v>
      </c>
      <c r="J638" s="348">
        <v>1157</v>
      </c>
      <c r="K638" s="348">
        <v>0</v>
      </c>
      <c r="L638" s="348">
        <v>0</v>
      </c>
      <c r="M638" s="348">
        <v>0</v>
      </c>
      <c r="N638" s="348">
        <v>0</v>
      </c>
      <c r="O638" s="349">
        <f t="shared" si="11"/>
        <v>1157</v>
      </c>
    </row>
    <row r="639" spans="1:15" ht="12" customHeight="1" x14ac:dyDescent="0.15">
      <c r="A639" s="3">
        <v>40</v>
      </c>
      <c r="B639" s="3">
        <v>1</v>
      </c>
      <c r="C639" s="3">
        <v>23</v>
      </c>
      <c r="D639" s="863"/>
      <c r="E639" s="863"/>
      <c r="F639" s="734" t="s">
        <v>1326</v>
      </c>
      <c r="G639" s="62" t="s">
        <v>703</v>
      </c>
      <c r="H639" s="56" t="s">
        <v>9</v>
      </c>
      <c r="J639" s="348">
        <v>410866</v>
      </c>
      <c r="K639" s="348">
        <v>51755</v>
      </c>
      <c r="L639" s="348">
        <v>145768</v>
      </c>
      <c r="M639" s="348">
        <v>124306</v>
      </c>
      <c r="N639" s="348">
        <v>62742</v>
      </c>
      <c r="O639" s="349">
        <f t="shared" si="11"/>
        <v>795437</v>
      </c>
    </row>
    <row r="640" spans="1:15" ht="12" customHeight="1" x14ac:dyDescent="0.15">
      <c r="A640" s="3">
        <v>40</v>
      </c>
      <c r="B640" s="3">
        <v>1</v>
      </c>
      <c r="C640" s="3">
        <v>24</v>
      </c>
      <c r="D640" s="863"/>
      <c r="E640" s="863"/>
      <c r="F640" s="735"/>
      <c r="G640" s="55" t="s">
        <v>23</v>
      </c>
      <c r="H640" s="56" t="s">
        <v>12</v>
      </c>
      <c r="J640" s="348">
        <v>403710</v>
      </c>
      <c r="K640" s="348">
        <v>51755</v>
      </c>
      <c r="L640" s="348">
        <v>129464</v>
      </c>
      <c r="M640" s="348">
        <v>111372</v>
      </c>
      <c r="N640" s="348">
        <v>62742</v>
      </c>
      <c r="O640" s="349">
        <f t="shared" si="11"/>
        <v>759043</v>
      </c>
    </row>
    <row r="641" spans="1:15" ht="12" customHeight="1" x14ac:dyDescent="0.15">
      <c r="A641" s="3">
        <v>40</v>
      </c>
      <c r="B641" s="3">
        <v>1</v>
      </c>
      <c r="C641" s="3">
        <v>25</v>
      </c>
      <c r="D641" s="863"/>
      <c r="E641" s="863"/>
      <c r="F641" s="734" t="s">
        <v>1327</v>
      </c>
      <c r="G641" s="737" t="s">
        <v>704</v>
      </c>
      <c r="H641" s="56" t="s">
        <v>9</v>
      </c>
      <c r="J641" s="348">
        <v>1870</v>
      </c>
      <c r="K641" s="348">
        <v>71</v>
      </c>
      <c r="L641" s="348">
        <v>0</v>
      </c>
      <c r="M641" s="348">
        <v>492</v>
      </c>
      <c r="N641" s="348">
        <v>23</v>
      </c>
      <c r="O641" s="349">
        <f t="shared" si="11"/>
        <v>2456</v>
      </c>
    </row>
    <row r="642" spans="1:15" ht="12" customHeight="1" x14ac:dyDescent="0.15">
      <c r="A642" s="3">
        <v>40</v>
      </c>
      <c r="B642" s="3">
        <v>1</v>
      </c>
      <c r="C642" s="3">
        <v>26</v>
      </c>
      <c r="D642" s="863"/>
      <c r="E642" s="863"/>
      <c r="F642" s="735"/>
      <c r="G642" s="739"/>
      <c r="H642" s="56" t="s">
        <v>12</v>
      </c>
      <c r="J642" s="348">
        <v>1870</v>
      </c>
      <c r="K642" s="348">
        <v>71</v>
      </c>
      <c r="L642" s="348">
        <v>0</v>
      </c>
      <c r="M642" s="348">
        <v>492</v>
      </c>
      <c r="N642" s="348">
        <v>23</v>
      </c>
      <c r="O642" s="349">
        <f t="shared" si="11"/>
        <v>2456</v>
      </c>
    </row>
    <row r="643" spans="1:15" ht="12" customHeight="1" x14ac:dyDescent="0.15">
      <c r="A643" s="3">
        <v>40</v>
      </c>
      <c r="B643" s="3">
        <v>1</v>
      </c>
      <c r="C643" s="3">
        <v>27</v>
      </c>
      <c r="D643" s="52"/>
      <c r="E643" s="59"/>
      <c r="F643" s="734" t="s">
        <v>1328</v>
      </c>
      <c r="G643" s="737" t="s">
        <v>26</v>
      </c>
      <c r="H643" s="56" t="s">
        <v>9</v>
      </c>
      <c r="J643" s="348">
        <v>68</v>
      </c>
      <c r="K643" s="348">
        <v>418</v>
      </c>
      <c r="L643" s="348">
        <v>1044</v>
      </c>
      <c r="M643" s="348">
        <v>437</v>
      </c>
      <c r="N643" s="348">
        <v>587</v>
      </c>
      <c r="O643" s="349">
        <f t="shared" si="11"/>
        <v>2554</v>
      </c>
    </row>
    <row r="644" spans="1:15" ht="12" customHeight="1" x14ac:dyDescent="0.15">
      <c r="A644" s="3">
        <v>40</v>
      </c>
      <c r="B644" s="3">
        <v>1</v>
      </c>
      <c r="C644" s="3">
        <v>28</v>
      </c>
      <c r="D644" s="304"/>
      <c r="E644" s="59"/>
      <c r="F644" s="735"/>
      <c r="G644" s="739"/>
      <c r="H644" s="56" t="s">
        <v>12</v>
      </c>
      <c r="J644" s="348">
        <v>14747</v>
      </c>
      <c r="K644" s="348">
        <v>7157</v>
      </c>
      <c r="L644" s="348">
        <v>15182</v>
      </c>
      <c r="M644" s="348">
        <v>10568</v>
      </c>
      <c r="N644" s="348">
        <v>25794</v>
      </c>
      <c r="O644" s="349">
        <f t="shared" si="11"/>
        <v>73448</v>
      </c>
    </row>
    <row r="645" spans="1:15" ht="39.950000000000003" customHeight="1" x14ac:dyDescent="0.15">
      <c r="A645" s="306">
        <v>40</v>
      </c>
      <c r="B645" s="306">
        <v>1</v>
      </c>
      <c r="C645" s="306">
        <v>29</v>
      </c>
      <c r="D645" s="307"/>
      <c r="E645" s="308"/>
      <c r="F645" s="855" t="s">
        <v>1535</v>
      </c>
      <c r="G645" s="857" t="s">
        <v>1536</v>
      </c>
      <c r="H645" s="309" t="s">
        <v>9</v>
      </c>
      <c r="J645" s="348">
        <v>0</v>
      </c>
      <c r="K645" s="348">
        <v>0</v>
      </c>
      <c r="L645" s="348">
        <v>0</v>
      </c>
      <c r="M645" s="348">
        <v>0</v>
      </c>
      <c r="N645" s="348">
        <v>0</v>
      </c>
      <c r="O645" s="349"/>
    </row>
    <row r="646" spans="1:15" ht="39.950000000000003" customHeight="1" x14ac:dyDescent="0.15">
      <c r="A646" s="306">
        <v>40</v>
      </c>
      <c r="B646" s="306">
        <v>1</v>
      </c>
      <c r="C646" s="306">
        <v>30</v>
      </c>
      <c r="D646" s="310"/>
      <c r="E646" s="311"/>
      <c r="F646" s="856"/>
      <c r="G646" s="858"/>
      <c r="H646" s="309" t="s">
        <v>12</v>
      </c>
      <c r="J646" s="348">
        <v>0</v>
      </c>
      <c r="K646" s="348">
        <v>0</v>
      </c>
      <c r="L646" s="348">
        <v>0</v>
      </c>
      <c r="M646" s="348">
        <v>0</v>
      </c>
      <c r="N646" s="348">
        <v>0</v>
      </c>
      <c r="O646" s="349"/>
    </row>
    <row r="647" spans="1:15" ht="12" customHeight="1" x14ac:dyDescent="0.15">
      <c r="A647" s="3">
        <v>40</v>
      </c>
      <c r="B647" s="3">
        <v>1</v>
      </c>
      <c r="C647" s="3">
        <v>31</v>
      </c>
      <c r="D647" s="52"/>
      <c r="E647" s="734" t="s">
        <v>1329</v>
      </c>
      <c r="F647" s="736" t="s">
        <v>27</v>
      </c>
      <c r="G647" s="737"/>
      <c r="H647" s="56" t="s">
        <v>9</v>
      </c>
      <c r="J647" s="348">
        <v>44699</v>
      </c>
      <c r="K647" s="348">
        <v>6669</v>
      </c>
      <c r="L647" s="348">
        <v>14655</v>
      </c>
      <c r="M647" s="348">
        <v>18874</v>
      </c>
      <c r="N647" s="348">
        <v>2871</v>
      </c>
      <c r="O647" s="349">
        <f t="shared" ref="O647:O678" si="12">SUM(J647:N647)</f>
        <v>87768</v>
      </c>
    </row>
    <row r="648" spans="1:15" ht="12" customHeight="1" x14ac:dyDescent="0.15">
      <c r="A648" s="3">
        <v>40</v>
      </c>
      <c r="B648" s="3">
        <v>1</v>
      </c>
      <c r="C648" s="3">
        <v>32</v>
      </c>
      <c r="D648" s="52" t="s">
        <v>1013</v>
      </c>
      <c r="E648" s="735"/>
      <c r="F648" s="738"/>
      <c r="G648" s="739"/>
      <c r="H648" s="56" t="s">
        <v>12</v>
      </c>
      <c r="J648" s="348">
        <v>49225</v>
      </c>
      <c r="K648" s="348">
        <v>8138</v>
      </c>
      <c r="L648" s="348">
        <v>14655</v>
      </c>
      <c r="M648" s="348">
        <v>26847</v>
      </c>
      <c r="N648" s="348">
        <v>26939</v>
      </c>
      <c r="O648" s="349">
        <f t="shared" si="12"/>
        <v>125804</v>
      </c>
    </row>
    <row r="649" spans="1:15" ht="12" customHeight="1" x14ac:dyDescent="0.15">
      <c r="A649" s="3">
        <v>40</v>
      </c>
      <c r="B649" s="3">
        <v>1</v>
      </c>
      <c r="C649" s="3">
        <v>33</v>
      </c>
      <c r="D649" s="868" t="s">
        <v>29</v>
      </c>
      <c r="E649" s="734" t="s">
        <v>1330</v>
      </c>
      <c r="F649" s="736" t="s">
        <v>31</v>
      </c>
      <c r="G649" s="737"/>
      <c r="H649" s="56" t="s">
        <v>9</v>
      </c>
      <c r="J649" s="348">
        <v>0</v>
      </c>
      <c r="K649" s="348">
        <v>0</v>
      </c>
      <c r="L649" s="348">
        <v>0</v>
      </c>
      <c r="M649" s="348">
        <v>0</v>
      </c>
      <c r="N649" s="348">
        <v>0</v>
      </c>
      <c r="O649" s="349">
        <f t="shared" si="12"/>
        <v>0</v>
      </c>
    </row>
    <row r="650" spans="1:15" ht="12" customHeight="1" x14ac:dyDescent="0.15">
      <c r="A650" s="3">
        <v>40</v>
      </c>
      <c r="B650" s="3">
        <v>1</v>
      </c>
      <c r="C650" s="3">
        <v>34</v>
      </c>
      <c r="D650" s="868"/>
      <c r="E650" s="735"/>
      <c r="F650" s="738" t="s">
        <v>1489</v>
      </c>
      <c r="G650" s="739"/>
      <c r="H650" s="56" t="s">
        <v>12</v>
      </c>
      <c r="J650" s="348">
        <v>0</v>
      </c>
      <c r="K650" s="348">
        <v>0</v>
      </c>
      <c r="L650" s="348">
        <v>0</v>
      </c>
      <c r="M650" s="348">
        <v>0</v>
      </c>
      <c r="N650" s="348">
        <v>0</v>
      </c>
      <c r="O650" s="349">
        <f t="shared" si="12"/>
        <v>0</v>
      </c>
    </row>
    <row r="651" spans="1:15" ht="12" customHeight="1" x14ac:dyDescent="0.15">
      <c r="A651" s="3">
        <v>40</v>
      </c>
      <c r="B651" s="3">
        <v>1</v>
      </c>
      <c r="C651" s="3">
        <v>35</v>
      </c>
      <c r="D651" s="868"/>
      <c r="E651" s="734" t="s">
        <v>1331</v>
      </c>
      <c r="F651" s="736" t="s">
        <v>34</v>
      </c>
      <c r="G651" s="737"/>
      <c r="H651" s="56" t="s">
        <v>9</v>
      </c>
      <c r="J651" s="348">
        <v>44640</v>
      </c>
      <c r="K651" s="348">
        <v>5633</v>
      </c>
      <c r="L651" s="348">
        <v>12094</v>
      </c>
      <c r="M651" s="348">
        <v>15670</v>
      </c>
      <c r="N651" s="348">
        <v>2377</v>
      </c>
      <c r="O651" s="349">
        <f t="shared" si="12"/>
        <v>80414</v>
      </c>
    </row>
    <row r="652" spans="1:15" ht="12" customHeight="1" x14ac:dyDescent="0.15">
      <c r="A652" s="3">
        <v>40</v>
      </c>
      <c r="B652" s="3">
        <v>1</v>
      </c>
      <c r="C652" s="3">
        <v>36</v>
      </c>
      <c r="D652" s="868"/>
      <c r="E652" s="735"/>
      <c r="F652" s="738"/>
      <c r="G652" s="739"/>
      <c r="H652" s="56" t="s">
        <v>12</v>
      </c>
      <c r="J652" s="348">
        <v>44400</v>
      </c>
      <c r="K652" s="348">
        <v>5633</v>
      </c>
      <c r="L652" s="348">
        <v>12094</v>
      </c>
      <c r="M652" s="348">
        <v>23522</v>
      </c>
      <c r="N652" s="348">
        <v>2377</v>
      </c>
      <c r="O652" s="349">
        <f t="shared" si="12"/>
        <v>88026</v>
      </c>
    </row>
    <row r="653" spans="1:15" ht="12" customHeight="1" x14ac:dyDescent="0.15">
      <c r="A653" s="3">
        <v>40</v>
      </c>
      <c r="B653" s="3">
        <v>1</v>
      </c>
      <c r="C653" s="3">
        <v>37</v>
      </c>
      <c r="D653" s="868"/>
      <c r="E653" s="734" t="s">
        <v>1332</v>
      </c>
      <c r="F653" s="736" t="s">
        <v>20</v>
      </c>
      <c r="G653" s="737"/>
      <c r="H653" s="56" t="s">
        <v>9</v>
      </c>
      <c r="J653" s="348">
        <v>0</v>
      </c>
      <c r="K653" s="348">
        <v>0</v>
      </c>
      <c r="L653" s="348">
        <v>0</v>
      </c>
      <c r="M653" s="348">
        <v>0</v>
      </c>
      <c r="N653" s="348">
        <v>0</v>
      </c>
      <c r="O653" s="349">
        <f t="shared" si="12"/>
        <v>0</v>
      </c>
    </row>
    <row r="654" spans="1:15" ht="12" customHeight="1" x14ac:dyDescent="0.15">
      <c r="A654" s="3">
        <v>40</v>
      </c>
      <c r="B654" s="3">
        <v>1</v>
      </c>
      <c r="C654" s="3">
        <v>38</v>
      </c>
      <c r="D654" s="868"/>
      <c r="E654" s="735"/>
      <c r="F654" s="738"/>
      <c r="G654" s="739"/>
      <c r="H654" s="56" t="s">
        <v>12</v>
      </c>
      <c r="J654" s="348">
        <v>0</v>
      </c>
      <c r="K654" s="348">
        <v>0</v>
      </c>
      <c r="L654" s="348">
        <v>0</v>
      </c>
      <c r="M654" s="348">
        <v>0</v>
      </c>
      <c r="N654" s="348">
        <v>0</v>
      </c>
      <c r="O654" s="349">
        <f t="shared" si="12"/>
        <v>0</v>
      </c>
    </row>
    <row r="655" spans="1:15" ht="12" customHeight="1" x14ac:dyDescent="0.15">
      <c r="A655" s="3">
        <v>40</v>
      </c>
      <c r="B655" s="3">
        <v>1</v>
      </c>
      <c r="C655" s="3">
        <v>39</v>
      </c>
      <c r="D655" s="868"/>
      <c r="E655" s="734" t="s">
        <v>1333</v>
      </c>
      <c r="F655" s="736" t="s">
        <v>35</v>
      </c>
      <c r="G655" s="737"/>
      <c r="H655" s="56" t="s">
        <v>9</v>
      </c>
      <c r="J655" s="348">
        <v>59</v>
      </c>
      <c r="K655" s="348">
        <v>1036</v>
      </c>
      <c r="L655" s="348">
        <v>2561</v>
      </c>
      <c r="M655" s="348">
        <v>3204</v>
      </c>
      <c r="N655" s="348">
        <v>494</v>
      </c>
      <c r="O655" s="349">
        <f t="shared" si="12"/>
        <v>7354</v>
      </c>
    </row>
    <row r="656" spans="1:15" ht="12" customHeight="1" x14ac:dyDescent="0.15">
      <c r="A656" s="3">
        <v>40</v>
      </c>
      <c r="B656" s="3">
        <v>1</v>
      </c>
      <c r="C656" s="3">
        <v>40</v>
      </c>
      <c r="D656" s="868"/>
      <c r="E656" s="735"/>
      <c r="F656" s="738" t="s">
        <v>36</v>
      </c>
      <c r="G656" s="739"/>
      <c r="H656" s="56" t="s">
        <v>12</v>
      </c>
      <c r="J656" s="348">
        <v>59</v>
      </c>
      <c r="K656" s="348">
        <v>1036</v>
      </c>
      <c r="L656" s="348">
        <v>2561</v>
      </c>
      <c r="M656" s="348">
        <v>3204</v>
      </c>
      <c r="N656" s="348">
        <v>494</v>
      </c>
      <c r="O656" s="349">
        <f t="shared" si="12"/>
        <v>7354</v>
      </c>
    </row>
    <row r="657" spans="1:15" ht="12" customHeight="1" x14ac:dyDescent="0.15">
      <c r="A657" s="3">
        <v>40</v>
      </c>
      <c r="B657" s="3">
        <v>1</v>
      </c>
      <c r="C657" s="3">
        <v>41</v>
      </c>
      <c r="D657" s="50"/>
      <c r="E657" s="50" t="s">
        <v>1334</v>
      </c>
      <c r="F657" s="817" t="s">
        <v>26</v>
      </c>
      <c r="G657" s="901"/>
      <c r="H657" s="56" t="s">
        <v>12</v>
      </c>
      <c r="J657" s="348">
        <v>4766</v>
      </c>
      <c r="K657" s="348">
        <v>1469</v>
      </c>
      <c r="L657" s="348">
        <v>0</v>
      </c>
      <c r="M657" s="348">
        <v>121</v>
      </c>
      <c r="N657" s="348">
        <v>24068</v>
      </c>
      <c r="O657" s="349">
        <f t="shared" si="12"/>
        <v>30424</v>
      </c>
    </row>
    <row r="658" spans="1:15" ht="12" customHeight="1" x14ac:dyDescent="0.15">
      <c r="A658" s="3">
        <v>40</v>
      </c>
      <c r="B658" s="3">
        <v>1</v>
      </c>
      <c r="C658" s="3">
        <v>42</v>
      </c>
      <c r="D658" s="734" t="s">
        <v>1051</v>
      </c>
      <c r="E658" s="736" t="s">
        <v>38</v>
      </c>
      <c r="F658" s="736"/>
      <c r="G658" s="737"/>
      <c r="H658" s="56" t="s">
        <v>9</v>
      </c>
      <c r="J658" s="348">
        <v>579986</v>
      </c>
      <c r="K658" s="348">
        <v>91545</v>
      </c>
      <c r="L658" s="348">
        <v>164466</v>
      </c>
      <c r="M658" s="348">
        <v>145918</v>
      </c>
      <c r="N658" s="348">
        <v>87607</v>
      </c>
      <c r="O658" s="349">
        <f t="shared" si="12"/>
        <v>1069522</v>
      </c>
    </row>
    <row r="659" spans="1:15" ht="12" customHeight="1" x14ac:dyDescent="0.15">
      <c r="A659" s="3">
        <v>40</v>
      </c>
      <c r="B659" s="3">
        <v>1</v>
      </c>
      <c r="C659" s="3">
        <v>43</v>
      </c>
      <c r="D659" s="735"/>
      <c r="E659" s="738"/>
      <c r="F659" s="738"/>
      <c r="G659" s="739"/>
      <c r="H659" s="56" t="s">
        <v>12</v>
      </c>
      <c r="J659" s="348">
        <v>592035</v>
      </c>
      <c r="K659" s="348">
        <v>99753</v>
      </c>
      <c r="L659" s="348">
        <v>162300</v>
      </c>
      <c r="M659" s="348">
        <v>152388</v>
      </c>
      <c r="N659" s="348">
        <v>136882</v>
      </c>
      <c r="O659" s="349">
        <f t="shared" si="12"/>
        <v>1143358</v>
      </c>
    </row>
    <row r="660" spans="1:15" ht="12" customHeight="1" x14ac:dyDescent="0.15">
      <c r="A660" s="3">
        <v>40</v>
      </c>
      <c r="B660" s="3">
        <v>1</v>
      </c>
      <c r="C660" s="3">
        <v>44</v>
      </c>
      <c r="D660" s="52" t="s">
        <v>1053</v>
      </c>
      <c r="E660" s="893" t="s">
        <v>1496</v>
      </c>
      <c r="F660" s="894"/>
      <c r="G660" s="871" t="s">
        <v>39</v>
      </c>
      <c r="H660" s="102" t="s">
        <v>8</v>
      </c>
      <c r="J660" s="348">
        <v>0</v>
      </c>
      <c r="K660" s="348">
        <v>0</v>
      </c>
      <c r="L660" s="348">
        <v>0</v>
      </c>
      <c r="M660" s="348">
        <v>0</v>
      </c>
      <c r="N660" s="348">
        <v>0</v>
      </c>
      <c r="O660" s="349">
        <f t="shared" si="12"/>
        <v>0</v>
      </c>
    </row>
    <row r="661" spans="1:15" ht="12" customHeight="1" x14ac:dyDescent="0.15">
      <c r="A661" s="3">
        <v>40</v>
      </c>
      <c r="B661" s="3">
        <v>1</v>
      </c>
      <c r="C661" s="3">
        <v>45</v>
      </c>
      <c r="D661" s="52"/>
      <c r="E661" s="895"/>
      <c r="F661" s="896"/>
      <c r="G661" s="872"/>
      <c r="H661" s="44" t="s">
        <v>40</v>
      </c>
      <c r="J661" s="348">
        <v>14679</v>
      </c>
      <c r="K661" s="348">
        <v>6739</v>
      </c>
      <c r="L661" s="348">
        <v>14138</v>
      </c>
      <c r="M661" s="348">
        <v>11431</v>
      </c>
      <c r="N661" s="348">
        <v>25207</v>
      </c>
      <c r="O661" s="349">
        <f t="shared" si="12"/>
        <v>72194</v>
      </c>
    </row>
    <row r="662" spans="1:15" ht="12" customHeight="1" x14ac:dyDescent="0.15">
      <c r="A662" s="3">
        <v>40</v>
      </c>
      <c r="B662" s="3">
        <v>1</v>
      </c>
      <c r="C662" s="3">
        <v>46</v>
      </c>
      <c r="D662" s="52"/>
      <c r="E662" s="895"/>
      <c r="F662" s="896"/>
      <c r="G662" s="103"/>
      <c r="H662" s="103"/>
      <c r="J662" s="348">
        <v>0</v>
      </c>
      <c r="K662" s="348">
        <v>0</v>
      </c>
      <c r="L662" s="348">
        <v>0</v>
      </c>
      <c r="M662" s="348">
        <v>0</v>
      </c>
      <c r="N662" s="348">
        <v>0</v>
      </c>
      <c r="O662" s="349">
        <f t="shared" si="12"/>
        <v>0</v>
      </c>
    </row>
    <row r="663" spans="1:15" ht="12" customHeight="1" x14ac:dyDescent="0.15">
      <c r="A663" s="3">
        <v>40</v>
      </c>
      <c r="B663" s="3">
        <v>1</v>
      </c>
      <c r="C663" s="3">
        <v>47</v>
      </c>
      <c r="D663" s="52"/>
      <c r="E663" s="895"/>
      <c r="F663" s="896"/>
      <c r="G663" s="56" t="s">
        <v>41</v>
      </c>
      <c r="H663" s="56" t="s">
        <v>27</v>
      </c>
      <c r="J663" s="348">
        <v>4766</v>
      </c>
      <c r="K663" s="348">
        <v>1469</v>
      </c>
      <c r="L663" s="348">
        <v>0</v>
      </c>
      <c r="M663" s="348">
        <v>7973</v>
      </c>
      <c r="N663" s="348">
        <v>24068</v>
      </c>
      <c r="O663" s="349">
        <f t="shared" si="12"/>
        <v>38276</v>
      </c>
    </row>
    <row r="664" spans="1:15" ht="12" customHeight="1" x14ac:dyDescent="0.15">
      <c r="A664" s="3">
        <v>40</v>
      </c>
      <c r="B664" s="3">
        <v>1</v>
      </c>
      <c r="C664" s="3">
        <v>48</v>
      </c>
      <c r="D664" s="50"/>
      <c r="E664" s="897"/>
      <c r="F664" s="898"/>
      <c r="G664" s="816" t="s">
        <v>1335</v>
      </c>
      <c r="H664" s="901"/>
      <c r="J664" s="348">
        <v>19445</v>
      </c>
      <c r="K664" s="348">
        <v>8208</v>
      </c>
      <c r="L664" s="348">
        <v>14138</v>
      </c>
      <c r="M664" s="348">
        <v>19404</v>
      </c>
      <c r="N664" s="348">
        <v>49275</v>
      </c>
      <c r="O664" s="349">
        <f t="shared" si="12"/>
        <v>110470</v>
      </c>
    </row>
    <row r="665" spans="1:15" ht="12" customHeight="1" x14ac:dyDescent="0.15">
      <c r="A665" s="3">
        <v>40</v>
      </c>
      <c r="B665" s="3">
        <v>1</v>
      </c>
      <c r="C665" s="3">
        <v>49</v>
      </c>
      <c r="D665" s="52" t="s">
        <v>1336</v>
      </c>
      <c r="E665" s="736" t="s">
        <v>42</v>
      </c>
      <c r="F665" s="737"/>
      <c r="G665" s="816" t="s">
        <v>43</v>
      </c>
      <c r="H665" s="901"/>
      <c r="J665" s="348">
        <v>0</v>
      </c>
      <c r="K665" s="348">
        <v>0</v>
      </c>
      <c r="L665" s="348">
        <v>0</v>
      </c>
      <c r="M665" s="348">
        <v>0</v>
      </c>
      <c r="N665" s="348">
        <v>0</v>
      </c>
      <c r="O665" s="349">
        <f t="shared" si="12"/>
        <v>0</v>
      </c>
    </row>
    <row r="666" spans="1:15" ht="12" customHeight="1" x14ac:dyDescent="0.15">
      <c r="A666" s="3">
        <v>40</v>
      </c>
      <c r="B666" s="3">
        <v>1</v>
      </c>
      <c r="C666" s="3">
        <v>50</v>
      </c>
      <c r="D666" s="50"/>
      <c r="E666" s="738" t="s">
        <v>44</v>
      </c>
      <c r="F666" s="739"/>
      <c r="G666" s="816" t="s">
        <v>1337</v>
      </c>
      <c r="H666" s="901"/>
      <c r="J666" s="348">
        <v>0</v>
      </c>
      <c r="K666" s="348">
        <v>0</v>
      </c>
      <c r="L666" s="348">
        <v>0</v>
      </c>
      <c r="M666" s="348">
        <v>0</v>
      </c>
      <c r="N666" s="348">
        <v>0</v>
      </c>
      <c r="O666" s="349">
        <f t="shared" si="12"/>
        <v>0</v>
      </c>
    </row>
    <row r="667" spans="1:15" ht="12" customHeight="1" x14ac:dyDescent="0.15">
      <c r="A667" s="3">
        <v>40</v>
      </c>
      <c r="B667" s="3">
        <v>1</v>
      </c>
      <c r="C667" s="3">
        <v>51</v>
      </c>
      <c r="D667" s="52" t="s">
        <v>1338</v>
      </c>
      <c r="E667" s="736" t="s">
        <v>46</v>
      </c>
      <c r="F667" s="737"/>
      <c r="G667" s="816" t="s">
        <v>43</v>
      </c>
      <c r="H667" s="901"/>
      <c r="J667" s="348">
        <v>0</v>
      </c>
      <c r="K667" s="348">
        <v>0</v>
      </c>
      <c r="L667" s="348">
        <v>0</v>
      </c>
      <c r="M667" s="348">
        <v>0</v>
      </c>
      <c r="N667" s="348">
        <v>0</v>
      </c>
      <c r="O667" s="349">
        <f t="shared" si="12"/>
        <v>0</v>
      </c>
    </row>
    <row r="668" spans="1:15" ht="12" customHeight="1" x14ac:dyDescent="0.15">
      <c r="A668" s="3">
        <v>40</v>
      </c>
      <c r="B668" s="3">
        <v>1</v>
      </c>
      <c r="C668" s="3">
        <v>52</v>
      </c>
      <c r="D668" s="50"/>
      <c r="E668" s="738" t="s">
        <v>44</v>
      </c>
      <c r="F668" s="739"/>
      <c r="G668" s="816" t="s">
        <v>1339</v>
      </c>
      <c r="H668" s="901"/>
      <c r="J668" s="348">
        <v>0</v>
      </c>
      <c r="K668" s="348">
        <v>0</v>
      </c>
      <c r="L668" s="348">
        <v>0</v>
      </c>
      <c r="M668" s="348">
        <v>0</v>
      </c>
      <c r="N668" s="348">
        <v>0</v>
      </c>
      <c r="O668" s="349">
        <f t="shared" si="12"/>
        <v>0</v>
      </c>
    </row>
    <row r="669" spans="1:15" ht="12" customHeight="1" x14ac:dyDescent="0.15">
      <c r="A669" s="160">
        <v>40</v>
      </c>
      <c r="B669" s="160">
        <v>1</v>
      </c>
      <c r="C669" s="160">
        <v>53</v>
      </c>
      <c r="D669" s="53" t="s">
        <v>1340</v>
      </c>
      <c r="E669" s="902" t="s">
        <v>1562</v>
      </c>
      <c r="F669" s="902"/>
      <c r="G669" s="902"/>
      <c r="H669" s="903"/>
      <c r="J669" s="348">
        <v>19445</v>
      </c>
      <c r="K669" s="348">
        <v>8208</v>
      </c>
      <c r="L669" s="348">
        <v>14138</v>
      </c>
      <c r="M669" s="348">
        <v>19404</v>
      </c>
      <c r="N669" s="348">
        <v>49275</v>
      </c>
      <c r="O669" s="349">
        <f t="shared" si="12"/>
        <v>110470</v>
      </c>
    </row>
    <row r="670" spans="1:15" ht="12" customHeight="1" x14ac:dyDescent="0.15">
      <c r="A670" s="3">
        <v>40</v>
      </c>
      <c r="B670" s="3">
        <v>1</v>
      </c>
      <c r="C670" s="3">
        <v>54</v>
      </c>
      <c r="D670" s="52" t="s">
        <v>1341</v>
      </c>
      <c r="E670" s="736" t="s">
        <v>49</v>
      </c>
      <c r="F670" s="737"/>
      <c r="G670" s="871" t="s">
        <v>50</v>
      </c>
      <c r="H670" s="56" t="s">
        <v>9</v>
      </c>
      <c r="J670" s="348">
        <v>0</v>
      </c>
      <c r="K670" s="348">
        <v>0</v>
      </c>
      <c r="L670" s="348">
        <v>0</v>
      </c>
      <c r="M670" s="348">
        <v>0</v>
      </c>
      <c r="N670" s="348">
        <v>0</v>
      </c>
      <c r="O670" s="349">
        <f t="shared" si="12"/>
        <v>0</v>
      </c>
    </row>
    <row r="671" spans="1:15" ht="12" customHeight="1" x14ac:dyDescent="0.15">
      <c r="A671" s="3">
        <v>40</v>
      </c>
      <c r="B671" s="3">
        <v>1</v>
      </c>
      <c r="C671" s="3">
        <v>55</v>
      </c>
      <c r="D671" s="52"/>
      <c r="E671" s="873" t="s">
        <v>51</v>
      </c>
      <c r="F671" s="874"/>
      <c r="G671" s="872"/>
      <c r="H671" s="56" t="s">
        <v>12</v>
      </c>
      <c r="J671" s="348">
        <v>0</v>
      </c>
      <c r="K671" s="348">
        <v>0</v>
      </c>
      <c r="L671" s="348">
        <v>0</v>
      </c>
      <c r="M671" s="348">
        <v>0</v>
      </c>
      <c r="N671" s="348">
        <v>0</v>
      </c>
      <c r="O671" s="349">
        <f t="shared" si="12"/>
        <v>0</v>
      </c>
    </row>
    <row r="672" spans="1:15" ht="12" customHeight="1" x14ac:dyDescent="0.15">
      <c r="A672" s="3">
        <v>40</v>
      </c>
      <c r="B672" s="3">
        <v>1</v>
      </c>
      <c r="C672" s="3">
        <v>56</v>
      </c>
      <c r="D672" s="52"/>
      <c r="E672" s="873" t="s">
        <v>52</v>
      </c>
      <c r="F672" s="874"/>
      <c r="G672" s="871" t="s">
        <v>53</v>
      </c>
      <c r="H672" s="56" t="s">
        <v>9</v>
      </c>
      <c r="J672" s="348">
        <v>0</v>
      </c>
      <c r="K672" s="348">
        <v>5614</v>
      </c>
      <c r="L672" s="348">
        <v>955</v>
      </c>
      <c r="M672" s="348">
        <v>0</v>
      </c>
      <c r="N672" s="348">
        <v>0</v>
      </c>
      <c r="O672" s="349">
        <f t="shared" si="12"/>
        <v>6569</v>
      </c>
    </row>
    <row r="673" spans="1:16" ht="12" customHeight="1" x14ac:dyDescent="0.15">
      <c r="A673" s="3">
        <v>40</v>
      </c>
      <c r="B673" s="3">
        <v>1</v>
      </c>
      <c r="C673" s="3">
        <v>57</v>
      </c>
      <c r="D673" s="50"/>
      <c r="E673" s="738" t="s">
        <v>54</v>
      </c>
      <c r="F673" s="739"/>
      <c r="G673" s="872"/>
      <c r="H673" s="56" t="s">
        <v>12</v>
      </c>
      <c r="J673" s="348">
        <v>0</v>
      </c>
      <c r="K673" s="348">
        <v>5614</v>
      </c>
      <c r="L673" s="348">
        <v>955</v>
      </c>
      <c r="M673" s="348">
        <v>0</v>
      </c>
      <c r="N673" s="348">
        <v>0</v>
      </c>
      <c r="O673" s="349">
        <f t="shared" si="12"/>
        <v>6569</v>
      </c>
    </row>
    <row r="674" spans="1:16" ht="12" customHeight="1" x14ac:dyDescent="0.15">
      <c r="A674" s="3">
        <v>40</v>
      </c>
      <c r="B674" s="3">
        <v>1</v>
      </c>
      <c r="C674" s="3">
        <v>58</v>
      </c>
      <c r="D674" s="52"/>
      <c r="E674" s="57"/>
      <c r="F674" s="57"/>
      <c r="G674" s="871" t="s">
        <v>50</v>
      </c>
      <c r="H674" s="56" t="s">
        <v>9</v>
      </c>
      <c r="J674" s="348">
        <v>0</v>
      </c>
      <c r="K674" s="348">
        <v>0</v>
      </c>
      <c r="L674" s="348">
        <v>0</v>
      </c>
      <c r="M674" s="348">
        <v>0</v>
      </c>
      <c r="N674" s="348">
        <v>0</v>
      </c>
      <c r="O674" s="349">
        <f t="shared" si="12"/>
        <v>0</v>
      </c>
    </row>
    <row r="675" spans="1:16" ht="12" customHeight="1" x14ac:dyDescent="0.15">
      <c r="A675" s="3">
        <v>40</v>
      </c>
      <c r="B675" s="3">
        <v>1</v>
      </c>
      <c r="C675" s="3">
        <v>59</v>
      </c>
      <c r="D675" s="52" t="s">
        <v>880</v>
      </c>
      <c r="E675" s="873" t="s">
        <v>56</v>
      </c>
      <c r="F675" s="874"/>
      <c r="G675" s="872"/>
      <c r="H675" s="56" t="s">
        <v>12</v>
      </c>
      <c r="J675" s="348">
        <v>0</v>
      </c>
      <c r="K675" s="348">
        <v>0</v>
      </c>
      <c r="L675" s="348">
        <v>0</v>
      </c>
      <c r="M675" s="348">
        <v>0</v>
      </c>
      <c r="N675" s="348">
        <v>0</v>
      </c>
      <c r="O675" s="349">
        <f t="shared" si="12"/>
        <v>0</v>
      </c>
    </row>
    <row r="676" spans="1:16" ht="12" customHeight="1" x14ac:dyDescent="0.15">
      <c r="A676" s="6">
        <v>40</v>
      </c>
      <c r="B676" s="3">
        <v>1</v>
      </c>
      <c r="C676" s="3">
        <v>60</v>
      </c>
      <c r="D676" s="52"/>
      <c r="E676" s="873" t="s">
        <v>54</v>
      </c>
      <c r="F676" s="874"/>
      <c r="G676" s="871" t="s">
        <v>53</v>
      </c>
      <c r="H676" s="56" t="s">
        <v>9</v>
      </c>
      <c r="J676" s="348">
        <v>0</v>
      </c>
      <c r="K676" s="348">
        <v>0</v>
      </c>
      <c r="L676" s="348">
        <v>0</v>
      </c>
      <c r="M676" s="348">
        <v>0</v>
      </c>
      <c r="N676" s="348">
        <v>0</v>
      </c>
      <c r="O676" s="349">
        <f t="shared" si="12"/>
        <v>0</v>
      </c>
    </row>
    <row r="677" spans="1:16" ht="12" customHeight="1" x14ac:dyDescent="0.15">
      <c r="A677" s="3">
        <v>40</v>
      </c>
      <c r="B677" s="3">
        <v>1</v>
      </c>
      <c r="C677" s="3">
        <v>61</v>
      </c>
      <c r="D677" s="50"/>
      <c r="E677" s="58"/>
      <c r="F677" s="58"/>
      <c r="G677" s="872"/>
      <c r="H677" s="56" t="s">
        <v>12</v>
      </c>
      <c r="J677" s="348">
        <v>0</v>
      </c>
      <c r="K677" s="348">
        <v>0</v>
      </c>
      <c r="L677" s="348">
        <v>0</v>
      </c>
      <c r="M677" s="348">
        <v>0</v>
      </c>
      <c r="N677" s="348">
        <v>0</v>
      </c>
      <c r="O677" s="349">
        <f t="shared" si="12"/>
        <v>0</v>
      </c>
    </row>
    <row r="678" spans="1:16" ht="12" customHeight="1" thickBot="1" x14ac:dyDescent="0.2">
      <c r="A678" s="128">
        <v>40</v>
      </c>
      <c r="B678" s="3">
        <v>1</v>
      </c>
      <c r="C678" s="3">
        <v>62</v>
      </c>
      <c r="D678" s="120" t="s">
        <v>1065</v>
      </c>
      <c r="E678" s="736" t="s">
        <v>58</v>
      </c>
      <c r="F678" s="736"/>
      <c r="G678" s="736"/>
      <c r="H678" s="737"/>
      <c r="J678" s="356">
        <v>0</v>
      </c>
      <c r="K678" s="356">
        <v>0</v>
      </c>
      <c r="L678" s="356">
        <v>0</v>
      </c>
      <c r="M678" s="356">
        <v>0</v>
      </c>
      <c r="N678" s="356">
        <v>0</v>
      </c>
      <c r="O678" s="357">
        <f t="shared" si="12"/>
        <v>0</v>
      </c>
    </row>
    <row r="679" spans="1:16" s="123" customFormat="1" ht="12" customHeight="1" x14ac:dyDescent="0.15">
      <c r="A679" s="123">
        <v>40</v>
      </c>
      <c r="B679" s="123">
        <v>2</v>
      </c>
      <c r="C679" s="123">
        <v>1</v>
      </c>
      <c r="D679" s="136"/>
      <c r="E679" s="889" t="s">
        <v>1368</v>
      </c>
      <c r="F679" s="890"/>
      <c r="G679" s="890"/>
      <c r="H679" s="891"/>
      <c r="I679" s="137" t="s">
        <v>9</v>
      </c>
      <c r="J679" s="358">
        <v>0</v>
      </c>
      <c r="K679" s="358">
        <v>0</v>
      </c>
      <c r="L679" s="358">
        <v>0</v>
      </c>
      <c r="M679" s="358">
        <v>0</v>
      </c>
      <c r="N679" s="358">
        <v>0</v>
      </c>
      <c r="O679" s="360">
        <f t="shared" ref="O679:O710" si="13">SUM(J679:N679)</f>
        <v>0</v>
      </c>
    </row>
    <row r="680" spans="1:16" ht="12" customHeight="1" x14ac:dyDescent="0.15">
      <c r="A680" s="3">
        <v>40</v>
      </c>
      <c r="B680" s="3">
        <v>2</v>
      </c>
      <c r="C680" s="3">
        <v>2</v>
      </c>
      <c r="D680" s="52" t="s">
        <v>1342</v>
      </c>
      <c r="E680" s="757"/>
      <c r="F680" s="738"/>
      <c r="G680" s="738"/>
      <c r="H680" s="739"/>
      <c r="I680" s="56" t="s">
        <v>12</v>
      </c>
      <c r="J680" s="348">
        <v>0</v>
      </c>
      <c r="K680" s="348">
        <v>0</v>
      </c>
      <c r="L680" s="348">
        <v>0</v>
      </c>
      <c r="M680" s="348">
        <v>0</v>
      </c>
      <c r="N680" s="348">
        <v>0</v>
      </c>
      <c r="O680" s="349">
        <f t="shared" si="13"/>
        <v>0</v>
      </c>
      <c r="P680" s="138"/>
    </row>
    <row r="681" spans="1:16" ht="12" customHeight="1" x14ac:dyDescent="0.15">
      <c r="A681" s="3">
        <v>40</v>
      </c>
      <c r="B681" s="3">
        <v>2</v>
      </c>
      <c r="C681" s="3">
        <v>3</v>
      </c>
      <c r="D681" s="859" t="s">
        <v>1537</v>
      </c>
      <c r="E681" s="756" t="s">
        <v>1369</v>
      </c>
      <c r="F681" s="736"/>
      <c r="G681" s="736"/>
      <c r="H681" s="737"/>
      <c r="I681" s="56" t="s">
        <v>9</v>
      </c>
      <c r="J681" s="348">
        <v>0</v>
      </c>
      <c r="K681" s="348">
        <v>0</v>
      </c>
      <c r="L681" s="348">
        <v>0</v>
      </c>
      <c r="M681" s="348">
        <v>0</v>
      </c>
      <c r="N681" s="348">
        <v>0</v>
      </c>
      <c r="O681" s="349">
        <f t="shared" si="13"/>
        <v>0</v>
      </c>
    </row>
    <row r="682" spans="1:16" ht="12" customHeight="1" x14ac:dyDescent="0.15">
      <c r="A682" s="3">
        <v>40</v>
      </c>
      <c r="B682" s="3">
        <v>2</v>
      </c>
      <c r="C682" s="3">
        <v>4</v>
      </c>
      <c r="D682" s="860"/>
      <c r="E682" s="757"/>
      <c r="F682" s="738"/>
      <c r="G682" s="738"/>
      <c r="H682" s="739"/>
      <c r="I682" s="56" t="s">
        <v>12</v>
      </c>
      <c r="J682" s="348">
        <v>0</v>
      </c>
      <c r="K682" s="348">
        <v>0</v>
      </c>
      <c r="L682" s="348">
        <v>0</v>
      </c>
      <c r="M682" s="348">
        <v>0</v>
      </c>
      <c r="N682" s="348">
        <v>0</v>
      </c>
      <c r="O682" s="349">
        <f t="shared" si="13"/>
        <v>0</v>
      </c>
    </row>
    <row r="683" spans="1:16" ht="12" customHeight="1" x14ac:dyDescent="0.15">
      <c r="A683" s="3">
        <v>40</v>
      </c>
      <c r="B683" s="3">
        <v>2</v>
      </c>
      <c r="C683" s="3">
        <v>5</v>
      </c>
      <c r="D683" s="860"/>
      <c r="E683" s="756" t="s">
        <v>1370</v>
      </c>
      <c r="F683" s="736"/>
      <c r="G683" s="736"/>
      <c r="H683" s="737"/>
      <c r="I683" s="56" t="s">
        <v>9</v>
      </c>
      <c r="J683" s="348">
        <v>0</v>
      </c>
      <c r="K683" s="348">
        <v>1224</v>
      </c>
      <c r="L683" s="348">
        <v>1737</v>
      </c>
      <c r="M683" s="348">
        <v>1143</v>
      </c>
      <c r="N683" s="348">
        <v>1712</v>
      </c>
      <c r="O683" s="349">
        <f t="shared" si="13"/>
        <v>5816</v>
      </c>
    </row>
    <row r="684" spans="1:16" ht="12" customHeight="1" x14ac:dyDescent="0.15">
      <c r="A684" s="3">
        <v>40</v>
      </c>
      <c r="B684" s="3">
        <v>2</v>
      </c>
      <c r="C684" s="3">
        <v>6</v>
      </c>
      <c r="D684" s="860"/>
      <c r="E684" s="757"/>
      <c r="F684" s="738"/>
      <c r="G684" s="738"/>
      <c r="H684" s="739"/>
      <c r="I684" s="56" t="s">
        <v>12</v>
      </c>
      <c r="J684" s="348">
        <v>0</v>
      </c>
      <c r="K684" s="348">
        <v>1224</v>
      </c>
      <c r="L684" s="348">
        <v>1737</v>
      </c>
      <c r="M684" s="348">
        <v>1143</v>
      </c>
      <c r="N684" s="348">
        <v>1712</v>
      </c>
      <c r="O684" s="349">
        <f t="shared" si="13"/>
        <v>5816</v>
      </c>
    </row>
    <row r="685" spans="1:16" ht="12" customHeight="1" x14ac:dyDescent="0.15">
      <c r="A685" s="3">
        <v>40</v>
      </c>
      <c r="B685" s="3">
        <v>2</v>
      </c>
      <c r="C685" s="3">
        <v>7</v>
      </c>
      <c r="D685" s="860"/>
      <c r="E685" s="756" t="s">
        <v>18</v>
      </c>
      <c r="F685" s="736"/>
      <c r="G685" s="736"/>
      <c r="H685" s="737"/>
      <c r="I685" s="56" t="s">
        <v>9</v>
      </c>
      <c r="J685" s="348">
        <v>0</v>
      </c>
      <c r="K685" s="348">
        <v>0</v>
      </c>
      <c r="L685" s="348">
        <v>0</v>
      </c>
      <c r="M685" s="348">
        <v>0</v>
      </c>
      <c r="N685" s="348">
        <v>0</v>
      </c>
      <c r="O685" s="349">
        <f t="shared" si="13"/>
        <v>0</v>
      </c>
    </row>
    <row r="686" spans="1:16" ht="12" customHeight="1" x14ac:dyDescent="0.15">
      <c r="A686" s="3">
        <v>40</v>
      </c>
      <c r="B686" s="3">
        <v>2</v>
      </c>
      <c r="C686" s="3">
        <v>8</v>
      </c>
      <c r="D686" s="860"/>
      <c r="E686" s="757" t="s">
        <v>59</v>
      </c>
      <c r="F686" s="738"/>
      <c r="G686" s="738"/>
      <c r="H686" s="739"/>
      <c r="I686" s="56" t="s">
        <v>12</v>
      </c>
      <c r="J686" s="348">
        <v>0</v>
      </c>
      <c r="K686" s="348">
        <v>0</v>
      </c>
      <c r="L686" s="348">
        <v>0</v>
      </c>
      <c r="M686" s="348">
        <v>0</v>
      </c>
      <c r="N686" s="348">
        <v>0</v>
      </c>
      <c r="O686" s="349">
        <f t="shared" si="13"/>
        <v>0</v>
      </c>
    </row>
    <row r="687" spans="1:16" ht="12" customHeight="1" x14ac:dyDescent="0.15">
      <c r="A687" s="3">
        <v>40</v>
      </c>
      <c r="B687" s="3">
        <v>2</v>
      </c>
      <c r="C687" s="3">
        <v>9</v>
      </c>
      <c r="D687" s="860"/>
      <c r="E687" s="756" t="s">
        <v>60</v>
      </c>
      <c r="F687" s="736"/>
      <c r="G687" s="736"/>
      <c r="H687" s="737"/>
      <c r="I687" s="56" t="s">
        <v>9</v>
      </c>
      <c r="J687" s="348">
        <v>0</v>
      </c>
      <c r="K687" s="348">
        <v>2084</v>
      </c>
      <c r="L687" s="348">
        <v>9207</v>
      </c>
      <c r="M687" s="348">
        <v>9596</v>
      </c>
      <c r="N687" s="348">
        <v>0</v>
      </c>
      <c r="O687" s="349">
        <f t="shared" si="13"/>
        <v>20887</v>
      </c>
    </row>
    <row r="688" spans="1:16" ht="12" customHeight="1" x14ac:dyDescent="0.15">
      <c r="A688" s="3">
        <v>40</v>
      </c>
      <c r="B688" s="3">
        <v>2</v>
      </c>
      <c r="C688" s="3">
        <v>10</v>
      </c>
      <c r="D688" s="860"/>
      <c r="E688" s="757"/>
      <c r="F688" s="738"/>
      <c r="G688" s="738"/>
      <c r="H688" s="739"/>
      <c r="I688" s="56" t="s">
        <v>12</v>
      </c>
      <c r="J688" s="348">
        <v>0</v>
      </c>
      <c r="K688" s="348">
        <v>2084</v>
      </c>
      <c r="L688" s="348">
        <v>9207</v>
      </c>
      <c r="M688" s="348">
        <v>17448</v>
      </c>
      <c r="N688" s="348">
        <v>0</v>
      </c>
      <c r="O688" s="349">
        <f t="shared" si="13"/>
        <v>28739</v>
      </c>
    </row>
    <row r="689" spans="1:15" ht="12" customHeight="1" x14ac:dyDescent="0.15">
      <c r="A689" s="3">
        <v>40</v>
      </c>
      <c r="B689" s="3">
        <v>2</v>
      </c>
      <c r="C689" s="3">
        <v>11</v>
      </c>
      <c r="D689" s="860"/>
      <c r="E689" s="756" t="s">
        <v>61</v>
      </c>
      <c r="F689" s="736"/>
      <c r="G689" s="736"/>
      <c r="H689" s="737"/>
      <c r="I689" s="56" t="s">
        <v>9</v>
      </c>
      <c r="J689" s="348">
        <v>6924</v>
      </c>
      <c r="K689" s="348">
        <v>0</v>
      </c>
      <c r="L689" s="348">
        <v>0</v>
      </c>
      <c r="M689" s="348">
        <v>0</v>
      </c>
      <c r="N689" s="348">
        <v>0</v>
      </c>
      <c r="O689" s="349">
        <f t="shared" si="13"/>
        <v>6924</v>
      </c>
    </row>
    <row r="690" spans="1:15" ht="12" customHeight="1" x14ac:dyDescent="0.15">
      <c r="A690" s="3">
        <v>40</v>
      </c>
      <c r="B690" s="3">
        <v>2</v>
      </c>
      <c r="C690" s="3">
        <v>12</v>
      </c>
      <c r="D690" s="860"/>
      <c r="E690" s="757" t="s">
        <v>62</v>
      </c>
      <c r="F690" s="738"/>
      <c r="G690" s="738"/>
      <c r="H690" s="739"/>
      <c r="I690" s="56" t="s">
        <v>12</v>
      </c>
      <c r="J690" s="348">
        <v>6924</v>
      </c>
      <c r="K690" s="348">
        <v>0</v>
      </c>
      <c r="L690" s="348">
        <v>0</v>
      </c>
      <c r="M690" s="348">
        <v>0</v>
      </c>
      <c r="N690" s="348">
        <v>0</v>
      </c>
      <c r="O690" s="349">
        <f t="shared" si="13"/>
        <v>6924</v>
      </c>
    </row>
    <row r="691" spans="1:15" ht="12" customHeight="1" x14ac:dyDescent="0.15">
      <c r="A691" s="3">
        <v>40</v>
      </c>
      <c r="B691" s="3">
        <v>2</v>
      </c>
      <c r="C691" s="3">
        <v>13</v>
      </c>
      <c r="D691" s="860"/>
      <c r="E691" s="878" t="s">
        <v>1401</v>
      </c>
      <c r="F691" s="879"/>
      <c r="G691" s="879"/>
      <c r="H691" s="880"/>
      <c r="I691" s="159" t="s">
        <v>9</v>
      </c>
      <c r="J691" s="348">
        <v>240</v>
      </c>
      <c r="K691" s="348">
        <v>0</v>
      </c>
      <c r="L691" s="348">
        <v>0</v>
      </c>
      <c r="M691" s="348">
        <v>0</v>
      </c>
      <c r="N691" s="348">
        <v>0</v>
      </c>
      <c r="O691" s="349">
        <f t="shared" si="13"/>
        <v>240</v>
      </c>
    </row>
    <row r="692" spans="1:15" ht="12" customHeight="1" x14ac:dyDescent="0.15">
      <c r="A692" s="3">
        <v>40</v>
      </c>
      <c r="B692" s="3">
        <v>2</v>
      </c>
      <c r="C692" s="3">
        <v>14</v>
      </c>
      <c r="D692" s="860"/>
      <c r="E692" s="881"/>
      <c r="F692" s="882"/>
      <c r="G692" s="882"/>
      <c r="H692" s="883"/>
      <c r="I692" s="159" t="s">
        <v>12</v>
      </c>
      <c r="J692" s="348">
        <v>0</v>
      </c>
      <c r="K692" s="348">
        <v>0</v>
      </c>
      <c r="L692" s="348">
        <v>0</v>
      </c>
      <c r="M692" s="348">
        <v>0</v>
      </c>
      <c r="N692" s="348">
        <v>0</v>
      </c>
      <c r="O692" s="349">
        <f t="shared" si="13"/>
        <v>0</v>
      </c>
    </row>
    <row r="693" spans="1:15" ht="12" customHeight="1" x14ac:dyDescent="0.15">
      <c r="A693" s="3">
        <v>40</v>
      </c>
      <c r="B693" s="3">
        <v>2</v>
      </c>
      <c r="C693" s="3">
        <v>15</v>
      </c>
      <c r="D693" s="860"/>
      <c r="E693" s="756" t="s">
        <v>63</v>
      </c>
      <c r="F693" s="736"/>
      <c r="G693" s="736"/>
      <c r="H693" s="737"/>
      <c r="I693" s="56" t="s">
        <v>9</v>
      </c>
      <c r="J693" s="348">
        <v>0</v>
      </c>
      <c r="K693" s="348">
        <v>0</v>
      </c>
      <c r="L693" s="348">
        <v>0</v>
      </c>
      <c r="M693" s="348">
        <v>0</v>
      </c>
      <c r="N693" s="348">
        <v>0</v>
      </c>
      <c r="O693" s="349">
        <f t="shared" si="13"/>
        <v>0</v>
      </c>
    </row>
    <row r="694" spans="1:15" ht="12" customHeight="1" x14ac:dyDescent="0.15">
      <c r="A694" s="3">
        <v>40</v>
      </c>
      <c r="B694" s="3">
        <v>2</v>
      </c>
      <c r="C694" s="3">
        <v>16</v>
      </c>
      <c r="D694" s="860"/>
      <c r="E694" s="757" t="s">
        <v>23</v>
      </c>
      <c r="F694" s="738"/>
      <c r="G694" s="738"/>
      <c r="H694" s="739"/>
      <c r="I694" s="56" t="s">
        <v>12</v>
      </c>
      <c r="J694" s="348">
        <v>0</v>
      </c>
      <c r="K694" s="348">
        <v>0</v>
      </c>
      <c r="L694" s="348">
        <v>0</v>
      </c>
      <c r="M694" s="348">
        <v>0</v>
      </c>
      <c r="N694" s="348">
        <v>0</v>
      </c>
      <c r="O694" s="349">
        <f t="shared" si="13"/>
        <v>0</v>
      </c>
    </row>
    <row r="695" spans="1:15" ht="12" customHeight="1" x14ac:dyDescent="0.15">
      <c r="A695" s="3">
        <v>40</v>
      </c>
      <c r="B695" s="3">
        <v>2</v>
      </c>
      <c r="C695" s="3">
        <v>17</v>
      </c>
      <c r="D695" s="860"/>
      <c r="E695" s="756" t="s">
        <v>79</v>
      </c>
      <c r="F695" s="736"/>
      <c r="G695" s="736"/>
      <c r="H695" s="737"/>
      <c r="I695" s="56" t="s">
        <v>9</v>
      </c>
      <c r="J695" s="348">
        <v>0</v>
      </c>
      <c r="K695" s="348">
        <v>0</v>
      </c>
      <c r="L695" s="348">
        <v>0</v>
      </c>
      <c r="M695" s="348">
        <v>0</v>
      </c>
      <c r="N695" s="348">
        <v>0</v>
      </c>
      <c r="O695" s="349">
        <f t="shared" si="13"/>
        <v>0</v>
      </c>
    </row>
    <row r="696" spans="1:15" ht="12" customHeight="1" x14ac:dyDescent="0.15">
      <c r="A696" s="3">
        <v>40</v>
      </c>
      <c r="B696" s="3">
        <v>2</v>
      </c>
      <c r="C696" s="3">
        <v>18</v>
      </c>
      <c r="D696" s="860"/>
      <c r="E696" s="757" t="s">
        <v>33</v>
      </c>
      <c r="F696" s="738"/>
      <c r="G696" s="738"/>
      <c r="H696" s="739"/>
      <c r="I696" s="56" t="s">
        <v>12</v>
      </c>
      <c r="J696" s="348">
        <v>0</v>
      </c>
      <c r="K696" s="348">
        <v>0</v>
      </c>
      <c r="L696" s="348">
        <v>0</v>
      </c>
      <c r="M696" s="348">
        <v>0</v>
      </c>
      <c r="N696" s="348">
        <v>0</v>
      </c>
      <c r="O696" s="349">
        <f t="shared" si="13"/>
        <v>0</v>
      </c>
    </row>
    <row r="697" spans="1:15" ht="12" customHeight="1" x14ac:dyDescent="0.15">
      <c r="A697" s="3">
        <v>40</v>
      </c>
      <c r="B697" s="3">
        <v>2</v>
      </c>
      <c r="C697" s="3">
        <v>19</v>
      </c>
      <c r="D697" s="860"/>
      <c r="E697" s="728" t="s">
        <v>1372</v>
      </c>
      <c r="F697" s="729"/>
      <c r="G697" s="729"/>
      <c r="H697" s="730"/>
      <c r="I697" s="312" t="s">
        <v>9</v>
      </c>
      <c r="J697" s="348">
        <v>5050</v>
      </c>
      <c r="K697" s="348">
        <v>0</v>
      </c>
      <c r="L697" s="348">
        <v>1150</v>
      </c>
      <c r="M697" s="348">
        <v>0</v>
      </c>
      <c r="N697" s="348">
        <v>0</v>
      </c>
      <c r="O697" s="349">
        <f t="shared" si="13"/>
        <v>6200</v>
      </c>
    </row>
    <row r="698" spans="1:15" ht="12" customHeight="1" x14ac:dyDescent="0.15">
      <c r="A698" s="3">
        <v>40</v>
      </c>
      <c r="B698" s="3">
        <v>2</v>
      </c>
      <c r="C698" s="3">
        <v>20</v>
      </c>
      <c r="D698" s="860"/>
      <c r="E698" s="731"/>
      <c r="F698" s="732"/>
      <c r="G698" s="732"/>
      <c r="H698" s="733"/>
      <c r="I698" s="312" t="s">
        <v>12</v>
      </c>
      <c r="J698" s="348">
        <v>5050</v>
      </c>
      <c r="K698" s="348">
        <v>0</v>
      </c>
      <c r="L698" s="348">
        <v>1150</v>
      </c>
      <c r="M698" s="348">
        <v>0</v>
      </c>
      <c r="N698" s="348">
        <v>0</v>
      </c>
      <c r="O698" s="349">
        <f t="shared" si="13"/>
        <v>6200</v>
      </c>
    </row>
    <row r="699" spans="1:15" ht="12" customHeight="1" x14ac:dyDescent="0.15">
      <c r="A699" s="160">
        <v>40</v>
      </c>
      <c r="B699" s="160">
        <v>2</v>
      </c>
      <c r="C699" s="160">
        <v>21</v>
      </c>
      <c r="D699" s="860"/>
      <c r="E699" s="728" t="s">
        <v>1538</v>
      </c>
      <c r="F699" s="729"/>
      <c r="G699" s="729"/>
      <c r="H699" s="730"/>
      <c r="I699" s="312" t="s">
        <v>9</v>
      </c>
      <c r="J699" s="348">
        <v>0</v>
      </c>
      <c r="K699" s="348">
        <v>0</v>
      </c>
      <c r="L699" s="348">
        <v>0</v>
      </c>
      <c r="M699" s="348">
        <v>0</v>
      </c>
      <c r="N699" s="348">
        <v>0</v>
      </c>
      <c r="O699" s="349">
        <f t="shared" si="13"/>
        <v>0</v>
      </c>
    </row>
    <row r="700" spans="1:15" ht="12" customHeight="1" x14ac:dyDescent="0.15">
      <c r="A700" s="160">
        <v>40</v>
      </c>
      <c r="B700" s="160">
        <v>2</v>
      </c>
      <c r="C700" s="160">
        <v>22</v>
      </c>
      <c r="D700" s="860"/>
      <c r="E700" s="731"/>
      <c r="F700" s="732"/>
      <c r="G700" s="732"/>
      <c r="H700" s="733"/>
      <c r="I700" s="312" t="s">
        <v>12</v>
      </c>
      <c r="J700" s="348">
        <v>0</v>
      </c>
      <c r="K700" s="348">
        <v>0</v>
      </c>
      <c r="L700" s="348">
        <v>0</v>
      </c>
      <c r="M700" s="348">
        <v>0</v>
      </c>
      <c r="N700" s="348">
        <v>0</v>
      </c>
      <c r="O700" s="349">
        <f t="shared" si="13"/>
        <v>0</v>
      </c>
    </row>
    <row r="701" spans="1:15" ht="12" customHeight="1" x14ac:dyDescent="0.15">
      <c r="A701" s="3">
        <v>40</v>
      </c>
      <c r="B701" s="3">
        <v>2</v>
      </c>
      <c r="C701" s="3">
        <v>23</v>
      </c>
      <c r="D701" s="860"/>
      <c r="E701" s="728" t="s">
        <v>1486</v>
      </c>
      <c r="F701" s="729"/>
      <c r="G701" s="729"/>
      <c r="H701" s="730"/>
      <c r="I701" s="312" t="s">
        <v>9</v>
      </c>
      <c r="J701" s="348">
        <v>0</v>
      </c>
      <c r="K701" s="348">
        <v>0</v>
      </c>
      <c r="L701" s="348">
        <v>0</v>
      </c>
      <c r="M701" s="348">
        <v>0</v>
      </c>
      <c r="N701" s="348">
        <v>0</v>
      </c>
      <c r="O701" s="349">
        <f t="shared" si="13"/>
        <v>0</v>
      </c>
    </row>
    <row r="702" spans="1:15" ht="12" customHeight="1" x14ac:dyDescent="0.15">
      <c r="A702" s="3">
        <v>40</v>
      </c>
      <c r="B702" s="3">
        <v>2</v>
      </c>
      <c r="C702" s="3">
        <v>24</v>
      </c>
      <c r="D702" s="860"/>
      <c r="E702" s="731"/>
      <c r="F702" s="732"/>
      <c r="G702" s="732"/>
      <c r="H702" s="733"/>
      <c r="I702" s="312" t="s">
        <v>12</v>
      </c>
      <c r="J702" s="348">
        <v>0</v>
      </c>
      <c r="K702" s="348">
        <v>0</v>
      </c>
      <c r="L702" s="348">
        <v>0</v>
      </c>
      <c r="M702" s="348">
        <v>0</v>
      </c>
      <c r="N702" s="348">
        <v>0</v>
      </c>
      <c r="O702" s="349">
        <f t="shared" si="13"/>
        <v>0</v>
      </c>
    </row>
    <row r="703" spans="1:15" ht="12" customHeight="1" x14ac:dyDescent="0.15">
      <c r="A703" s="3">
        <v>40</v>
      </c>
      <c r="B703" s="3">
        <v>2</v>
      </c>
      <c r="C703" s="3">
        <v>25</v>
      </c>
      <c r="D703" s="860"/>
      <c r="E703" s="756" t="s">
        <v>704</v>
      </c>
      <c r="F703" s="736"/>
      <c r="G703" s="736"/>
      <c r="H703" s="737"/>
      <c r="I703" s="56" t="s">
        <v>9</v>
      </c>
      <c r="J703" s="348">
        <v>32426</v>
      </c>
      <c r="K703" s="348">
        <v>2325</v>
      </c>
      <c r="L703" s="348">
        <v>0</v>
      </c>
      <c r="M703" s="348">
        <v>4931</v>
      </c>
      <c r="N703" s="348">
        <v>665</v>
      </c>
      <c r="O703" s="349">
        <f t="shared" si="13"/>
        <v>40347</v>
      </c>
    </row>
    <row r="704" spans="1:15" ht="12" customHeight="1" x14ac:dyDescent="0.15">
      <c r="A704" s="3">
        <v>40</v>
      </c>
      <c r="B704" s="3">
        <v>2</v>
      </c>
      <c r="C704" s="3">
        <v>26</v>
      </c>
      <c r="D704" s="860"/>
      <c r="E704" s="757"/>
      <c r="F704" s="738"/>
      <c r="G704" s="738"/>
      <c r="H704" s="739"/>
      <c r="I704" s="56" t="s">
        <v>12</v>
      </c>
      <c r="J704" s="348">
        <v>32426</v>
      </c>
      <c r="K704" s="348">
        <v>2325</v>
      </c>
      <c r="L704" s="348">
        <v>0</v>
      </c>
      <c r="M704" s="348">
        <v>4931</v>
      </c>
      <c r="N704" s="348">
        <v>665</v>
      </c>
      <c r="O704" s="349">
        <f t="shared" si="13"/>
        <v>40347</v>
      </c>
    </row>
    <row r="705" spans="1:15" ht="12" customHeight="1" x14ac:dyDescent="0.15">
      <c r="A705" s="3">
        <v>40</v>
      </c>
      <c r="B705" s="3">
        <v>2</v>
      </c>
      <c r="C705" s="3">
        <v>27</v>
      </c>
      <c r="D705" s="751" t="s">
        <v>1539</v>
      </c>
      <c r="E705" s="756" t="s">
        <v>1369</v>
      </c>
      <c r="F705" s="736"/>
      <c r="G705" s="736"/>
      <c r="H705" s="737"/>
      <c r="I705" s="56" t="s">
        <v>9</v>
      </c>
      <c r="J705" s="348">
        <v>0</v>
      </c>
      <c r="K705" s="348">
        <v>0</v>
      </c>
      <c r="L705" s="348">
        <v>0</v>
      </c>
      <c r="M705" s="348">
        <v>0</v>
      </c>
      <c r="N705" s="348">
        <v>0</v>
      </c>
      <c r="O705" s="349">
        <f t="shared" si="13"/>
        <v>0</v>
      </c>
    </row>
    <row r="706" spans="1:15" ht="12" customHeight="1" x14ac:dyDescent="0.15">
      <c r="A706" s="3">
        <v>40</v>
      </c>
      <c r="B706" s="3">
        <v>2</v>
      </c>
      <c r="C706" s="3">
        <v>28</v>
      </c>
      <c r="D706" s="752"/>
      <c r="E706" s="757"/>
      <c r="F706" s="738"/>
      <c r="G706" s="738"/>
      <c r="H706" s="739"/>
      <c r="I706" s="56" t="s">
        <v>12</v>
      </c>
      <c r="J706" s="348">
        <v>0</v>
      </c>
      <c r="K706" s="348">
        <v>0</v>
      </c>
      <c r="L706" s="348">
        <v>0</v>
      </c>
      <c r="M706" s="348">
        <v>0</v>
      </c>
      <c r="N706" s="348">
        <v>0</v>
      </c>
      <c r="O706" s="349">
        <f t="shared" si="13"/>
        <v>0</v>
      </c>
    </row>
    <row r="707" spans="1:15" ht="12" customHeight="1" x14ac:dyDescent="0.15">
      <c r="A707" s="3">
        <v>40</v>
      </c>
      <c r="B707" s="3">
        <v>2</v>
      </c>
      <c r="C707" s="3">
        <v>29</v>
      </c>
      <c r="D707" s="752"/>
      <c r="E707" s="756" t="s">
        <v>1370</v>
      </c>
      <c r="F707" s="736"/>
      <c r="G707" s="736"/>
      <c r="H707" s="737"/>
      <c r="I707" s="56" t="s">
        <v>9</v>
      </c>
      <c r="J707" s="348">
        <v>0</v>
      </c>
      <c r="K707" s="348">
        <v>418</v>
      </c>
      <c r="L707" s="348">
        <v>594</v>
      </c>
      <c r="M707" s="348">
        <v>437</v>
      </c>
      <c r="N707" s="348">
        <v>587</v>
      </c>
      <c r="O707" s="349">
        <f t="shared" si="13"/>
        <v>2036</v>
      </c>
    </row>
    <row r="708" spans="1:15" ht="12" customHeight="1" x14ac:dyDescent="0.15">
      <c r="A708" s="3">
        <v>40</v>
      </c>
      <c r="B708" s="3">
        <v>2</v>
      </c>
      <c r="C708" s="3">
        <v>30</v>
      </c>
      <c r="D708" s="752"/>
      <c r="E708" s="757"/>
      <c r="F708" s="738"/>
      <c r="G708" s="738"/>
      <c r="H708" s="739"/>
      <c r="I708" s="56" t="s">
        <v>12</v>
      </c>
      <c r="J708" s="348">
        <v>0</v>
      </c>
      <c r="K708" s="348">
        <v>418</v>
      </c>
      <c r="L708" s="348">
        <v>594</v>
      </c>
      <c r="M708" s="348">
        <v>437</v>
      </c>
      <c r="N708" s="348">
        <v>587</v>
      </c>
      <c r="O708" s="349">
        <f t="shared" si="13"/>
        <v>2036</v>
      </c>
    </row>
    <row r="709" spans="1:15" ht="12" customHeight="1" x14ac:dyDescent="0.15">
      <c r="A709" s="3">
        <v>40</v>
      </c>
      <c r="B709" s="3">
        <v>2</v>
      </c>
      <c r="C709" s="3">
        <v>31</v>
      </c>
      <c r="D709" s="752"/>
      <c r="E709" s="756" t="s">
        <v>1372</v>
      </c>
      <c r="F709" s="736"/>
      <c r="G709" s="736"/>
      <c r="H709" s="737"/>
      <c r="I709" s="56" t="s">
        <v>9</v>
      </c>
      <c r="J709" s="348">
        <v>68</v>
      </c>
      <c r="K709" s="348">
        <v>0</v>
      </c>
      <c r="L709" s="348">
        <v>30</v>
      </c>
      <c r="M709" s="348">
        <v>0</v>
      </c>
      <c r="N709" s="348">
        <v>0</v>
      </c>
      <c r="O709" s="349">
        <f t="shared" si="13"/>
        <v>98</v>
      </c>
    </row>
    <row r="710" spans="1:15" ht="12" customHeight="1" x14ac:dyDescent="0.15">
      <c r="A710" s="3">
        <v>40</v>
      </c>
      <c r="B710" s="3">
        <v>2</v>
      </c>
      <c r="C710" s="3">
        <v>32</v>
      </c>
      <c r="D710" s="752"/>
      <c r="E710" s="757"/>
      <c r="F710" s="738"/>
      <c r="G710" s="738"/>
      <c r="H710" s="739"/>
      <c r="I710" s="56" t="s">
        <v>12</v>
      </c>
      <c r="J710" s="348">
        <v>68</v>
      </c>
      <c r="K710" s="348">
        <v>0</v>
      </c>
      <c r="L710" s="348">
        <v>30</v>
      </c>
      <c r="M710" s="348">
        <v>0</v>
      </c>
      <c r="N710" s="348">
        <v>0</v>
      </c>
      <c r="O710" s="349">
        <f t="shared" si="13"/>
        <v>98</v>
      </c>
    </row>
    <row r="711" spans="1:15" ht="12" customHeight="1" x14ac:dyDescent="0.15">
      <c r="A711" s="160">
        <v>40</v>
      </c>
      <c r="B711" s="160">
        <v>2</v>
      </c>
      <c r="C711" s="160">
        <v>33</v>
      </c>
      <c r="D711" s="752"/>
      <c r="E711" s="728" t="s">
        <v>1538</v>
      </c>
      <c r="F711" s="729"/>
      <c r="G711" s="729"/>
      <c r="H711" s="730"/>
      <c r="I711" s="312" t="s">
        <v>9</v>
      </c>
      <c r="J711" s="348">
        <v>0</v>
      </c>
      <c r="K711" s="348">
        <v>0</v>
      </c>
      <c r="L711" s="348">
        <v>0</v>
      </c>
      <c r="M711" s="348">
        <v>0</v>
      </c>
      <c r="N711" s="348">
        <v>0</v>
      </c>
      <c r="O711" s="349">
        <f t="shared" ref="O711:O742" si="14">SUM(J711:N711)</f>
        <v>0</v>
      </c>
    </row>
    <row r="712" spans="1:15" ht="12" customHeight="1" x14ac:dyDescent="0.15">
      <c r="A712" s="160">
        <v>40</v>
      </c>
      <c r="B712" s="160">
        <v>2</v>
      </c>
      <c r="C712" s="160">
        <v>34</v>
      </c>
      <c r="D712" s="752"/>
      <c r="E712" s="731"/>
      <c r="F712" s="732"/>
      <c r="G712" s="732"/>
      <c r="H712" s="733"/>
      <c r="I712" s="312" t="s">
        <v>12</v>
      </c>
      <c r="J712" s="348">
        <v>0</v>
      </c>
      <c r="K712" s="348">
        <v>0</v>
      </c>
      <c r="L712" s="348">
        <v>0</v>
      </c>
      <c r="M712" s="348">
        <v>0</v>
      </c>
      <c r="N712" s="348">
        <v>0</v>
      </c>
      <c r="O712" s="349">
        <f t="shared" si="14"/>
        <v>0</v>
      </c>
    </row>
    <row r="713" spans="1:15" ht="12" customHeight="1" x14ac:dyDescent="0.15">
      <c r="A713" s="3">
        <v>40</v>
      </c>
      <c r="B713" s="3">
        <v>2</v>
      </c>
      <c r="C713" s="3">
        <v>35</v>
      </c>
      <c r="D713" s="752"/>
      <c r="E713" s="728" t="s">
        <v>1486</v>
      </c>
      <c r="F713" s="729"/>
      <c r="G713" s="729"/>
      <c r="H713" s="730"/>
      <c r="I713" s="312" t="s">
        <v>9</v>
      </c>
      <c r="J713" s="348">
        <v>0</v>
      </c>
      <c r="K713" s="348">
        <v>0</v>
      </c>
      <c r="L713" s="348">
        <v>0</v>
      </c>
      <c r="M713" s="348">
        <v>0</v>
      </c>
      <c r="N713" s="348">
        <v>0</v>
      </c>
      <c r="O713" s="349">
        <f t="shared" si="14"/>
        <v>0</v>
      </c>
    </row>
    <row r="714" spans="1:15" ht="12" customHeight="1" x14ac:dyDescent="0.15">
      <c r="A714" s="3">
        <v>40</v>
      </c>
      <c r="B714" s="3">
        <v>2</v>
      </c>
      <c r="C714" s="3">
        <v>36</v>
      </c>
      <c r="D714" s="752"/>
      <c r="E714" s="731"/>
      <c r="F714" s="732"/>
      <c r="G714" s="732"/>
      <c r="H714" s="733"/>
      <c r="I714" s="312" t="s">
        <v>12</v>
      </c>
      <c r="J714" s="348">
        <v>0</v>
      </c>
      <c r="K714" s="348">
        <v>0</v>
      </c>
      <c r="L714" s="348">
        <v>0</v>
      </c>
      <c r="M714" s="348">
        <v>0</v>
      </c>
      <c r="N714" s="348">
        <v>0</v>
      </c>
      <c r="O714" s="349">
        <f t="shared" si="14"/>
        <v>0</v>
      </c>
    </row>
    <row r="715" spans="1:15" ht="12" customHeight="1" x14ac:dyDescent="0.15">
      <c r="A715" s="3">
        <v>40</v>
      </c>
      <c r="B715" s="3">
        <v>2</v>
      </c>
      <c r="C715" s="3">
        <v>37</v>
      </c>
      <c r="D715" s="752"/>
      <c r="E715" s="878" t="s">
        <v>1401</v>
      </c>
      <c r="F715" s="879"/>
      <c r="G715" s="879"/>
      <c r="H715" s="880"/>
      <c r="I715" s="159" t="s">
        <v>9</v>
      </c>
      <c r="J715" s="348">
        <v>0</v>
      </c>
      <c r="K715" s="348">
        <v>0</v>
      </c>
      <c r="L715" s="348">
        <v>420</v>
      </c>
      <c r="M715" s="348">
        <v>0</v>
      </c>
      <c r="N715" s="348">
        <v>0</v>
      </c>
      <c r="O715" s="349">
        <f t="shared" si="14"/>
        <v>420</v>
      </c>
    </row>
    <row r="716" spans="1:15" ht="12" customHeight="1" x14ac:dyDescent="0.15">
      <c r="A716" s="3">
        <v>40</v>
      </c>
      <c r="B716" s="3">
        <v>2</v>
      </c>
      <c r="C716" s="3">
        <v>38</v>
      </c>
      <c r="D716" s="752"/>
      <c r="E716" s="881"/>
      <c r="F716" s="882"/>
      <c r="G716" s="882"/>
      <c r="H716" s="883"/>
      <c r="I716" s="159" t="s">
        <v>12</v>
      </c>
      <c r="J716" s="348">
        <v>0</v>
      </c>
      <c r="K716" s="348">
        <v>0</v>
      </c>
      <c r="L716" s="348">
        <v>420</v>
      </c>
      <c r="M716" s="348">
        <v>0</v>
      </c>
      <c r="N716" s="348">
        <v>0</v>
      </c>
      <c r="O716" s="349">
        <f t="shared" si="14"/>
        <v>420</v>
      </c>
    </row>
    <row r="717" spans="1:15" ht="12" customHeight="1" x14ac:dyDescent="0.15">
      <c r="A717" s="3">
        <v>40</v>
      </c>
      <c r="B717" s="3">
        <v>2</v>
      </c>
      <c r="C717" s="3">
        <v>39</v>
      </c>
      <c r="D717" s="752"/>
      <c r="E717" s="756" t="s">
        <v>1487</v>
      </c>
      <c r="F717" s="736"/>
      <c r="G717" s="736"/>
      <c r="H717" s="737"/>
      <c r="I717" s="56" t="s">
        <v>9</v>
      </c>
      <c r="J717" s="348">
        <v>0</v>
      </c>
      <c r="K717" s="348">
        <v>0</v>
      </c>
      <c r="L717" s="348">
        <v>0</v>
      </c>
      <c r="M717" s="348">
        <v>0</v>
      </c>
      <c r="N717" s="348">
        <v>0</v>
      </c>
      <c r="O717" s="349">
        <f t="shared" si="14"/>
        <v>0</v>
      </c>
    </row>
    <row r="718" spans="1:15" ht="12" customHeight="1" x14ac:dyDescent="0.15">
      <c r="A718" s="3">
        <v>40</v>
      </c>
      <c r="B718" s="3">
        <v>2</v>
      </c>
      <c r="C718" s="3">
        <v>40</v>
      </c>
      <c r="D718" s="752"/>
      <c r="E718" s="757"/>
      <c r="F718" s="738"/>
      <c r="G718" s="738"/>
      <c r="H718" s="739"/>
      <c r="I718" s="56" t="s">
        <v>12</v>
      </c>
      <c r="J718" s="348">
        <v>0</v>
      </c>
      <c r="K718" s="348">
        <v>0</v>
      </c>
      <c r="L718" s="348">
        <v>0</v>
      </c>
      <c r="M718" s="348">
        <v>0</v>
      </c>
      <c r="N718" s="348">
        <v>0</v>
      </c>
      <c r="O718" s="349">
        <f t="shared" si="14"/>
        <v>0</v>
      </c>
    </row>
    <row r="719" spans="1:15" ht="12" customHeight="1" x14ac:dyDescent="0.15">
      <c r="A719" s="3">
        <v>40</v>
      </c>
      <c r="B719" s="3">
        <v>2</v>
      </c>
      <c r="C719" s="3">
        <v>41</v>
      </c>
      <c r="D719" s="752"/>
      <c r="E719" s="756" t="s">
        <v>1154</v>
      </c>
      <c r="F719" s="736"/>
      <c r="G719" s="736"/>
      <c r="H719" s="737"/>
      <c r="I719" s="56" t="s">
        <v>9</v>
      </c>
      <c r="J719" s="348">
        <v>0</v>
      </c>
      <c r="K719" s="348">
        <v>0</v>
      </c>
      <c r="L719" s="348">
        <v>0</v>
      </c>
      <c r="M719" s="348">
        <v>0</v>
      </c>
      <c r="N719" s="348">
        <v>0</v>
      </c>
      <c r="O719" s="349">
        <f t="shared" si="14"/>
        <v>0</v>
      </c>
    </row>
    <row r="720" spans="1:15" ht="12" customHeight="1" x14ac:dyDescent="0.15">
      <c r="A720" s="128">
        <v>40</v>
      </c>
      <c r="B720" s="3">
        <v>2</v>
      </c>
      <c r="C720" s="3">
        <v>42</v>
      </c>
      <c r="D720" s="753"/>
      <c r="E720" s="757"/>
      <c r="F720" s="738"/>
      <c r="G720" s="738"/>
      <c r="H720" s="739"/>
      <c r="I720" s="56" t="s">
        <v>12</v>
      </c>
      <c r="J720" s="348">
        <v>14679</v>
      </c>
      <c r="K720" s="348">
        <v>6739</v>
      </c>
      <c r="L720" s="348">
        <v>14138</v>
      </c>
      <c r="M720" s="348">
        <v>10131</v>
      </c>
      <c r="N720" s="348">
        <v>25207</v>
      </c>
      <c r="O720" s="349">
        <f t="shared" si="14"/>
        <v>70894</v>
      </c>
    </row>
    <row r="721" spans="1:15" s="77" customFormat="1" ht="9.9499999999999993" customHeight="1" thickBot="1" x14ac:dyDescent="0.2">
      <c r="D721" s="78"/>
      <c r="E721" s="78"/>
      <c r="F721" s="78"/>
      <c r="G721" s="78"/>
      <c r="H721" s="78"/>
      <c r="I721" s="78"/>
      <c r="J721" s="372"/>
      <c r="K721" s="372"/>
      <c r="L721" s="372"/>
      <c r="M721" s="372"/>
      <c r="N721" s="372"/>
      <c r="O721" s="373">
        <f t="shared" si="14"/>
        <v>0</v>
      </c>
    </row>
    <row r="722" spans="1:15" ht="12" customHeight="1" x14ac:dyDescent="0.15">
      <c r="A722" s="123">
        <v>52</v>
      </c>
      <c r="B722" s="123">
        <v>1</v>
      </c>
      <c r="C722" s="123">
        <v>1</v>
      </c>
      <c r="D722" s="381" t="s">
        <v>1343</v>
      </c>
      <c r="E722" s="884" t="s">
        <v>1344</v>
      </c>
      <c r="F722" s="884"/>
      <c r="G722" s="884"/>
      <c r="H722" s="885"/>
      <c r="I722" s="382"/>
      <c r="J722" s="358">
        <v>682947</v>
      </c>
      <c r="K722" s="358">
        <v>93860</v>
      </c>
      <c r="L722" s="358">
        <v>183257</v>
      </c>
      <c r="M722" s="358">
        <v>189231</v>
      </c>
      <c r="N722" s="358">
        <v>98735</v>
      </c>
      <c r="O722" s="360">
        <f t="shared" si="14"/>
        <v>1248030</v>
      </c>
    </row>
    <row r="723" spans="1:15" ht="12" customHeight="1" x14ac:dyDescent="0.15">
      <c r="A723" s="4">
        <v>52</v>
      </c>
      <c r="B723" s="4">
        <v>1</v>
      </c>
      <c r="C723" s="4">
        <v>2</v>
      </c>
      <c r="D723" s="104"/>
      <c r="E723" s="886" t="s">
        <v>1345</v>
      </c>
      <c r="F723" s="875" t="s">
        <v>706</v>
      </c>
      <c r="G723" s="876"/>
      <c r="H723" s="877"/>
      <c r="I723" s="105" t="s">
        <v>1346</v>
      </c>
      <c r="J723" s="348">
        <v>0</v>
      </c>
      <c r="K723" s="348">
        <v>0</v>
      </c>
      <c r="L723" s="348">
        <v>0</v>
      </c>
      <c r="M723" s="348">
        <v>0</v>
      </c>
      <c r="N723" s="348">
        <v>0</v>
      </c>
      <c r="O723" s="349">
        <f t="shared" si="14"/>
        <v>0</v>
      </c>
    </row>
    <row r="724" spans="1:15" ht="12" customHeight="1" x14ac:dyDescent="0.15">
      <c r="A724" s="4">
        <v>52</v>
      </c>
      <c r="B724" s="4">
        <v>1</v>
      </c>
      <c r="C724" s="4">
        <v>3</v>
      </c>
      <c r="D724" s="106"/>
      <c r="E724" s="887"/>
      <c r="F724" s="875" t="s">
        <v>707</v>
      </c>
      <c r="G724" s="876"/>
      <c r="H724" s="877"/>
      <c r="I724" s="105" t="s">
        <v>1346</v>
      </c>
      <c r="J724" s="348">
        <v>0</v>
      </c>
      <c r="K724" s="348">
        <v>0</v>
      </c>
      <c r="L724" s="348">
        <v>0</v>
      </c>
      <c r="M724" s="348">
        <v>0</v>
      </c>
      <c r="N724" s="348">
        <v>0</v>
      </c>
      <c r="O724" s="349">
        <f t="shared" si="14"/>
        <v>0</v>
      </c>
    </row>
    <row r="725" spans="1:15" ht="12" customHeight="1" x14ac:dyDescent="0.15">
      <c r="A725" s="4">
        <v>52</v>
      </c>
      <c r="B725" s="4">
        <v>1</v>
      </c>
      <c r="C725" s="4">
        <v>4</v>
      </c>
      <c r="D725" s="106"/>
      <c r="E725" s="887"/>
      <c r="F725" s="875" t="s">
        <v>1347</v>
      </c>
      <c r="G725" s="876"/>
      <c r="H725" s="877"/>
      <c r="I725" s="105" t="s">
        <v>1346</v>
      </c>
      <c r="J725" s="348">
        <v>0</v>
      </c>
      <c r="K725" s="348">
        <v>3790</v>
      </c>
      <c r="L725" s="348">
        <v>16740</v>
      </c>
      <c r="M725" s="348">
        <v>17448</v>
      </c>
      <c r="N725" s="348">
        <v>0</v>
      </c>
      <c r="O725" s="349">
        <f t="shared" si="14"/>
        <v>37978</v>
      </c>
    </row>
    <row r="726" spans="1:15" ht="12" customHeight="1" x14ac:dyDescent="0.15">
      <c r="A726" s="4">
        <v>52</v>
      </c>
      <c r="B726" s="4">
        <v>1</v>
      </c>
      <c r="C726" s="4">
        <v>5</v>
      </c>
      <c r="D726" s="106"/>
      <c r="E726" s="887"/>
      <c r="F726" s="875" t="s">
        <v>5</v>
      </c>
      <c r="G726" s="876"/>
      <c r="H726" s="877"/>
      <c r="I726" s="105" t="s">
        <v>1346</v>
      </c>
      <c r="J726" s="348">
        <v>6924</v>
      </c>
      <c r="K726" s="348">
        <v>0</v>
      </c>
      <c r="L726" s="348">
        <v>1737</v>
      </c>
      <c r="M726" s="348">
        <v>1143</v>
      </c>
      <c r="N726" s="348">
        <v>1712</v>
      </c>
      <c r="O726" s="349">
        <f t="shared" si="14"/>
        <v>11516</v>
      </c>
    </row>
    <row r="727" spans="1:15" ht="12" customHeight="1" x14ac:dyDescent="0.15">
      <c r="A727" s="4">
        <v>52</v>
      </c>
      <c r="B727" s="4">
        <v>1</v>
      </c>
      <c r="C727" s="4">
        <v>6</v>
      </c>
      <c r="D727" s="106"/>
      <c r="E727" s="887"/>
      <c r="F727" s="875" t="s">
        <v>1348</v>
      </c>
      <c r="G727" s="876"/>
      <c r="H727" s="877"/>
      <c r="I727" s="105" t="s">
        <v>1346</v>
      </c>
      <c r="J727" s="348">
        <v>3629</v>
      </c>
      <c r="K727" s="348">
        <v>1224</v>
      </c>
      <c r="L727" s="348">
        <v>216</v>
      </c>
      <c r="M727" s="348">
        <v>0</v>
      </c>
      <c r="N727" s="348">
        <v>355</v>
      </c>
      <c r="O727" s="349">
        <f t="shared" si="14"/>
        <v>5424</v>
      </c>
    </row>
    <row r="728" spans="1:15" ht="12" customHeight="1" x14ac:dyDescent="0.15">
      <c r="A728" s="4">
        <v>52</v>
      </c>
      <c r="B728" s="4">
        <v>1</v>
      </c>
      <c r="C728" s="4">
        <v>7</v>
      </c>
      <c r="D728" s="106"/>
      <c r="E728" s="887"/>
      <c r="F728" s="875" t="s">
        <v>1349</v>
      </c>
      <c r="G728" s="876"/>
      <c r="H728" s="877"/>
      <c r="I728" s="105" t="s">
        <v>1346</v>
      </c>
      <c r="J728" s="348">
        <v>0</v>
      </c>
      <c r="K728" s="348">
        <v>0</v>
      </c>
      <c r="L728" s="348">
        <v>0</v>
      </c>
      <c r="M728" s="348">
        <v>0</v>
      </c>
      <c r="N728" s="348">
        <v>0</v>
      </c>
      <c r="O728" s="349">
        <f t="shared" si="14"/>
        <v>0</v>
      </c>
    </row>
    <row r="729" spans="1:15" ht="12" customHeight="1" x14ac:dyDescent="0.15">
      <c r="A729" s="4">
        <v>52</v>
      </c>
      <c r="B729" s="4">
        <v>1</v>
      </c>
      <c r="C729" s="4">
        <v>8</v>
      </c>
      <c r="D729" s="106"/>
      <c r="E729" s="887"/>
      <c r="F729" s="875" t="s">
        <v>1350</v>
      </c>
      <c r="G729" s="876"/>
      <c r="H729" s="877"/>
      <c r="I729" s="105" t="s">
        <v>1346</v>
      </c>
      <c r="J729" s="348">
        <v>59</v>
      </c>
      <c r="K729" s="348">
        <v>1036</v>
      </c>
      <c r="L729" s="348">
        <v>2561</v>
      </c>
      <c r="M729" s="348">
        <v>3204</v>
      </c>
      <c r="N729" s="348">
        <v>495</v>
      </c>
      <c r="O729" s="349">
        <f t="shared" si="14"/>
        <v>7355</v>
      </c>
    </row>
    <row r="730" spans="1:15" ht="12" customHeight="1" x14ac:dyDescent="0.15">
      <c r="A730" s="4">
        <v>52</v>
      </c>
      <c r="B730" s="4">
        <v>1</v>
      </c>
      <c r="C730" s="4">
        <v>9</v>
      </c>
      <c r="D730" s="106"/>
      <c r="E730" s="887"/>
      <c r="F730" s="875" t="s">
        <v>1351</v>
      </c>
      <c r="G730" s="876"/>
      <c r="H730" s="877"/>
      <c r="I730" s="105" t="s">
        <v>1346</v>
      </c>
      <c r="J730" s="348">
        <v>0</v>
      </c>
      <c r="K730" s="348">
        <v>2068</v>
      </c>
      <c r="L730" s="348">
        <v>2474</v>
      </c>
      <c r="M730" s="348">
        <v>2139</v>
      </c>
      <c r="N730" s="348">
        <v>0</v>
      </c>
      <c r="O730" s="349">
        <f t="shared" si="14"/>
        <v>6681</v>
      </c>
    </row>
    <row r="731" spans="1:15" ht="12" customHeight="1" x14ac:dyDescent="0.15">
      <c r="A731" s="4">
        <v>52</v>
      </c>
      <c r="B731" s="4">
        <v>1</v>
      </c>
      <c r="C731" s="4">
        <v>10</v>
      </c>
      <c r="D731" s="106"/>
      <c r="E731" s="887"/>
      <c r="F731" s="875" t="s">
        <v>1352</v>
      </c>
      <c r="G731" s="876"/>
      <c r="H731" s="877"/>
      <c r="I731" s="105" t="s">
        <v>1346</v>
      </c>
      <c r="J731" s="348">
        <v>84274</v>
      </c>
      <c r="K731" s="348">
        <v>18327</v>
      </c>
      <c r="L731" s="348">
        <v>36932</v>
      </c>
      <c r="M731" s="348">
        <v>48453</v>
      </c>
      <c r="N731" s="348">
        <v>18833</v>
      </c>
      <c r="O731" s="349">
        <f t="shared" si="14"/>
        <v>206819</v>
      </c>
    </row>
    <row r="732" spans="1:15" ht="12" customHeight="1" x14ac:dyDescent="0.15">
      <c r="A732" s="4">
        <v>52</v>
      </c>
      <c r="B732" s="4">
        <v>1</v>
      </c>
      <c r="C732" s="4">
        <v>11</v>
      </c>
      <c r="D732" s="106"/>
      <c r="E732" s="887"/>
      <c r="F732" s="875" t="s">
        <v>1353</v>
      </c>
      <c r="G732" s="876"/>
      <c r="H732" s="877"/>
      <c r="I732" s="105" t="s">
        <v>1346</v>
      </c>
      <c r="J732" s="348">
        <v>0</v>
      </c>
      <c r="K732" s="348">
        <v>0</v>
      </c>
      <c r="L732" s="348">
        <v>0</v>
      </c>
      <c r="M732" s="348">
        <v>0</v>
      </c>
      <c r="N732" s="348">
        <v>0</v>
      </c>
      <c r="O732" s="349">
        <f t="shared" si="14"/>
        <v>0</v>
      </c>
    </row>
    <row r="733" spans="1:15" ht="12" customHeight="1" x14ac:dyDescent="0.15">
      <c r="A733" s="4">
        <v>52</v>
      </c>
      <c r="B733" s="4">
        <v>1</v>
      </c>
      <c r="C733" s="4">
        <v>12</v>
      </c>
      <c r="D733" s="107"/>
      <c r="E733" s="888"/>
      <c r="F733" s="875" t="s">
        <v>704</v>
      </c>
      <c r="G733" s="876"/>
      <c r="H733" s="877"/>
      <c r="I733" s="105" t="s">
        <v>1346</v>
      </c>
      <c r="J733" s="348">
        <v>32426</v>
      </c>
      <c r="K733" s="348">
        <v>2325</v>
      </c>
      <c r="L733" s="348">
        <v>0</v>
      </c>
      <c r="M733" s="348">
        <v>4931</v>
      </c>
      <c r="N733" s="348">
        <v>665</v>
      </c>
      <c r="O733" s="349">
        <f t="shared" si="14"/>
        <v>40347</v>
      </c>
    </row>
    <row r="734" spans="1:15" ht="12" customHeight="1" x14ac:dyDescent="0.15">
      <c r="A734" s="3">
        <v>52</v>
      </c>
      <c r="B734" s="3">
        <v>1</v>
      </c>
      <c r="C734" s="3">
        <v>13</v>
      </c>
      <c r="D734" s="106"/>
      <c r="E734" s="108"/>
      <c r="F734" s="875" t="s">
        <v>1354</v>
      </c>
      <c r="G734" s="876"/>
      <c r="H734" s="877"/>
      <c r="I734" s="105" t="s">
        <v>1346</v>
      </c>
      <c r="J734" s="348">
        <v>0</v>
      </c>
      <c r="K734" s="348">
        <v>0</v>
      </c>
      <c r="L734" s="348">
        <v>0</v>
      </c>
      <c r="M734" s="348">
        <v>0</v>
      </c>
      <c r="N734" s="348">
        <v>0</v>
      </c>
      <c r="O734" s="349">
        <f t="shared" si="14"/>
        <v>0</v>
      </c>
    </row>
    <row r="735" spans="1:15" ht="12" customHeight="1" x14ac:dyDescent="0.15">
      <c r="A735" s="3">
        <v>52</v>
      </c>
      <c r="B735" s="3">
        <v>1</v>
      </c>
      <c r="C735" s="3">
        <v>14</v>
      </c>
      <c r="D735" s="904" t="s">
        <v>1373</v>
      </c>
      <c r="E735" s="905"/>
      <c r="F735" s="905"/>
      <c r="G735" s="905"/>
      <c r="H735" s="906"/>
      <c r="I735" s="109" t="s">
        <v>1346</v>
      </c>
      <c r="J735" s="348">
        <v>0</v>
      </c>
      <c r="K735" s="348">
        <v>0</v>
      </c>
      <c r="L735" s="348">
        <v>0</v>
      </c>
      <c r="M735" s="348">
        <v>0</v>
      </c>
      <c r="N735" s="348">
        <v>0</v>
      </c>
      <c r="O735" s="349">
        <f t="shared" si="14"/>
        <v>0</v>
      </c>
    </row>
    <row r="736" spans="1:15" ht="12" customHeight="1" x14ac:dyDescent="0.15">
      <c r="A736" s="3">
        <v>52</v>
      </c>
      <c r="B736" s="3">
        <v>1</v>
      </c>
      <c r="C736" s="3">
        <v>15</v>
      </c>
      <c r="D736" s="52" t="s">
        <v>1343</v>
      </c>
      <c r="E736" s="907" t="s">
        <v>1355</v>
      </c>
      <c r="F736" s="907"/>
      <c r="G736" s="907"/>
      <c r="H736" s="908"/>
      <c r="I736" s="54"/>
      <c r="J736" s="348">
        <v>152799</v>
      </c>
      <c r="K736" s="348">
        <v>20485</v>
      </c>
      <c r="L736" s="348">
        <v>33282</v>
      </c>
      <c r="M736" s="348">
        <v>33438</v>
      </c>
      <c r="N736" s="348">
        <v>18573</v>
      </c>
      <c r="O736" s="349">
        <f t="shared" si="14"/>
        <v>258577</v>
      </c>
    </row>
    <row r="737" spans="1:15" ht="12" customHeight="1" x14ac:dyDescent="0.15">
      <c r="A737" s="3">
        <v>52</v>
      </c>
      <c r="B737" s="3">
        <v>1</v>
      </c>
      <c r="C737" s="3">
        <v>16</v>
      </c>
      <c r="D737" s="104"/>
      <c r="E737" s="886" t="s">
        <v>1345</v>
      </c>
      <c r="F737" s="875" t="s">
        <v>706</v>
      </c>
      <c r="G737" s="876"/>
      <c r="H737" s="877"/>
      <c r="I737" s="105" t="s">
        <v>1346</v>
      </c>
      <c r="J737" s="348">
        <v>0</v>
      </c>
      <c r="K737" s="348">
        <v>0</v>
      </c>
      <c r="L737" s="348">
        <v>0</v>
      </c>
      <c r="M737" s="348">
        <v>0</v>
      </c>
      <c r="N737" s="348">
        <v>0</v>
      </c>
      <c r="O737" s="349">
        <f t="shared" si="14"/>
        <v>0</v>
      </c>
    </row>
    <row r="738" spans="1:15" ht="12" customHeight="1" x14ac:dyDescent="0.15">
      <c r="A738" s="3">
        <v>52</v>
      </c>
      <c r="B738" s="3">
        <v>1</v>
      </c>
      <c r="C738" s="3">
        <v>17</v>
      </c>
      <c r="D738" s="106"/>
      <c r="E738" s="887"/>
      <c r="F738" s="875" t="s">
        <v>707</v>
      </c>
      <c r="G738" s="876"/>
      <c r="H738" s="877"/>
      <c r="I738" s="105" t="s">
        <v>1346</v>
      </c>
      <c r="J738" s="348">
        <v>0</v>
      </c>
      <c r="K738" s="348">
        <v>0</v>
      </c>
      <c r="L738" s="348">
        <v>0</v>
      </c>
      <c r="M738" s="348">
        <v>0</v>
      </c>
      <c r="N738" s="348">
        <v>0</v>
      </c>
      <c r="O738" s="349">
        <f t="shared" si="14"/>
        <v>0</v>
      </c>
    </row>
    <row r="739" spans="1:15" ht="12" customHeight="1" x14ac:dyDescent="0.15">
      <c r="A739" s="3">
        <v>52</v>
      </c>
      <c r="B739" s="3">
        <v>1</v>
      </c>
      <c r="C739" s="3">
        <v>18</v>
      </c>
      <c r="D739" s="106"/>
      <c r="E739" s="887"/>
      <c r="F739" s="875" t="s">
        <v>1347</v>
      </c>
      <c r="G739" s="876"/>
      <c r="H739" s="877"/>
      <c r="I739" s="105" t="s">
        <v>1346</v>
      </c>
      <c r="J739" s="348">
        <v>0</v>
      </c>
      <c r="K739" s="348">
        <v>629</v>
      </c>
      <c r="L739" s="348">
        <v>3125</v>
      </c>
      <c r="M739" s="348">
        <v>2889</v>
      </c>
      <c r="N739" s="348">
        <v>0</v>
      </c>
      <c r="O739" s="349">
        <f t="shared" si="14"/>
        <v>6643</v>
      </c>
    </row>
    <row r="740" spans="1:15" ht="12" customHeight="1" x14ac:dyDescent="0.15">
      <c r="A740" s="3">
        <v>52</v>
      </c>
      <c r="B740" s="3">
        <v>1</v>
      </c>
      <c r="C740" s="3">
        <v>19</v>
      </c>
      <c r="D740" s="106"/>
      <c r="E740" s="887"/>
      <c r="F740" s="875" t="s">
        <v>5</v>
      </c>
      <c r="G740" s="876"/>
      <c r="H740" s="877"/>
      <c r="I740" s="105" t="s">
        <v>1346</v>
      </c>
      <c r="J740" s="348">
        <v>1157</v>
      </c>
      <c r="K740" s="348">
        <v>418</v>
      </c>
      <c r="L740" s="348">
        <v>594</v>
      </c>
      <c r="M740" s="348">
        <v>437</v>
      </c>
      <c r="N740" s="348">
        <v>587</v>
      </c>
      <c r="O740" s="349">
        <f t="shared" si="14"/>
        <v>3193</v>
      </c>
    </row>
    <row r="741" spans="1:15" ht="12" customHeight="1" x14ac:dyDescent="0.15">
      <c r="A741" s="3">
        <v>52</v>
      </c>
      <c r="B741" s="3">
        <v>1</v>
      </c>
      <c r="C741" s="3">
        <v>20</v>
      </c>
      <c r="D741" s="106"/>
      <c r="E741" s="887"/>
      <c r="F741" s="875" t="s">
        <v>1348</v>
      </c>
      <c r="G741" s="876"/>
      <c r="H741" s="877"/>
      <c r="I741" s="105" t="s">
        <v>1346</v>
      </c>
      <c r="J741" s="348">
        <v>617</v>
      </c>
      <c r="K741" s="348">
        <v>0</v>
      </c>
      <c r="L741" s="348">
        <v>29</v>
      </c>
      <c r="M741" s="348">
        <v>0</v>
      </c>
      <c r="N741" s="348">
        <v>37</v>
      </c>
      <c r="O741" s="349">
        <f t="shared" si="14"/>
        <v>683</v>
      </c>
    </row>
    <row r="742" spans="1:15" ht="12" customHeight="1" x14ac:dyDescent="0.15">
      <c r="A742" s="3">
        <v>52</v>
      </c>
      <c r="B742" s="3">
        <v>1</v>
      </c>
      <c r="C742" s="3">
        <v>21</v>
      </c>
      <c r="D742" s="106"/>
      <c r="E742" s="887"/>
      <c r="F742" s="875" t="s">
        <v>1350</v>
      </c>
      <c r="G742" s="876"/>
      <c r="H742" s="877"/>
      <c r="I742" s="105" t="s">
        <v>1346</v>
      </c>
      <c r="J742" s="348">
        <v>7</v>
      </c>
      <c r="K742" s="348">
        <v>132</v>
      </c>
      <c r="L742" s="348">
        <v>325</v>
      </c>
      <c r="M742" s="348">
        <v>220</v>
      </c>
      <c r="N742" s="348">
        <v>63</v>
      </c>
      <c r="O742" s="349">
        <f t="shared" si="14"/>
        <v>747</v>
      </c>
    </row>
    <row r="743" spans="1:15" ht="12" customHeight="1" x14ac:dyDescent="0.15">
      <c r="A743" s="3">
        <v>52</v>
      </c>
      <c r="B743" s="3">
        <v>1</v>
      </c>
      <c r="C743" s="3">
        <v>22</v>
      </c>
      <c r="D743" s="106"/>
      <c r="E743" s="887"/>
      <c r="F743" s="875" t="s">
        <v>1351</v>
      </c>
      <c r="G743" s="876"/>
      <c r="H743" s="877"/>
      <c r="I743" s="105" t="s">
        <v>1346</v>
      </c>
      <c r="J743" s="348">
        <v>0</v>
      </c>
      <c r="K743" s="348">
        <v>257</v>
      </c>
      <c r="L743" s="348">
        <v>146</v>
      </c>
      <c r="M743" s="348">
        <v>265</v>
      </c>
      <c r="N743" s="348">
        <v>0</v>
      </c>
      <c r="O743" s="349">
        <f t="shared" ref="O743:O806" si="15">SUM(J743:N743)</f>
        <v>668</v>
      </c>
    </row>
    <row r="744" spans="1:15" ht="12" customHeight="1" x14ac:dyDescent="0.15">
      <c r="A744" s="3">
        <v>52</v>
      </c>
      <c r="B744" s="3">
        <v>1</v>
      </c>
      <c r="C744" s="3">
        <v>23</v>
      </c>
      <c r="D744" s="106"/>
      <c r="E744" s="887"/>
      <c r="F744" s="875" t="s">
        <v>1352</v>
      </c>
      <c r="G744" s="876"/>
      <c r="H744" s="877"/>
      <c r="I744" s="105" t="s">
        <v>1346</v>
      </c>
      <c r="J744" s="348">
        <v>4537</v>
      </c>
      <c r="K744" s="348">
        <v>585</v>
      </c>
      <c r="L744" s="348">
        <v>2624</v>
      </c>
      <c r="M744" s="348">
        <v>3971</v>
      </c>
      <c r="N744" s="348">
        <v>1086</v>
      </c>
      <c r="O744" s="349">
        <f t="shared" si="15"/>
        <v>12803</v>
      </c>
    </row>
    <row r="745" spans="1:15" ht="12" customHeight="1" x14ac:dyDescent="0.15">
      <c r="A745" s="3">
        <v>52</v>
      </c>
      <c r="B745" s="3">
        <v>1</v>
      </c>
      <c r="C745" s="3">
        <v>24</v>
      </c>
      <c r="D745" s="106"/>
      <c r="E745" s="887"/>
      <c r="F745" s="875" t="s">
        <v>1353</v>
      </c>
      <c r="G745" s="876"/>
      <c r="H745" s="877"/>
      <c r="I745" s="105" t="s">
        <v>1346</v>
      </c>
      <c r="J745" s="348">
        <v>0</v>
      </c>
      <c r="K745" s="348">
        <v>0</v>
      </c>
      <c r="L745" s="348">
        <v>0</v>
      </c>
      <c r="M745" s="348">
        <v>0</v>
      </c>
      <c r="N745" s="348">
        <v>0</v>
      </c>
      <c r="O745" s="349">
        <f t="shared" si="15"/>
        <v>0</v>
      </c>
    </row>
    <row r="746" spans="1:15" ht="12" customHeight="1" x14ac:dyDescent="0.15">
      <c r="A746" s="3">
        <v>52</v>
      </c>
      <c r="B746" s="3">
        <v>1</v>
      </c>
      <c r="C746" s="3">
        <v>25</v>
      </c>
      <c r="D746" s="107"/>
      <c r="E746" s="888"/>
      <c r="F746" s="875" t="s">
        <v>704</v>
      </c>
      <c r="G746" s="876"/>
      <c r="H746" s="877"/>
      <c r="I746" s="105" t="s">
        <v>1346</v>
      </c>
      <c r="J746" s="348">
        <v>1870</v>
      </c>
      <c r="K746" s="348">
        <v>71</v>
      </c>
      <c r="L746" s="348">
        <v>0</v>
      </c>
      <c r="M746" s="348">
        <v>492</v>
      </c>
      <c r="N746" s="348">
        <v>23</v>
      </c>
      <c r="O746" s="349">
        <f t="shared" si="15"/>
        <v>2456</v>
      </c>
    </row>
    <row r="747" spans="1:15" ht="12" customHeight="1" x14ac:dyDescent="0.15">
      <c r="A747" s="3">
        <v>52</v>
      </c>
      <c r="B747" s="3">
        <v>1</v>
      </c>
      <c r="C747" s="3">
        <v>26</v>
      </c>
      <c r="D747" s="106"/>
      <c r="E747" s="110"/>
      <c r="F747" s="111"/>
      <c r="G747" s="111"/>
      <c r="H747" s="111"/>
      <c r="I747" s="109"/>
      <c r="J747" s="348">
        <v>555635</v>
      </c>
      <c r="K747" s="348">
        <v>65090</v>
      </c>
      <c r="L747" s="348">
        <v>122597</v>
      </c>
      <c r="M747" s="348">
        <v>111913</v>
      </c>
      <c r="N747" s="348">
        <v>76675</v>
      </c>
      <c r="O747" s="349">
        <f t="shared" si="15"/>
        <v>931910</v>
      </c>
    </row>
    <row r="748" spans="1:15" ht="12" customHeight="1" x14ac:dyDescent="0.15">
      <c r="A748" s="3">
        <v>52</v>
      </c>
      <c r="B748" s="3">
        <v>1</v>
      </c>
      <c r="C748" s="3">
        <v>27</v>
      </c>
      <c r="D748" s="904" t="s">
        <v>1356</v>
      </c>
      <c r="E748" s="905"/>
      <c r="F748" s="905"/>
      <c r="G748" s="905"/>
      <c r="H748" s="906"/>
      <c r="I748" s="109" t="s">
        <v>1346</v>
      </c>
      <c r="J748" s="348">
        <v>144611</v>
      </c>
      <c r="K748" s="348">
        <v>18393</v>
      </c>
      <c r="L748" s="348">
        <v>26439</v>
      </c>
      <c r="M748" s="348">
        <v>25164</v>
      </c>
      <c r="N748" s="348">
        <v>16777</v>
      </c>
      <c r="O748" s="349">
        <f t="shared" si="15"/>
        <v>231384</v>
      </c>
    </row>
    <row r="749" spans="1:15" ht="12" customHeight="1" x14ac:dyDescent="0.15">
      <c r="A749" s="3">
        <v>52</v>
      </c>
      <c r="B749" s="3">
        <v>1</v>
      </c>
      <c r="C749" s="3">
        <v>28</v>
      </c>
      <c r="D749" s="112"/>
      <c r="E749" s="113"/>
      <c r="F749" s="109"/>
      <c r="G749" s="109"/>
      <c r="H749" s="109"/>
      <c r="I749" s="109"/>
      <c r="J749" s="348">
        <v>0</v>
      </c>
      <c r="K749" s="348">
        <v>0</v>
      </c>
      <c r="L749" s="348">
        <v>0</v>
      </c>
      <c r="M749" s="348">
        <v>0</v>
      </c>
      <c r="N749" s="348">
        <v>0</v>
      </c>
      <c r="O749" s="349">
        <f t="shared" si="15"/>
        <v>0</v>
      </c>
    </row>
    <row r="750" spans="1:15" ht="12" customHeight="1" x14ac:dyDescent="0.15">
      <c r="A750" s="3">
        <v>52</v>
      </c>
      <c r="B750" s="3">
        <v>1</v>
      </c>
      <c r="C750" s="3">
        <v>29</v>
      </c>
      <c r="D750" s="114"/>
      <c r="E750" s="115"/>
      <c r="F750" s="109"/>
      <c r="G750" s="109"/>
      <c r="H750" s="109"/>
      <c r="I750" s="109"/>
      <c r="J750" s="348">
        <v>0</v>
      </c>
      <c r="K750" s="348">
        <v>0</v>
      </c>
      <c r="L750" s="348">
        <v>0</v>
      </c>
      <c r="M750" s="348">
        <v>0</v>
      </c>
      <c r="N750" s="348">
        <v>0</v>
      </c>
      <c r="O750" s="349">
        <f t="shared" si="15"/>
        <v>0</v>
      </c>
    </row>
    <row r="751" spans="1:15" ht="12" customHeight="1" x14ac:dyDescent="0.15">
      <c r="A751" s="3">
        <v>52</v>
      </c>
      <c r="B751" s="3">
        <v>1</v>
      </c>
      <c r="C751" s="3">
        <v>30</v>
      </c>
      <c r="D751" s="114"/>
      <c r="E751" s="115"/>
      <c r="F751" s="109"/>
      <c r="G751" s="109"/>
      <c r="H751" s="109"/>
      <c r="I751" s="109"/>
      <c r="J751" s="348">
        <v>202300</v>
      </c>
      <c r="K751" s="348">
        <v>22800</v>
      </c>
      <c r="L751" s="348">
        <v>52000</v>
      </c>
      <c r="M751" s="348">
        <v>73200</v>
      </c>
      <c r="N751" s="348">
        <v>29700</v>
      </c>
      <c r="O751" s="349">
        <f t="shared" si="15"/>
        <v>380000</v>
      </c>
    </row>
    <row r="752" spans="1:15" ht="12" customHeight="1" x14ac:dyDescent="0.15">
      <c r="A752" s="3">
        <v>52</v>
      </c>
      <c r="B752" s="3">
        <v>1</v>
      </c>
      <c r="C752" s="3">
        <v>31</v>
      </c>
      <c r="D752" s="114"/>
      <c r="E752" s="115"/>
      <c r="F752" s="109"/>
      <c r="G752" s="109"/>
      <c r="H752" s="109"/>
      <c r="I752" s="109"/>
      <c r="J752" s="348">
        <v>0</v>
      </c>
      <c r="K752" s="348">
        <v>0</v>
      </c>
      <c r="L752" s="348">
        <v>16300</v>
      </c>
      <c r="M752" s="348">
        <v>0</v>
      </c>
      <c r="N752" s="348">
        <v>0</v>
      </c>
      <c r="O752" s="349">
        <f t="shared" si="15"/>
        <v>16300</v>
      </c>
    </row>
    <row r="753" spans="1:15" ht="12" customHeight="1" x14ac:dyDescent="0.15">
      <c r="A753" s="3">
        <v>52</v>
      </c>
      <c r="B753" s="3">
        <v>1</v>
      </c>
      <c r="C753" s="3">
        <v>32</v>
      </c>
      <c r="D753" s="116"/>
      <c r="E753" s="115"/>
      <c r="F753" s="109"/>
      <c r="G753" s="109"/>
      <c r="H753" s="109"/>
      <c r="I753" s="109"/>
      <c r="J753" s="348">
        <v>0</v>
      </c>
      <c r="K753" s="348">
        <v>0</v>
      </c>
      <c r="L753" s="348">
        <v>0</v>
      </c>
      <c r="M753" s="348">
        <v>0</v>
      </c>
      <c r="N753" s="348">
        <v>0</v>
      </c>
      <c r="O753" s="349">
        <f t="shared" si="15"/>
        <v>0</v>
      </c>
    </row>
    <row r="754" spans="1:15" ht="12" customHeight="1" x14ac:dyDescent="0.15">
      <c r="A754" s="3">
        <v>52</v>
      </c>
      <c r="B754" s="3">
        <v>1</v>
      </c>
      <c r="C754" s="3">
        <v>33</v>
      </c>
      <c r="D754" s="63" t="s">
        <v>632</v>
      </c>
      <c r="E754" s="925" t="s">
        <v>1403</v>
      </c>
      <c r="F754" s="926"/>
      <c r="G754" s="926"/>
      <c r="H754" s="926"/>
      <c r="I754" s="335" t="s">
        <v>281</v>
      </c>
      <c r="J754" s="348">
        <v>682947</v>
      </c>
      <c r="K754" s="348">
        <v>89117</v>
      </c>
      <c r="L754" s="348">
        <v>182372</v>
      </c>
      <c r="M754" s="348">
        <v>189231</v>
      </c>
      <c r="N754" s="348">
        <v>98735</v>
      </c>
      <c r="O754" s="349">
        <f t="shared" si="15"/>
        <v>1242402</v>
      </c>
    </row>
    <row r="755" spans="1:15" ht="12" customHeight="1" x14ac:dyDescent="0.15">
      <c r="A755" s="3">
        <v>52</v>
      </c>
      <c r="B755" s="3">
        <v>1</v>
      </c>
      <c r="C755" s="3">
        <v>34</v>
      </c>
      <c r="D755" s="924" t="s">
        <v>631</v>
      </c>
      <c r="E755" s="780" t="s">
        <v>630</v>
      </c>
      <c r="F755" s="899" t="s">
        <v>713</v>
      </c>
      <c r="G755" s="900"/>
      <c r="H755" s="900"/>
      <c r="I755" s="335" t="s">
        <v>281</v>
      </c>
      <c r="J755" s="348">
        <v>42979</v>
      </c>
      <c r="K755" s="348">
        <v>3549</v>
      </c>
      <c r="L755" s="348">
        <v>1953</v>
      </c>
      <c r="M755" s="348">
        <v>6074</v>
      </c>
      <c r="N755" s="348">
        <v>2067</v>
      </c>
      <c r="O755" s="349">
        <f t="shared" si="15"/>
        <v>56622</v>
      </c>
    </row>
    <row r="756" spans="1:15" ht="12" customHeight="1" x14ac:dyDescent="0.15">
      <c r="A756" s="3">
        <v>52</v>
      </c>
      <c r="B756" s="3">
        <v>1</v>
      </c>
      <c r="C756" s="3">
        <v>35</v>
      </c>
      <c r="D756" s="924"/>
      <c r="E756" s="781"/>
      <c r="F756" s="689" t="s">
        <v>1473</v>
      </c>
      <c r="G756" s="690"/>
      <c r="H756" s="690"/>
      <c r="I756" s="335" t="s">
        <v>281</v>
      </c>
      <c r="J756" s="348">
        <v>202300</v>
      </c>
      <c r="K756" s="348">
        <v>22800</v>
      </c>
      <c r="L756" s="348">
        <v>52000</v>
      </c>
      <c r="M756" s="348">
        <v>73200</v>
      </c>
      <c r="N756" s="348">
        <v>29700</v>
      </c>
      <c r="O756" s="349">
        <f t="shared" si="15"/>
        <v>380000</v>
      </c>
    </row>
    <row r="757" spans="1:15" ht="12" customHeight="1" x14ac:dyDescent="0.15">
      <c r="A757" s="3">
        <v>52</v>
      </c>
      <c r="B757" s="3">
        <v>1</v>
      </c>
      <c r="C757" s="3">
        <v>36</v>
      </c>
      <c r="D757" s="924"/>
      <c r="E757" s="781"/>
      <c r="F757" s="689" t="s">
        <v>1474</v>
      </c>
      <c r="G757" s="690"/>
      <c r="H757" s="690"/>
      <c r="I757" s="335" t="s">
        <v>281</v>
      </c>
      <c r="J757" s="348">
        <v>53700</v>
      </c>
      <c r="K757" s="348">
        <v>0</v>
      </c>
      <c r="L757" s="348">
        <v>0</v>
      </c>
      <c r="M757" s="348">
        <v>0</v>
      </c>
      <c r="N757" s="348">
        <v>0</v>
      </c>
      <c r="O757" s="349">
        <f t="shared" si="15"/>
        <v>53700</v>
      </c>
    </row>
    <row r="758" spans="1:15" ht="12" customHeight="1" x14ac:dyDescent="0.15">
      <c r="A758" s="3">
        <v>52</v>
      </c>
      <c r="B758" s="3">
        <v>1</v>
      </c>
      <c r="C758" s="3">
        <v>37</v>
      </c>
      <c r="D758" s="924"/>
      <c r="E758" s="781"/>
      <c r="F758" s="689" t="s">
        <v>81</v>
      </c>
      <c r="G758" s="690"/>
      <c r="H758" s="690"/>
      <c r="I758" s="335" t="s">
        <v>281</v>
      </c>
      <c r="J758" s="348">
        <v>0</v>
      </c>
      <c r="K758" s="348">
        <v>0</v>
      </c>
      <c r="L758" s="348">
        <v>0</v>
      </c>
      <c r="M758" s="348">
        <v>0</v>
      </c>
      <c r="N758" s="348">
        <v>0</v>
      </c>
      <c r="O758" s="349">
        <f t="shared" si="15"/>
        <v>0</v>
      </c>
    </row>
    <row r="759" spans="1:15" ht="12" customHeight="1" x14ac:dyDescent="0.15">
      <c r="A759" s="3">
        <v>52</v>
      </c>
      <c r="B759" s="3">
        <v>1</v>
      </c>
      <c r="C759" s="3">
        <v>38</v>
      </c>
      <c r="D759" s="924"/>
      <c r="E759" s="781"/>
      <c r="F759" s="689" t="s">
        <v>711</v>
      </c>
      <c r="G759" s="690"/>
      <c r="H759" s="690"/>
      <c r="I759" s="335" t="s">
        <v>281</v>
      </c>
      <c r="J759" s="348">
        <v>59</v>
      </c>
      <c r="K759" s="348">
        <v>1036</v>
      </c>
      <c r="L759" s="348">
        <v>2561</v>
      </c>
      <c r="M759" s="348">
        <v>3204</v>
      </c>
      <c r="N759" s="348">
        <v>495</v>
      </c>
      <c r="O759" s="349">
        <f t="shared" si="15"/>
        <v>7355</v>
      </c>
    </row>
    <row r="760" spans="1:15" ht="12" customHeight="1" x14ac:dyDescent="0.15">
      <c r="A760" s="3">
        <v>52</v>
      </c>
      <c r="B760" s="3">
        <v>1</v>
      </c>
      <c r="C760" s="3">
        <v>39</v>
      </c>
      <c r="D760" s="924"/>
      <c r="E760" s="781"/>
      <c r="F760" s="689" t="s">
        <v>4</v>
      </c>
      <c r="G760" s="690"/>
      <c r="H760" s="690"/>
      <c r="I760" s="335" t="s">
        <v>281</v>
      </c>
      <c r="J760" s="348">
        <v>0</v>
      </c>
      <c r="K760" s="348">
        <v>0</v>
      </c>
      <c r="L760" s="348">
        <v>0</v>
      </c>
      <c r="M760" s="348">
        <v>0</v>
      </c>
      <c r="N760" s="348">
        <v>0</v>
      </c>
      <c r="O760" s="349">
        <f t="shared" si="15"/>
        <v>0</v>
      </c>
    </row>
    <row r="761" spans="1:15" ht="12" customHeight="1" x14ac:dyDescent="0.15">
      <c r="A761" s="3">
        <v>52</v>
      </c>
      <c r="B761" s="3">
        <v>1</v>
      </c>
      <c r="C761" s="3">
        <v>40</v>
      </c>
      <c r="D761" s="924"/>
      <c r="E761" s="782"/>
      <c r="F761" s="689" t="s">
        <v>1475</v>
      </c>
      <c r="G761" s="690"/>
      <c r="H761" s="690"/>
      <c r="I761" s="335" t="s">
        <v>281</v>
      </c>
      <c r="J761" s="348">
        <v>0</v>
      </c>
      <c r="K761" s="348">
        <v>0</v>
      </c>
      <c r="L761" s="348">
        <v>0</v>
      </c>
      <c r="M761" s="348">
        <v>0</v>
      </c>
      <c r="N761" s="348">
        <v>0</v>
      </c>
      <c r="O761" s="349">
        <f t="shared" si="15"/>
        <v>0</v>
      </c>
    </row>
    <row r="762" spans="1:15" ht="12" customHeight="1" x14ac:dyDescent="0.15">
      <c r="A762" s="3">
        <v>52</v>
      </c>
      <c r="B762" s="3">
        <v>1</v>
      </c>
      <c r="C762" s="3">
        <v>41</v>
      </c>
      <c r="D762" s="924"/>
      <c r="E762" s="689" t="s">
        <v>1404</v>
      </c>
      <c r="F762" s="690"/>
      <c r="G762" s="690"/>
      <c r="H762" s="690"/>
      <c r="I762" s="335" t="s">
        <v>281</v>
      </c>
      <c r="J762" s="348">
        <v>152799</v>
      </c>
      <c r="K762" s="348">
        <v>19614</v>
      </c>
      <c r="L762" s="348">
        <v>33212</v>
      </c>
      <c r="M762" s="348">
        <v>33438</v>
      </c>
      <c r="N762" s="348">
        <v>18573</v>
      </c>
      <c r="O762" s="349">
        <f t="shared" si="15"/>
        <v>257636</v>
      </c>
    </row>
    <row r="763" spans="1:15" ht="12" customHeight="1" x14ac:dyDescent="0.15">
      <c r="A763" s="3">
        <v>52</v>
      </c>
      <c r="B763" s="3">
        <v>1</v>
      </c>
      <c r="C763" s="3">
        <v>42</v>
      </c>
      <c r="D763" s="924"/>
      <c r="E763" s="780" t="s">
        <v>629</v>
      </c>
      <c r="F763" s="689" t="s">
        <v>713</v>
      </c>
      <c r="G763" s="690"/>
      <c r="H763" s="690"/>
      <c r="I763" s="335" t="s">
        <v>281</v>
      </c>
      <c r="J763" s="348">
        <v>3644</v>
      </c>
      <c r="K763" s="348">
        <v>489</v>
      </c>
      <c r="L763" s="348">
        <v>623</v>
      </c>
      <c r="M763" s="348">
        <v>929</v>
      </c>
      <c r="N763" s="348">
        <v>624</v>
      </c>
      <c r="O763" s="349">
        <f t="shared" si="15"/>
        <v>6309</v>
      </c>
    </row>
    <row r="764" spans="1:15" ht="12" customHeight="1" x14ac:dyDescent="0.15">
      <c r="A764" s="3">
        <v>52</v>
      </c>
      <c r="B764" s="3">
        <v>1</v>
      </c>
      <c r="C764" s="3">
        <v>43</v>
      </c>
      <c r="D764" s="924"/>
      <c r="E764" s="781"/>
      <c r="F764" s="689" t="s">
        <v>1473</v>
      </c>
      <c r="G764" s="690"/>
      <c r="H764" s="690"/>
      <c r="I764" s="335" t="s">
        <v>281</v>
      </c>
      <c r="J764" s="348">
        <v>0</v>
      </c>
      <c r="K764" s="348">
        <v>0</v>
      </c>
      <c r="L764" s="348">
        <v>16300</v>
      </c>
      <c r="M764" s="348">
        <v>0</v>
      </c>
      <c r="N764" s="348">
        <v>0</v>
      </c>
      <c r="O764" s="349">
        <f t="shared" si="15"/>
        <v>16300</v>
      </c>
    </row>
    <row r="765" spans="1:15" ht="12" customHeight="1" x14ac:dyDescent="0.15">
      <c r="A765" s="3">
        <v>52</v>
      </c>
      <c r="B765" s="3">
        <v>1</v>
      </c>
      <c r="C765" s="3">
        <v>44</v>
      </c>
      <c r="D765" s="924"/>
      <c r="E765" s="781"/>
      <c r="F765" s="689" t="s">
        <v>1474</v>
      </c>
      <c r="G765" s="690"/>
      <c r="H765" s="690"/>
      <c r="I765" s="335" t="s">
        <v>281</v>
      </c>
      <c r="J765" s="348">
        <v>0</v>
      </c>
      <c r="K765" s="348">
        <v>0</v>
      </c>
      <c r="L765" s="348">
        <v>0</v>
      </c>
      <c r="M765" s="348">
        <v>0</v>
      </c>
      <c r="N765" s="348">
        <v>0</v>
      </c>
      <c r="O765" s="349">
        <f t="shared" si="15"/>
        <v>0</v>
      </c>
    </row>
    <row r="766" spans="1:15" ht="12" customHeight="1" x14ac:dyDescent="0.15">
      <c r="A766" s="3">
        <v>52</v>
      </c>
      <c r="B766" s="3">
        <v>1</v>
      </c>
      <c r="C766" s="3">
        <v>45</v>
      </c>
      <c r="D766" s="924"/>
      <c r="E766" s="781"/>
      <c r="F766" s="689" t="s">
        <v>711</v>
      </c>
      <c r="G766" s="690"/>
      <c r="H766" s="690"/>
      <c r="I766" s="335" t="s">
        <v>281</v>
      </c>
      <c r="J766" s="348">
        <v>7</v>
      </c>
      <c r="K766" s="348">
        <v>132</v>
      </c>
      <c r="L766" s="348">
        <v>325</v>
      </c>
      <c r="M766" s="348">
        <v>220</v>
      </c>
      <c r="N766" s="348">
        <v>63</v>
      </c>
      <c r="O766" s="349">
        <f t="shared" si="15"/>
        <v>747</v>
      </c>
    </row>
    <row r="767" spans="1:15" ht="12" customHeight="1" x14ac:dyDescent="0.15">
      <c r="A767" s="3">
        <v>52</v>
      </c>
      <c r="B767" s="3">
        <v>1</v>
      </c>
      <c r="C767" s="3">
        <v>46</v>
      </c>
      <c r="D767" s="165"/>
      <c r="E767" s="782"/>
      <c r="F767" s="689" t="s">
        <v>706</v>
      </c>
      <c r="G767" s="690"/>
      <c r="H767" s="690"/>
      <c r="I767" s="335" t="s">
        <v>281</v>
      </c>
      <c r="J767" s="348">
        <v>0</v>
      </c>
      <c r="K767" s="348">
        <v>0</v>
      </c>
      <c r="L767" s="348">
        <v>0</v>
      </c>
      <c r="M767" s="348">
        <v>0</v>
      </c>
      <c r="N767" s="348">
        <v>0</v>
      </c>
      <c r="O767" s="349">
        <f t="shared" si="15"/>
        <v>0</v>
      </c>
    </row>
    <row r="768" spans="1:15" ht="12" customHeight="1" x14ac:dyDescent="0.15">
      <c r="A768" s="3">
        <v>52</v>
      </c>
      <c r="B768" s="3">
        <v>1</v>
      </c>
      <c r="C768" s="3">
        <v>47</v>
      </c>
      <c r="D768" s="174" t="s">
        <v>1476</v>
      </c>
      <c r="E768" s="175"/>
      <c r="F768" s="166"/>
      <c r="G768" s="167"/>
      <c r="H768" s="167"/>
      <c r="I768" s="167"/>
      <c r="J768" s="348">
        <v>0</v>
      </c>
      <c r="K768" s="348">
        <v>0</v>
      </c>
      <c r="L768" s="348">
        <v>0</v>
      </c>
      <c r="M768" s="348">
        <v>0</v>
      </c>
      <c r="N768" s="348">
        <v>0</v>
      </c>
      <c r="O768" s="349">
        <f t="shared" si="15"/>
        <v>0</v>
      </c>
    </row>
    <row r="769" spans="1:15" ht="12" customHeight="1" x14ac:dyDescent="0.15">
      <c r="A769" s="3">
        <v>52</v>
      </c>
      <c r="B769" s="3">
        <v>1</v>
      </c>
      <c r="C769" s="3">
        <v>48</v>
      </c>
      <c r="D769" s="695" t="s">
        <v>804</v>
      </c>
      <c r="E769" s="923"/>
      <c r="F769" s="166"/>
      <c r="G769" s="167"/>
      <c r="H769" s="167"/>
      <c r="I769" s="167"/>
      <c r="J769" s="348">
        <v>0</v>
      </c>
      <c r="K769" s="348">
        <v>0</v>
      </c>
      <c r="L769" s="348">
        <v>0</v>
      </c>
      <c r="M769" s="348">
        <v>0</v>
      </c>
      <c r="N769" s="348">
        <v>0</v>
      </c>
      <c r="O769" s="349">
        <f t="shared" si="15"/>
        <v>0</v>
      </c>
    </row>
    <row r="770" spans="1:15" ht="12" customHeight="1" x14ac:dyDescent="0.15">
      <c r="A770" s="3">
        <v>52</v>
      </c>
      <c r="B770" s="3">
        <v>1</v>
      </c>
      <c r="C770" s="3">
        <v>49</v>
      </c>
      <c r="D770" s="695"/>
      <c r="E770" s="923"/>
      <c r="F770" s="816" t="s">
        <v>1477</v>
      </c>
      <c r="G770" s="817"/>
      <c r="H770" s="817"/>
      <c r="I770" s="335" t="s">
        <v>281</v>
      </c>
      <c r="J770" s="348">
        <v>0</v>
      </c>
      <c r="K770" s="348">
        <v>4743</v>
      </c>
      <c r="L770" s="348">
        <v>885</v>
      </c>
      <c r="M770" s="348">
        <v>0</v>
      </c>
      <c r="N770" s="348">
        <v>0</v>
      </c>
      <c r="O770" s="349">
        <f t="shared" si="15"/>
        <v>5628</v>
      </c>
    </row>
    <row r="771" spans="1:15" ht="12" customHeight="1" x14ac:dyDescent="0.15">
      <c r="A771" s="3">
        <v>52</v>
      </c>
      <c r="B771" s="3">
        <v>1</v>
      </c>
      <c r="C771" s="3">
        <v>50</v>
      </c>
      <c r="D771" s="768"/>
      <c r="E771" s="791"/>
      <c r="F771" s="816" t="s">
        <v>1478</v>
      </c>
      <c r="G771" s="817"/>
      <c r="H771" s="817"/>
      <c r="I771" s="335" t="s">
        <v>281</v>
      </c>
      <c r="J771" s="348">
        <v>0</v>
      </c>
      <c r="K771" s="348">
        <v>871</v>
      </c>
      <c r="L771" s="348">
        <v>70</v>
      </c>
      <c r="M771" s="348">
        <v>0</v>
      </c>
      <c r="N771" s="348">
        <v>0</v>
      </c>
      <c r="O771" s="349">
        <f t="shared" si="15"/>
        <v>941</v>
      </c>
    </row>
    <row r="772" spans="1:15" ht="12" customHeight="1" x14ac:dyDescent="0.15">
      <c r="A772" s="160">
        <v>52</v>
      </c>
      <c r="B772" s="160">
        <v>2</v>
      </c>
      <c r="C772" s="160">
        <v>1</v>
      </c>
      <c r="D772" s="313" t="s">
        <v>124</v>
      </c>
      <c r="E772" s="754" t="s">
        <v>1540</v>
      </c>
      <c r="F772" s="754"/>
      <c r="G772" s="754"/>
      <c r="H772" s="755"/>
      <c r="I772" s="325"/>
      <c r="J772" s="355">
        <v>682947</v>
      </c>
      <c r="K772" s="355">
        <v>93860</v>
      </c>
      <c r="L772" s="355">
        <v>183257</v>
      </c>
      <c r="M772" s="355">
        <v>189231</v>
      </c>
      <c r="N772" s="355">
        <v>98735</v>
      </c>
      <c r="O772" s="349">
        <f t="shared" si="15"/>
        <v>1248030</v>
      </c>
    </row>
    <row r="773" spans="1:15" ht="12" customHeight="1" x14ac:dyDescent="0.15">
      <c r="A773" s="160">
        <v>52</v>
      </c>
      <c r="B773" s="160">
        <v>2</v>
      </c>
      <c r="C773" s="160">
        <v>2</v>
      </c>
      <c r="D773" s="314"/>
      <c r="E773" s="748" t="s">
        <v>629</v>
      </c>
      <c r="F773" s="740" t="s">
        <v>706</v>
      </c>
      <c r="G773" s="741"/>
      <c r="H773" s="742"/>
      <c r="I773" s="345" t="s">
        <v>281</v>
      </c>
      <c r="J773" s="355">
        <v>0</v>
      </c>
      <c r="K773" s="355">
        <v>0</v>
      </c>
      <c r="L773" s="355">
        <v>0</v>
      </c>
      <c r="M773" s="355">
        <v>0</v>
      </c>
      <c r="N773" s="355">
        <v>0</v>
      </c>
      <c r="O773" s="349">
        <f t="shared" si="15"/>
        <v>0</v>
      </c>
    </row>
    <row r="774" spans="1:15" ht="12" customHeight="1" x14ac:dyDescent="0.15">
      <c r="A774" s="160">
        <v>52</v>
      </c>
      <c r="B774" s="160">
        <v>2</v>
      </c>
      <c r="C774" s="160">
        <v>3</v>
      </c>
      <c r="D774" s="315"/>
      <c r="E774" s="749"/>
      <c r="F774" s="740" t="s">
        <v>707</v>
      </c>
      <c r="G774" s="741"/>
      <c r="H774" s="742"/>
      <c r="I774" s="345" t="s">
        <v>281</v>
      </c>
      <c r="J774" s="355">
        <v>0</v>
      </c>
      <c r="K774" s="355">
        <v>0</v>
      </c>
      <c r="L774" s="355">
        <v>0</v>
      </c>
      <c r="M774" s="355">
        <v>0</v>
      </c>
      <c r="N774" s="355">
        <v>0</v>
      </c>
      <c r="O774" s="349">
        <f t="shared" si="15"/>
        <v>0</v>
      </c>
    </row>
    <row r="775" spans="1:15" ht="12" customHeight="1" x14ac:dyDescent="0.15">
      <c r="A775" s="160">
        <v>52</v>
      </c>
      <c r="B775" s="160">
        <v>2</v>
      </c>
      <c r="C775" s="160">
        <v>4</v>
      </c>
      <c r="D775" s="315"/>
      <c r="E775" s="749"/>
      <c r="F775" s="740" t="s">
        <v>1347</v>
      </c>
      <c r="G775" s="741"/>
      <c r="H775" s="742"/>
      <c r="I775" s="345" t="s">
        <v>281</v>
      </c>
      <c r="J775" s="355">
        <v>0</v>
      </c>
      <c r="K775" s="355">
        <v>3790</v>
      </c>
      <c r="L775" s="355">
        <v>16740</v>
      </c>
      <c r="M775" s="355">
        <v>17448</v>
      </c>
      <c r="N775" s="355">
        <v>0</v>
      </c>
      <c r="O775" s="349">
        <f t="shared" si="15"/>
        <v>37978</v>
      </c>
    </row>
    <row r="776" spans="1:15" ht="12" customHeight="1" x14ac:dyDescent="0.15">
      <c r="A776" s="160">
        <v>52</v>
      </c>
      <c r="B776" s="160">
        <v>2</v>
      </c>
      <c r="C776" s="160">
        <v>5</v>
      </c>
      <c r="D776" s="315"/>
      <c r="E776" s="749"/>
      <c r="F776" s="740" t="s">
        <v>5</v>
      </c>
      <c r="G776" s="741"/>
      <c r="H776" s="742"/>
      <c r="I776" s="345" t="s">
        <v>281</v>
      </c>
      <c r="J776" s="355">
        <v>6924</v>
      </c>
      <c r="K776" s="355">
        <v>0</v>
      </c>
      <c r="L776" s="355">
        <v>1737</v>
      </c>
      <c r="M776" s="355">
        <v>1143</v>
      </c>
      <c r="N776" s="355">
        <v>1712</v>
      </c>
      <c r="O776" s="349">
        <f t="shared" si="15"/>
        <v>11516</v>
      </c>
    </row>
    <row r="777" spans="1:15" ht="12" customHeight="1" x14ac:dyDescent="0.15">
      <c r="A777" s="160">
        <v>52</v>
      </c>
      <c r="B777" s="160">
        <v>2</v>
      </c>
      <c r="C777" s="160">
        <v>6</v>
      </c>
      <c r="D777" s="315"/>
      <c r="E777" s="749"/>
      <c r="F777" s="740" t="s">
        <v>1348</v>
      </c>
      <c r="G777" s="741"/>
      <c r="H777" s="742"/>
      <c r="I777" s="345" t="s">
        <v>281</v>
      </c>
      <c r="J777" s="355">
        <v>3629</v>
      </c>
      <c r="K777" s="355">
        <v>1224</v>
      </c>
      <c r="L777" s="355">
        <v>216</v>
      </c>
      <c r="M777" s="355">
        <v>0</v>
      </c>
      <c r="N777" s="355">
        <v>355</v>
      </c>
      <c r="O777" s="349">
        <f t="shared" si="15"/>
        <v>5424</v>
      </c>
    </row>
    <row r="778" spans="1:15" ht="12" customHeight="1" x14ac:dyDescent="0.15">
      <c r="A778" s="160">
        <v>52</v>
      </c>
      <c r="B778" s="160">
        <v>2</v>
      </c>
      <c r="C778" s="160">
        <v>7</v>
      </c>
      <c r="D778" s="315"/>
      <c r="E778" s="749"/>
      <c r="F778" s="740" t="s">
        <v>1349</v>
      </c>
      <c r="G778" s="741"/>
      <c r="H778" s="742"/>
      <c r="I778" s="345" t="s">
        <v>281</v>
      </c>
      <c r="J778" s="355">
        <v>0</v>
      </c>
      <c r="K778" s="355">
        <v>0</v>
      </c>
      <c r="L778" s="355">
        <v>0</v>
      </c>
      <c r="M778" s="355">
        <v>0</v>
      </c>
      <c r="N778" s="355">
        <v>0</v>
      </c>
      <c r="O778" s="349">
        <f t="shared" si="15"/>
        <v>0</v>
      </c>
    </row>
    <row r="779" spans="1:15" ht="12" customHeight="1" x14ac:dyDescent="0.15">
      <c r="A779" s="160">
        <v>52</v>
      </c>
      <c r="B779" s="160">
        <v>2</v>
      </c>
      <c r="C779" s="160">
        <v>8</v>
      </c>
      <c r="D779" s="315"/>
      <c r="E779" s="749"/>
      <c r="F779" s="740" t="s">
        <v>1350</v>
      </c>
      <c r="G779" s="741"/>
      <c r="H779" s="742"/>
      <c r="I779" s="345" t="s">
        <v>281</v>
      </c>
      <c r="J779" s="355">
        <v>59</v>
      </c>
      <c r="K779" s="355">
        <v>1036</v>
      </c>
      <c r="L779" s="355">
        <v>2561</v>
      </c>
      <c r="M779" s="355">
        <v>3204</v>
      </c>
      <c r="N779" s="355">
        <v>495</v>
      </c>
      <c r="O779" s="349">
        <f t="shared" si="15"/>
        <v>7355</v>
      </c>
    </row>
    <row r="780" spans="1:15" ht="12" customHeight="1" x14ac:dyDescent="0.15">
      <c r="A780" s="160">
        <v>52</v>
      </c>
      <c r="B780" s="160">
        <v>2</v>
      </c>
      <c r="C780" s="160">
        <v>9</v>
      </c>
      <c r="D780" s="315"/>
      <c r="E780" s="749"/>
      <c r="F780" s="740" t="s">
        <v>1351</v>
      </c>
      <c r="G780" s="741"/>
      <c r="H780" s="742"/>
      <c r="I780" s="345" t="s">
        <v>281</v>
      </c>
      <c r="J780" s="355">
        <v>0</v>
      </c>
      <c r="K780" s="355">
        <v>2068</v>
      </c>
      <c r="L780" s="355">
        <v>2474</v>
      </c>
      <c r="M780" s="355">
        <v>2139</v>
      </c>
      <c r="N780" s="355">
        <v>0</v>
      </c>
      <c r="O780" s="349">
        <f t="shared" si="15"/>
        <v>6681</v>
      </c>
    </row>
    <row r="781" spans="1:15" ht="12" customHeight="1" x14ac:dyDescent="0.15">
      <c r="A781" s="160">
        <v>52</v>
      </c>
      <c r="B781" s="160">
        <v>2</v>
      </c>
      <c r="C781" s="160">
        <v>10</v>
      </c>
      <c r="D781" s="315"/>
      <c r="E781" s="749"/>
      <c r="F781" s="740" t="s">
        <v>1352</v>
      </c>
      <c r="G781" s="741"/>
      <c r="H781" s="742"/>
      <c r="I781" s="345" t="s">
        <v>281</v>
      </c>
      <c r="J781" s="355">
        <v>84274</v>
      </c>
      <c r="K781" s="355">
        <v>18327</v>
      </c>
      <c r="L781" s="355">
        <v>36932</v>
      </c>
      <c r="M781" s="355">
        <v>48453</v>
      </c>
      <c r="N781" s="355">
        <v>18833</v>
      </c>
      <c r="O781" s="349">
        <f t="shared" si="15"/>
        <v>206819</v>
      </c>
    </row>
    <row r="782" spans="1:15" ht="12" customHeight="1" x14ac:dyDescent="0.15">
      <c r="A782" s="160">
        <v>52</v>
      </c>
      <c r="B782" s="160">
        <v>2</v>
      </c>
      <c r="C782" s="160">
        <v>11</v>
      </c>
      <c r="D782" s="315"/>
      <c r="E782" s="749"/>
      <c r="F782" s="740" t="s">
        <v>1353</v>
      </c>
      <c r="G782" s="741"/>
      <c r="H782" s="742"/>
      <c r="I782" s="345" t="s">
        <v>281</v>
      </c>
      <c r="J782" s="355">
        <v>0</v>
      </c>
      <c r="K782" s="355">
        <v>0</v>
      </c>
      <c r="L782" s="355">
        <v>0</v>
      </c>
      <c r="M782" s="355">
        <v>0</v>
      </c>
      <c r="N782" s="355">
        <v>0</v>
      </c>
      <c r="O782" s="349">
        <f t="shared" si="15"/>
        <v>0</v>
      </c>
    </row>
    <row r="783" spans="1:15" ht="12" customHeight="1" x14ac:dyDescent="0.15">
      <c r="A783" s="160">
        <v>52</v>
      </c>
      <c r="B783" s="160">
        <v>2</v>
      </c>
      <c r="C783" s="160">
        <v>12</v>
      </c>
      <c r="D783" s="316"/>
      <c r="E783" s="750"/>
      <c r="F783" s="740" t="s">
        <v>704</v>
      </c>
      <c r="G783" s="741"/>
      <c r="H783" s="742"/>
      <c r="I783" s="345" t="s">
        <v>281</v>
      </c>
      <c r="J783" s="355">
        <v>32426</v>
      </c>
      <c r="K783" s="355">
        <v>2325</v>
      </c>
      <c r="L783" s="355">
        <v>0</v>
      </c>
      <c r="M783" s="355">
        <v>4931</v>
      </c>
      <c r="N783" s="355">
        <v>665</v>
      </c>
      <c r="O783" s="349">
        <f t="shared" si="15"/>
        <v>40347</v>
      </c>
    </row>
    <row r="784" spans="1:15" ht="12" customHeight="1" x14ac:dyDescent="0.15">
      <c r="A784" s="160">
        <v>52</v>
      </c>
      <c r="B784" s="160">
        <v>2</v>
      </c>
      <c r="C784" s="160">
        <v>13</v>
      </c>
      <c r="D784" s="315"/>
      <c r="E784" s="317"/>
      <c r="F784" s="740" t="s">
        <v>1354</v>
      </c>
      <c r="G784" s="741"/>
      <c r="H784" s="742"/>
      <c r="I784" s="345" t="s">
        <v>281</v>
      </c>
      <c r="J784" s="355">
        <v>0</v>
      </c>
      <c r="K784" s="355">
        <v>0</v>
      </c>
      <c r="L784" s="355">
        <v>0</v>
      </c>
      <c r="M784" s="355">
        <v>0</v>
      </c>
      <c r="N784" s="355">
        <v>0</v>
      </c>
      <c r="O784" s="349">
        <f t="shared" si="15"/>
        <v>0</v>
      </c>
    </row>
    <row r="785" spans="1:15" ht="12" customHeight="1" x14ac:dyDescent="0.15">
      <c r="A785" s="160">
        <v>52</v>
      </c>
      <c r="B785" s="160">
        <v>2</v>
      </c>
      <c r="C785" s="160">
        <v>14</v>
      </c>
      <c r="D785" s="743" t="s">
        <v>1541</v>
      </c>
      <c r="E785" s="744"/>
      <c r="F785" s="744"/>
      <c r="G785" s="744"/>
      <c r="H785" s="745"/>
      <c r="I785" s="388" t="s">
        <v>281</v>
      </c>
      <c r="J785" s="355">
        <v>0</v>
      </c>
      <c r="K785" s="355">
        <v>0</v>
      </c>
      <c r="L785" s="355">
        <v>0</v>
      </c>
      <c r="M785" s="355">
        <v>0</v>
      </c>
      <c r="N785" s="355">
        <v>0</v>
      </c>
      <c r="O785" s="349">
        <f t="shared" si="15"/>
        <v>0</v>
      </c>
    </row>
    <row r="786" spans="1:15" ht="12" customHeight="1" x14ac:dyDescent="0.15">
      <c r="A786" s="160">
        <v>52</v>
      </c>
      <c r="B786" s="160">
        <v>2</v>
      </c>
      <c r="C786" s="160">
        <v>15</v>
      </c>
      <c r="D786" s="318" t="s">
        <v>1542</v>
      </c>
      <c r="E786" s="746" t="s">
        <v>1355</v>
      </c>
      <c r="F786" s="746"/>
      <c r="G786" s="746"/>
      <c r="H786" s="747"/>
      <c r="I786" s="346"/>
      <c r="J786" s="355">
        <v>152799</v>
      </c>
      <c r="K786" s="355">
        <v>20485</v>
      </c>
      <c r="L786" s="355">
        <v>33282</v>
      </c>
      <c r="M786" s="355">
        <v>33438</v>
      </c>
      <c r="N786" s="355">
        <v>18573</v>
      </c>
      <c r="O786" s="349">
        <f t="shared" si="15"/>
        <v>258577</v>
      </c>
    </row>
    <row r="787" spans="1:15" ht="12" customHeight="1" x14ac:dyDescent="0.15">
      <c r="A787" s="160">
        <v>52</v>
      </c>
      <c r="B787" s="160">
        <v>2</v>
      </c>
      <c r="C787" s="160">
        <v>16</v>
      </c>
      <c r="D787" s="314"/>
      <c r="E787" s="748" t="s">
        <v>629</v>
      </c>
      <c r="F787" s="740" t="s">
        <v>706</v>
      </c>
      <c r="G787" s="741"/>
      <c r="H787" s="742"/>
      <c r="I787" s="345" t="s">
        <v>281</v>
      </c>
      <c r="J787" s="355">
        <v>0</v>
      </c>
      <c r="K787" s="355">
        <v>0</v>
      </c>
      <c r="L787" s="355">
        <v>0</v>
      </c>
      <c r="M787" s="355">
        <v>0</v>
      </c>
      <c r="N787" s="355">
        <v>0</v>
      </c>
      <c r="O787" s="349">
        <f t="shared" si="15"/>
        <v>0</v>
      </c>
    </row>
    <row r="788" spans="1:15" ht="12" customHeight="1" x14ac:dyDescent="0.15">
      <c r="A788" s="160">
        <v>52</v>
      </c>
      <c r="B788" s="160">
        <v>2</v>
      </c>
      <c r="C788" s="160">
        <v>17</v>
      </c>
      <c r="D788" s="315"/>
      <c r="E788" s="749"/>
      <c r="F788" s="740" t="s">
        <v>707</v>
      </c>
      <c r="G788" s="741"/>
      <c r="H788" s="742"/>
      <c r="I788" s="345" t="s">
        <v>281</v>
      </c>
      <c r="J788" s="355">
        <v>0</v>
      </c>
      <c r="K788" s="355">
        <v>0</v>
      </c>
      <c r="L788" s="355">
        <v>0</v>
      </c>
      <c r="M788" s="355">
        <v>0</v>
      </c>
      <c r="N788" s="355">
        <v>0</v>
      </c>
      <c r="O788" s="349">
        <f t="shared" si="15"/>
        <v>0</v>
      </c>
    </row>
    <row r="789" spans="1:15" ht="12" customHeight="1" x14ac:dyDescent="0.15">
      <c r="A789" s="160">
        <v>52</v>
      </c>
      <c r="B789" s="160">
        <v>2</v>
      </c>
      <c r="C789" s="160">
        <v>18</v>
      </c>
      <c r="D789" s="315"/>
      <c r="E789" s="749"/>
      <c r="F789" s="740" t="s">
        <v>1347</v>
      </c>
      <c r="G789" s="741"/>
      <c r="H789" s="742"/>
      <c r="I789" s="345" t="s">
        <v>281</v>
      </c>
      <c r="J789" s="355">
        <v>0</v>
      </c>
      <c r="K789" s="355">
        <v>629</v>
      </c>
      <c r="L789" s="355">
        <v>3125</v>
      </c>
      <c r="M789" s="355">
        <v>2889</v>
      </c>
      <c r="N789" s="355">
        <v>0</v>
      </c>
      <c r="O789" s="349">
        <f t="shared" si="15"/>
        <v>6643</v>
      </c>
    </row>
    <row r="790" spans="1:15" ht="12" customHeight="1" x14ac:dyDescent="0.15">
      <c r="A790" s="160">
        <v>52</v>
      </c>
      <c r="B790" s="160">
        <v>2</v>
      </c>
      <c r="C790" s="160">
        <v>19</v>
      </c>
      <c r="D790" s="315"/>
      <c r="E790" s="749"/>
      <c r="F790" s="740" t="s">
        <v>5</v>
      </c>
      <c r="G790" s="741"/>
      <c r="H790" s="742"/>
      <c r="I790" s="345" t="s">
        <v>281</v>
      </c>
      <c r="J790" s="355">
        <v>1157</v>
      </c>
      <c r="K790" s="355">
        <v>418</v>
      </c>
      <c r="L790" s="355">
        <v>594</v>
      </c>
      <c r="M790" s="355">
        <v>437</v>
      </c>
      <c r="N790" s="355">
        <v>587</v>
      </c>
      <c r="O790" s="349">
        <f t="shared" si="15"/>
        <v>3193</v>
      </c>
    </row>
    <row r="791" spans="1:15" ht="12" customHeight="1" x14ac:dyDescent="0.15">
      <c r="A791" s="160">
        <v>52</v>
      </c>
      <c r="B791" s="160">
        <v>2</v>
      </c>
      <c r="C791" s="160">
        <v>20</v>
      </c>
      <c r="D791" s="315"/>
      <c r="E791" s="749"/>
      <c r="F791" s="740" t="s">
        <v>1348</v>
      </c>
      <c r="G791" s="741"/>
      <c r="H791" s="742"/>
      <c r="I791" s="345" t="s">
        <v>281</v>
      </c>
      <c r="J791" s="355">
        <v>617</v>
      </c>
      <c r="K791" s="355">
        <v>0</v>
      </c>
      <c r="L791" s="355">
        <v>29</v>
      </c>
      <c r="M791" s="355">
        <v>0</v>
      </c>
      <c r="N791" s="355">
        <v>37</v>
      </c>
      <c r="O791" s="349">
        <f t="shared" si="15"/>
        <v>683</v>
      </c>
    </row>
    <row r="792" spans="1:15" ht="12" customHeight="1" x14ac:dyDescent="0.15">
      <c r="A792" s="160">
        <v>52</v>
      </c>
      <c r="B792" s="160">
        <v>2</v>
      </c>
      <c r="C792" s="160">
        <v>21</v>
      </c>
      <c r="D792" s="315"/>
      <c r="E792" s="749"/>
      <c r="F792" s="740" t="s">
        <v>1350</v>
      </c>
      <c r="G792" s="741"/>
      <c r="H792" s="742"/>
      <c r="I792" s="345" t="s">
        <v>281</v>
      </c>
      <c r="J792" s="355">
        <v>7</v>
      </c>
      <c r="K792" s="355">
        <v>132</v>
      </c>
      <c r="L792" s="355">
        <v>325</v>
      </c>
      <c r="M792" s="355">
        <v>220</v>
      </c>
      <c r="N792" s="355">
        <v>63</v>
      </c>
      <c r="O792" s="349">
        <f t="shared" si="15"/>
        <v>747</v>
      </c>
    </row>
    <row r="793" spans="1:15" ht="12" customHeight="1" x14ac:dyDescent="0.15">
      <c r="A793" s="160">
        <v>52</v>
      </c>
      <c r="B793" s="160">
        <v>2</v>
      </c>
      <c r="C793" s="160">
        <v>22</v>
      </c>
      <c r="D793" s="315"/>
      <c r="E793" s="749"/>
      <c r="F793" s="740" t="s">
        <v>1351</v>
      </c>
      <c r="G793" s="741"/>
      <c r="H793" s="742"/>
      <c r="I793" s="345" t="s">
        <v>281</v>
      </c>
      <c r="J793" s="355">
        <v>0</v>
      </c>
      <c r="K793" s="355">
        <v>257</v>
      </c>
      <c r="L793" s="355">
        <v>146</v>
      </c>
      <c r="M793" s="355">
        <v>265</v>
      </c>
      <c r="N793" s="355">
        <v>0</v>
      </c>
      <c r="O793" s="349">
        <f t="shared" si="15"/>
        <v>668</v>
      </c>
    </row>
    <row r="794" spans="1:15" ht="12" customHeight="1" x14ac:dyDescent="0.15">
      <c r="A794" s="160">
        <v>52</v>
      </c>
      <c r="B794" s="160">
        <v>2</v>
      </c>
      <c r="C794" s="160">
        <v>23</v>
      </c>
      <c r="D794" s="315"/>
      <c r="E794" s="749"/>
      <c r="F794" s="740" t="s">
        <v>1352</v>
      </c>
      <c r="G794" s="741"/>
      <c r="H794" s="742"/>
      <c r="I794" s="345" t="s">
        <v>281</v>
      </c>
      <c r="J794" s="355">
        <v>4537</v>
      </c>
      <c r="K794" s="355">
        <v>585</v>
      </c>
      <c r="L794" s="355">
        <v>2624</v>
      </c>
      <c r="M794" s="355">
        <v>3971</v>
      </c>
      <c r="N794" s="355">
        <v>1086</v>
      </c>
      <c r="O794" s="349">
        <f t="shared" si="15"/>
        <v>12803</v>
      </c>
    </row>
    <row r="795" spans="1:15" ht="12" customHeight="1" x14ac:dyDescent="0.15">
      <c r="A795" s="160">
        <v>52</v>
      </c>
      <c r="B795" s="160">
        <v>2</v>
      </c>
      <c r="C795" s="160">
        <v>24</v>
      </c>
      <c r="D795" s="315"/>
      <c r="E795" s="749"/>
      <c r="F795" s="740" t="s">
        <v>1353</v>
      </c>
      <c r="G795" s="741"/>
      <c r="H795" s="742"/>
      <c r="I795" s="345" t="s">
        <v>281</v>
      </c>
      <c r="J795" s="355">
        <v>0</v>
      </c>
      <c r="K795" s="355">
        <v>0</v>
      </c>
      <c r="L795" s="355">
        <v>0</v>
      </c>
      <c r="M795" s="355">
        <v>0</v>
      </c>
      <c r="N795" s="355">
        <v>0</v>
      </c>
      <c r="O795" s="349">
        <f t="shared" si="15"/>
        <v>0</v>
      </c>
    </row>
    <row r="796" spans="1:15" ht="12" customHeight="1" x14ac:dyDescent="0.15">
      <c r="A796" s="160">
        <v>52</v>
      </c>
      <c r="B796" s="160">
        <v>2</v>
      </c>
      <c r="C796" s="160">
        <v>25</v>
      </c>
      <c r="D796" s="316"/>
      <c r="E796" s="750"/>
      <c r="F796" s="740" t="s">
        <v>704</v>
      </c>
      <c r="G796" s="741"/>
      <c r="H796" s="742"/>
      <c r="I796" s="345" t="s">
        <v>281</v>
      </c>
      <c r="J796" s="355">
        <v>1870</v>
      </c>
      <c r="K796" s="355">
        <v>71</v>
      </c>
      <c r="L796" s="355">
        <v>0</v>
      </c>
      <c r="M796" s="355">
        <v>492</v>
      </c>
      <c r="N796" s="355">
        <v>23</v>
      </c>
      <c r="O796" s="349">
        <f t="shared" si="15"/>
        <v>2456</v>
      </c>
    </row>
    <row r="797" spans="1:15" ht="30" customHeight="1" x14ac:dyDescent="0.15">
      <c r="A797" s="160">
        <v>52</v>
      </c>
      <c r="B797" s="160">
        <v>2</v>
      </c>
      <c r="C797" s="160">
        <v>26</v>
      </c>
      <c r="D797" s="718" t="s">
        <v>1543</v>
      </c>
      <c r="E797" s="691"/>
      <c r="F797" s="691"/>
      <c r="G797" s="691"/>
      <c r="H797" s="691"/>
      <c r="I797" s="691"/>
      <c r="J797" s="355">
        <v>555635</v>
      </c>
      <c r="K797" s="355">
        <v>65090</v>
      </c>
      <c r="L797" s="355">
        <v>122597</v>
      </c>
      <c r="M797" s="355">
        <v>111913</v>
      </c>
      <c r="N797" s="355">
        <v>76675</v>
      </c>
      <c r="O797" s="349">
        <f t="shared" si="15"/>
        <v>931910</v>
      </c>
    </row>
    <row r="798" spans="1:15" ht="30" customHeight="1" x14ac:dyDescent="0.15">
      <c r="A798" s="160">
        <v>52</v>
      </c>
      <c r="B798" s="160">
        <v>2</v>
      </c>
      <c r="C798" s="160">
        <v>27</v>
      </c>
      <c r="D798" s="718" t="s">
        <v>1544</v>
      </c>
      <c r="E798" s="691"/>
      <c r="F798" s="691"/>
      <c r="G798" s="691"/>
      <c r="H798" s="691"/>
      <c r="I798" s="691"/>
      <c r="J798" s="355">
        <v>144611</v>
      </c>
      <c r="K798" s="355">
        <v>18393</v>
      </c>
      <c r="L798" s="355">
        <v>26439</v>
      </c>
      <c r="M798" s="355">
        <v>25164</v>
      </c>
      <c r="N798" s="355">
        <v>16777</v>
      </c>
      <c r="O798" s="349">
        <f t="shared" si="15"/>
        <v>231384</v>
      </c>
    </row>
    <row r="799" spans="1:15" ht="30" customHeight="1" x14ac:dyDescent="0.15">
      <c r="A799" s="160">
        <v>52</v>
      </c>
      <c r="B799" s="160">
        <v>2</v>
      </c>
      <c r="C799" s="160">
        <v>28</v>
      </c>
      <c r="D799" s="719" t="s">
        <v>1545</v>
      </c>
      <c r="E799" s="720"/>
      <c r="F799" s="720"/>
      <c r="G799" s="720"/>
      <c r="H799" s="720"/>
      <c r="I799" s="720"/>
      <c r="J799" s="355">
        <v>0</v>
      </c>
      <c r="K799" s="355">
        <v>0</v>
      </c>
      <c r="L799" s="355">
        <v>0</v>
      </c>
      <c r="M799" s="355">
        <v>0</v>
      </c>
      <c r="N799" s="355">
        <v>0</v>
      </c>
      <c r="O799" s="349">
        <f t="shared" si="15"/>
        <v>0</v>
      </c>
    </row>
    <row r="800" spans="1:15" ht="30" customHeight="1" x14ac:dyDescent="0.15">
      <c r="A800" s="160">
        <v>52</v>
      </c>
      <c r="B800" s="160">
        <v>2</v>
      </c>
      <c r="C800" s="160">
        <v>29</v>
      </c>
      <c r="D800" s="719" t="s">
        <v>1546</v>
      </c>
      <c r="E800" s="720"/>
      <c r="F800" s="720"/>
      <c r="G800" s="720"/>
      <c r="H800" s="720"/>
      <c r="I800" s="720"/>
      <c r="J800" s="355">
        <v>0</v>
      </c>
      <c r="K800" s="355">
        <v>0</v>
      </c>
      <c r="L800" s="355">
        <v>0</v>
      </c>
      <c r="M800" s="355">
        <v>0</v>
      </c>
      <c r="N800" s="355">
        <v>0</v>
      </c>
      <c r="O800" s="349">
        <f t="shared" si="15"/>
        <v>0</v>
      </c>
    </row>
    <row r="801" spans="1:15" ht="30" customHeight="1" x14ac:dyDescent="0.15">
      <c r="A801" s="160">
        <v>52</v>
      </c>
      <c r="B801" s="160">
        <v>2</v>
      </c>
      <c r="C801" s="160">
        <v>30</v>
      </c>
      <c r="D801" s="719" t="s">
        <v>1547</v>
      </c>
      <c r="E801" s="720"/>
      <c r="F801" s="720"/>
      <c r="G801" s="720"/>
      <c r="H801" s="720"/>
      <c r="I801" s="720"/>
      <c r="J801" s="355">
        <v>202300</v>
      </c>
      <c r="K801" s="355">
        <v>22800</v>
      </c>
      <c r="L801" s="355">
        <v>52000</v>
      </c>
      <c r="M801" s="355">
        <v>73200</v>
      </c>
      <c r="N801" s="355">
        <v>29700</v>
      </c>
      <c r="O801" s="349">
        <f t="shared" si="15"/>
        <v>380000</v>
      </c>
    </row>
    <row r="802" spans="1:15" ht="30" customHeight="1" x14ac:dyDescent="0.15">
      <c r="A802" s="160">
        <v>52</v>
      </c>
      <c r="B802" s="160">
        <v>2</v>
      </c>
      <c r="C802" s="160">
        <v>31</v>
      </c>
      <c r="D802" s="719" t="s">
        <v>1548</v>
      </c>
      <c r="E802" s="720"/>
      <c r="F802" s="720"/>
      <c r="G802" s="720"/>
      <c r="H802" s="720"/>
      <c r="I802" s="720"/>
      <c r="J802" s="355">
        <v>0</v>
      </c>
      <c r="K802" s="355">
        <v>0</v>
      </c>
      <c r="L802" s="355">
        <v>16300</v>
      </c>
      <c r="M802" s="355">
        <v>0</v>
      </c>
      <c r="N802" s="355">
        <v>0</v>
      </c>
      <c r="O802" s="349">
        <f t="shared" si="15"/>
        <v>16300</v>
      </c>
    </row>
    <row r="803" spans="1:15" ht="30" customHeight="1" x14ac:dyDescent="0.15">
      <c r="A803" s="160">
        <v>52</v>
      </c>
      <c r="B803" s="160">
        <v>2</v>
      </c>
      <c r="C803" s="160">
        <v>32</v>
      </c>
      <c r="D803" s="383"/>
      <c r="E803" s="384"/>
      <c r="F803" s="385"/>
      <c r="G803" s="385"/>
      <c r="H803" s="385"/>
      <c r="I803" s="385"/>
      <c r="J803" s="386">
        <v>0</v>
      </c>
      <c r="K803" s="386">
        <v>0</v>
      </c>
      <c r="L803" s="386">
        <v>0</v>
      </c>
      <c r="M803" s="386">
        <v>0</v>
      </c>
      <c r="N803" s="386">
        <v>0</v>
      </c>
      <c r="O803" s="349">
        <f t="shared" si="15"/>
        <v>0</v>
      </c>
    </row>
    <row r="804" spans="1:15" ht="24" customHeight="1" x14ac:dyDescent="0.15">
      <c r="A804" s="160">
        <v>52</v>
      </c>
      <c r="B804" s="160">
        <v>2</v>
      </c>
      <c r="C804" s="160">
        <v>33</v>
      </c>
      <c r="D804" s="319" t="s">
        <v>1551</v>
      </c>
      <c r="E804" s="721" t="s">
        <v>1549</v>
      </c>
      <c r="F804" s="722"/>
      <c r="G804" s="722"/>
      <c r="H804" s="722"/>
      <c r="I804" s="347" t="s">
        <v>281</v>
      </c>
      <c r="J804" s="355">
        <v>682947</v>
      </c>
      <c r="K804" s="355">
        <v>89117</v>
      </c>
      <c r="L804" s="355">
        <v>182372</v>
      </c>
      <c r="M804" s="355">
        <v>189231</v>
      </c>
      <c r="N804" s="355">
        <v>98735</v>
      </c>
      <c r="O804" s="349">
        <f t="shared" si="15"/>
        <v>1242402</v>
      </c>
    </row>
    <row r="805" spans="1:15" ht="12" customHeight="1" x14ac:dyDescent="0.15">
      <c r="A805" s="160">
        <v>52</v>
      </c>
      <c r="B805" s="160">
        <v>2</v>
      </c>
      <c r="C805" s="160">
        <v>34</v>
      </c>
      <c r="D805" s="723" t="s">
        <v>631</v>
      </c>
      <c r="E805" s="724" t="s">
        <v>630</v>
      </c>
      <c r="F805" s="727" t="s">
        <v>713</v>
      </c>
      <c r="G805" s="722"/>
      <c r="H805" s="722"/>
      <c r="I805" s="347" t="s">
        <v>281</v>
      </c>
      <c r="J805" s="355">
        <v>42979</v>
      </c>
      <c r="K805" s="355">
        <v>3549</v>
      </c>
      <c r="L805" s="355">
        <v>1953</v>
      </c>
      <c r="M805" s="355">
        <v>6074</v>
      </c>
      <c r="N805" s="355">
        <v>2067</v>
      </c>
      <c r="O805" s="349">
        <f t="shared" si="15"/>
        <v>56622</v>
      </c>
    </row>
    <row r="806" spans="1:15" ht="12" customHeight="1" x14ac:dyDescent="0.15">
      <c r="A806" s="160">
        <v>52</v>
      </c>
      <c r="B806" s="160">
        <v>2</v>
      </c>
      <c r="C806" s="160">
        <v>35</v>
      </c>
      <c r="D806" s="723"/>
      <c r="E806" s="725"/>
      <c r="F806" s="727" t="s">
        <v>1473</v>
      </c>
      <c r="G806" s="722"/>
      <c r="H806" s="722"/>
      <c r="I806" s="347" t="s">
        <v>281</v>
      </c>
      <c r="J806" s="355">
        <v>202300</v>
      </c>
      <c r="K806" s="355">
        <v>22800</v>
      </c>
      <c r="L806" s="355">
        <v>52000</v>
      </c>
      <c r="M806" s="355">
        <v>73200</v>
      </c>
      <c r="N806" s="355">
        <v>29700</v>
      </c>
      <c r="O806" s="349">
        <f t="shared" si="15"/>
        <v>380000</v>
      </c>
    </row>
    <row r="807" spans="1:15" ht="12" customHeight="1" x14ac:dyDescent="0.15">
      <c r="A807" s="160">
        <v>52</v>
      </c>
      <c r="B807" s="160">
        <v>2</v>
      </c>
      <c r="C807" s="160">
        <v>36</v>
      </c>
      <c r="D807" s="723"/>
      <c r="E807" s="725"/>
      <c r="F807" s="727" t="s">
        <v>1474</v>
      </c>
      <c r="G807" s="722"/>
      <c r="H807" s="722"/>
      <c r="I807" s="347" t="s">
        <v>281</v>
      </c>
      <c r="J807" s="355">
        <v>53700</v>
      </c>
      <c r="K807" s="355">
        <v>0</v>
      </c>
      <c r="L807" s="355">
        <v>0</v>
      </c>
      <c r="M807" s="355">
        <v>0</v>
      </c>
      <c r="N807" s="355">
        <v>0</v>
      </c>
      <c r="O807" s="349">
        <f t="shared" ref="O807:O821" si="16">SUM(J807:N807)</f>
        <v>53700</v>
      </c>
    </row>
    <row r="808" spans="1:15" ht="12" customHeight="1" x14ac:dyDescent="0.15">
      <c r="A808" s="160">
        <v>52</v>
      </c>
      <c r="B808" s="160">
        <v>2</v>
      </c>
      <c r="C808" s="160">
        <v>37</v>
      </c>
      <c r="D808" s="723"/>
      <c r="E808" s="725"/>
      <c r="F808" s="727" t="s">
        <v>81</v>
      </c>
      <c r="G808" s="722"/>
      <c r="H808" s="722"/>
      <c r="I808" s="347" t="s">
        <v>281</v>
      </c>
      <c r="J808" s="355">
        <v>0</v>
      </c>
      <c r="K808" s="355">
        <v>0</v>
      </c>
      <c r="L808" s="355">
        <v>0</v>
      </c>
      <c r="M808" s="355">
        <v>0</v>
      </c>
      <c r="N808" s="355">
        <v>0</v>
      </c>
      <c r="O808" s="349">
        <f t="shared" si="16"/>
        <v>0</v>
      </c>
    </row>
    <row r="809" spans="1:15" ht="12" customHeight="1" x14ac:dyDescent="0.15">
      <c r="A809" s="160">
        <v>52</v>
      </c>
      <c r="B809" s="160">
        <v>2</v>
      </c>
      <c r="C809" s="160">
        <v>38</v>
      </c>
      <c r="D809" s="723"/>
      <c r="E809" s="725"/>
      <c r="F809" s="727" t="s">
        <v>711</v>
      </c>
      <c r="G809" s="722"/>
      <c r="H809" s="722"/>
      <c r="I809" s="347" t="s">
        <v>281</v>
      </c>
      <c r="J809" s="355">
        <v>59</v>
      </c>
      <c r="K809" s="355">
        <v>1036</v>
      </c>
      <c r="L809" s="355">
        <v>2561</v>
      </c>
      <c r="M809" s="355">
        <v>3204</v>
      </c>
      <c r="N809" s="355">
        <v>495</v>
      </c>
      <c r="O809" s="349">
        <f t="shared" si="16"/>
        <v>7355</v>
      </c>
    </row>
    <row r="810" spans="1:15" ht="12" customHeight="1" x14ac:dyDescent="0.15">
      <c r="A810" s="160">
        <v>52</v>
      </c>
      <c r="B810" s="160">
        <v>2</v>
      </c>
      <c r="C810" s="160">
        <v>39</v>
      </c>
      <c r="D810" s="723"/>
      <c r="E810" s="725"/>
      <c r="F810" s="727" t="s">
        <v>4</v>
      </c>
      <c r="G810" s="722"/>
      <c r="H810" s="722"/>
      <c r="I810" s="347" t="s">
        <v>281</v>
      </c>
      <c r="J810" s="355">
        <v>0</v>
      </c>
      <c r="K810" s="355">
        <v>0</v>
      </c>
      <c r="L810" s="355">
        <v>0</v>
      </c>
      <c r="M810" s="355">
        <v>0</v>
      </c>
      <c r="N810" s="355">
        <v>0</v>
      </c>
      <c r="O810" s="349">
        <f t="shared" si="16"/>
        <v>0</v>
      </c>
    </row>
    <row r="811" spans="1:15" ht="12" customHeight="1" x14ac:dyDescent="0.15">
      <c r="A811" s="160">
        <v>52</v>
      </c>
      <c r="B811" s="160">
        <v>2</v>
      </c>
      <c r="C811" s="160">
        <v>40</v>
      </c>
      <c r="D811" s="723"/>
      <c r="E811" s="726"/>
      <c r="F811" s="727" t="s">
        <v>1475</v>
      </c>
      <c r="G811" s="722"/>
      <c r="H811" s="722"/>
      <c r="I811" s="347" t="s">
        <v>281</v>
      </c>
      <c r="J811" s="355">
        <v>0</v>
      </c>
      <c r="K811" s="355">
        <v>0</v>
      </c>
      <c r="L811" s="355">
        <v>0</v>
      </c>
      <c r="M811" s="355">
        <v>0</v>
      </c>
      <c r="N811" s="355">
        <v>0</v>
      </c>
      <c r="O811" s="349">
        <f t="shared" si="16"/>
        <v>0</v>
      </c>
    </row>
    <row r="812" spans="1:15" ht="24.95" customHeight="1" x14ac:dyDescent="0.15">
      <c r="A812" s="160">
        <v>52</v>
      </c>
      <c r="B812" s="160">
        <v>2</v>
      </c>
      <c r="C812" s="160">
        <v>41</v>
      </c>
      <c r="D812" s="723"/>
      <c r="E812" s="721" t="s">
        <v>1550</v>
      </c>
      <c r="F812" s="722"/>
      <c r="G812" s="722"/>
      <c r="H812" s="722"/>
      <c r="I812" s="347" t="s">
        <v>281</v>
      </c>
      <c r="J812" s="355">
        <v>152799</v>
      </c>
      <c r="K812" s="355">
        <v>19614</v>
      </c>
      <c r="L812" s="355">
        <v>33212</v>
      </c>
      <c r="M812" s="355">
        <v>33438</v>
      </c>
      <c r="N812" s="355">
        <v>18573</v>
      </c>
      <c r="O812" s="349">
        <f t="shared" si="16"/>
        <v>257636</v>
      </c>
    </row>
    <row r="813" spans="1:15" ht="12" customHeight="1" x14ac:dyDescent="0.15">
      <c r="A813" s="160">
        <v>52</v>
      </c>
      <c r="B813" s="160">
        <v>2</v>
      </c>
      <c r="C813" s="160">
        <v>42</v>
      </c>
      <c r="D813" s="723"/>
      <c r="E813" s="724" t="s">
        <v>629</v>
      </c>
      <c r="F813" s="727" t="s">
        <v>713</v>
      </c>
      <c r="G813" s="722"/>
      <c r="H813" s="722"/>
      <c r="I813" s="347" t="s">
        <v>281</v>
      </c>
      <c r="J813" s="355">
        <v>3644</v>
      </c>
      <c r="K813" s="355">
        <v>489</v>
      </c>
      <c r="L813" s="355">
        <v>623</v>
      </c>
      <c r="M813" s="355">
        <v>929</v>
      </c>
      <c r="N813" s="355">
        <v>624</v>
      </c>
      <c r="O813" s="349">
        <f t="shared" si="16"/>
        <v>6309</v>
      </c>
    </row>
    <row r="814" spans="1:15" ht="12" customHeight="1" x14ac:dyDescent="0.15">
      <c r="A814" s="160">
        <v>52</v>
      </c>
      <c r="B814" s="160">
        <v>2</v>
      </c>
      <c r="C814" s="160">
        <v>43</v>
      </c>
      <c r="D814" s="723"/>
      <c r="E814" s="725"/>
      <c r="F814" s="727" t="s">
        <v>1473</v>
      </c>
      <c r="G814" s="722"/>
      <c r="H814" s="722"/>
      <c r="I814" s="347" t="s">
        <v>281</v>
      </c>
      <c r="J814" s="355">
        <v>0</v>
      </c>
      <c r="K814" s="355">
        <v>0</v>
      </c>
      <c r="L814" s="355">
        <v>16300</v>
      </c>
      <c r="M814" s="355">
        <v>0</v>
      </c>
      <c r="N814" s="355">
        <v>0</v>
      </c>
      <c r="O814" s="349">
        <f t="shared" si="16"/>
        <v>16300</v>
      </c>
    </row>
    <row r="815" spans="1:15" ht="12" customHeight="1" x14ac:dyDescent="0.15">
      <c r="A815" s="160">
        <v>52</v>
      </c>
      <c r="B815" s="160">
        <v>2</v>
      </c>
      <c r="C815" s="160">
        <v>44</v>
      </c>
      <c r="D815" s="723"/>
      <c r="E815" s="725"/>
      <c r="F815" s="727" t="s">
        <v>1474</v>
      </c>
      <c r="G815" s="722"/>
      <c r="H815" s="722"/>
      <c r="I815" s="347" t="s">
        <v>281</v>
      </c>
      <c r="J815" s="355">
        <v>0</v>
      </c>
      <c r="K815" s="355">
        <v>0</v>
      </c>
      <c r="L815" s="355">
        <v>0</v>
      </c>
      <c r="M815" s="355">
        <v>0</v>
      </c>
      <c r="N815" s="355">
        <v>0</v>
      </c>
      <c r="O815" s="349">
        <f t="shared" si="16"/>
        <v>0</v>
      </c>
    </row>
    <row r="816" spans="1:15" ht="12" customHeight="1" x14ac:dyDescent="0.15">
      <c r="A816" s="160">
        <v>52</v>
      </c>
      <c r="B816" s="160">
        <v>2</v>
      </c>
      <c r="C816" s="160">
        <v>45</v>
      </c>
      <c r="D816" s="723"/>
      <c r="E816" s="725"/>
      <c r="F816" s="727" t="s">
        <v>711</v>
      </c>
      <c r="G816" s="722"/>
      <c r="H816" s="722"/>
      <c r="I816" s="347" t="s">
        <v>281</v>
      </c>
      <c r="J816" s="355">
        <v>7</v>
      </c>
      <c r="K816" s="355">
        <v>132</v>
      </c>
      <c r="L816" s="355">
        <v>325</v>
      </c>
      <c r="M816" s="355">
        <v>220</v>
      </c>
      <c r="N816" s="355">
        <v>63</v>
      </c>
      <c r="O816" s="349">
        <f t="shared" si="16"/>
        <v>747</v>
      </c>
    </row>
    <row r="817" spans="1:15" ht="12" customHeight="1" x14ac:dyDescent="0.15">
      <c r="A817" s="160">
        <v>52</v>
      </c>
      <c r="B817" s="160">
        <v>2</v>
      </c>
      <c r="C817" s="160">
        <v>46</v>
      </c>
      <c r="D817" s="320"/>
      <c r="E817" s="726"/>
      <c r="F817" s="727" t="s">
        <v>706</v>
      </c>
      <c r="G817" s="722"/>
      <c r="H817" s="722"/>
      <c r="I817" s="347" t="s">
        <v>281</v>
      </c>
      <c r="J817" s="355">
        <v>0</v>
      </c>
      <c r="K817" s="355">
        <v>0</v>
      </c>
      <c r="L817" s="355">
        <v>0</v>
      </c>
      <c r="M817" s="355">
        <v>0</v>
      </c>
      <c r="N817" s="355">
        <v>0</v>
      </c>
      <c r="O817" s="349">
        <f t="shared" si="16"/>
        <v>0</v>
      </c>
    </row>
    <row r="818" spans="1:15" ht="12" customHeight="1" x14ac:dyDescent="0.15">
      <c r="A818" s="160">
        <v>52</v>
      </c>
      <c r="B818" s="160">
        <v>2</v>
      </c>
      <c r="C818" s="160">
        <v>47</v>
      </c>
      <c r="D818" s="321" t="s">
        <v>1552</v>
      </c>
      <c r="E818" s="322"/>
      <c r="F818" s="323"/>
      <c r="G818" s="324"/>
      <c r="H818" s="324"/>
      <c r="I818" s="324"/>
      <c r="J818" s="355">
        <v>0</v>
      </c>
      <c r="K818" s="355">
        <v>0</v>
      </c>
      <c r="L818" s="355">
        <v>0</v>
      </c>
      <c r="M818" s="355">
        <v>0</v>
      </c>
      <c r="N818" s="355">
        <v>0</v>
      </c>
      <c r="O818" s="349">
        <f t="shared" si="16"/>
        <v>0</v>
      </c>
    </row>
    <row r="819" spans="1:15" ht="12" customHeight="1" x14ac:dyDescent="0.15">
      <c r="A819" s="160">
        <v>52</v>
      </c>
      <c r="B819" s="160">
        <v>2</v>
      </c>
      <c r="C819" s="160">
        <v>48</v>
      </c>
      <c r="D819" s="712" t="s">
        <v>804</v>
      </c>
      <c r="E819" s="713"/>
      <c r="F819" s="323"/>
      <c r="G819" s="324"/>
      <c r="H819" s="324"/>
      <c r="I819" s="324"/>
      <c r="J819" s="355">
        <v>0</v>
      </c>
      <c r="K819" s="355">
        <v>0</v>
      </c>
      <c r="L819" s="355">
        <v>0</v>
      </c>
      <c r="M819" s="355">
        <v>0</v>
      </c>
      <c r="N819" s="355">
        <v>0</v>
      </c>
      <c r="O819" s="349">
        <f t="shared" si="16"/>
        <v>0</v>
      </c>
    </row>
    <row r="820" spans="1:15" ht="12" customHeight="1" x14ac:dyDescent="0.15">
      <c r="A820" s="160">
        <v>52</v>
      </c>
      <c r="B820" s="160">
        <v>2</v>
      </c>
      <c r="C820" s="160">
        <v>49</v>
      </c>
      <c r="D820" s="712"/>
      <c r="E820" s="713"/>
      <c r="F820" s="716" t="s">
        <v>1553</v>
      </c>
      <c r="G820" s="717"/>
      <c r="H820" s="717"/>
      <c r="I820" s="347" t="s">
        <v>281</v>
      </c>
      <c r="J820" s="355">
        <v>0</v>
      </c>
      <c r="K820" s="355">
        <v>4743</v>
      </c>
      <c r="L820" s="355">
        <v>885</v>
      </c>
      <c r="M820" s="355">
        <v>0</v>
      </c>
      <c r="N820" s="355">
        <v>0</v>
      </c>
      <c r="O820" s="349">
        <f t="shared" si="16"/>
        <v>5628</v>
      </c>
    </row>
    <row r="821" spans="1:15" ht="12" customHeight="1" x14ac:dyDescent="0.15">
      <c r="A821" s="160">
        <v>52</v>
      </c>
      <c r="B821" s="160">
        <v>2</v>
      </c>
      <c r="C821" s="160">
        <v>50</v>
      </c>
      <c r="D821" s="714"/>
      <c r="E821" s="715"/>
      <c r="F821" s="716" t="s">
        <v>1554</v>
      </c>
      <c r="G821" s="717"/>
      <c r="H821" s="717"/>
      <c r="I821" s="347" t="s">
        <v>281</v>
      </c>
      <c r="J821" s="355">
        <v>0</v>
      </c>
      <c r="K821" s="355">
        <v>871</v>
      </c>
      <c r="L821" s="355">
        <v>70</v>
      </c>
      <c r="M821" s="355">
        <v>0</v>
      </c>
      <c r="N821" s="355">
        <v>0</v>
      </c>
      <c r="O821" s="349">
        <f t="shared" si="16"/>
        <v>941</v>
      </c>
    </row>
  </sheetData>
  <mergeCells count="672">
    <mergeCell ref="F459:H459"/>
    <mergeCell ref="F460:H460"/>
    <mergeCell ref="F462:H462"/>
    <mergeCell ref="F463:H463"/>
    <mergeCell ref="F455:H455"/>
    <mergeCell ref="F456:H456"/>
    <mergeCell ref="F461:H461"/>
    <mergeCell ref="F464:H464"/>
    <mergeCell ref="D228:E228"/>
    <mergeCell ref="F228:I228"/>
    <mergeCell ref="D229:E229"/>
    <mergeCell ref="F229:I229"/>
    <mergeCell ref="D230:E232"/>
    <mergeCell ref="D233:E234"/>
    <mergeCell ref="D235:E236"/>
    <mergeCell ref="F230:I230"/>
    <mergeCell ref="F231:I231"/>
    <mergeCell ref="F232:I232"/>
    <mergeCell ref="F233:I233"/>
    <mergeCell ref="F234:I234"/>
    <mergeCell ref="F235:I235"/>
    <mergeCell ref="F236:I236"/>
    <mergeCell ref="G386:I386"/>
    <mergeCell ref="G385:H385"/>
    <mergeCell ref="F761:H761"/>
    <mergeCell ref="E762:H762"/>
    <mergeCell ref="G416:I416"/>
    <mergeCell ref="G417:I417"/>
    <mergeCell ref="D755:D766"/>
    <mergeCell ref="E755:E761"/>
    <mergeCell ref="E691:H692"/>
    <mergeCell ref="E719:H720"/>
    <mergeCell ref="E754:H754"/>
    <mergeCell ref="E701:H702"/>
    <mergeCell ref="E711:H712"/>
    <mergeCell ref="E713:H714"/>
    <mergeCell ref="F731:H731"/>
    <mergeCell ref="F739:H739"/>
    <mergeCell ref="F740:H740"/>
    <mergeCell ref="F741:H741"/>
    <mergeCell ref="F732:H732"/>
    <mergeCell ref="F760:H760"/>
    <mergeCell ref="F744:H744"/>
    <mergeCell ref="D748:H748"/>
    <mergeCell ref="F733:H733"/>
    <mergeCell ref="F734:H734"/>
    <mergeCell ref="D451:D464"/>
    <mergeCell ref="E451:E452"/>
    <mergeCell ref="F771:H771"/>
    <mergeCell ref="D769:E771"/>
    <mergeCell ref="F763:H763"/>
    <mergeCell ref="F764:H764"/>
    <mergeCell ref="F765:H765"/>
    <mergeCell ref="F766:H766"/>
    <mergeCell ref="F767:H767"/>
    <mergeCell ref="F770:H770"/>
    <mergeCell ref="E763:E767"/>
    <mergeCell ref="D218:I218"/>
    <mergeCell ref="E215:H215"/>
    <mergeCell ref="G252:I252"/>
    <mergeCell ref="G250:I250"/>
    <mergeCell ref="G251:I251"/>
    <mergeCell ref="G266:I266"/>
    <mergeCell ref="G326:I326"/>
    <mergeCell ref="G327:I327"/>
    <mergeCell ref="G373:I373"/>
    <mergeCell ref="G342:I342"/>
    <mergeCell ref="G356:I356"/>
    <mergeCell ref="G357:I357"/>
    <mergeCell ref="G371:I371"/>
    <mergeCell ref="G372:I372"/>
    <mergeCell ref="G370:H370"/>
    <mergeCell ref="E216:H216"/>
    <mergeCell ref="E313:F313"/>
    <mergeCell ref="G296:I296"/>
    <mergeCell ref="G297:I297"/>
    <mergeCell ref="G325:H325"/>
    <mergeCell ref="E373:F373"/>
    <mergeCell ref="D219:I219"/>
    <mergeCell ref="F237:I237"/>
    <mergeCell ref="G249:H249"/>
    <mergeCell ref="E388:F388"/>
    <mergeCell ref="E446:G446"/>
    <mergeCell ref="E447:G447"/>
    <mergeCell ref="E448:G448"/>
    <mergeCell ref="E449:G449"/>
    <mergeCell ref="E450:G450"/>
    <mergeCell ref="E430:G430"/>
    <mergeCell ref="G387:I387"/>
    <mergeCell ref="G401:I401"/>
    <mergeCell ref="G402:I402"/>
    <mergeCell ref="G388:I388"/>
    <mergeCell ref="F420:G420"/>
    <mergeCell ref="F421:G421"/>
    <mergeCell ref="F422:G422"/>
    <mergeCell ref="F423:G423"/>
    <mergeCell ref="F424:G424"/>
    <mergeCell ref="E425:G425"/>
    <mergeCell ref="F426:G426"/>
    <mergeCell ref="F427:G427"/>
    <mergeCell ref="F428:G428"/>
    <mergeCell ref="F639:F640"/>
    <mergeCell ref="F641:F642"/>
    <mergeCell ref="G641:G642"/>
    <mergeCell ref="F643:F644"/>
    <mergeCell ref="G643:G644"/>
    <mergeCell ref="E594:E600"/>
    <mergeCell ref="D541:E543"/>
    <mergeCell ref="E403:F403"/>
    <mergeCell ref="G403:I403"/>
    <mergeCell ref="G415:H415"/>
    <mergeCell ref="F473:F475"/>
    <mergeCell ref="F485:F487"/>
    <mergeCell ref="F497:F499"/>
    <mergeCell ref="F505:F507"/>
    <mergeCell ref="E453:E455"/>
    <mergeCell ref="E457:E458"/>
    <mergeCell ref="E459:E461"/>
    <mergeCell ref="E462:E464"/>
    <mergeCell ref="F451:H451"/>
    <mergeCell ref="F452:H452"/>
    <mergeCell ref="F453:H453"/>
    <mergeCell ref="F454:H454"/>
    <mergeCell ref="F457:H457"/>
    <mergeCell ref="F458:H458"/>
    <mergeCell ref="E737:E746"/>
    <mergeCell ref="F737:H737"/>
    <mergeCell ref="F742:H742"/>
    <mergeCell ref="F743:H743"/>
    <mergeCell ref="F745:H745"/>
    <mergeCell ref="F746:H746"/>
    <mergeCell ref="F738:H738"/>
    <mergeCell ref="E328:F328"/>
    <mergeCell ref="G328:I328"/>
    <mergeCell ref="G340:H340"/>
    <mergeCell ref="G400:H400"/>
    <mergeCell ref="G355:H355"/>
    <mergeCell ref="E358:F358"/>
    <mergeCell ref="G358:I358"/>
    <mergeCell ref="G341:I341"/>
    <mergeCell ref="E665:F665"/>
    <mergeCell ref="G660:G661"/>
    <mergeCell ref="G664:H664"/>
    <mergeCell ref="E655:E656"/>
    <mergeCell ref="F655:G655"/>
    <mergeCell ref="F656:G656"/>
    <mergeCell ref="F657:G657"/>
    <mergeCell ref="F635:F636"/>
    <mergeCell ref="F637:F638"/>
    <mergeCell ref="F755:H755"/>
    <mergeCell ref="F756:H756"/>
    <mergeCell ref="F757:H757"/>
    <mergeCell ref="F758:H758"/>
    <mergeCell ref="F759:H759"/>
    <mergeCell ref="F553:I553"/>
    <mergeCell ref="F551:I551"/>
    <mergeCell ref="G667:H667"/>
    <mergeCell ref="G666:H666"/>
    <mergeCell ref="E683:H684"/>
    <mergeCell ref="G670:G671"/>
    <mergeCell ref="G665:H665"/>
    <mergeCell ref="G556:I556"/>
    <mergeCell ref="G555:I555"/>
    <mergeCell ref="E676:F676"/>
    <mergeCell ref="G676:G677"/>
    <mergeCell ref="E668:F668"/>
    <mergeCell ref="G668:H668"/>
    <mergeCell ref="E669:H669"/>
    <mergeCell ref="E670:F670"/>
    <mergeCell ref="E671:F671"/>
    <mergeCell ref="E672:F672"/>
    <mergeCell ref="D735:H735"/>
    <mergeCell ref="E736:H736"/>
    <mergeCell ref="E681:H682"/>
    <mergeCell ref="E686:H686"/>
    <mergeCell ref="E687:H688"/>
    <mergeCell ref="F561:I561"/>
    <mergeCell ref="F562:I562"/>
    <mergeCell ref="G563:I563"/>
    <mergeCell ref="G564:I564"/>
    <mergeCell ref="F611:I611"/>
    <mergeCell ref="F612:I612"/>
    <mergeCell ref="F613:I613"/>
    <mergeCell ref="F614:I614"/>
    <mergeCell ref="F585:I585"/>
    <mergeCell ref="F586:I586"/>
    <mergeCell ref="F587:I587"/>
    <mergeCell ref="G593:I593"/>
    <mergeCell ref="G565:I565"/>
    <mergeCell ref="G566:I566"/>
    <mergeCell ref="G567:I567"/>
    <mergeCell ref="G568:I568"/>
    <mergeCell ref="E570:E575"/>
    <mergeCell ref="G599:I599"/>
    <mergeCell ref="F647:G648"/>
    <mergeCell ref="E660:F664"/>
    <mergeCell ref="E666:F666"/>
    <mergeCell ref="E690:H690"/>
    <mergeCell ref="E703:H704"/>
    <mergeCell ref="E705:H706"/>
    <mergeCell ref="G672:G673"/>
    <mergeCell ref="E673:F673"/>
    <mergeCell ref="G674:G675"/>
    <mergeCell ref="E675:F675"/>
    <mergeCell ref="E695:H695"/>
    <mergeCell ref="F727:H727"/>
    <mergeCell ref="E709:H710"/>
    <mergeCell ref="E715:H716"/>
    <mergeCell ref="E717:H718"/>
    <mergeCell ref="E722:H722"/>
    <mergeCell ref="E723:E733"/>
    <mergeCell ref="F723:H723"/>
    <mergeCell ref="F724:H724"/>
    <mergeCell ref="F725:H725"/>
    <mergeCell ref="F726:H726"/>
    <mergeCell ref="F728:H728"/>
    <mergeCell ref="F729:H729"/>
    <mergeCell ref="F730:H730"/>
    <mergeCell ref="E696:H696"/>
    <mergeCell ref="E678:H678"/>
    <mergeCell ref="E679:H680"/>
    <mergeCell ref="F558:I558"/>
    <mergeCell ref="F559:I559"/>
    <mergeCell ref="F604:I604"/>
    <mergeCell ref="G582:I582"/>
    <mergeCell ref="E583:E584"/>
    <mergeCell ref="G583:I583"/>
    <mergeCell ref="G584:I584"/>
    <mergeCell ref="F619:F620"/>
    <mergeCell ref="G619:G620"/>
    <mergeCell ref="D681:D704"/>
    <mergeCell ref="E689:H689"/>
    <mergeCell ref="F550:G550"/>
    <mergeCell ref="G554:I554"/>
    <mergeCell ref="D622:D642"/>
    <mergeCell ref="E623:E642"/>
    <mergeCell ref="F623:F624"/>
    <mergeCell ref="G623:G624"/>
    <mergeCell ref="F625:F626"/>
    <mergeCell ref="G625:G626"/>
    <mergeCell ref="F627:F628"/>
    <mergeCell ref="F629:F630"/>
    <mergeCell ref="G629:G630"/>
    <mergeCell ref="F631:F632"/>
    <mergeCell ref="G631:G632"/>
    <mergeCell ref="F633:F634"/>
    <mergeCell ref="G633:G634"/>
    <mergeCell ref="F621:F622"/>
    <mergeCell ref="G621:G622"/>
    <mergeCell ref="G600:I600"/>
    <mergeCell ref="E601:I601"/>
    <mergeCell ref="E602:I602"/>
    <mergeCell ref="F603:I603"/>
    <mergeCell ref="D649:D656"/>
    <mergeCell ref="F520:H520"/>
    <mergeCell ref="F521:H521"/>
    <mergeCell ref="F522:H522"/>
    <mergeCell ref="E667:F667"/>
    <mergeCell ref="E685:H685"/>
    <mergeCell ref="E693:H693"/>
    <mergeCell ref="E694:H694"/>
    <mergeCell ref="F594:F595"/>
    <mergeCell ref="G594:I595"/>
    <mergeCell ref="G596:I596"/>
    <mergeCell ref="G597:I597"/>
    <mergeCell ref="G598:I598"/>
    <mergeCell ref="E615:I615"/>
    <mergeCell ref="F617:F618"/>
    <mergeCell ref="F645:F646"/>
    <mergeCell ref="G645:G646"/>
    <mergeCell ref="E649:E650"/>
    <mergeCell ref="F649:G649"/>
    <mergeCell ref="F650:G650"/>
    <mergeCell ref="E651:E652"/>
    <mergeCell ref="F651:G652"/>
    <mergeCell ref="E653:E654"/>
    <mergeCell ref="F653:G654"/>
    <mergeCell ref="G557:I557"/>
    <mergeCell ref="F511:H511"/>
    <mergeCell ref="F512:H512"/>
    <mergeCell ref="F513:H513"/>
    <mergeCell ref="F514:H514"/>
    <mergeCell ref="F515:H515"/>
    <mergeCell ref="F516:H516"/>
    <mergeCell ref="F517:H517"/>
    <mergeCell ref="F518:H518"/>
    <mergeCell ref="F519:H519"/>
    <mergeCell ref="E253:F253"/>
    <mergeCell ref="G313:I313"/>
    <mergeCell ref="G253:I253"/>
    <mergeCell ref="G265:H265"/>
    <mergeCell ref="E268:F268"/>
    <mergeCell ref="G267:I267"/>
    <mergeCell ref="G268:I268"/>
    <mergeCell ref="G280:H280"/>
    <mergeCell ref="E283:F283"/>
    <mergeCell ref="G283:I283"/>
    <mergeCell ref="G281:I281"/>
    <mergeCell ref="G282:I282"/>
    <mergeCell ref="G311:I311"/>
    <mergeCell ref="G312:I312"/>
    <mergeCell ref="G295:H295"/>
    <mergeCell ref="E298:F298"/>
    <mergeCell ref="G298:I298"/>
    <mergeCell ref="G310:H310"/>
    <mergeCell ref="D202:H202"/>
    <mergeCell ref="E203:H203"/>
    <mergeCell ref="E204:H204"/>
    <mergeCell ref="F205:H205"/>
    <mergeCell ref="F206:H206"/>
    <mergeCell ref="E207:H207"/>
    <mergeCell ref="E208:H208"/>
    <mergeCell ref="D209:E214"/>
    <mergeCell ref="F209:H209"/>
    <mergeCell ref="F210:H210"/>
    <mergeCell ref="F211:F214"/>
    <mergeCell ref="G211:H211"/>
    <mergeCell ref="G212:H212"/>
    <mergeCell ref="G213:H213"/>
    <mergeCell ref="G214:H214"/>
    <mergeCell ref="D192:I192"/>
    <mergeCell ref="D193:I193"/>
    <mergeCell ref="D195:H195"/>
    <mergeCell ref="D196:H196"/>
    <mergeCell ref="D197:H197"/>
    <mergeCell ref="E198:H198"/>
    <mergeCell ref="E199:H199"/>
    <mergeCell ref="F200:H200"/>
    <mergeCell ref="F201:H201"/>
    <mergeCell ref="G186:H186"/>
    <mergeCell ref="E187:F187"/>
    <mergeCell ref="G187:H187"/>
    <mergeCell ref="E188:F188"/>
    <mergeCell ref="G188:H188"/>
    <mergeCell ref="E189:F189"/>
    <mergeCell ref="G189:H189"/>
    <mergeCell ref="G190:H190"/>
    <mergeCell ref="D191:I191"/>
    <mergeCell ref="E178:H178"/>
    <mergeCell ref="E179:H179"/>
    <mergeCell ref="E180:F181"/>
    <mergeCell ref="G180:H180"/>
    <mergeCell ref="G181:H181"/>
    <mergeCell ref="E182:H182"/>
    <mergeCell ref="E183:H183"/>
    <mergeCell ref="E184:F185"/>
    <mergeCell ref="G184:H184"/>
    <mergeCell ref="G185:H185"/>
    <mergeCell ref="E170:H170"/>
    <mergeCell ref="E171:H171"/>
    <mergeCell ref="E172:H172"/>
    <mergeCell ref="E173:H173"/>
    <mergeCell ref="E174:H174"/>
    <mergeCell ref="E175:H175"/>
    <mergeCell ref="E176:F177"/>
    <mergeCell ref="G176:H176"/>
    <mergeCell ref="G177:H177"/>
    <mergeCell ref="E162:F162"/>
    <mergeCell ref="G162:H162"/>
    <mergeCell ref="E163:H163"/>
    <mergeCell ref="E164:H164"/>
    <mergeCell ref="E165:H165"/>
    <mergeCell ref="E166:H166"/>
    <mergeCell ref="D167:H167"/>
    <mergeCell ref="D168:H168"/>
    <mergeCell ref="E169:H169"/>
    <mergeCell ref="E155:H155"/>
    <mergeCell ref="E156:H156"/>
    <mergeCell ref="E157:F157"/>
    <mergeCell ref="G157:H157"/>
    <mergeCell ref="G158:H158"/>
    <mergeCell ref="E159:F159"/>
    <mergeCell ref="G159:H159"/>
    <mergeCell ref="E160:H160"/>
    <mergeCell ref="E161:F161"/>
    <mergeCell ref="G161:H161"/>
    <mergeCell ref="F146:I146"/>
    <mergeCell ref="E147:I147"/>
    <mergeCell ref="E148:I148"/>
    <mergeCell ref="E149:I149"/>
    <mergeCell ref="F150:I150"/>
    <mergeCell ref="F151:I151"/>
    <mergeCell ref="F152:I152"/>
    <mergeCell ref="E153:I153"/>
    <mergeCell ref="E154:H154"/>
    <mergeCell ref="G137:I137"/>
    <mergeCell ref="G138:I138"/>
    <mergeCell ref="G139:I139"/>
    <mergeCell ref="G140:I140"/>
    <mergeCell ref="G141:I141"/>
    <mergeCell ref="F142:I142"/>
    <mergeCell ref="E143:I143"/>
    <mergeCell ref="E144:I144"/>
    <mergeCell ref="E145:I145"/>
    <mergeCell ref="G125:I125"/>
    <mergeCell ref="G126:I126"/>
    <mergeCell ref="G130:I130"/>
    <mergeCell ref="G131:I131"/>
    <mergeCell ref="G132:I132"/>
    <mergeCell ref="G133:I133"/>
    <mergeCell ref="G134:I134"/>
    <mergeCell ref="G135:I135"/>
    <mergeCell ref="G136:I136"/>
    <mergeCell ref="G116:I116"/>
    <mergeCell ref="G117:I117"/>
    <mergeCell ref="G118:I118"/>
    <mergeCell ref="F119:I119"/>
    <mergeCell ref="G120:I120"/>
    <mergeCell ref="H121:I121"/>
    <mergeCell ref="H122:I122"/>
    <mergeCell ref="G123:I123"/>
    <mergeCell ref="G124:I124"/>
    <mergeCell ref="H106:I106"/>
    <mergeCell ref="H107:I107"/>
    <mergeCell ref="F108:I108"/>
    <mergeCell ref="F109:I109"/>
    <mergeCell ref="G110:I110"/>
    <mergeCell ref="G112:I112"/>
    <mergeCell ref="G113:I113"/>
    <mergeCell ref="G114:I114"/>
    <mergeCell ref="G115:I115"/>
    <mergeCell ref="H97:I97"/>
    <mergeCell ref="F98:I98"/>
    <mergeCell ref="G99:I99"/>
    <mergeCell ref="H100:I100"/>
    <mergeCell ref="H101:I101"/>
    <mergeCell ref="H102:I102"/>
    <mergeCell ref="G103:I103"/>
    <mergeCell ref="H104:I104"/>
    <mergeCell ref="H105:I105"/>
    <mergeCell ref="H91:I91"/>
    <mergeCell ref="D77:E79"/>
    <mergeCell ref="F77:H77"/>
    <mergeCell ref="F78:G79"/>
    <mergeCell ref="H92:I92"/>
    <mergeCell ref="G93:I93"/>
    <mergeCell ref="H94:I94"/>
    <mergeCell ref="H95:I95"/>
    <mergeCell ref="H96:I96"/>
    <mergeCell ref="F71:H71"/>
    <mergeCell ref="D73:I73"/>
    <mergeCell ref="D74:I74"/>
    <mergeCell ref="D75:I75"/>
    <mergeCell ref="D76:I76"/>
    <mergeCell ref="F87:I87"/>
    <mergeCell ref="G88:I88"/>
    <mergeCell ref="H89:I89"/>
    <mergeCell ref="H90:I90"/>
    <mergeCell ref="D80:E82"/>
    <mergeCell ref="F80:I80"/>
    <mergeCell ref="F81:I81"/>
    <mergeCell ref="F82:I82"/>
    <mergeCell ref="D83:E85"/>
    <mergeCell ref="F83:I83"/>
    <mergeCell ref="F84:I84"/>
    <mergeCell ref="F85:I85"/>
    <mergeCell ref="F62:H62"/>
    <mergeCell ref="F63:H63"/>
    <mergeCell ref="E64:E65"/>
    <mergeCell ref="F64:G65"/>
    <mergeCell ref="F66:H66"/>
    <mergeCell ref="G67:H67"/>
    <mergeCell ref="G68:H68"/>
    <mergeCell ref="G69:H69"/>
    <mergeCell ref="G70:H70"/>
    <mergeCell ref="E53:E54"/>
    <mergeCell ref="F53:G53"/>
    <mergeCell ref="F54:G54"/>
    <mergeCell ref="F55:H55"/>
    <mergeCell ref="F56:H56"/>
    <mergeCell ref="G57:H57"/>
    <mergeCell ref="G58:H58"/>
    <mergeCell ref="F59:H59"/>
    <mergeCell ref="E60:E61"/>
    <mergeCell ref="F60:G60"/>
    <mergeCell ref="F61:G61"/>
    <mergeCell ref="F45:H45"/>
    <mergeCell ref="G46:H46"/>
    <mergeCell ref="G47:H47"/>
    <mergeCell ref="G48:H48"/>
    <mergeCell ref="G49:H49"/>
    <mergeCell ref="F50:H50"/>
    <mergeCell ref="E51:E52"/>
    <mergeCell ref="F51:G51"/>
    <mergeCell ref="F52:G52"/>
    <mergeCell ref="F37:H37"/>
    <mergeCell ref="F38:H38"/>
    <mergeCell ref="E39:E41"/>
    <mergeCell ref="G39:H39"/>
    <mergeCell ref="G40:H40"/>
    <mergeCell ref="G41:H41"/>
    <mergeCell ref="G42:H42"/>
    <mergeCell ref="G43:H43"/>
    <mergeCell ref="G44:H44"/>
    <mergeCell ref="E27:E31"/>
    <mergeCell ref="G27:H27"/>
    <mergeCell ref="G28:H28"/>
    <mergeCell ref="G29:H29"/>
    <mergeCell ref="G30:H30"/>
    <mergeCell ref="G31:H31"/>
    <mergeCell ref="E32:E36"/>
    <mergeCell ref="G32:H32"/>
    <mergeCell ref="G33:H33"/>
    <mergeCell ref="G34:H34"/>
    <mergeCell ref="G35:H35"/>
    <mergeCell ref="G36:H36"/>
    <mergeCell ref="F18:H18"/>
    <mergeCell ref="F19:H19"/>
    <mergeCell ref="F20:H20"/>
    <mergeCell ref="F21:H21"/>
    <mergeCell ref="F22:H22"/>
    <mergeCell ref="F23:H23"/>
    <mergeCell ref="F24:H24"/>
    <mergeCell ref="D25:I25"/>
    <mergeCell ref="F26:H26"/>
    <mergeCell ref="E1:G1"/>
    <mergeCell ref="E8:I8"/>
    <mergeCell ref="E9:I9"/>
    <mergeCell ref="E10:I10"/>
    <mergeCell ref="E11:H11"/>
    <mergeCell ref="F14:H14"/>
    <mergeCell ref="F15:H15"/>
    <mergeCell ref="F16:H16"/>
    <mergeCell ref="F17:H17"/>
    <mergeCell ref="F782:H782"/>
    <mergeCell ref="F783:H783"/>
    <mergeCell ref="E707:H708"/>
    <mergeCell ref="D220:E223"/>
    <mergeCell ref="D224:E227"/>
    <mergeCell ref="F220:I220"/>
    <mergeCell ref="F221:I221"/>
    <mergeCell ref="F222:I222"/>
    <mergeCell ref="F223:I223"/>
    <mergeCell ref="F224:I224"/>
    <mergeCell ref="F225:I225"/>
    <mergeCell ref="F226:I226"/>
    <mergeCell ref="F227:I227"/>
    <mergeCell ref="F419:G419"/>
    <mergeCell ref="E343:F343"/>
    <mergeCell ref="G343:I343"/>
    <mergeCell ref="E431:G431"/>
    <mergeCell ref="E432:G432"/>
    <mergeCell ref="E433:G433"/>
    <mergeCell ref="E434:G434"/>
    <mergeCell ref="E435:G435"/>
    <mergeCell ref="E436:G436"/>
    <mergeCell ref="E437:G437"/>
    <mergeCell ref="E445:G445"/>
    <mergeCell ref="F773:H773"/>
    <mergeCell ref="F774:H774"/>
    <mergeCell ref="F775:H775"/>
    <mergeCell ref="F776:H776"/>
    <mergeCell ref="F777:H777"/>
    <mergeCell ref="F778:H778"/>
    <mergeCell ref="F779:H779"/>
    <mergeCell ref="F780:H780"/>
    <mergeCell ref="F781:H781"/>
    <mergeCell ref="E697:H698"/>
    <mergeCell ref="E699:H700"/>
    <mergeCell ref="D658:D659"/>
    <mergeCell ref="E658:G659"/>
    <mergeCell ref="E647:E648"/>
    <mergeCell ref="F816:H816"/>
    <mergeCell ref="F817:H817"/>
    <mergeCell ref="F784:H784"/>
    <mergeCell ref="D785:H785"/>
    <mergeCell ref="E786:H786"/>
    <mergeCell ref="E787:E796"/>
    <mergeCell ref="F787:H787"/>
    <mergeCell ref="F788:H788"/>
    <mergeCell ref="F789:H789"/>
    <mergeCell ref="F790:H790"/>
    <mergeCell ref="F791:H791"/>
    <mergeCell ref="F792:H792"/>
    <mergeCell ref="F793:H793"/>
    <mergeCell ref="F794:H794"/>
    <mergeCell ref="F795:H795"/>
    <mergeCell ref="F796:H796"/>
    <mergeCell ref="D705:D720"/>
    <mergeCell ref="E772:H772"/>
    <mergeCell ref="E773:E783"/>
    <mergeCell ref="D819:E821"/>
    <mergeCell ref="F820:H820"/>
    <mergeCell ref="F821:H821"/>
    <mergeCell ref="D797:I797"/>
    <mergeCell ref="D798:I798"/>
    <mergeCell ref="D799:I799"/>
    <mergeCell ref="D800:I800"/>
    <mergeCell ref="D801:I801"/>
    <mergeCell ref="D802:I802"/>
    <mergeCell ref="E804:H804"/>
    <mergeCell ref="D805:D816"/>
    <mergeCell ref="E805:E811"/>
    <mergeCell ref="F805:H805"/>
    <mergeCell ref="F806:H806"/>
    <mergeCell ref="F807:H807"/>
    <mergeCell ref="F808:H808"/>
    <mergeCell ref="F809:H809"/>
    <mergeCell ref="F810:H810"/>
    <mergeCell ref="F811:H811"/>
    <mergeCell ref="E812:H812"/>
    <mergeCell ref="E813:E817"/>
    <mergeCell ref="F813:H813"/>
    <mergeCell ref="F814:H814"/>
    <mergeCell ref="F815:H815"/>
    <mergeCell ref="G466:H466"/>
    <mergeCell ref="G467:H467"/>
    <mergeCell ref="G468:H468"/>
    <mergeCell ref="G469:H469"/>
    <mergeCell ref="G470:H470"/>
    <mergeCell ref="G471:H471"/>
    <mergeCell ref="G472:H472"/>
    <mergeCell ref="G473:H473"/>
    <mergeCell ref="G474:H474"/>
    <mergeCell ref="G475:H475"/>
    <mergeCell ref="G476:H476"/>
    <mergeCell ref="G477:H477"/>
    <mergeCell ref="G478:H478"/>
    <mergeCell ref="G479:H479"/>
    <mergeCell ref="G480:H480"/>
    <mergeCell ref="G481:H481"/>
    <mergeCell ref="G482:H482"/>
    <mergeCell ref="G483:H483"/>
    <mergeCell ref="G484:H484"/>
    <mergeCell ref="G485:H485"/>
    <mergeCell ref="G486:H486"/>
    <mergeCell ref="G487:H487"/>
    <mergeCell ref="G488:H488"/>
    <mergeCell ref="G489:H489"/>
    <mergeCell ref="G490:H490"/>
    <mergeCell ref="G491:H491"/>
    <mergeCell ref="G492:H492"/>
    <mergeCell ref="G493:H493"/>
    <mergeCell ref="G494:H494"/>
    <mergeCell ref="G495:H495"/>
    <mergeCell ref="G496:H496"/>
    <mergeCell ref="G497:H497"/>
    <mergeCell ref="G498:H498"/>
    <mergeCell ref="G499:H499"/>
    <mergeCell ref="G500:H500"/>
    <mergeCell ref="G501:H501"/>
    <mergeCell ref="G502:H502"/>
    <mergeCell ref="G503:H503"/>
    <mergeCell ref="G504:H504"/>
    <mergeCell ref="G505:H505"/>
    <mergeCell ref="G506:H506"/>
    <mergeCell ref="G507:H507"/>
    <mergeCell ref="F509:H509"/>
    <mergeCell ref="E508:H508"/>
    <mergeCell ref="F510:H510"/>
    <mergeCell ref="F523:H523"/>
    <mergeCell ref="F524:H524"/>
    <mergeCell ref="F525:H525"/>
    <mergeCell ref="F526:H526"/>
    <mergeCell ref="F527:H527"/>
    <mergeCell ref="F528:H528"/>
    <mergeCell ref="F529:H529"/>
    <mergeCell ref="G530:H530"/>
    <mergeCell ref="F531:H531"/>
    <mergeCell ref="F541:H541"/>
    <mergeCell ref="F542:H542"/>
    <mergeCell ref="F543:H543"/>
    <mergeCell ref="D549:H549"/>
    <mergeCell ref="E532:H532"/>
    <mergeCell ref="F533:H533"/>
    <mergeCell ref="F534:H534"/>
    <mergeCell ref="F535:H535"/>
    <mergeCell ref="F536:H536"/>
    <mergeCell ref="F537:H537"/>
    <mergeCell ref="F538:H538"/>
    <mergeCell ref="G539:H539"/>
    <mergeCell ref="D540:H540"/>
  </mergeCells>
  <phoneticPr fontId="2"/>
  <pageMargins left="0.27559055118110237" right="0.27559055118110237" top="0.59055118110236227" bottom="0.27559055118110237" header="0.19685039370078741" footer="0.19685039370078741"/>
  <pageSetup paperSize="9" pageOrder="overThenDown"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P76"/>
  <sheetViews>
    <sheetView showZeros="0" view="pageBreakPreview" zoomScale="120" zoomScaleNormal="100" zoomScaleSheetLayoutView="120" workbookViewId="0"/>
  </sheetViews>
  <sheetFormatPr defaultRowHeight="11.1" customHeight="1" x14ac:dyDescent="0.15"/>
  <cols>
    <col min="1" max="2" width="3.125" style="224" customWidth="1"/>
    <col min="3" max="7" width="3.625" style="232" customWidth="1"/>
    <col min="8" max="8" width="13.625" style="232" customWidth="1"/>
    <col min="9" max="9" width="3.875" style="232" customWidth="1"/>
    <col min="10" max="14" width="8" style="224" customWidth="1"/>
    <col min="15" max="16" width="3.125" style="224" customWidth="1"/>
    <col min="17" max="16384" width="9" style="224"/>
  </cols>
  <sheetData>
    <row r="1" spans="1:16" s="176" customFormat="1" ht="14.1" customHeight="1" x14ac:dyDescent="0.15">
      <c r="C1" s="178" t="s">
        <v>1405</v>
      </c>
      <c r="D1" s="461" t="s">
        <v>557</v>
      </c>
      <c r="E1" s="505"/>
      <c r="F1" s="505"/>
      <c r="G1" s="506"/>
      <c r="N1" s="400"/>
      <c r="O1" s="179"/>
    </row>
    <row r="2" spans="1:16" s="180" customFormat="1" ht="9.9499999999999993" customHeight="1" x14ac:dyDescent="0.15">
      <c r="C2" s="181"/>
      <c r="D2" s="182"/>
      <c r="E2" s="183"/>
      <c r="F2" s="183"/>
      <c r="G2" s="183"/>
      <c r="H2" s="181"/>
    </row>
    <row r="3" spans="1:16" s="180" customFormat="1" ht="14.1" customHeight="1" x14ac:dyDescent="0.15">
      <c r="B3" s="180" t="s">
        <v>646</v>
      </c>
      <c r="C3" s="181"/>
      <c r="D3" s="181"/>
      <c r="E3" s="181"/>
      <c r="F3" s="181"/>
      <c r="G3" s="181"/>
      <c r="H3" s="181"/>
    </row>
    <row r="4" spans="1:16" s="180" customFormat="1" ht="9.9499999999999993" customHeight="1" x14ac:dyDescent="0.15">
      <c r="C4" s="181"/>
      <c r="D4" s="181"/>
      <c r="E4" s="181"/>
      <c r="F4" s="181"/>
      <c r="G4" s="181"/>
      <c r="H4" s="181"/>
    </row>
    <row r="5" spans="1:16" s="180" customFormat="1" ht="14.1" customHeight="1" x14ac:dyDescent="0.15">
      <c r="C5" s="181" t="s">
        <v>151</v>
      </c>
      <c r="D5" s="181"/>
      <c r="E5" s="181"/>
      <c r="F5" s="181"/>
      <c r="G5" s="181"/>
      <c r="H5" s="181"/>
    </row>
    <row r="6" spans="1:16" s="185" customFormat="1" ht="9.9499999999999993" customHeight="1" x14ac:dyDescent="0.15">
      <c r="C6" s="186"/>
      <c r="D6" s="186"/>
      <c r="E6" s="186"/>
      <c r="F6" s="186"/>
      <c r="G6" s="186"/>
      <c r="H6" s="186"/>
    </row>
    <row r="7" spans="1:16" ht="24" customHeight="1" x14ac:dyDescent="0.15">
      <c r="A7" s="188" t="s">
        <v>107</v>
      </c>
      <c r="B7" s="188" t="s">
        <v>108</v>
      </c>
      <c r="C7" s="238" t="s">
        <v>450</v>
      </c>
      <c r="D7" s="191"/>
      <c r="E7" s="191"/>
      <c r="F7" s="191"/>
      <c r="G7" s="191"/>
      <c r="H7" s="191"/>
      <c r="I7" s="192" t="s">
        <v>449</v>
      </c>
      <c r="J7" s="193" t="s">
        <v>116</v>
      </c>
      <c r="K7" s="193" t="s">
        <v>117</v>
      </c>
      <c r="L7" s="193" t="s">
        <v>119</v>
      </c>
      <c r="M7" s="193" t="s">
        <v>582</v>
      </c>
      <c r="N7" s="194" t="s">
        <v>584</v>
      </c>
      <c r="O7" s="188" t="s">
        <v>107</v>
      </c>
      <c r="P7" s="188" t="s">
        <v>108</v>
      </c>
    </row>
    <row r="8" spans="1:16" s="185" customFormat="1" ht="12" customHeight="1" x14ac:dyDescent="0.15">
      <c r="A8" s="185">
        <v>1</v>
      </c>
      <c r="B8" s="185">
        <v>1</v>
      </c>
      <c r="C8" s="420"/>
      <c r="D8" s="420" t="s">
        <v>684</v>
      </c>
      <c r="E8" s="454" t="s">
        <v>464</v>
      </c>
      <c r="F8" s="454"/>
      <c r="G8" s="454"/>
      <c r="H8" s="454"/>
      <c r="I8" s="417" t="s">
        <v>466</v>
      </c>
      <c r="J8" s="198">
        <v>767522</v>
      </c>
      <c r="K8" s="198">
        <v>126149</v>
      </c>
      <c r="L8" s="198">
        <v>199343</v>
      </c>
      <c r="M8" s="198">
        <v>149227</v>
      </c>
      <c r="N8" s="198">
        <f t="shared" ref="N8:N39" si="0">SUM(J8:M8)</f>
        <v>1242241</v>
      </c>
      <c r="O8" s="185">
        <v>1</v>
      </c>
      <c r="P8" s="185">
        <v>1</v>
      </c>
    </row>
    <row r="9" spans="1:16" s="185" customFormat="1" ht="12" customHeight="1" x14ac:dyDescent="0.15">
      <c r="A9" s="185">
        <v>1</v>
      </c>
      <c r="B9" s="185">
        <v>2</v>
      </c>
      <c r="C9" s="420"/>
      <c r="D9" s="248"/>
      <c r="E9" s="411" t="s">
        <v>287</v>
      </c>
      <c r="F9" s="450" t="s">
        <v>685</v>
      </c>
      <c r="G9" s="450"/>
      <c r="H9" s="450"/>
      <c r="I9" s="208" t="s">
        <v>467</v>
      </c>
      <c r="J9" s="198">
        <v>225812</v>
      </c>
      <c r="K9" s="198">
        <v>56383</v>
      </c>
      <c r="L9" s="198">
        <v>79148</v>
      </c>
      <c r="M9" s="198">
        <v>44570</v>
      </c>
      <c r="N9" s="198">
        <f t="shared" si="0"/>
        <v>405913</v>
      </c>
      <c r="O9" s="185">
        <v>1</v>
      </c>
      <c r="P9" s="185">
        <v>2</v>
      </c>
    </row>
    <row r="10" spans="1:16" s="185" customFormat="1" ht="12" customHeight="1" x14ac:dyDescent="0.15">
      <c r="A10" s="185">
        <v>1</v>
      </c>
      <c r="B10" s="185">
        <v>3</v>
      </c>
      <c r="C10" s="420"/>
      <c r="D10" s="248"/>
      <c r="E10" s="420"/>
      <c r="F10" s="195" t="s">
        <v>686</v>
      </c>
      <c r="G10" s="450" t="s">
        <v>687</v>
      </c>
      <c r="H10" s="450"/>
      <c r="I10" s="208"/>
      <c r="J10" s="198">
        <v>225462</v>
      </c>
      <c r="K10" s="198">
        <v>47661</v>
      </c>
      <c r="L10" s="198">
        <v>79148</v>
      </c>
      <c r="M10" s="198">
        <v>44150</v>
      </c>
      <c r="N10" s="198">
        <f t="shared" si="0"/>
        <v>396421</v>
      </c>
      <c r="O10" s="185">
        <v>1</v>
      </c>
      <c r="P10" s="185">
        <v>3</v>
      </c>
    </row>
    <row r="11" spans="1:16" s="185" customFormat="1" ht="12" customHeight="1" x14ac:dyDescent="0.15">
      <c r="A11" s="185">
        <v>1</v>
      </c>
      <c r="B11" s="185">
        <v>4</v>
      </c>
      <c r="C11" s="420" t="s">
        <v>422</v>
      </c>
      <c r="D11" s="248"/>
      <c r="E11" s="420"/>
      <c r="F11" s="195" t="s">
        <v>688</v>
      </c>
      <c r="G11" s="450" t="s">
        <v>689</v>
      </c>
      <c r="H11" s="450"/>
      <c r="I11" s="208"/>
      <c r="J11" s="198">
        <v>0</v>
      </c>
      <c r="K11" s="198">
        <v>5594</v>
      </c>
      <c r="L11" s="198">
        <v>0</v>
      </c>
      <c r="M11" s="198">
        <v>0</v>
      </c>
      <c r="N11" s="198">
        <f t="shared" si="0"/>
        <v>5594</v>
      </c>
      <c r="O11" s="185">
        <v>1</v>
      </c>
      <c r="P11" s="185">
        <v>4</v>
      </c>
    </row>
    <row r="12" spans="1:16" s="185" customFormat="1" ht="12" customHeight="1" x14ac:dyDescent="0.15">
      <c r="A12" s="185">
        <v>1</v>
      </c>
      <c r="B12" s="185">
        <v>5</v>
      </c>
      <c r="C12" s="420"/>
      <c r="D12" s="248"/>
      <c r="E12" s="420"/>
      <c r="F12" s="195" t="s">
        <v>690</v>
      </c>
      <c r="G12" s="450" t="s">
        <v>691</v>
      </c>
      <c r="H12" s="450"/>
      <c r="I12" s="208"/>
      <c r="J12" s="198">
        <v>0</v>
      </c>
      <c r="K12" s="198">
        <v>0</v>
      </c>
      <c r="L12" s="198">
        <v>0</v>
      </c>
      <c r="M12" s="198">
        <v>0</v>
      </c>
      <c r="N12" s="198">
        <f t="shared" si="0"/>
        <v>0</v>
      </c>
      <c r="O12" s="185">
        <v>1</v>
      </c>
      <c r="P12" s="185">
        <v>5</v>
      </c>
    </row>
    <row r="13" spans="1:16" s="185" customFormat="1" ht="12" customHeight="1" x14ac:dyDescent="0.15">
      <c r="A13" s="185">
        <v>1</v>
      </c>
      <c r="B13" s="185">
        <v>6</v>
      </c>
      <c r="C13" s="420"/>
      <c r="D13" s="248"/>
      <c r="E13" s="412"/>
      <c r="F13" s="195" t="s">
        <v>692</v>
      </c>
      <c r="G13" s="450" t="s">
        <v>694</v>
      </c>
      <c r="H13" s="450"/>
      <c r="I13" s="208"/>
      <c r="J13" s="198">
        <v>350</v>
      </c>
      <c r="K13" s="198">
        <v>3128</v>
      </c>
      <c r="L13" s="198">
        <v>0</v>
      </c>
      <c r="M13" s="198">
        <v>420</v>
      </c>
      <c r="N13" s="198">
        <f t="shared" si="0"/>
        <v>3898</v>
      </c>
      <c r="O13" s="185">
        <v>1</v>
      </c>
      <c r="P13" s="185">
        <v>6</v>
      </c>
    </row>
    <row r="14" spans="1:16" s="185" customFormat="1" ht="12" customHeight="1" x14ac:dyDescent="0.15">
      <c r="A14" s="185">
        <v>1</v>
      </c>
      <c r="B14" s="185">
        <v>7</v>
      </c>
      <c r="C14" s="420" t="s">
        <v>696</v>
      </c>
      <c r="D14" s="248"/>
      <c r="E14" s="420" t="s">
        <v>289</v>
      </c>
      <c r="F14" s="450" t="s">
        <v>697</v>
      </c>
      <c r="G14" s="450"/>
      <c r="H14" s="450"/>
      <c r="I14" s="208" t="s">
        <v>468</v>
      </c>
      <c r="J14" s="198">
        <v>541710</v>
      </c>
      <c r="K14" s="198">
        <v>69766</v>
      </c>
      <c r="L14" s="198">
        <v>120195</v>
      </c>
      <c r="M14" s="198">
        <v>104657</v>
      </c>
      <c r="N14" s="198">
        <f t="shared" si="0"/>
        <v>836328</v>
      </c>
      <c r="O14" s="185">
        <v>1</v>
      </c>
      <c r="P14" s="185">
        <v>7</v>
      </c>
    </row>
    <row r="15" spans="1:16" s="185" customFormat="1" ht="12" customHeight="1" x14ac:dyDescent="0.15">
      <c r="A15" s="185">
        <v>1</v>
      </c>
      <c r="B15" s="185">
        <v>8</v>
      </c>
      <c r="C15" s="420"/>
      <c r="D15" s="248"/>
      <c r="E15" s="248"/>
      <c r="F15" s="195" t="s">
        <v>686</v>
      </c>
      <c r="G15" s="450" t="s">
        <v>698</v>
      </c>
      <c r="H15" s="450"/>
      <c r="I15" s="208"/>
      <c r="J15" s="198">
        <v>0</v>
      </c>
      <c r="K15" s="198">
        <v>0</v>
      </c>
      <c r="L15" s="198">
        <v>0</v>
      </c>
      <c r="M15" s="198">
        <v>0</v>
      </c>
      <c r="N15" s="198">
        <f t="shared" si="0"/>
        <v>0</v>
      </c>
      <c r="O15" s="185">
        <v>1</v>
      </c>
      <c r="P15" s="185">
        <v>8</v>
      </c>
    </row>
    <row r="16" spans="1:16" s="185" customFormat="1" ht="12" customHeight="1" x14ac:dyDescent="0.15">
      <c r="A16" s="185">
        <v>1</v>
      </c>
      <c r="B16" s="185">
        <v>9</v>
      </c>
      <c r="C16" s="420"/>
      <c r="D16" s="248"/>
      <c r="E16" s="248"/>
      <c r="F16" s="195" t="s">
        <v>699</v>
      </c>
      <c r="G16" s="450" t="s">
        <v>717</v>
      </c>
      <c r="H16" s="450"/>
      <c r="I16" s="417"/>
      <c r="J16" s="198">
        <v>0</v>
      </c>
      <c r="K16" s="198">
        <v>0</v>
      </c>
      <c r="L16" s="198">
        <v>0</v>
      </c>
      <c r="M16" s="198">
        <v>0</v>
      </c>
      <c r="N16" s="198">
        <f t="shared" si="0"/>
        <v>0</v>
      </c>
      <c r="O16" s="185">
        <v>1</v>
      </c>
      <c r="P16" s="185">
        <v>9</v>
      </c>
    </row>
    <row r="17" spans="1:16" s="185" customFormat="1" ht="12" customHeight="1" x14ac:dyDescent="0.15">
      <c r="A17" s="185">
        <v>1</v>
      </c>
      <c r="B17" s="185">
        <v>10</v>
      </c>
      <c r="C17" s="420" t="s">
        <v>718</v>
      </c>
      <c r="D17" s="248"/>
      <c r="E17" s="248"/>
      <c r="F17" s="195" t="s">
        <v>719</v>
      </c>
      <c r="G17" s="450" t="s">
        <v>720</v>
      </c>
      <c r="H17" s="450"/>
      <c r="I17" s="208"/>
      <c r="J17" s="198">
        <v>539089</v>
      </c>
      <c r="K17" s="198">
        <v>69766</v>
      </c>
      <c r="L17" s="198">
        <v>120195</v>
      </c>
      <c r="M17" s="198">
        <v>104657</v>
      </c>
      <c r="N17" s="198">
        <f t="shared" si="0"/>
        <v>833707</v>
      </c>
      <c r="O17" s="185">
        <v>1</v>
      </c>
      <c r="P17" s="185">
        <v>10</v>
      </c>
    </row>
    <row r="18" spans="1:16" s="185" customFormat="1" ht="12" customHeight="1" x14ac:dyDescent="0.15">
      <c r="A18" s="185">
        <v>1</v>
      </c>
      <c r="B18" s="185">
        <v>11</v>
      </c>
      <c r="C18" s="420"/>
      <c r="D18" s="211"/>
      <c r="E18" s="211"/>
      <c r="F18" s="195" t="s">
        <v>721</v>
      </c>
      <c r="G18" s="450" t="s">
        <v>362</v>
      </c>
      <c r="H18" s="450"/>
      <c r="I18" s="417"/>
      <c r="J18" s="198">
        <v>2621</v>
      </c>
      <c r="K18" s="198">
        <v>0</v>
      </c>
      <c r="L18" s="198">
        <v>0</v>
      </c>
      <c r="M18" s="198">
        <v>0</v>
      </c>
      <c r="N18" s="198">
        <f t="shared" si="0"/>
        <v>2621</v>
      </c>
      <c r="O18" s="185">
        <v>1</v>
      </c>
      <c r="P18" s="185">
        <v>11</v>
      </c>
    </row>
    <row r="19" spans="1:16" s="185" customFormat="1" ht="12" customHeight="1" x14ac:dyDescent="0.15">
      <c r="A19" s="185">
        <v>1</v>
      </c>
      <c r="B19" s="185">
        <v>12</v>
      </c>
      <c r="C19" s="420"/>
      <c r="D19" s="420" t="s">
        <v>723</v>
      </c>
      <c r="E19" s="454" t="s">
        <v>465</v>
      </c>
      <c r="F19" s="454"/>
      <c r="G19" s="454"/>
      <c r="H19" s="454"/>
      <c r="I19" s="208" t="s">
        <v>469</v>
      </c>
      <c r="J19" s="198">
        <v>367898</v>
      </c>
      <c r="K19" s="198">
        <v>71820</v>
      </c>
      <c r="L19" s="198">
        <v>98493</v>
      </c>
      <c r="M19" s="198">
        <v>90702</v>
      </c>
      <c r="N19" s="198">
        <f t="shared" si="0"/>
        <v>628913</v>
      </c>
      <c r="O19" s="185">
        <v>1</v>
      </c>
      <c r="P19" s="185">
        <v>12</v>
      </c>
    </row>
    <row r="20" spans="1:16" s="185" customFormat="1" ht="12" customHeight="1" x14ac:dyDescent="0.15">
      <c r="A20" s="185">
        <v>1</v>
      </c>
      <c r="B20" s="185">
        <v>13</v>
      </c>
      <c r="C20" s="420" t="s">
        <v>724</v>
      </c>
      <c r="D20" s="248"/>
      <c r="E20" s="411" t="s">
        <v>291</v>
      </c>
      <c r="F20" s="450" t="s">
        <v>725</v>
      </c>
      <c r="G20" s="450"/>
      <c r="H20" s="450"/>
      <c r="I20" s="208" t="s">
        <v>470</v>
      </c>
      <c r="J20" s="198">
        <v>227088</v>
      </c>
      <c r="K20" s="198">
        <v>52704</v>
      </c>
      <c r="L20" s="198">
        <v>68798</v>
      </c>
      <c r="M20" s="198">
        <v>73897</v>
      </c>
      <c r="N20" s="198">
        <f t="shared" si="0"/>
        <v>422487</v>
      </c>
      <c r="O20" s="185">
        <v>1</v>
      </c>
      <c r="P20" s="185">
        <v>13</v>
      </c>
    </row>
    <row r="21" spans="1:16" s="185" customFormat="1" ht="12" customHeight="1" x14ac:dyDescent="0.15">
      <c r="A21" s="185">
        <v>1</v>
      </c>
      <c r="B21" s="185">
        <v>14</v>
      </c>
      <c r="C21" s="420"/>
      <c r="D21" s="248"/>
      <c r="E21" s="420"/>
      <c r="F21" s="195" t="s">
        <v>686</v>
      </c>
      <c r="G21" s="450" t="s">
        <v>726</v>
      </c>
      <c r="H21" s="450"/>
      <c r="I21" s="208"/>
      <c r="J21" s="198">
        <v>7405</v>
      </c>
      <c r="K21" s="198">
        <v>3761</v>
      </c>
      <c r="L21" s="198">
        <v>5920</v>
      </c>
      <c r="M21" s="198">
        <v>5561</v>
      </c>
      <c r="N21" s="198">
        <f t="shared" si="0"/>
        <v>22647</v>
      </c>
      <c r="O21" s="185">
        <v>1</v>
      </c>
      <c r="P21" s="185">
        <v>14</v>
      </c>
    </row>
    <row r="22" spans="1:16" s="185" customFormat="1" ht="12" customHeight="1" x14ac:dyDescent="0.15">
      <c r="A22" s="185">
        <v>1</v>
      </c>
      <c r="B22" s="185">
        <v>15</v>
      </c>
      <c r="C22" s="420"/>
      <c r="D22" s="248"/>
      <c r="E22" s="420"/>
      <c r="F22" s="195" t="s">
        <v>727</v>
      </c>
      <c r="G22" s="450" t="s">
        <v>728</v>
      </c>
      <c r="H22" s="450"/>
      <c r="I22" s="208"/>
      <c r="J22" s="198">
        <v>0</v>
      </c>
      <c r="K22" s="198">
        <v>0</v>
      </c>
      <c r="L22" s="198">
        <v>0</v>
      </c>
      <c r="M22" s="198">
        <v>0</v>
      </c>
      <c r="N22" s="198">
        <f t="shared" si="0"/>
        <v>0</v>
      </c>
      <c r="O22" s="185">
        <v>1</v>
      </c>
      <c r="P22" s="185">
        <v>15</v>
      </c>
    </row>
    <row r="23" spans="1:16" s="185" customFormat="1" ht="12" customHeight="1" x14ac:dyDescent="0.15">
      <c r="A23" s="185">
        <v>1</v>
      </c>
      <c r="B23" s="185">
        <v>16</v>
      </c>
      <c r="C23" s="420" t="s">
        <v>292</v>
      </c>
      <c r="D23" s="248"/>
      <c r="E23" s="412"/>
      <c r="F23" s="195" t="s">
        <v>729</v>
      </c>
      <c r="G23" s="450" t="s">
        <v>694</v>
      </c>
      <c r="H23" s="450"/>
      <c r="I23" s="417"/>
      <c r="J23" s="198">
        <v>219683</v>
      </c>
      <c r="K23" s="198">
        <v>48943</v>
      </c>
      <c r="L23" s="198">
        <v>62878</v>
      </c>
      <c r="M23" s="198">
        <v>68336</v>
      </c>
      <c r="N23" s="198">
        <f t="shared" si="0"/>
        <v>399840</v>
      </c>
      <c r="O23" s="185">
        <v>1</v>
      </c>
      <c r="P23" s="185">
        <v>16</v>
      </c>
    </row>
    <row r="24" spans="1:16" s="185" customFormat="1" ht="12" customHeight="1" x14ac:dyDescent="0.15">
      <c r="A24" s="185">
        <v>1</v>
      </c>
      <c r="B24" s="185">
        <v>17</v>
      </c>
      <c r="C24" s="420"/>
      <c r="D24" s="248"/>
      <c r="E24" s="420" t="s">
        <v>293</v>
      </c>
      <c r="F24" s="450" t="s">
        <v>730</v>
      </c>
      <c r="G24" s="450"/>
      <c r="H24" s="450"/>
      <c r="I24" s="208" t="s">
        <v>471</v>
      </c>
      <c r="J24" s="198">
        <v>140810</v>
      </c>
      <c r="K24" s="198">
        <v>19116</v>
      </c>
      <c r="L24" s="198">
        <v>29695</v>
      </c>
      <c r="M24" s="198">
        <v>16805</v>
      </c>
      <c r="N24" s="198">
        <f t="shared" si="0"/>
        <v>206426</v>
      </c>
      <c r="O24" s="185">
        <v>1</v>
      </c>
      <c r="P24" s="185">
        <v>17</v>
      </c>
    </row>
    <row r="25" spans="1:16" s="185" customFormat="1" ht="12" customHeight="1" x14ac:dyDescent="0.15">
      <c r="A25" s="185">
        <v>1</v>
      </c>
      <c r="B25" s="185">
        <v>18</v>
      </c>
      <c r="C25" s="420"/>
      <c r="D25" s="248"/>
      <c r="E25" s="248"/>
      <c r="F25" s="257" t="s">
        <v>686</v>
      </c>
      <c r="G25" s="450" t="s">
        <v>567</v>
      </c>
      <c r="H25" s="450"/>
      <c r="I25" s="208"/>
      <c r="J25" s="198">
        <v>140810</v>
      </c>
      <c r="K25" s="198">
        <v>19116</v>
      </c>
      <c r="L25" s="198">
        <v>29695</v>
      </c>
      <c r="M25" s="198">
        <v>16805</v>
      </c>
      <c r="N25" s="198">
        <f t="shared" si="0"/>
        <v>206426</v>
      </c>
      <c r="O25" s="185">
        <v>1</v>
      </c>
      <c r="P25" s="185">
        <v>18</v>
      </c>
    </row>
    <row r="26" spans="1:16" s="185" customFormat="1" ht="12" customHeight="1" x14ac:dyDescent="0.15">
      <c r="A26" s="185">
        <v>1</v>
      </c>
      <c r="B26" s="185">
        <v>19</v>
      </c>
      <c r="C26" s="420" t="s">
        <v>731</v>
      </c>
      <c r="D26" s="248"/>
      <c r="E26" s="248"/>
      <c r="F26" s="248"/>
      <c r="G26" s="259" t="s">
        <v>1408</v>
      </c>
      <c r="H26" s="407" t="s">
        <v>1409</v>
      </c>
      <c r="I26" s="208"/>
      <c r="J26" s="198">
        <v>140810</v>
      </c>
      <c r="K26" s="198">
        <v>19116</v>
      </c>
      <c r="L26" s="198">
        <v>29695</v>
      </c>
      <c r="M26" s="198">
        <v>16805</v>
      </c>
      <c r="N26" s="198">
        <f t="shared" si="0"/>
        <v>206426</v>
      </c>
      <c r="O26" s="185">
        <v>1</v>
      </c>
      <c r="P26" s="185">
        <v>19</v>
      </c>
    </row>
    <row r="27" spans="1:16" s="185" customFormat="1" ht="12" customHeight="1" x14ac:dyDescent="0.15">
      <c r="A27" s="185">
        <v>1</v>
      </c>
      <c r="B27" s="185">
        <v>20</v>
      </c>
      <c r="C27" s="420"/>
      <c r="D27" s="248"/>
      <c r="E27" s="248"/>
      <c r="F27" s="211"/>
      <c r="G27" s="259" t="s">
        <v>1410</v>
      </c>
      <c r="H27" s="407" t="s">
        <v>1411</v>
      </c>
      <c r="I27" s="208"/>
      <c r="J27" s="198"/>
      <c r="K27" s="198"/>
      <c r="L27" s="198"/>
      <c r="M27" s="198"/>
      <c r="N27" s="198">
        <f t="shared" si="0"/>
        <v>0</v>
      </c>
      <c r="O27" s="185">
        <v>1</v>
      </c>
      <c r="P27" s="185">
        <v>20</v>
      </c>
    </row>
    <row r="28" spans="1:16" s="185" customFormat="1" ht="12" customHeight="1" x14ac:dyDescent="0.15">
      <c r="A28" s="185">
        <v>1</v>
      </c>
      <c r="B28" s="185">
        <v>21</v>
      </c>
      <c r="C28" s="420"/>
      <c r="D28" s="211"/>
      <c r="E28" s="211"/>
      <c r="F28" s="211" t="s">
        <v>732</v>
      </c>
      <c r="G28" s="450" t="s">
        <v>733</v>
      </c>
      <c r="H28" s="450"/>
      <c r="I28" s="417"/>
      <c r="J28" s="198"/>
      <c r="K28" s="198"/>
      <c r="L28" s="198"/>
      <c r="M28" s="198"/>
      <c r="N28" s="198">
        <f t="shared" si="0"/>
        <v>0</v>
      </c>
      <c r="O28" s="185">
        <v>1</v>
      </c>
      <c r="P28" s="185">
        <v>21</v>
      </c>
    </row>
    <row r="29" spans="1:16" s="185" customFormat="1" ht="12" customHeight="1" x14ac:dyDescent="0.15">
      <c r="A29" s="185">
        <v>1</v>
      </c>
      <c r="B29" s="185">
        <v>22</v>
      </c>
      <c r="C29" s="412"/>
      <c r="D29" s="412" t="s">
        <v>734</v>
      </c>
      <c r="E29" s="450" t="s">
        <v>483</v>
      </c>
      <c r="F29" s="450"/>
      <c r="G29" s="450"/>
      <c r="H29" s="450"/>
      <c r="I29" s="417" t="s">
        <v>472</v>
      </c>
      <c r="J29" s="198">
        <v>399624</v>
      </c>
      <c r="K29" s="198">
        <v>54329</v>
      </c>
      <c r="L29" s="198">
        <v>100850</v>
      </c>
      <c r="M29" s="198">
        <v>58525</v>
      </c>
      <c r="N29" s="198">
        <f t="shared" si="0"/>
        <v>613328</v>
      </c>
      <c r="O29" s="185">
        <v>1</v>
      </c>
      <c r="P29" s="185">
        <v>22</v>
      </c>
    </row>
    <row r="30" spans="1:16" s="185" customFormat="1" ht="12" customHeight="1" x14ac:dyDescent="0.15">
      <c r="A30" s="185">
        <v>1</v>
      </c>
      <c r="B30" s="185">
        <v>23</v>
      </c>
      <c r="C30" s="420"/>
      <c r="D30" s="420" t="s">
        <v>684</v>
      </c>
      <c r="E30" s="450" t="s">
        <v>735</v>
      </c>
      <c r="F30" s="450"/>
      <c r="G30" s="450"/>
      <c r="H30" s="450"/>
      <c r="I30" s="208" t="s">
        <v>473</v>
      </c>
      <c r="J30" s="198">
        <v>393877</v>
      </c>
      <c r="K30" s="198">
        <v>156320</v>
      </c>
      <c r="L30" s="198">
        <v>86416</v>
      </c>
      <c r="M30" s="198">
        <v>57412</v>
      </c>
      <c r="N30" s="198">
        <f t="shared" si="0"/>
        <v>694025</v>
      </c>
      <c r="O30" s="185">
        <v>1</v>
      </c>
      <c r="P30" s="185">
        <v>23</v>
      </c>
    </row>
    <row r="31" spans="1:16" s="185" customFormat="1" ht="12" customHeight="1" x14ac:dyDescent="0.15">
      <c r="A31" s="185">
        <v>1</v>
      </c>
      <c r="B31" s="185">
        <v>24</v>
      </c>
      <c r="C31" s="420"/>
      <c r="D31" s="248"/>
      <c r="E31" s="195" t="s">
        <v>568</v>
      </c>
      <c r="F31" s="450" t="s">
        <v>358</v>
      </c>
      <c r="G31" s="450"/>
      <c r="H31" s="450"/>
      <c r="I31" s="208"/>
      <c r="J31" s="198">
        <v>322970</v>
      </c>
      <c r="K31" s="198">
        <v>85527</v>
      </c>
      <c r="L31" s="198">
        <v>54450</v>
      </c>
      <c r="M31" s="198">
        <v>34200</v>
      </c>
      <c r="N31" s="198">
        <f t="shared" si="0"/>
        <v>497147</v>
      </c>
      <c r="O31" s="185">
        <v>1</v>
      </c>
      <c r="P31" s="185">
        <v>24</v>
      </c>
    </row>
    <row r="32" spans="1:16" s="185" customFormat="1" ht="12" customHeight="1" x14ac:dyDescent="0.15">
      <c r="A32" s="185">
        <v>1</v>
      </c>
      <c r="B32" s="185">
        <v>26</v>
      </c>
      <c r="C32" s="420"/>
      <c r="D32" s="248"/>
      <c r="E32" s="195" t="s">
        <v>294</v>
      </c>
      <c r="F32" s="450" t="s">
        <v>556</v>
      </c>
      <c r="G32" s="450"/>
      <c r="H32" s="450"/>
      <c r="I32" s="208"/>
      <c r="J32" s="198">
        <v>47262</v>
      </c>
      <c r="K32" s="198">
        <v>14685</v>
      </c>
      <c r="L32" s="198">
        <v>31393</v>
      </c>
      <c r="M32" s="198">
        <v>22703</v>
      </c>
      <c r="N32" s="198">
        <f t="shared" si="0"/>
        <v>116043</v>
      </c>
      <c r="O32" s="185">
        <v>1</v>
      </c>
      <c r="P32" s="185">
        <v>26</v>
      </c>
    </row>
    <row r="33" spans="1:16" s="185" customFormat="1" ht="12" customHeight="1" x14ac:dyDescent="0.15">
      <c r="A33" s="185">
        <v>1</v>
      </c>
      <c r="B33" s="185">
        <v>27</v>
      </c>
      <c r="C33" s="420"/>
      <c r="D33" s="248"/>
      <c r="E33" s="195" t="s">
        <v>295</v>
      </c>
      <c r="F33" s="450" t="s">
        <v>736</v>
      </c>
      <c r="G33" s="450"/>
      <c r="H33" s="450"/>
      <c r="I33" s="208"/>
      <c r="J33" s="198"/>
      <c r="K33" s="198"/>
      <c r="L33" s="198"/>
      <c r="M33" s="198"/>
      <c r="N33" s="198">
        <f t="shared" si="0"/>
        <v>0</v>
      </c>
      <c r="O33" s="185">
        <v>1</v>
      </c>
      <c r="P33" s="185">
        <v>27</v>
      </c>
    </row>
    <row r="34" spans="1:16" s="185" customFormat="1" ht="12" customHeight="1" x14ac:dyDescent="0.15">
      <c r="A34" s="185">
        <v>1</v>
      </c>
      <c r="B34" s="185">
        <v>28</v>
      </c>
      <c r="C34" s="420"/>
      <c r="D34" s="248"/>
      <c r="E34" s="195" t="s">
        <v>296</v>
      </c>
      <c r="F34" s="450" t="s">
        <v>737</v>
      </c>
      <c r="G34" s="450"/>
      <c r="H34" s="450"/>
      <c r="I34" s="208"/>
      <c r="J34" s="198"/>
      <c r="K34" s="198"/>
      <c r="L34" s="198"/>
      <c r="M34" s="198"/>
      <c r="N34" s="198">
        <f t="shared" si="0"/>
        <v>0</v>
      </c>
      <c r="O34" s="185">
        <v>1</v>
      </c>
      <c r="P34" s="185">
        <v>28</v>
      </c>
    </row>
    <row r="35" spans="1:16" s="185" customFormat="1" ht="12" customHeight="1" x14ac:dyDescent="0.15">
      <c r="A35" s="185">
        <v>1</v>
      </c>
      <c r="B35" s="185">
        <v>29</v>
      </c>
      <c r="C35" s="420" t="s">
        <v>423</v>
      </c>
      <c r="D35" s="248"/>
      <c r="E35" s="195" t="s">
        <v>297</v>
      </c>
      <c r="F35" s="450" t="s">
        <v>359</v>
      </c>
      <c r="G35" s="450"/>
      <c r="H35" s="450"/>
      <c r="I35" s="208"/>
      <c r="J35" s="198">
        <v>19000</v>
      </c>
      <c r="K35" s="198">
        <v>50000</v>
      </c>
      <c r="L35" s="198">
        <v>0</v>
      </c>
      <c r="M35" s="198">
        <v>0</v>
      </c>
      <c r="N35" s="198">
        <f t="shared" si="0"/>
        <v>69000</v>
      </c>
      <c r="O35" s="185">
        <v>1</v>
      </c>
      <c r="P35" s="185">
        <v>29</v>
      </c>
    </row>
    <row r="36" spans="1:16" s="185" customFormat="1" ht="12" customHeight="1" x14ac:dyDescent="0.15">
      <c r="A36" s="185">
        <v>1</v>
      </c>
      <c r="B36" s="185">
        <v>30</v>
      </c>
      <c r="C36" s="420"/>
      <c r="D36" s="248"/>
      <c r="E36" s="195" t="s">
        <v>221</v>
      </c>
      <c r="F36" s="450" t="s">
        <v>290</v>
      </c>
      <c r="G36" s="450"/>
      <c r="H36" s="450"/>
      <c r="I36" s="208"/>
      <c r="J36" s="198"/>
      <c r="K36" s="198"/>
      <c r="L36" s="198"/>
      <c r="M36" s="198"/>
      <c r="N36" s="198">
        <f t="shared" si="0"/>
        <v>0</v>
      </c>
      <c r="O36" s="185">
        <v>1</v>
      </c>
      <c r="P36" s="185">
        <v>30</v>
      </c>
    </row>
    <row r="37" spans="1:16" s="185" customFormat="1" ht="12" customHeight="1" x14ac:dyDescent="0.15">
      <c r="A37" s="185">
        <v>1</v>
      </c>
      <c r="B37" s="185">
        <v>31</v>
      </c>
      <c r="C37" s="420"/>
      <c r="D37" s="248"/>
      <c r="E37" s="195" t="s">
        <v>298</v>
      </c>
      <c r="F37" s="450" t="s">
        <v>360</v>
      </c>
      <c r="G37" s="450"/>
      <c r="H37" s="450"/>
      <c r="I37" s="208"/>
      <c r="J37" s="198">
        <v>4645</v>
      </c>
      <c r="K37" s="198">
        <v>6108</v>
      </c>
      <c r="L37" s="198">
        <v>573</v>
      </c>
      <c r="M37" s="198">
        <v>509</v>
      </c>
      <c r="N37" s="198">
        <f t="shared" si="0"/>
        <v>11835</v>
      </c>
      <c r="O37" s="185">
        <v>1</v>
      </c>
      <c r="P37" s="185">
        <v>31</v>
      </c>
    </row>
    <row r="38" spans="1:16" s="185" customFormat="1" ht="12" customHeight="1" x14ac:dyDescent="0.15">
      <c r="A38" s="185">
        <v>1</v>
      </c>
      <c r="B38" s="185">
        <v>32</v>
      </c>
      <c r="C38" s="420"/>
      <c r="D38" s="211"/>
      <c r="E38" s="412" t="s">
        <v>299</v>
      </c>
      <c r="F38" s="450" t="s">
        <v>361</v>
      </c>
      <c r="G38" s="450"/>
      <c r="H38" s="450"/>
      <c r="I38" s="417"/>
      <c r="J38" s="198"/>
      <c r="K38" s="198"/>
      <c r="L38" s="198"/>
      <c r="M38" s="198"/>
      <c r="N38" s="198">
        <f t="shared" si="0"/>
        <v>0</v>
      </c>
      <c r="O38" s="185">
        <v>1</v>
      </c>
      <c r="P38" s="185">
        <v>32</v>
      </c>
    </row>
    <row r="39" spans="1:16" s="185" customFormat="1" ht="12" customHeight="1" x14ac:dyDescent="0.15">
      <c r="A39" s="185">
        <v>1</v>
      </c>
      <c r="B39" s="185">
        <v>33</v>
      </c>
      <c r="C39" s="420" t="s">
        <v>222</v>
      </c>
      <c r="D39" s="420" t="s">
        <v>738</v>
      </c>
      <c r="E39" s="450" t="s">
        <v>739</v>
      </c>
      <c r="F39" s="450"/>
      <c r="G39" s="450"/>
      <c r="H39" s="450"/>
      <c r="I39" s="208" t="s">
        <v>474</v>
      </c>
      <c r="J39" s="198">
        <v>794385</v>
      </c>
      <c r="K39" s="198">
        <v>210569</v>
      </c>
      <c r="L39" s="198">
        <v>202101</v>
      </c>
      <c r="M39" s="198">
        <v>119333</v>
      </c>
      <c r="N39" s="198">
        <f t="shared" si="0"/>
        <v>1326388</v>
      </c>
      <c r="O39" s="185">
        <v>1</v>
      </c>
      <c r="P39" s="185">
        <v>33</v>
      </c>
    </row>
    <row r="40" spans="1:16" s="185" customFormat="1" ht="12" customHeight="1" x14ac:dyDescent="0.15">
      <c r="A40" s="185">
        <v>1</v>
      </c>
      <c r="B40" s="185">
        <v>34</v>
      </c>
      <c r="C40" s="420"/>
      <c r="D40" s="248"/>
      <c r="E40" s="195" t="s">
        <v>568</v>
      </c>
      <c r="F40" s="450" t="s">
        <v>740</v>
      </c>
      <c r="G40" s="450"/>
      <c r="H40" s="450"/>
      <c r="I40" s="208"/>
      <c r="J40" s="198">
        <v>75790</v>
      </c>
      <c r="K40" s="198">
        <v>112481</v>
      </c>
      <c r="L40" s="198">
        <v>13289</v>
      </c>
      <c r="M40" s="198">
        <v>17779</v>
      </c>
      <c r="N40" s="198">
        <f t="shared" ref="N40:N71" si="1">SUM(J40:M40)</f>
        <v>219339</v>
      </c>
      <c r="O40" s="185">
        <v>1</v>
      </c>
      <c r="P40" s="185">
        <v>34</v>
      </c>
    </row>
    <row r="41" spans="1:16" s="185" customFormat="1" ht="12" customHeight="1" x14ac:dyDescent="0.15">
      <c r="A41" s="185">
        <v>1</v>
      </c>
      <c r="B41" s="185">
        <v>35</v>
      </c>
      <c r="C41" s="420"/>
      <c r="D41" s="248"/>
      <c r="E41" s="248"/>
      <c r="F41" s="249" t="s">
        <v>300</v>
      </c>
      <c r="G41" s="498" t="s">
        <v>726</v>
      </c>
      <c r="H41" s="464"/>
      <c r="I41" s="208"/>
      <c r="J41" s="198">
        <v>4834</v>
      </c>
      <c r="K41" s="198">
        <v>0</v>
      </c>
      <c r="L41" s="198">
        <v>0</v>
      </c>
      <c r="M41" s="198">
        <v>0</v>
      </c>
      <c r="N41" s="198">
        <f t="shared" si="1"/>
        <v>4834</v>
      </c>
      <c r="O41" s="185">
        <v>1</v>
      </c>
      <c r="P41" s="185">
        <v>35</v>
      </c>
    </row>
    <row r="42" spans="1:16" s="185" customFormat="1" ht="12" customHeight="1" x14ac:dyDescent="0.15">
      <c r="A42" s="185">
        <v>1</v>
      </c>
      <c r="B42" s="185">
        <v>36</v>
      </c>
      <c r="C42" s="420"/>
      <c r="D42" s="248"/>
      <c r="E42" s="211"/>
      <c r="F42" s="212" t="s">
        <v>223</v>
      </c>
      <c r="G42" s="498" t="s">
        <v>741</v>
      </c>
      <c r="H42" s="464"/>
      <c r="I42" s="417"/>
      <c r="J42" s="198">
        <v>0</v>
      </c>
      <c r="K42" s="198">
        <v>0</v>
      </c>
      <c r="L42" s="198">
        <v>0</v>
      </c>
      <c r="M42" s="198">
        <v>0</v>
      </c>
      <c r="N42" s="198">
        <f t="shared" si="1"/>
        <v>0</v>
      </c>
      <c r="O42" s="185">
        <v>1</v>
      </c>
      <c r="P42" s="185">
        <v>36</v>
      </c>
    </row>
    <row r="43" spans="1:16" s="185" customFormat="1" ht="12" customHeight="1" x14ac:dyDescent="0.15">
      <c r="A43" s="185">
        <v>1</v>
      </c>
      <c r="B43" s="185">
        <v>37</v>
      </c>
      <c r="C43" s="420" t="s">
        <v>742</v>
      </c>
      <c r="D43" s="248"/>
      <c r="E43" s="420" t="s">
        <v>224</v>
      </c>
      <c r="F43" s="498" t="s">
        <v>743</v>
      </c>
      <c r="G43" s="464"/>
      <c r="H43" s="464"/>
      <c r="I43" s="208"/>
      <c r="J43" s="198">
        <v>38000</v>
      </c>
      <c r="K43" s="198">
        <v>100018</v>
      </c>
      <c r="L43" s="198">
        <v>7064</v>
      </c>
      <c r="M43" s="198">
        <v>694</v>
      </c>
      <c r="N43" s="198">
        <f t="shared" si="1"/>
        <v>145776</v>
      </c>
      <c r="O43" s="185">
        <v>1</v>
      </c>
      <c r="P43" s="185">
        <v>37</v>
      </c>
    </row>
    <row r="44" spans="1:16" s="185" customFormat="1" ht="12" customHeight="1" x14ac:dyDescent="0.15">
      <c r="A44" s="185">
        <v>1</v>
      </c>
      <c r="B44" s="185">
        <v>38</v>
      </c>
      <c r="C44" s="420"/>
      <c r="D44" s="248"/>
      <c r="E44" s="420" t="s">
        <v>301</v>
      </c>
      <c r="F44" s="499" t="s">
        <v>1482</v>
      </c>
      <c r="G44" s="500"/>
      <c r="H44" s="500"/>
      <c r="I44" s="208"/>
      <c r="J44" s="198">
        <v>14355</v>
      </c>
      <c r="K44" s="198">
        <v>56727</v>
      </c>
      <c r="L44" s="198">
        <v>7044</v>
      </c>
      <c r="M44" s="198">
        <v>600</v>
      </c>
      <c r="N44" s="198">
        <f t="shared" si="1"/>
        <v>78726</v>
      </c>
      <c r="O44" s="185">
        <v>1</v>
      </c>
      <c r="P44" s="185">
        <v>38</v>
      </c>
    </row>
    <row r="45" spans="1:16" s="185" customFormat="1" ht="12" customHeight="1" x14ac:dyDescent="0.15">
      <c r="A45" s="185">
        <v>1</v>
      </c>
      <c r="B45" s="185">
        <v>39</v>
      </c>
      <c r="C45" s="420"/>
      <c r="D45" s="248"/>
      <c r="E45" s="420" t="s">
        <v>744</v>
      </c>
      <c r="F45" s="498" t="s">
        <v>745</v>
      </c>
      <c r="G45" s="464"/>
      <c r="H45" s="464"/>
      <c r="I45" s="208"/>
      <c r="J45" s="198">
        <v>37790</v>
      </c>
      <c r="K45" s="198">
        <v>12463</v>
      </c>
      <c r="L45" s="198">
        <v>6225</v>
      </c>
      <c r="M45" s="198">
        <v>17085</v>
      </c>
      <c r="N45" s="198">
        <f t="shared" si="1"/>
        <v>73563</v>
      </c>
      <c r="O45" s="185">
        <v>1</v>
      </c>
      <c r="P45" s="185">
        <v>39</v>
      </c>
    </row>
    <row r="46" spans="1:16" s="185" customFormat="1" ht="12" customHeight="1" x14ac:dyDescent="0.15">
      <c r="A46" s="185">
        <v>1</v>
      </c>
      <c r="B46" s="185">
        <v>40</v>
      </c>
      <c r="C46" s="420"/>
      <c r="D46" s="248"/>
      <c r="E46" s="412" t="s">
        <v>746</v>
      </c>
      <c r="F46" s="499" t="s">
        <v>1482</v>
      </c>
      <c r="G46" s="500"/>
      <c r="H46" s="500"/>
      <c r="I46" s="417"/>
      <c r="J46" s="198">
        <v>33245</v>
      </c>
      <c r="K46" s="198">
        <v>0</v>
      </c>
      <c r="L46" s="198">
        <v>6</v>
      </c>
      <c r="M46" s="198">
        <v>0</v>
      </c>
      <c r="N46" s="198">
        <f t="shared" si="1"/>
        <v>33251</v>
      </c>
      <c r="O46" s="185">
        <v>1</v>
      </c>
      <c r="P46" s="185">
        <v>40</v>
      </c>
    </row>
    <row r="47" spans="1:16" s="185" customFormat="1" ht="12" customHeight="1" x14ac:dyDescent="0.15">
      <c r="A47" s="185">
        <v>1</v>
      </c>
      <c r="B47" s="185">
        <v>41</v>
      </c>
      <c r="C47" s="420" t="s">
        <v>724</v>
      </c>
      <c r="D47" s="248"/>
      <c r="E47" s="248"/>
      <c r="F47" s="411" t="s">
        <v>307</v>
      </c>
      <c r="G47" s="200" t="s">
        <v>1033</v>
      </c>
      <c r="H47" s="414" t="s">
        <v>1377</v>
      </c>
      <c r="I47" s="208"/>
      <c r="J47" s="198">
        <v>47600</v>
      </c>
      <c r="K47" s="198">
        <v>0</v>
      </c>
      <c r="L47" s="198">
        <v>7050</v>
      </c>
      <c r="M47" s="198">
        <v>600</v>
      </c>
      <c r="N47" s="198">
        <f t="shared" si="1"/>
        <v>55250</v>
      </c>
      <c r="O47" s="185">
        <v>1</v>
      </c>
      <c r="P47" s="185">
        <v>41</v>
      </c>
    </row>
    <row r="48" spans="1:16" s="185" customFormat="1" ht="12" customHeight="1" x14ac:dyDescent="0.15">
      <c r="A48" s="185">
        <v>1</v>
      </c>
      <c r="B48" s="185">
        <v>42</v>
      </c>
      <c r="C48" s="420"/>
      <c r="D48" s="248"/>
      <c r="E48" s="420" t="s">
        <v>225</v>
      </c>
      <c r="F48" s="420" t="s">
        <v>747</v>
      </c>
      <c r="G48" s="202"/>
      <c r="H48" s="414" t="s">
        <v>115</v>
      </c>
      <c r="I48" s="208"/>
      <c r="J48" s="198">
        <v>0</v>
      </c>
      <c r="K48" s="198">
        <v>56727</v>
      </c>
      <c r="L48" s="198">
        <v>0</v>
      </c>
      <c r="M48" s="198">
        <v>0</v>
      </c>
      <c r="N48" s="198">
        <f t="shared" si="1"/>
        <v>56727</v>
      </c>
      <c r="O48" s="185">
        <v>1</v>
      </c>
      <c r="P48" s="185">
        <v>42</v>
      </c>
    </row>
    <row r="49" spans="1:16" s="185" customFormat="1" ht="12" customHeight="1" x14ac:dyDescent="0.15">
      <c r="A49" s="185">
        <v>1</v>
      </c>
      <c r="B49" s="185">
        <v>43</v>
      </c>
      <c r="C49" s="420"/>
      <c r="D49" s="248"/>
      <c r="E49" s="420" t="s">
        <v>308</v>
      </c>
      <c r="F49" s="412" t="s">
        <v>748</v>
      </c>
      <c r="G49" s="204" t="s">
        <v>746</v>
      </c>
      <c r="H49" s="414" t="s">
        <v>749</v>
      </c>
      <c r="I49" s="208"/>
      <c r="J49" s="198">
        <v>0</v>
      </c>
      <c r="K49" s="198">
        <v>0</v>
      </c>
      <c r="L49" s="198">
        <v>0</v>
      </c>
      <c r="M49" s="198">
        <v>0</v>
      </c>
      <c r="N49" s="198">
        <f t="shared" si="1"/>
        <v>0</v>
      </c>
      <c r="O49" s="185">
        <v>1</v>
      </c>
      <c r="P49" s="185">
        <v>43</v>
      </c>
    </row>
    <row r="50" spans="1:16" s="185" customFormat="1" ht="12" customHeight="1" x14ac:dyDescent="0.15">
      <c r="A50" s="185">
        <v>1</v>
      </c>
      <c r="B50" s="185">
        <v>44</v>
      </c>
      <c r="C50" s="420"/>
      <c r="D50" s="248"/>
      <c r="E50" s="420" t="s">
        <v>750</v>
      </c>
      <c r="F50" s="498" t="s">
        <v>751</v>
      </c>
      <c r="G50" s="464"/>
      <c r="H50" s="464"/>
      <c r="I50" s="208"/>
      <c r="J50" s="198">
        <v>19000</v>
      </c>
      <c r="K50" s="198">
        <v>50000</v>
      </c>
      <c r="L50" s="198">
        <v>0</v>
      </c>
      <c r="M50" s="198">
        <v>0</v>
      </c>
      <c r="N50" s="198">
        <f t="shared" si="1"/>
        <v>69000</v>
      </c>
      <c r="O50" s="185">
        <v>1</v>
      </c>
      <c r="P50" s="185">
        <v>44</v>
      </c>
    </row>
    <row r="51" spans="1:16" s="185" customFormat="1" ht="12" customHeight="1" x14ac:dyDescent="0.15">
      <c r="A51" s="185">
        <v>1</v>
      </c>
      <c r="B51" s="185">
        <v>45</v>
      </c>
      <c r="C51" s="420"/>
      <c r="D51" s="248"/>
      <c r="E51" s="420" t="s">
        <v>752</v>
      </c>
      <c r="F51" s="498" t="s">
        <v>753</v>
      </c>
      <c r="G51" s="464"/>
      <c r="H51" s="464"/>
      <c r="I51" s="208"/>
      <c r="J51" s="198">
        <v>0</v>
      </c>
      <c r="K51" s="198">
        <v>0</v>
      </c>
      <c r="L51" s="198">
        <v>0</v>
      </c>
      <c r="M51" s="198">
        <v>0</v>
      </c>
      <c r="N51" s="198">
        <f t="shared" si="1"/>
        <v>0</v>
      </c>
      <c r="O51" s="185">
        <v>1</v>
      </c>
      <c r="P51" s="185">
        <v>45</v>
      </c>
    </row>
    <row r="52" spans="1:16" s="185" customFormat="1" ht="12" customHeight="1" x14ac:dyDescent="0.15">
      <c r="A52" s="185">
        <v>1</v>
      </c>
      <c r="B52" s="185">
        <v>46</v>
      </c>
      <c r="C52" s="420" t="s">
        <v>540</v>
      </c>
      <c r="D52" s="248"/>
      <c r="E52" s="420" t="s">
        <v>302</v>
      </c>
      <c r="F52" s="498" t="s">
        <v>360</v>
      </c>
      <c r="G52" s="464"/>
      <c r="H52" s="464"/>
      <c r="I52" s="208"/>
      <c r="J52" s="198">
        <v>4645</v>
      </c>
      <c r="K52" s="198">
        <v>5754</v>
      </c>
      <c r="L52" s="198">
        <v>573</v>
      </c>
      <c r="M52" s="198">
        <v>509</v>
      </c>
      <c r="N52" s="198">
        <f t="shared" si="1"/>
        <v>11481</v>
      </c>
      <c r="O52" s="185">
        <v>1</v>
      </c>
      <c r="P52" s="185">
        <v>46</v>
      </c>
    </row>
    <row r="53" spans="1:16" s="185" customFormat="1" ht="12" customHeight="1" x14ac:dyDescent="0.15">
      <c r="A53" s="185">
        <v>1</v>
      </c>
      <c r="B53" s="185">
        <v>47</v>
      </c>
      <c r="C53" s="420"/>
      <c r="D53" s="248"/>
      <c r="E53" s="420" t="s">
        <v>746</v>
      </c>
      <c r="F53" s="498" t="s">
        <v>754</v>
      </c>
      <c r="G53" s="464"/>
      <c r="H53" s="464"/>
      <c r="I53" s="208"/>
      <c r="J53" s="198">
        <v>0</v>
      </c>
      <c r="K53" s="198">
        <v>0</v>
      </c>
      <c r="L53" s="198">
        <v>5646</v>
      </c>
      <c r="M53" s="198">
        <v>16670</v>
      </c>
      <c r="N53" s="198">
        <f t="shared" si="1"/>
        <v>22316</v>
      </c>
      <c r="O53" s="185">
        <v>1</v>
      </c>
      <c r="P53" s="185">
        <v>47</v>
      </c>
    </row>
    <row r="54" spans="1:16" s="185" customFormat="1" ht="12" customHeight="1" x14ac:dyDescent="0.15">
      <c r="A54" s="185">
        <v>1</v>
      </c>
      <c r="B54" s="185">
        <v>48</v>
      </c>
      <c r="C54" s="420"/>
      <c r="D54" s="248"/>
      <c r="E54" s="211"/>
      <c r="F54" s="498" t="s">
        <v>362</v>
      </c>
      <c r="G54" s="464"/>
      <c r="H54" s="464"/>
      <c r="I54" s="208"/>
      <c r="J54" s="198">
        <v>4545</v>
      </c>
      <c r="K54" s="198">
        <v>0</v>
      </c>
      <c r="L54" s="198">
        <v>20</v>
      </c>
      <c r="M54" s="198">
        <v>0</v>
      </c>
      <c r="N54" s="198">
        <f t="shared" si="1"/>
        <v>4565</v>
      </c>
      <c r="O54" s="185">
        <v>1</v>
      </c>
      <c r="P54" s="185">
        <v>48</v>
      </c>
    </row>
    <row r="55" spans="1:16" s="185" customFormat="1" ht="12" customHeight="1" x14ac:dyDescent="0.15">
      <c r="A55" s="185">
        <v>1</v>
      </c>
      <c r="B55" s="185">
        <v>49</v>
      </c>
      <c r="C55" s="420"/>
      <c r="D55" s="248"/>
      <c r="E55" s="195" t="s">
        <v>293</v>
      </c>
      <c r="F55" s="450" t="s">
        <v>363</v>
      </c>
      <c r="G55" s="450"/>
      <c r="H55" s="450"/>
      <c r="I55" s="208" t="s">
        <v>475</v>
      </c>
      <c r="J55" s="198">
        <v>718595</v>
      </c>
      <c r="K55" s="198">
        <v>98088</v>
      </c>
      <c r="L55" s="198">
        <v>188812</v>
      </c>
      <c r="M55" s="198">
        <v>101554</v>
      </c>
      <c r="N55" s="198">
        <f t="shared" si="1"/>
        <v>1107049</v>
      </c>
      <c r="O55" s="185">
        <v>1</v>
      </c>
      <c r="P55" s="185">
        <v>49</v>
      </c>
    </row>
    <row r="56" spans="1:16" s="185" customFormat="1" ht="12" customHeight="1" x14ac:dyDescent="0.15">
      <c r="A56" s="185">
        <v>1</v>
      </c>
      <c r="B56" s="185">
        <v>50</v>
      </c>
      <c r="C56" s="420"/>
      <c r="D56" s="248"/>
      <c r="E56" s="473" t="s">
        <v>616</v>
      </c>
      <c r="F56" s="501" t="s">
        <v>755</v>
      </c>
      <c r="G56" s="502"/>
      <c r="H56" s="502"/>
      <c r="I56" s="208"/>
      <c r="J56" s="198"/>
      <c r="K56" s="198"/>
      <c r="L56" s="198"/>
      <c r="M56" s="198"/>
      <c r="N56" s="198">
        <f t="shared" si="1"/>
        <v>0</v>
      </c>
      <c r="O56" s="185">
        <v>1</v>
      </c>
      <c r="P56" s="185">
        <v>50</v>
      </c>
    </row>
    <row r="57" spans="1:16" s="185" customFormat="1" ht="12" customHeight="1" x14ac:dyDescent="0.15">
      <c r="A57" s="185">
        <v>1</v>
      </c>
      <c r="B57" s="185">
        <v>51</v>
      </c>
      <c r="C57" s="420" t="s">
        <v>731</v>
      </c>
      <c r="D57" s="248"/>
      <c r="E57" s="474"/>
      <c r="F57" s="501" t="s">
        <v>311</v>
      </c>
      <c r="G57" s="502"/>
      <c r="H57" s="502"/>
      <c r="I57" s="208"/>
      <c r="J57" s="198"/>
      <c r="K57" s="198"/>
      <c r="L57" s="198"/>
      <c r="M57" s="198"/>
      <c r="N57" s="198">
        <f t="shared" si="1"/>
        <v>0</v>
      </c>
      <c r="O57" s="185">
        <v>1</v>
      </c>
      <c r="P57" s="185">
        <v>51</v>
      </c>
    </row>
    <row r="58" spans="1:16" s="185" customFormat="1" ht="12" customHeight="1" x14ac:dyDescent="0.15">
      <c r="A58" s="185">
        <v>1</v>
      </c>
      <c r="B58" s="185">
        <v>52</v>
      </c>
      <c r="C58" s="420"/>
      <c r="D58" s="248"/>
      <c r="E58" s="475"/>
      <c r="F58" s="503" t="s">
        <v>756</v>
      </c>
      <c r="G58" s="504"/>
      <c r="H58" s="504"/>
      <c r="I58" s="208"/>
      <c r="J58" s="198"/>
      <c r="K58" s="198"/>
      <c r="L58" s="198"/>
      <c r="M58" s="198"/>
      <c r="N58" s="198">
        <f t="shared" si="1"/>
        <v>0</v>
      </c>
      <c r="O58" s="185">
        <v>1</v>
      </c>
      <c r="P58" s="185">
        <v>52</v>
      </c>
    </row>
    <row r="59" spans="1:16" s="185" customFormat="1" ht="12" customHeight="1" x14ac:dyDescent="0.15">
      <c r="A59" s="185">
        <v>1</v>
      </c>
      <c r="B59" s="185">
        <v>53</v>
      </c>
      <c r="C59" s="420"/>
      <c r="D59" s="248"/>
      <c r="E59" s="195" t="s">
        <v>309</v>
      </c>
      <c r="F59" s="450" t="s">
        <v>310</v>
      </c>
      <c r="G59" s="450"/>
      <c r="H59" s="450"/>
      <c r="I59" s="208"/>
      <c r="J59" s="198"/>
      <c r="K59" s="198"/>
      <c r="L59" s="198"/>
      <c r="M59" s="198"/>
      <c r="N59" s="198">
        <f t="shared" si="1"/>
        <v>0</v>
      </c>
      <c r="O59" s="185">
        <v>1</v>
      </c>
      <c r="P59" s="185">
        <v>53</v>
      </c>
    </row>
    <row r="60" spans="1:16" s="185" customFormat="1" ht="12" customHeight="1" x14ac:dyDescent="0.15">
      <c r="A60" s="185">
        <v>1</v>
      </c>
      <c r="B60" s="185">
        <v>54</v>
      </c>
      <c r="C60" s="420"/>
      <c r="D60" s="248"/>
      <c r="E60" s="195" t="s">
        <v>295</v>
      </c>
      <c r="F60" s="450" t="s">
        <v>364</v>
      </c>
      <c r="G60" s="450"/>
      <c r="H60" s="450"/>
      <c r="I60" s="208"/>
      <c r="J60" s="198"/>
      <c r="K60" s="198"/>
      <c r="L60" s="198"/>
      <c r="M60" s="198"/>
      <c r="N60" s="198">
        <f t="shared" si="1"/>
        <v>0</v>
      </c>
      <c r="O60" s="185">
        <v>1</v>
      </c>
      <c r="P60" s="185">
        <v>54</v>
      </c>
    </row>
    <row r="61" spans="1:16" s="185" customFormat="1" ht="12" customHeight="1" x14ac:dyDescent="0.15">
      <c r="A61" s="185">
        <v>1</v>
      </c>
      <c r="B61" s="185">
        <v>55</v>
      </c>
      <c r="C61" s="420"/>
      <c r="D61" s="211"/>
      <c r="E61" s="412" t="s">
        <v>296</v>
      </c>
      <c r="F61" s="450" t="s">
        <v>362</v>
      </c>
      <c r="G61" s="450"/>
      <c r="H61" s="450"/>
      <c r="I61" s="417"/>
      <c r="J61" s="198"/>
      <c r="K61" s="198"/>
      <c r="L61" s="198"/>
      <c r="M61" s="198"/>
      <c r="N61" s="198">
        <f t="shared" si="1"/>
        <v>0</v>
      </c>
      <c r="O61" s="185">
        <v>1</v>
      </c>
      <c r="P61" s="185">
        <v>55</v>
      </c>
    </row>
    <row r="62" spans="1:16" s="185" customFormat="1" ht="12" customHeight="1" x14ac:dyDescent="0.15">
      <c r="A62" s="185">
        <v>1</v>
      </c>
      <c r="B62" s="185">
        <v>56</v>
      </c>
      <c r="C62" s="412"/>
      <c r="D62" s="412" t="s">
        <v>734</v>
      </c>
      <c r="E62" s="450" t="s">
        <v>484</v>
      </c>
      <c r="F62" s="450"/>
      <c r="G62" s="450"/>
      <c r="H62" s="450"/>
      <c r="I62" s="417" t="s">
        <v>476</v>
      </c>
      <c r="J62" s="198">
        <v>-400508</v>
      </c>
      <c r="K62" s="198">
        <v>-54249</v>
      </c>
      <c r="L62" s="198">
        <v>-115685</v>
      </c>
      <c r="M62" s="198">
        <v>-61921</v>
      </c>
      <c r="N62" s="199">
        <f t="shared" si="1"/>
        <v>-632363</v>
      </c>
      <c r="O62" s="185">
        <v>1</v>
      </c>
      <c r="P62" s="185">
        <v>56</v>
      </c>
    </row>
    <row r="63" spans="1:16" s="185" customFormat="1" ht="12" customHeight="1" x14ac:dyDescent="0.15">
      <c r="A63" s="185">
        <v>1</v>
      </c>
      <c r="B63" s="185">
        <v>57</v>
      </c>
      <c r="C63" s="195" t="s">
        <v>424</v>
      </c>
      <c r="D63" s="450" t="s">
        <v>485</v>
      </c>
      <c r="E63" s="450"/>
      <c r="F63" s="450"/>
      <c r="G63" s="450"/>
      <c r="H63" s="450"/>
      <c r="I63" s="208" t="s">
        <v>477</v>
      </c>
      <c r="J63" s="198">
        <v>-884</v>
      </c>
      <c r="K63" s="198">
        <v>80</v>
      </c>
      <c r="L63" s="198">
        <v>-14835</v>
      </c>
      <c r="M63" s="198">
        <v>-3396</v>
      </c>
      <c r="N63" s="198">
        <f t="shared" si="1"/>
        <v>-19035</v>
      </c>
      <c r="O63" s="185">
        <v>1</v>
      </c>
      <c r="P63" s="185">
        <v>57</v>
      </c>
    </row>
    <row r="64" spans="1:16" s="185" customFormat="1" ht="12" customHeight="1" x14ac:dyDescent="0.15">
      <c r="A64" s="185">
        <v>1</v>
      </c>
      <c r="B64" s="185">
        <v>58</v>
      </c>
      <c r="C64" s="195" t="s">
        <v>425</v>
      </c>
      <c r="D64" s="450" t="s">
        <v>365</v>
      </c>
      <c r="E64" s="450"/>
      <c r="F64" s="450"/>
      <c r="G64" s="450"/>
      <c r="H64" s="450"/>
      <c r="I64" s="208" t="s">
        <v>478</v>
      </c>
      <c r="J64" s="198"/>
      <c r="K64" s="198"/>
      <c r="L64" s="198"/>
      <c r="M64" s="198"/>
      <c r="N64" s="198">
        <f t="shared" si="1"/>
        <v>0</v>
      </c>
      <c r="O64" s="185">
        <v>1</v>
      </c>
      <c r="P64" s="185">
        <v>58</v>
      </c>
    </row>
    <row r="65" spans="1:16" s="185" customFormat="1" ht="12" customHeight="1" x14ac:dyDescent="0.15">
      <c r="A65" s="185">
        <v>1</v>
      </c>
      <c r="B65" s="185">
        <v>59</v>
      </c>
      <c r="C65" s="420" t="s">
        <v>426</v>
      </c>
      <c r="D65" s="450" t="s">
        <v>757</v>
      </c>
      <c r="E65" s="450"/>
      <c r="F65" s="450"/>
      <c r="G65" s="450"/>
      <c r="H65" s="450"/>
      <c r="I65" s="208" t="s">
        <v>479</v>
      </c>
      <c r="J65" s="198">
        <v>32546</v>
      </c>
      <c r="K65" s="198">
        <v>54</v>
      </c>
      <c r="L65" s="198">
        <v>10181</v>
      </c>
      <c r="M65" s="198">
        <v>9873</v>
      </c>
      <c r="N65" s="198">
        <f t="shared" si="1"/>
        <v>52654</v>
      </c>
      <c r="O65" s="185">
        <v>1</v>
      </c>
      <c r="P65" s="185">
        <v>59</v>
      </c>
    </row>
    <row r="66" spans="1:16" s="185" customFormat="1" ht="12" customHeight="1" x14ac:dyDescent="0.15">
      <c r="A66" s="185">
        <v>1</v>
      </c>
      <c r="B66" s="185">
        <v>60</v>
      </c>
      <c r="C66" s="412"/>
      <c r="D66" s="211"/>
      <c r="E66" s="450" t="s">
        <v>758</v>
      </c>
      <c r="F66" s="464"/>
      <c r="G66" s="464"/>
      <c r="H66" s="464"/>
      <c r="I66" s="417"/>
      <c r="J66" s="198"/>
      <c r="K66" s="198"/>
      <c r="L66" s="198"/>
      <c r="M66" s="198"/>
      <c r="N66" s="198">
        <f t="shared" si="1"/>
        <v>0</v>
      </c>
      <c r="O66" s="185">
        <v>1</v>
      </c>
      <c r="P66" s="185">
        <v>60</v>
      </c>
    </row>
    <row r="67" spans="1:16" s="185" customFormat="1" ht="12" customHeight="1" x14ac:dyDescent="0.15">
      <c r="A67" s="185">
        <v>2</v>
      </c>
      <c r="B67" s="264">
        <v>1</v>
      </c>
      <c r="C67" s="195" t="s">
        <v>427</v>
      </c>
      <c r="D67" s="450" t="s">
        <v>759</v>
      </c>
      <c r="E67" s="450"/>
      <c r="F67" s="450"/>
      <c r="G67" s="450"/>
      <c r="H67" s="450"/>
      <c r="I67" s="208" t="s">
        <v>480</v>
      </c>
      <c r="J67" s="198"/>
      <c r="K67" s="198"/>
      <c r="L67" s="198"/>
      <c r="M67" s="198"/>
      <c r="N67" s="198">
        <f t="shared" si="1"/>
        <v>0</v>
      </c>
      <c r="O67" s="185">
        <v>2</v>
      </c>
      <c r="P67" s="185">
        <v>1</v>
      </c>
    </row>
    <row r="68" spans="1:16" s="185" customFormat="1" ht="12" customHeight="1" x14ac:dyDescent="0.15">
      <c r="A68" s="185">
        <v>2</v>
      </c>
      <c r="B68" s="185">
        <v>2</v>
      </c>
      <c r="C68" s="195" t="s">
        <v>428</v>
      </c>
      <c r="D68" s="504" t="s">
        <v>487</v>
      </c>
      <c r="E68" s="504"/>
      <c r="F68" s="504"/>
      <c r="G68" s="504"/>
      <c r="H68" s="504"/>
      <c r="I68" s="208" t="s">
        <v>481</v>
      </c>
      <c r="J68" s="198">
        <v>31662</v>
      </c>
      <c r="K68" s="198">
        <v>134</v>
      </c>
      <c r="L68" s="198">
        <v>4746</v>
      </c>
      <c r="M68" s="198">
        <v>6477</v>
      </c>
      <c r="N68" s="198">
        <f t="shared" si="1"/>
        <v>43019</v>
      </c>
      <c r="O68" s="185">
        <v>2</v>
      </c>
      <c r="P68" s="185">
        <v>2</v>
      </c>
    </row>
    <row r="69" spans="1:16" s="185" customFormat="1" ht="12" customHeight="1" x14ac:dyDescent="0.15">
      <c r="A69" s="185">
        <v>2</v>
      </c>
      <c r="B69" s="185">
        <v>3</v>
      </c>
      <c r="C69" s="420" t="s">
        <v>429</v>
      </c>
      <c r="D69" s="450" t="s">
        <v>760</v>
      </c>
      <c r="E69" s="450"/>
      <c r="F69" s="450"/>
      <c r="G69" s="450"/>
      <c r="H69" s="450"/>
      <c r="I69" s="208"/>
      <c r="J69" s="198">
        <v>19800</v>
      </c>
      <c r="K69" s="198">
        <v>15030</v>
      </c>
      <c r="L69" s="198">
        <v>2750</v>
      </c>
      <c r="M69" s="198">
        <v>400</v>
      </c>
      <c r="N69" s="198">
        <f t="shared" si="1"/>
        <v>37980</v>
      </c>
      <c r="O69" s="185">
        <v>2</v>
      </c>
      <c r="P69" s="185">
        <v>3</v>
      </c>
    </row>
    <row r="70" spans="1:16" s="185" customFormat="1" ht="12" customHeight="1" x14ac:dyDescent="0.15">
      <c r="A70" s="185">
        <v>2</v>
      </c>
      <c r="B70" s="185">
        <v>4</v>
      </c>
      <c r="C70" s="420"/>
      <c r="D70" s="473" t="s">
        <v>80</v>
      </c>
      <c r="E70" s="498" t="s">
        <v>761</v>
      </c>
      <c r="F70" s="464"/>
      <c r="G70" s="464"/>
      <c r="H70" s="464"/>
      <c r="I70" s="208"/>
      <c r="J70" s="198">
        <v>8800</v>
      </c>
      <c r="K70" s="198">
        <v>0</v>
      </c>
      <c r="L70" s="198">
        <v>0</v>
      </c>
      <c r="M70" s="198">
        <v>0</v>
      </c>
      <c r="N70" s="198">
        <f t="shared" si="1"/>
        <v>8800</v>
      </c>
      <c r="O70" s="185">
        <v>2</v>
      </c>
      <c r="P70" s="185">
        <v>4</v>
      </c>
    </row>
    <row r="71" spans="1:16" s="185" customFormat="1" ht="12" customHeight="1" x14ac:dyDescent="0.15">
      <c r="A71" s="185">
        <v>2</v>
      </c>
      <c r="B71" s="185">
        <v>5</v>
      </c>
      <c r="C71" s="420"/>
      <c r="D71" s="474"/>
      <c r="E71" s="498" t="s">
        <v>358</v>
      </c>
      <c r="F71" s="464"/>
      <c r="G71" s="464"/>
      <c r="H71" s="464"/>
      <c r="I71" s="208"/>
      <c r="J71" s="198">
        <v>11000</v>
      </c>
      <c r="K71" s="198">
        <v>15030</v>
      </c>
      <c r="L71" s="198">
        <v>2750</v>
      </c>
      <c r="M71" s="198">
        <v>400</v>
      </c>
      <c r="N71" s="198">
        <f t="shared" si="1"/>
        <v>29180</v>
      </c>
      <c r="O71" s="185">
        <v>2</v>
      </c>
      <c r="P71" s="185">
        <v>5</v>
      </c>
    </row>
    <row r="72" spans="1:16" s="185" customFormat="1" ht="12" customHeight="1" x14ac:dyDescent="0.15">
      <c r="A72" s="185">
        <v>2</v>
      </c>
      <c r="B72" s="185">
        <v>6</v>
      </c>
      <c r="C72" s="412"/>
      <c r="D72" s="475"/>
      <c r="E72" s="498" t="s">
        <v>749</v>
      </c>
      <c r="F72" s="464"/>
      <c r="G72" s="464"/>
      <c r="H72" s="464"/>
      <c r="I72" s="417"/>
      <c r="J72" s="198">
        <v>0</v>
      </c>
      <c r="K72" s="198">
        <v>0</v>
      </c>
      <c r="L72" s="198">
        <v>0</v>
      </c>
      <c r="M72" s="198">
        <v>0</v>
      </c>
      <c r="N72" s="198">
        <f t="shared" ref="N72:N75" si="2">SUM(J72:M72)</f>
        <v>0</v>
      </c>
      <c r="O72" s="185">
        <v>2</v>
      </c>
      <c r="P72" s="185">
        <v>6</v>
      </c>
    </row>
    <row r="73" spans="1:16" s="185" customFormat="1" ht="12" customHeight="1" x14ac:dyDescent="0.15">
      <c r="A73" s="185">
        <v>2</v>
      </c>
      <c r="B73" s="185">
        <v>7</v>
      </c>
      <c r="C73" s="195" t="s">
        <v>440</v>
      </c>
      <c r="D73" s="450" t="s">
        <v>762</v>
      </c>
      <c r="E73" s="450"/>
      <c r="F73" s="450"/>
      <c r="G73" s="450"/>
      <c r="H73" s="450"/>
      <c r="I73" s="208" t="s">
        <v>482</v>
      </c>
      <c r="J73" s="198">
        <v>28050</v>
      </c>
      <c r="K73" s="198">
        <v>107</v>
      </c>
      <c r="L73" s="198">
        <v>42</v>
      </c>
      <c r="M73" s="198">
        <v>81</v>
      </c>
      <c r="N73" s="198">
        <f t="shared" si="2"/>
        <v>28280</v>
      </c>
      <c r="O73" s="185">
        <v>2</v>
      </c>
      <c r="P73" s="185">
        <v>7</v>
      </c>
    </row>
    <row r="74" spans="1:16" s="185" customFormat="1" ht="12" customHeight="1" x14ac:dyDescent="0.15">
      <c r="A74" s="185">
        <v>2</v>
      </c>
      <c r="B74" s="185">
        <v>8</v>
      </c>
      <c r="C74" s="420" t="s">
        <v>441</v>
      </c>
      <c r="D74" s="456" t="s">
        <v>763</v>
      </c>
      <c r="E74" s="510"/>
      <c r="F74" s="510"/>
      <c r="G74" s="511"/>
      <c r="H74" s="291" t="s">
        <v>764</v>
      </c>
      <c r="I74" s="239"/>
      <c r="J74" s="198">
        <v>3612</v>
      </c>
      <c r="K74" s="198">
        <v>27</v>
      </c>
      <c r="L74" s="198">
        <v>4704</v>
      </c>
      <c r="M74" s="198">
        <v>6396</v>
      </c>
      <c r="N74" s="198">
        <f t="shared" si="2"/>
        <v>14739</v>
      </c>
      <c r="O74" s="185">
        <v>2</v>
      </c>
      <c r="P74" s="185">
        <v>8</v>
      </c>
    </row>
    <row r="75" spans="1:16" s="185" customFormat="1" ht="12" customHeight="1" x14ac:dyDescent="0.15">
      <c r="A75" s="185">
        <v>2</v>
      </c>
      <c r="B75" s="185">
        <v>9</v>
      </c>
      <c r="C75" s="412"/>
      <c r="D75" s="507" t="s">
        <v>486</v>
      </c>
      <c r="E75" s="508"/>
      <c r="F75" s="508"/>
      <c r="G75" s="509"/>
      <c r="H75" s="291" t="s">
        <v>617</v>
      </c>
      <c r="I75" s="418"/>
      <c r="J75" s="198">
        <v>0</v>
      </c>
      <c r="K75" s="198">
        <v>0</v>
      </c>
      <c r="L75" s="198">
        <v>0</v>
      </c>
      <c r="M75" s="198">
        <v>0</v>
      </c>
      <c r="N75" s="198">
        <f t="shared" si="2"/>
        <v>0</v>
      </c>
      <c r="O75" s="185">
        <v>2</v>
      </c>
      <c r="P75" s="185">
        <v>9</v>
      </c>
    </row>
    <row r="76" spans="1:16" ht="12" customHeight="1" x14ac:dyDescent="0.15"/>
  </sheetData>
  <mergeCells count="66">
    <mergeCell ref="E62:H62"/>
    <mergeCell ref="D1:G1"/>
    <mergeCell ref="D75:G75"/>
    <mergeCell ref="E71:H71"/>
    <mergeCell ref="E72:H72"/>
    <mergeCell ref="D73:H73"/>
    <mergeCell ref="D74:G74"/>
    <mergeCell ref="D67:H67"/>
    <mergeCell ref="D68:H68"/>
    <mergeCell ref="D69:H69"/>
    <mergeCell ref="E70:H70"/>
    <mergeCell ref="D63:H63"/>
    <mergeCell ref="D64:H64"/>
    <mergeCell ref="D65:H65"/>
    <mergeCell ref="E66:H66"/>
    <mergeCell ref="D70:D72"/>
    <mergeCell ref="F60:H60"/>
    <mergeCell ref="F61:H61"/>
    <mergeCell ref="F56:H56"/>
    <mergeCell ref="F57:H57"/>
    <mergeCell ref="F58:H58"/>
    <mergeCell ref="F59:H59"/>
    <mergeCell ref="F44:H44"/>
    <mergeCell ref="F45:H45"/>
    <mergeCell ref="F46:H46"/>
    <mergeCell ref="E56:E58"/>
    <mergeCell ref="F50:H50"/>
    <mergeCell ref="F51:H51"/>
    <mergeCell ref="F52:H52"/>
    <mergeCell ref="F53:H53"/>
    <mergeCell ref="F54:H54"/>
    <mergeCell ref="F55:H55"/>
    <mergeCell ref="E39:H39"/>
    <mergeCell ref="F40:H40"/>
    <mergeCell ref="G41:H41"/>
    <mergeCell ref="G42:H42"/>
    <mergeCell ref="F43:H43"/>
    <mergeCell ref="F34:H34"/>
    <mergeCell ref="F35:H35"/>
    <mergeCell ref="F36:H36"/>
    <mergeCell ref="F37:H37"/>
    <mergeCell ref="F38:H38"/>
    <mergeCell ref="E29:H29"/>
    <mergeCell ref="E30:H30"/>
    <mergeCell ref="F31:H31"/>
    <mergeCell ref="F32:H32"/>
    <mergeCell ref="F33:H33"/>
    <mergeCell ref="G23:H23"/>
    <mergeCell ref="F24:H24"/>
    <mergeCell ref="G25:H25"/>
    <mergeCell ref="G28:H28"/>
    <mergeCell ref="G17:H17"/>
    <mergeCell ref="G18:H18"/>
    <mergeCell ref="F20:H20"/>
    <mergeCell ref="G21:H21"/>
    <mergeCell ref="E19:H19"/>
    <mergeCell ref="G22:H22"/>
    <mergeCell ref="G16:H16"/>
    <mergeCell ref="G12:H12"/>
    <mergeCell ref="G13:H13"/>
    <mergeCell ref="F14:H14"/>
    <mergeCell ref="G15:H15"/>
    <mergeCell ref="E8:H8"/>
    <mergeCell ref="F9:H9"/>
    <mergeCell ref="G10:H10"/>
    <mergeCell ref="G11:H11"/>
  </mergeCells>
  <phoneticPr fontId="2"/>
  <pageMargins left="0.78740157480314965" right="0.78740157480314965" top="0.78740157480314965" bottom="0.39370078740157483" header="0.19685039370078741" footer="0.19685039370078741"/>
  <pageSetup paperSize="9" scale="91" fitToWidth="0" pageOrder="overThenDown"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O85"/>
  <sheetViews>
    <sheetView showZeros="0" view="pageBreakPreview" zoomScale="120" zoomScaleNormal="40" zoomScaleSheetLayoutView="120" workbookViewId="0">
      <pane xSplit="8" topLeftCell="I1" activePane="topRight" state="frozen"/>
      <selection activeCell="I2" sqref="I2"/>
      <selection pane="topRight"/>
    </sheetView>
  </sheetViews>
  <sheetFormatPr defaultRowHeight="12" customHeight="1" x14ac:dyDescent="0.15"/>
  <cols>
    <col min="1" max="2" width="3.125" style="224" customWidth="1"/>
    <col min="3" max="3" width="4.625" style="232" customWidth="1"/>
    <col min="4" max="5" width="3.625" style="232" customWidth="1"/>
    <col min="6" max="6" width="7.625" style="232" customWidth="1"/>
    <col min="7" max="7" width="10.625" style="232" customWidth="1"/>
    <col min="8" max="8" width="4.625" style="232" customWidth="1"/>
    <col min="9" max="9" width="9.625" style="224" customWidth="1"/>
    <col min="10" max="13" width="8" style="224" customWidth="1"/>
    <col min="14" max="15" width="3.125" style="224" customWidth="1"/>
    <col min="16" max="16384" width="9" style="224"/>
  </cols>
  <sheetData>
    <row r="1" spans="1:15" s="176" customFormat="1" ht="14.1" customHeight="1" x14ac:dyDescent="0.15">
      <c r="C1" s="178" t="s">
        <v>1405</v>
      </c>
      <c r="D1" s="461" t="s">
        <v>806</v>
      </c>
      <c r="E1" s="462"/>
      <c r="F1" s="463"/>
      <c r="M1" s="400"/>
      <c r="N1" s="179"/>
    </row>
    <row r="2" spans="1:15" s="180" customFormat="1" ht="9.9499999999999993" customHeight="1" x14ac:dyDescent="0.15">
      <c r="C2" s="181"/>
      <c r="D2" s="182"/>
      <c r="E2" s="183"/>
      <c r="F2" s="183"/>
      <c r="G2" s="183"/>
      <c r="H2" s="181"/>
    </row>
    <row r="3" spans="1:15" s="180" customFormat="1" ht="14.1" customHeight="1" x14ac:dyDescent="0.15">
      <c r="B3" s="180" t="s">
        <v>646</v>
      </c>
      <c r="C3" s="181"/>
      <c r="D3" s="181"/>
      <c r="E3" s="181"/>
      <c r="F3" s="181"/>
      <c r="G3" s="181"/>
      <c r="H3" s="181"/>
    </row>
    <row r="4" spans="1:15" s="180" customFormat="1" ht="9.9499999999999993" customHeight="1" x14ac:dyDescent="0.15">
      <c r="C4" s="181"/>
      <c r="D4" s="181"/>
      <c r="E4" s="181"/>
      <c r="F4" s="181"/>
      <c r="G4" s="181"/>
      <c r="H4" s="181"/>
    </row>
    <row r="5" spans="1:15" s="180" customFormat="1" ht="14.1" customHeight="1" x14ac:dyDescent="0.15">
      <c r="C5" s="181" t="s">
        <v>271</v>
      </c>
      <c r="D5" s="181"/>
      <c r="E5" s="181"/>
      <c r="F5" s="181"/>
      <c r="G5" s="181"/>
      <c r="H5" s="181"/>
    </row>
    <row r="6" spans="1:15" s="185" customFormat="1" ht="9.9499999999999993" customHeight="1" x14ac:dyDescent="0.15">
      <c r="C6" s="186"/>
      <c r="D6" s="186"/>
      <c r="E6" s="186"/>
      <c r="F6" s="186"/>
      <c r="G6" s="186"/>
      <c r="H6" s="186"/>
    </row>
    <row r="7" spans="1:15" ht="19.5" customHeight="1" x14ac:dyDescent="0.15">
      <c r="A7" s="188" t="s">
        <v>107</v>
      </c>
      <c r="B7" s="188" t="s">
        <v>108</v>
      </c>
      <c r="C7" s="238" t="s">
        <v>445</v>
      </c>
      <c r="D7" s="191"/>
      <c r="E7" s="191"/>
      <c r="F7" s="191"/>
      <c r="G7" s="191"/>
      <c r="H7" s="192" t="s">
        <v>449</v>
      </c>
      <c r="I7" s="193" t="s">
        <v>588</v>
      </c>
      <c r="J7" s="193" t="s">
        <v>99</v>
      </c>
      <c r="K7" s="193" t="s">
        <v>119</v>
      </c>
      <c r="L7" s="193" t="s">
        <v>100</v>
      </c>
      <c r="M7" s="193" t="s">
        <v>137</v>
      </c>
      <c r="N7" s="188" t="s">
        <v>107</v>
      </c>
      <c r="O7" s="188" t="s">
        <v>108</v>
      </c>
    </row>
    <row r="8" spans="1:15" s="185" customFormat="1" ht="12.75" customHeight="1" x14ac:dyDescent="0.15">
      <c r="A8" s="185">
        <v>2</v>
      </c>
      <c r="B8" s="264">
        <v>10</v>
      </c>
      <c r="C8" s="200" t="s">
        <v>625</v>
      </c>
      <c r="D8" s="525" t="s">
        <v>249</v>
      </c>
      <c r="E8" s="526"/>
      <c r="F8" s="526"/>
      <c r="G8" s="526"/>
      <c r="H8" s="212"/>
      <c r="I8" s="198">
        <v>80831</v>
      </c>
      <c r="J8" s="198">
        <v>112656</v>
      </c>
      <c r="K8" s="198">
        <v>17373</v>
      </c>
      <c r="L8" s="198">
        <v>26598</v>
      </c>
      <c r="M8" s="198">
        <f t="shared" ref="M8:M39" si="0">SUM(I8:L8)</f>
        <v>237458</v>
      </c>
      <c r="N8" s="264">
        <v>2</v>
      </c>
      <c r="O8" s="264">
        <v>10</v>
      </c>
    </row>
    <row r="9" spans="1:15" s="185" customFormat="1" ht="12.75" customHeight="1" x14ac:dyDescent="0.15">
      <c r="A9" s="185">
        <v>2</v>
      </c>
      <c r="B9" s="185">
        <v>11</v>
      </c>
      <c r="C9" s="202" t="s">
        <v>624</v>
      </c>
      <c r="D9" s="520" t="s">
        <v>250</v>
      </c>
      <c r="E9" s="527"/>
      <c r="F9" s="498" t="s">
        <v>366</v>
      </c>
      <c r="G9" s="464"/>
      <c r="H9" s="239"/>
      <c r="I9" s="198">
        <v>19000</v>
      </c>
      <c r="J9" s="198">
        <v>50000</v>
      </c>
      <c r="K9" s="198">
        <v>0</v>
      </c>
      <c r="L9" s="198">
        <v>0</v>
      </c>
      <c r="M9" s="198">
        <f t="shared" si="0"/>
        <v>69000</v>
      </c>
      <c r="N9" s="264">
        <v>2</v>
      </c>
      <c r="O9" s="264">
        <v>11</v>
      </c>
    </row>
    <row r="10" spans="1:15" s="185" customFormat="1" ht="12.75" customHeight="1" x14ac:dyDescent="0.15">
      <c r="A10" s="185">
        <v>2</v>
      </c>
      <c r="B10" s="185">
        <v>12</v>
      </c>
      <c r="C10" s="202" t="s">
        <v>623</v>
      </c>
      <c r="D10" s="248"/>
      <c r="E10" s="249"/>
      <c r="F10" s="498" t="s">
        <v>226</v>
      </c>
      <c r="G10" s="464"/>
      <c r="H10" s="239"/>
      <c r="I10" s="198">
        <v>0</v>
      </c>
      <c r="J10" s="198">
        <v>0</v>
      </c>
      <c r="K10" s="198">
        <v>0</v>
      </c>
      <c r="L10" s="198">
        <v>0</v>
      </c>
      <c r="M10" s="198">
        <f t="shared" si="0"/>
        <v>0</v>
      </c>
      <c r="N10" s="264">
        <v>2</v>
      </c>
      <c r="O10" s="264">
        <v>12</v>
      </c>
    </row>
    <row r="11" spans="1:15" s="185" customFormat="1" ht="12.75" customHeight="1" x14ac:dyDescent="0.15">
      <c r="A11" s="185">
        <v>2</v>
      </c>
      <c r="B11" s="185">
        <v>13</v>
      </c>
      <c r="C11" s="204" t="s">
        <v>622</v>
      </c>
      <c r="D11" s="459" t="s">
        <v>251</v>
      </c>
      <c r="E11" s="507"/>
      <c r="F11" s="498" t="s">
        <v>227</v>
      </c>
      <c r="G11" s="464"/>
      <c r="H11" s="212"/>
      <c r="I11" s="198">
        <v>61831</v>
      </c>
      <c r="J11" s="198">
        <v>62656</v>
      </c>
      <c r="K11" s="198">
        <v>17373</v>
      </c>
      <c r="L11" s="198">
        <v>26598</v>
      </c>
      <c r="M11" s="198">
        <f t="shared" si="0"/>
        <v>168458</v>
      </c>
      <c r="N11" s="264">
        <v>2</v>
      </c>
      <c r="O11" s="264">
        <v>13</v>
      </c>
    </row>
    <row r="12" spans="1:15" s="185" customFormat="1" ht="12.75" customHeight="1" x14ac:dyDescent="0.15">
      <c r="A12" s="185">
        <v>2</v>
      </c>
      <c r="B12" s="185">
        <v>14</v>
      </c>
      <c r="C12" s="420" t="s">
        <v>442</v>
      </c>
      <c r="D12" s="498" t="s">
        <v>329</v>
      </c>
      <c r="E12" s="464"/>
      <c r="F12" s="464"/>
      <c r="G12" s="464"/>
      <c r="H12" s="239"/>
      <c r="I12" s="198"/>
      <c r="J12" s="198"/>
      <c r="K12" s="198"/>
      <c r="L12" s="198"/>
      <c r="M12" s="198">
        <f t="shared" si="0"/>
        <v>0</v>
      </c>
      <c r="N12" s="264">
        <v>2</v>
      </c>
      <c r="O12" s="264">
        <v>14</v>
      </c>
    </row>
    <row r="13" spans="1:15" s="185" customFormat="1" ht="12.75" customHeight="1" x14ac:dyDescent="0.15">
      <c r="A13" s="185">
        <v>2</v>
      </c>
      <c r="B13" s="185">
        <v>15</v>
      </c>
      <c r="C13" s="202" t="s">
        <v>621</v>
      </c>
      <c r="D13" s="458" t="s">
        <v>397</v>
      </c>
      <c r="E13" s="523"/>
      <c r="F13" s="498" t="s">
        <v>312</v>
      </c>
      <c r="G13" s="464"/>
      <c r="H13" s="239"/>
      <c r="I13" s="198"/>
      <c r="J13" s="198"/>
      <c r="K13" s="198"/>
      <c r="L13" s="198"/>
      <c r="M13" s="198">
        <f t="shared" si="0"/>
        <v>0</v>
      </c>
      <c r="N13" s="264">
        <v>2</v>
      </c>
      <c r="O13" s="264">
        <v>15</v>
      </c>
    </row>
    <row r="14" spans="1:15" s="185" customFormat="1" ht="12.75" customHeight="1" x14ac:dyDescent="0.15">
      <c r="A14" s="185">
        <v>2</v>
      </c>
      <c r="B14" s="185">
        <v>16</v>
      </c>
      <c r="C14" s="202" t="s">
        <v>620</v>
      </c>
      <c r="D14" s="459" t="s">
        <v>398</v>
      </c>
      <c r="E14" s="524"/>
      <c r="F14" s="498" t="s">
        <v>313</v>
      </c>
      <c r="G14" s="464"/>
      <c r="H14" s="212"/>
      <c r="I14" s="198"/>
      <c r="J14" s="198"/>
      <c r="K14" s="198"/>
      <c r="L14" s="198"/>
      <c r="M14" s="198">
        <f t="shared" si="0"/>
        <v>0</v>
      </c>
      <c r="N14" s="264">
        <v>2</v>
      </c>
      <c r="O14" s="264">
        <v>16</v>
      </c>
    </row>
    <row r="15" spans="1:15" s="185" customFormat="1" ht="12.75" customHeight="1" x14ac:dyDescent="0.15">
      <c r="A15" s="185">
        <v>2</v>
      </c>
      <c r="B15" s="185">
        <v>17</v>
      </c>
      <c r="C15" s="202" t="s">
        <v>765</v>
      </c>
      <c r="D15" s="498" t="s">
        <v>1412</v>
      </c>
      <c r="E15" s="464"/>
      <c r="F15" s="464"/>
      <c r="G15" s="464"/>
      <c r="H15" s="208" t="s">
        <v>1413</v>
      </c>
      <c r="I15" s="198"/>
      <c r="J15" s="198"/>
      <c r="K15" s="198"/>
      <c r="L15" s="198"/>
      <c r="M15" s="198">
        <f t="shared" si="0"/>
        <v>0</v>
      </c>
      <c r="N15" s="264">
        <v>2</v>
      </c>
      <c r="O15" s="264">
        <v>17</v>
      </c>
    </row>
    <row r="16" spans="1:15" s="185" customFormat="1" ht="12.75" customHeight="1" x14ac:dyDescent="0.15">
      <c r="A16" s="185">
        <v>2</v>
      </c>
      <c r="B16" s="185">
        <v>18</v>
      </c>
      <c r="C16" s="202" t="s">
        <v>619</v>
      </c>
      <c r="D16" s="498" t="s">
        <v>1414</v>
      </c>
      <c r="E16" s="464"/>
      <c r="F16" s="464"/>
      <c r="G16" s="464"/>
      <c r="H16" s="208" t="s">
        <v>1417</v>
      </c>
      <c r="I16" s="198"/>
      <c r="J16" s="198"/>
      <c r="K16" s="198"/>
      <c r="L16" s="198"/>
      <c r="M16" s="198">
        <f t="shared" si="0"/>
        <v>0</v>
      </c>
      <c r="N16" s="264">
        <v>2</v>
      </c>
      <c r="O16" s="264">
        <v>18</v>
      </c>
    </row>
    <row r="17" spans="1:15" s="185" customFormat="1" ht="12.75" customHeight="1" x14ac:dyDescent="0.15">
      <c r="A17" s="185">
        <v>2</v>
      </c>
      <c r="B17" s="185">
        <v>19</v>
      </c>
      <c r="C17" s="204" t="s">
        <v>618</v>
      </c>
      <c r="D17" s="498" t="s">
        <v>1415</v>
      </c>
      <c r="E17" s="464"/>
      <c r="F17" s="464"/>
      <c r="G17" s="464"/>
      <c r="H17" s="417" t="s">
        <v>1418</v>
      </c>
      <c r="I17" s="198"/>
      <c r="J17" s="198"/>
      <c r="K17" s="198"/>
      <c r="L17" s="198"/>
      <c r="M17" s="198">
        <f t="shared" si="0"/>
        <v>0</v>
      </c>
      <c r="N17" s="264">
        <v>2</v>
      </c>
      <c r="O17" s="264">
        <v>19</v>
      </c>
    </row>
    <row r="18" spans="1:15" s="185" customFormat="1" ht="12.75" customHeight="1" x14ac:dyDescent="0.15">
      <c r="A18" s="185">
        <v>2</v>
      </c>
      <c r="B18" s="185">
        <v>20</v>
      </c>
      <c r="C18" s="195" t="s">
        <v>443</v>
      </c>
      <c r="D18" s="450" t="s">
        <v>252</v>
      </c>
      <c r="E18" s="450"/>
      <c r="F18" s="450"/>
      <c r="G18" s="450"/>
      <c r="H18" s="239"/>
      <c r="I18" s="198">
        <v>6885</v>
      </c>
      <c r="J18" s="198">
        <v>1915</v>
      </c>
      <c r="K18" s="198">
        <v>3068</v>
      </c>
      <c r="L18" s="198">
        <v>2830</v>
      </c>
      <c r="M18" s="198">
        <f t="shared" si="0"/>
        <v>14698</v>
      </c>
      <c r="N18" s="264">
        <v>2</v>
      </c>
      <c r="O18" s="264">
        <v>20</v>
      </c>
    </row>
    <row r="19" spans="1:15" s="185" customFormat="1" ht="12.75" customHeight="1" x14ac:dyDescent="0.15">
      <c r="A19" s="185">
        <v>2</v>
      </c>
      <c r="B19" s="185">
        <v>21</v>
      </c>
      <c r="C19" s="498" t="s">
        <v>378</v>
      </c>
      <c r="D19" s="464"/>
      <c r="E19" s="464"/>
      <c r="F19" s="464"/>
      <c r="G19" s="464"/>
      <c r="H19" s="208" t="s">
        <v>262</v>
      </c>
      <c r="I19" s="198">
        <v>0</v>
      </c>
      <c r="J19" s="198">
        <v>0</v>
      </c>
      <c r="K19" s="198">
        <v>9400</v>
      </c>
      <c r="L19" s="198">
        <v>0</v>
      </c>
      <c r="M19" s="198">
        <f t="shared" si="0"/>
        <v>9400</v>
      </c>
      <c r="N19" s="264">
        <v>2</v>
      </c>
      <c r="O19" s="264">
        <v>21</v>
      </c>
    </row>
    <row r="20" spans="1:15" s="185" customFormat="1" ht="12.75" customHeight="1" x14ac:dyDescent="0.15">
      <c r="A20" s="185">
        <v>2</v>
      </c>
      <c r="B20" s="185">
        <v>22</v>
      </c>
      <c r="C20" s="498" t="s">
        <v>766</v>
      </c>
      <c r="D20" s="464"/>
      <c r="E20" s="464"/>
      <c r="F20" s="464"/>
      <c r="G20" s="464"/>
      <c r="H20" s="208" t="s">
        <v>263</v>
      </c>
      <c r="I20" s="198">
        <v>0</v>
      </c>
      <c r="J20" s="198">
        <v>0</v>
      </c>
      <c r="K20" s="198">
        <v>0</v>
      </c>
      <c r="L20" s="198">
        <v>0</v>
      </c>
      <c r="M20" s="198">
        <f t="shared" si="0"/>
        <v>0</v>
      </c>
      <c r="N20" s="264">
        <v>2</v>
      </c>
      <c r="O20" s="264">
        <v>22</v>
      </c>
    </row>
    <row r="21" spans="1:15" s="185" customFormat="1" ht="12.75" customHeight="1" x14ac:dyDescent="0.15">
      <c r="A21" s="185">
        <v>2</v>
      </c>
      <c r="B21" s="185">
        <v>23</v>
      </c>
      <c r="C21" s="465" t="s">
        <v>1449</v>
      </c>
      <c r="D21" s="498" t="s">
        <v>253</v>
      </c>
      <c r="E21" s="464"/>
      <c r="F21" s="464"/>
      <c r="G21" s="464"/>
      <c r="H21" s="208"/>
      <c r="I21" s="198">
        <v>74858</v>
      </c>
      <c r="J21" s="198">
        <v>103700</v>
      </c>
      <c r="K21" s="198">
        <v>6219</v>
      </c>
      <c r="L21" s="198">
        <v>17085</v>
      </c>
      <c r="M21" s="198">
        <f t="shared" si="0"/>
        <v>201862</v>
      </c>
      <c r="N21" s="264">
        <v>2</v>
      </c>
      <c r="O21" s="264">
        <v>23</v>
      </c>
    </row>
    <row r="22" spans="1:15" s="185" customFormat="1" ht="12.75" customHeight="1" x14ac:dyDescent="0.15">
      <c r="A22" s="185">
        <v>2</v>
      </c>
      <c r="B22" s="185">
        <v>24</v>
      </c>
      <c r="C22" s="474"/>
      <c r="D22" s="498" t="s">
        <v>254</v>
      </c>
      <c r="E22" s="464"/>
      <c r="F22" s="464"/>
      <c r="G22" s="464"/>
      <c r="H22" s="208"/>
      <c r="I22" s="198">
        <v>0</v>
      </c>
      <c r="J22" s="198">
        <v>0</v>
      </c>
      <c r="K22" s="198">
        <v>0</v>
      </c>
      <c r="L22" s="198">
        <v>0</v>
      </c>
      <c r="M22" s="198">
        <f t="shared" si="0"/>
        <v>0</v>
      </c>
      <c r="N22" s="264">
        <v>2</v>
      </c>
      <c r="O22" s="264">
        <v>24</v>
      </c>
    </row>
    <row r="23" spans="1:15" s="185" customFormat="1" ht="12.75" customHeight="1" x14ac:dyDescent="0.15">
      <c r="A23" s="185">
        <v>2</v>
      </c>
      <c r="B23" s="185">
        <v>25</v>
      </c>
      <c r="C23" s="474"/>
      <c r="D23" s="498" t="s">
        <v>255</v>
      </c>
      <c r="E23" s="464"/>
      <c r="F23" s="464"/>
      <c r="G23" s="464"/>
      <c r="H23" s="239"/>
      <c r="I23" s="198">
        <v>932</v>
      </c>
      <c r="J23" s="198">
        <v>0</v>
      </c>
      <c r="K23" s="198">
        <v>0</v>
      </c>
      <c r="L23" s="198">
        <v>0</v>
      </c>
      <c r="M23" s="198">
        <f t="shared" si="0"/>
        <v>932</v>
      </c>
      <c r="N23" s="264">
        <v>2</v>
      </c>
      <c r="O23" s="264">
        <v>25</v>
      </c>
    </row>
    <row r="24" spans="1:15" s="185" customFormat="1" ht="12.75" customHeight="1" x14ac:dyDescent="0.15">
      <c r="A24" s="185">
        <v>2</v>
      </c>
      <c r="B24" s="185">
        <v>26</v>
      </c>
      <c r="C24" s="474"/>
      <c r="D24" s="498" t="s">
        <v>367</v>
      </c>
      <c r="E24" s="464"/>
      <c r="F24" s="464"/>
      <c r="G24" s="464"/>
      <c r="H24" s="239"/>
      <c r="I24" s="198">
        <v>0</v>
      </c>
      <c r="J24" s="198">
        <v>8781</v>
      </c>
      <c r="K24" s="198">
        <v>7070</v>
      </c>
      <c r="L24" s="198">
        <v>694</v>
      </c>
      <c r="M24" s="198">
        <f t="shared" si="0"/>
        <v>16545</v>
      </c>
      <c r="N24" s="264">
        <v>2</v>
      </c>
      <c r="O24" s="264">
        <v>26</v>
      </c>
    </row>
    <row r="25" spans="1:15" s="185" customFormat="1" ht="12.75" customHeight="1" x14ac:dyDescent="0.15">
      <c r="A25" s="185">
        <v>2</v>
      </c>
      <c r="B25" s="185">
        <v>27</v>
      </c>
      <c r="C25" s="474"/>
      <c r="D25" s="498" t="s">
        <v>256</v>
      </c>
      <c r="E25" s="464"/>
      <c r="F25" s="464"/>
      <c r="G25" s="464"/>
      <c r="H25" s="239"/>
      <c r="I25" s="198"/>
      <c r="J25" s="198"/>
      <c r="K25" s="198"/>
      <c r="L25" s="198"/>
      <c r="M25" s="198">
        <f t="shared" si="0"/>
        <v>0</v>
      </c>
      <c r="N25" s="264">
        <v>2</v>
      </c>
      <c r="O25" s="264">
        <v>27</v>
      </c>
    </row>
    <row r="26" spans="1:15" s="185" customFormat="1" ht="12.75" customHeight="1" x14ac:dyDescent="0.15">
      <c r="A26" s="185">
        <v>2</v>
      </c>
      <c r="B26" s="185">
        <v>28</v>
      </c>
      <c r="C26" s="475"/>
      <c r="D26" s="498" t="s">
        <v>257</v>
      </c>
      <c r="E26" s="464"/>
      <c r="F26" s="464"/>
      <c r="G26" s="464"/>
      <c r="H26" s="212"/>
      <c r="I26" s="198"/>
      <c r="J26" s="198"/>
      <c r="K26" s="198"/>
      <c r="L26" s="198"/>
      <c r="M26" s="198">
        <f t="shared" si="0"/>
        <v>0</v>
      </c>
      <c r="N26" s="264">
        <v>2</v>
      </c>
      <c r="O26" s="264">
        <v>28</v>
      </c>
    </row>
    <row r="27" spans="1:15" s="185" customFormat="1" ht="12.75" customHeight="1" x14ac:dyDescent="0.15">
      <c r="A27" s="185">
        <v>2</v>
      </c>
      <c r="B27" s="185">
        <v>29</v>
      </c>
      <c r="C27" s="420" t="s">
        <v>368</v>
      </c>
      <c r="D27" s="498" t="s">
        <v>369</v>
      </c>
      <c r="E27" s="464"/>
      <c r="F27" s="464"/>
      <c r="G27" s="464"/>
      <c r="H27" s="239"/>
      <c r="I27" s="198"/>
      <c r="J27" s="198"/>
      <c r="K27" s="198"/>
      <c r="L27" s="198"/>
      <c r="M27" s="198">
        <f t="shared" si="0"/>
        <v>0</v>
      </c>
      <c r="N27" s="264">
        <v>2</v>
      </c>
      <c r="O27" s="264">
        <v>29</v>
      </c>
    </row>
    <row r="28" spans="1:15" s="185" customFormat="1" ht="12.75" customHeight="1" x14ac:dyDescent="0.15">
      <c r="A28" s="185">
        <v>2</v>
      </c>
      <c r="B28" s="185">
        <v>30</v>
      </c>
      <c r="C28" s="420" t="s">
        <v>228</v>
      </c>
      <c r="D28" s="532" t="s">
        <v>396</v>
      </c>
      <c r="E28" s="533"/>
      <c r="F28" s="498" t="s">
        <v>370</v>
      </c>
      <c r="G28" s="464"/>
      <c r="H28" s="239"/>
      <c r="I28" s="198"/>
      <c r="J28" s="198"/>
      <c r="K28" s="198"/>
      <c r="L28" s="198"/>
      <c r="M28" s="198">
        <f t="shared" si="0"/>
        <v>0</v>
      </c>
      <c r="N28" s="264">
        <v>2</v>
      </c>
      <c r="O28" s="264">
        <v>30</v>
      </c>
    </row>
    <row r="29" spans="1:15" s="185" customFormat="1" ht="12.75" customHeight="1" x14ac:dyDescent="0.15">
      <c r="A29" s="185">
        <v>2</v>
      </c>
      <c r="B29" s="185">
        <v>31</v>
      </c>
      <c r="C29" s="420" t="s">
        <v>314</v>
      </c>
      <c r="D29" s="534"/>
      <c r="E29" s="535"/>
      <c r="F29" s="498" t="s">
        <v>371</v>
      </c>
      <c r="G29" s="464"/>
      <c r="H29" s="212"/>
      <c r="I29" s="198"/>
      <c r="J29" s="198"/>
      <c r="K29" s="198"/>
      <c r="L29" s="198"/>
      <c r="M29" s="198">
        <f t="shared" si="0"/>
        <v>0</v>
      </c>
      <c r="N29" s="264">
        <v>2</v>
      </c>
      <c r="O29" s="264">
        <v>31</v>
      </c>
    </row>
    <row r="30" spans="1:15" s="185" customFormat="1" ht="12.75" customHeight="1" x14ac:dyDescent="0.15">
      <c r="A30" s="185">
        <v>2</v>
      </c>
      <c r="B30" s="185">
        <v>32</v>
      </c>
      <c r="C30" s="420" t="s">
        <v>229</v>
      </c>
      <c r="D30" s="498" t="s">
        <v>401</v>
      </c>
      <c r="E30" s="464"/>
      <c r="F30" s="464"/>
      <c r="G30" s="464"/>
      <c r="H30" s="239"/>
      <c r="I30" s="198"/>
      <c r="J30" s="198"/>
      <c r="K30" s="198"/>
      <c r="L30" s="198"/>
      <c r="M30" s="198">
        <f t="shared" si="0"/>
        <v>0</v>
      </c>
      <c r="N30" s="264">
        <v>2</v>
      </c>
      <c r="O30" s="264">
        <v>32</v>
      </c>
    </row>
    <row r="31" spans="1:15" s="185" customFormat="1" ht="12.75" customHeight="1" x14ac:dyDescent="0.15">
      <c r="A31" s="185">
        <v>2</v>
      </c>
      <c r="B31" s="185">
        <v>33</v>
      </c>
      <c r="C31" s="420" t="s">
        <v>243</v>
      </c>
      <c r="D31" s="498" t="s">
        <v>1419</v>
      </c>
      <c r="E31" s="464"/>
      <c r="F31" s="464"/>
      <c r="G31" s="464"/>
      <c r="H31" s="208" t="s">
        <v>1420</v>
      </c>
      <c r="I31" s="198"/>
      <c r="J31" s="198"/>
      <c r="K31" s="198"/>
      <c r="L31" s="198"/>
      <c r="M31" s="198">
        <f t="shared" si="0"/>
        <v>0</v>
      </c>
      <c r="N31" s="264">
        <v>2</v>
      </c>
      <c r="O31" s="264">
        <v>33</v>
      </c>
    </row>
    <row r="32" spans="1:15" s="185" customFormat="1" ht="12.75" customHeight="1" x14ac:dyDescent="0.15">
      <c r="A32" s="185">
        <v>2</v>
      </c>
      <c r="B32" s="185">
        <v>34</v>
      </c>
      <c r="C32" s="420" t="s">
        <v>315</v>
      </c>
      <c r="D32" s="532" t="s">
        <v>396</v>
      </c>
      <c r="E32" s="533"/>
      <c r="F32" s="498" t="s">
        <v>1106</v>
      </c>
      <c r="G32" s="464"/>
      <c r="H32" s="208" t="s">
        <v>1420</v>
      </c>
      <c r="I32" s="198"/>
      <c r="J32" s="198"/>
      <c r="K32" s="198"/>
      <c r="L32" s="198"/>
      <c r="M32" s="198">
        <f t="shared" si="0"/>
        <v>0</v>
      </c>
      <c r="N32" s="264">
        <v>2</v>
      </c>
      <c r="O32" s="264">
        <v>34</v>
      </c>
    </row>
    <row r="33" spans="1:15" s="185" customFormat="1" ht="12.75" customHeight="1" x14ac:dyDescent="0.15">
      <c r="A33" s="185">
        <v>2</v>
      </c>
      <c r="B33" s="185">
        <v>35</v>
      </c>
      <c r="C33" s="202" t="s">
        <v>244</v>
      </c>
      <c r="D33" s="534"/>
      <c r="E33" s="535"/>
      <c r="F33" s="498" t="s">
        <v>1421</v>
      </c>
      <c r="G33" s="464"/>
      <c r="H33" s="417" t="s">
        <v>1420</v>
      </c>
      <c r="I33" s="198"/>
      <c r="J33" s="198"/>
      <c r="K33" s="198"/>
      <c r="L33" s="198"/>
      <c r="M33" s="198">
        <f t="shared" si="0"/>
        <v>0</v>
      </c>
      <c r="N33" s="264">
        <v>2</v>
      </c>
      <c r="O33" s="264">
        <v>35</v>
      </c>
    </row>
    <row r="34" spans="1:15" s="185" customFormat="1" ht="12.75" customHeight="1" x14ac:dyDescent="0.15">
      <c r="A34" s="185">
        <v>2</v>
      </c>
      <c r="B34" s="185">
        <v>36</v>
      </c>
      <c r="C34" s="412" t="s">
        <v>245</v>
      </c>
      <c r="D34" s="498" t="s">
        <v>1422</v>
      </c>
      <c r="E34" s="464"/>
      <c r="F34" s="464"/>
      <c r="G34" s="464"/>
      <c r="H34" s="417" t="s">
        <v>1420</v>
      </c>
      <c r="I34" s="198"/>
      <c r="J34" s="198"/>
      <c r="K34" s="198"/>
      <c r="L34" s="198"/>
      <c r="M34" s="198">
        <f t="shared" si="0"/>
        <v>0</v>
      </c>
      <c r="N34" s="264">
        <v>2</v>
      </c>
      <c r="O34" s="264">
        <v>36</v>
      </c>
    </row>
    <row r="35" spans="1:15" s="185" customFormat="1" ht="12.75" customHeight="1" x14ac:dyDescent="0.15">
      <c r="A35" s="185">
        <v>2</v>
      </c>
      <c r="B35" s="185">
        <v>37</v>
      </c>
      <c r="C35" s="420" t="s">
        <v>316</v>
      </c>
      <c r="D35" s="498" t="s">
        <v>372</v>
      </c>
      <c r="E35" s="464"/>
      <c r="F35" s="464"/>
      <c r="G35" s="464"/>
      <c r="H35" s="239"/>
      <c r="I35" s="198">
        <v>19800</v>
      </c>
      <c r="J35" s="198">
        <v>15137</v>
      </c>
      <c r="K35" s="198">
        <v>2792</v>
      </c>
      <c r="L35" s="198">
        <v>481</v>
      </c>
      <c r="M35" s="198">
        <f t="shared" si="0"/>
        <v>38210</v>
      </c>
      <c r="N35" s="264">
        <v>2</v>
      </c>
      <c r="O35" s="264">
        <v>37</v>
      </c>
    </row>
    <row r="36" spans="1:15" s="185" customFormat="1" ht="12.75" customHeight="1" x14ac:dyDescent="0.15">
      <c r="A36" s="185">
        <v>2</v>
      </c>
      <c r="B36" s="185">
        <v>38</v>
      </c>
      <c r="C36" s="420" t="s">
        <v>246</v>
      </c>
      <c r="D36" s="532" t="s">
        <v>396</v>
      </c>
      <c r="E36" s="533"/>
      <c r="F36" s="498" t="s">
        <v>373</v>
      </c>
      <c r="G36" s="464"/>
      <c r="H36" s="239"/>
      <c r="I36" s="198">
        <v>16000</v>
      </c>
      <c r="J36" s="198">
        <v>0</v>
      </c>
      <c r="K36" s="198">
        <v>2792</v>
      </c>
      <c r="L36" s="198">
        <v>481</v>
      </c>
      <c r="M36" s="198">
        <f t="shared" si="0"/>
        <v>19273</v>
      </c>
      <c r="N36" s="264">
        <v>2</v>
      </c>
      <c r="O36" s="264">
        <v>38</v>
      </c>
    </row>
    <row r="37" spans="1:15" s="185" customFormat="1" ht="12.75" customHeight="1" x14ac:dyDescent="0.15">
      <c r="A37" s="185">
        <v>2</v>
      </c>
      <c r="B37" s="185">
        <v>39</v>
      </c>
      <c r="C37" s="420" t="s">
        <v>317</v>
      </c>
      <c r="D37" s="534"/>
      <c r="E37" s="535"/>
      <c r="F37" s="498" t="s">
        <v>374</v>
      </c>
      <c r="G37" s="464"/>
      <c r="H37" s="212"/>
      <c r="I37" s="198">
        <v>3800</v>
      </c>
      <c r="J37" s="198">
        <v>15137</v>
      </c>
      <c r="K37" s="198">
        <v>0</v>
      </c>
      <c r="L37" s="198">
        <v>0</v>
      </c>
      <c r="M37" s="198">
        <f t="shared" si="0"/>
        <v>18937</v>
      </c>
      <c r="N37" s="264">
        <v>2</v>
      </c>
      <c r="O37" s="264">
        <v>39</v>
      </c>
    </row>
    <row r="38" spans="1:15" s="185" customFormat="1" ht="12.75" customHeight="1" x14ac:dyDescent="0.15">
      <c r="A38" s="185">
        <v>2</v>
      </c>
      <c r="B38" s="185">
        <v>40</v>
      </c>
      <c r="C38" s="420" t="s">
        <v>318</v>
      </c>
      <c r="D38" s="248"/>
      <c r="E38" s="249"/>
      <c r="F38" s="498" t="s">
        <v>375</v>
      </c>
      <c r="G38" s="464"/>
      <c r="H38" s="239"/>
      <c r="I38" s="198">
        <v>0</v>
      </c>
      <c r="J38" s="198">
        <v>0</v>
      </c>
      <c r="K38" s="198">
        <v>0</v>
      </c>
      <c r="L38" s="198">
        <v>0</v>
      </c>
      <c r="M38" s="198">
        <f t="shared" si="0"/>
        <v>0</v>
      </c>
      <c r="N38" s="264">
        <v>2</v>
      </c>
      <c r="O38" s="264">
        <v>40</v>
      </c>
    </row>
    <row r="39" spans="1:15" s="185" customFormat="1" ht="12.75" customHeight="1" x14ac:dyDescent="0.15">
      <c r="A39" s="185">
        <v>2</v>
      </c>
      <c r="B39" s="185">
        <v>41</v>
      </c>
      <c r="C39" s="420" t="s">
        <v>243</v>
      </c>
      <c r="D39" s="520" t="s">
        <v>259</v>
      </c>
      <c r="E39" s="521"/>
      <c r="F39" s="498" t="s">
        <v>376</v>
      </c>
      <c r="G39" s="464"/>
      <c r="H39" s="239"/>
      <c r="I39" s="198">
        <v>19800</v>
      </c>
      <c r="J39" s="198">
        <v>15137</v>
      </c>
      <c r="K39" s="198">
        <v>2792</v>
      </c>
      <c r="L39" s="198">
        <v>481</v>
      </c>
      <c r="M39" s="198">
        <f t="shared" si="0"/>
        <v>38210</v>
      </c>
      <c r="N39" s="264">
        <v>2</v>
      </c>
      <c r="O39" s="264">
        <v>41</v>
      </c>
    </row>
    <row r="40" spans="1:15" s="185" customFormat="1" ht="12.75" customHeight="1" x14ac:dyDescent="0.15">
      <c r="A40" s="185">
        <v>2</v>
      </c>
      <c r="B40" s="185">
        <v>42</v>
      </c>
      <c r="C40" s="420" t="s">
        <v>319</v>
      </c>
      <c r="D40" s="520" t="s">
        <v>260</v>
      </c>
      <c r="E40" s="521"/>
      <c r="F40" s="498" t="s">
        <v>377</v>
      </c>
      <c r="G40" s="464"/>
      <c r="H40" s="239"/>
      <c r="I40" s="198"/>
      <c r="J40" s="198"/>
      <c r="K40" s="198"/>
      <c r="L40" s="198"/>
      <c r="M40" s="198">
        <f t="shared" ref="M40:M71" si="1">SUM(I40:L40)</f>
        <v>0</v>
      </c>
      <c r="N40" s="264">
        <v>2</v>
      </c>
      <c r="O40" s="264">
        <v>42</v>
      </c>
    </row>
    <row r="41" spans="1:15" s="185" customFormat="1" ht="12.75" customHeight="1" x14ac:dyDescent="0.15">
      <c r="A41" s="185">
        <v>2</v>
      </c>
      <c r="B41" s="185">
        <v>43</v>
      </c>
      <c r="C41" s="420" t="s">
        <v>247</v>
      </c>
      <c r="D41" s="520" t="s">
        <v>261</v>
      </c>
      <c r="E41" s="521"/>
      <c r="F41" s="498" t="s">
        <v>383</v>
      </c>
      <c r="G41" s="464"/>
      <c r="H41" s="239"/>
      <c r="I41" s="198"/>
      <c r="J41" s="198"/>
      <c r="K41" s="198"/>
      <c r="L41" s="198"/>
      <c r="M41" s="198">
        <f t="shared" si="1"/>
        <v>0</v>
      </c>
      <c r="N41" s="264">
        <v>2</v>
      </c>
      <c r="O41" s="264">
        <v>43</v>
      </c>
    </row>
    <row r="42" spans="1:15" s="185" customFormat="1" ht="12.75" customHeight="1" x14ac:dyDescent="0.15">
      <c r="A42" s="185">
        <v>2</v>
      </c>
      <c r="B42" s="185">
        <v>44</v>
      </c>
      <c r="C42" s="412" t="s">
        <v>248</v>
      </c>
      <c r="D42" s="211"/>
      <c r="E42" s="212"/>
      <c r="F42" s="498" t="s">
        <v>379</v>
      </c>
      <c r="G42" s="464"/>
      <c r="H42" s="212"/>
      <c r="I42" s="198"/>
      <c r="J42" s="198"/>
      <c r="K42" s="198"/>
      <c r="L42" s="198"/>
      <c r="M42" s="198">
        <f t="shared" si="1"/>
        <v>0</v>
      </c>
      <c r="N42" s="264">
        <v>2</v>
      </c>
      <c r="O42" s="264">
        <v>44</v>
      </c>
    </row>
    <row r="43" spans="1:15" s="185" customFormat="1" ht="12.75" customHeight="1" x14ac:dyDescent="0.15">
      <c r="A43" s="185">
        <v>2</v>
      </c>
      <c r="B43" s="185">
        <v>45</v>
      </c>
      <c r="C43" s="498" t="s">
        <v>139</v>
      </c>
      <c r="D43" s="522"/>
      <c r="E43" s="522"/>
      <c r="F43" s="522"/>
      <c r="G43" s="522"/>
      <c r="H43" s="426"/>
      <c r="I43" s="198">
        <v>223100</v>
      </c>
      <c r="J43" s="198">
        <v>24900</v>
      </c>
      <c r="K43" s="198">
        <v>47400</v>
      </c>
      <c r="L43" s="198">
        <v>30300</v>
      </c>
      <c r="M43" s="198">
        <f t="shared" si="1"/>
        <v>325700</v>
      </c>
      <c r="N43" s="264">
        <v>2</v>
      </c>
      <c r="O43" s="264">
        <v>45</v>
      </c>
    </row>
    <row r="44" spans="1:15" s="185" customFormat="1" ht="12.75" customHeight="1" x14ac:dyDescent="0.15">
      <c r="A44" s="185">
        <v>2</v>
      </c>
      <c r="B44" s="185">
        <v>46</v>
      </c>
      <c r="C44" s="498" t="s">
        <v>141</v>
      </c>
      <c r="D44" s="522"/>
      <c r="E44" s="522"/>
      <c r="F44" s="522"/>
      <c r="G44" s="522"/>
      <c r="H44" s="426"/>
      <c r="I44" s="198">
        <v>624161</v>
      </c>
      <c r="J44" s="198">
        <v>74880</v>
      </c>
      <c r="K44" s="198">
        <v>129425</v>
      </c>
      <c r="L44" s="198">
        <v>81236</v>
      </c>
      <c r="M44" s="198">
        <f t="shared" si="1"/>
        <v>909702</v>
      </c>
      <c r="N44" s="264">
        <v>2</v>
      </c>
      <c r="O44" s="264">
        <v>46</v>
      </c>
    </row>
    <row r="45" spans="1:15" s="185" customFormat="1" ht="12.75" customHeight="1" x14ac:dyDescent="0.15">
      <c r="A45" s="185">
        <v>2</v>
      </c>
      <c r="B45" s="185">
        <v>47</v>
      </c>
      <c r="C45" s="498" t="s">
        <v>140</v>
      </c>
      <c r="D45" s="522"/>
      <c r="E45" s="522"/>
      <c r="F45" s="522"/>
      <c r="G45" s="522"/>
      <c r="H45" s="426"/>
      <c r="I45" s="198">
        <v>94434</v>
      </c>
      <c r="J45" s="198">
        <v>23208</v>
      </c>
      <c r="K45" s="198">
        <v>52034</v>
      </c>
      <c r="L45" s="198">
        <v>20318</v>
      </c>
      <c r="M45" s="198">
        <f t="shared" si="1"/>
        <v>189994</v>
      </c>
      <c r="N45" s="264">
        <v>2</v>
      </c>
      <c r="O45" s="264">
        <v>47</v>
      </c>
    </row>
    <row r="46" spans="1:15" s="185" customFormat="1" ht="12.75" customHeight="1" x14ac:dyDescent="0.15">
      <c r="A46" s="185">
        <v>2</v>
      </c>
      <c r="B46" s="185">
        <v>49</v>
      </c>
      <c r="C46" s="498" t="s">
        <v>142</v>
      </c>
      <c r="D46" s="464"/>
      <c r="E46" s="464"/>
      <c r="F46" s="464"/>
      <c r="G46" s="464"/>
      <c r="H46" s="239"/>
      <c r="I46" s="198">
        <v>27039</v>
      </c>
      <c r="J46" s="198">
        <v>112481</v>
      </c>
      <c r="K46" s="198">
        <v>13289</v>
      </c>
      <c r="L46" s="198">
        <v>2536</v>
      </c>
      <c r="M46" s="198">
        <f t="shared" si="1"/>
        <v>155345</v>
      </c>
      <c r="N46" s="264">
        <v>2</v>
      </c>
      <c r="O46" s="264">
        <v>49</v>
      </c>
    </row>
    <row r="47" spans="1:15" s="185" customFormat="1" ht="12.75" customHeight="1" x14ac:dyDescent="0.15">
      <c r="A47" s="185">
        <v>2</v>
      </c>
      <c r="B47" s="185">
        <v>50</v>
      </c>
      <c r="C47" s="498" t="s">
        <v>143</v>
      </c>
      <c r="D47" s="464"/>
      <c r="E47" s="464"/>
      <c r="F47" s="464"/>
      <c r="G47" s="464"/>
      <c r="H47" s="239"/>
      <c r="I47" s="198">
        <v>48751</v>
      </c>
      <c r="J47" s="198">
        <v>0</v>
      </c>
      <c r="K47" s="198">
        <v>0</v>
      </c>
      <c r="L47" s="198">
        <v>15243</v>
      </c>
      <c r="M47" s="198">
        <f t="shared" si="1"/>
        <v>63994</v>
      </c>
      <c r="N47" s="264">
        <v>2</v>
      </c>
      <c r="O47" s="264">
        <v>50</v>
      </c>
    </row>
    <row r="48" spans="1:15" s="185" customFormat="1" ht="12.75" customHeight="1" x14ac:dyDescent="0.15">
      <c r="A48" s="185">
        <v>2</v>
      </c>
      <c r="B48" s="185">
        <v>51</v>
      </c>
      <c r="C48" s="531" t="s">
        <v>85</v>
      </c>
      <c r="D48" s="456"/>
      <c r="E48" s="456"/>
      <c r="F48" s="457"/>
      <c r="G48" s="285" t="s">
        <v>101</v>
      </c>
      <c r="H48" s="286"/>
      <c r="I48" s="198">
        <v>522997</v>
      </c>
      <c r="J48" s="198">
        <v>75360</v>
      </c>
      <c r="K48" s="198">
        <v>114407</v>
      </c>
      <c r="L48" s="198">
        <v>85118</v>
      </c>
      <c r="M48" s="198">
        <f t="shared" si="1"/>
        <v>797882</v>
      </c>
      <c r="N48" s="264">
        <v>2</v>
      </c>
      <c r="O48" s="264">
        <v>51</v>
      </c>
    </row>
    <row r="49" spans="1:15" s="185" customFormat="1" ht="12.75" customHeight="1" x14ac:dyDescent="0.15">
      <c r="A49" s="185">
        <v>2</v>
      </c>
      <c r="B49" s="185">
        <v>52</v>
      </c>
      <c r="C49" s="528" t="s">
        <v>86</v>
      </c>
      <c r="D49" s="529"/>
      <c r="E49" s="529"/>
      <c r="F49" s="530"/>
      <c r="G49" s="285" t="s">
        <v>102</v>
      </c>
      <c r="H49" s="286"/>
      <c r="I49" s="198">
        <v>16092</v>
      </c>
      <c r="J49" s="198">
        <v>0</v>
      </c>
      <c r="K49" s="198">
        <v>5788</v>
      </c>
      <c r="L49" s="198">
        <v>19539</v>
      </c>
      <c r="M49" s="198">
        <f t="shared" si="1"/>
        <v>41419</v>
      </c>
      <c r="N49" s="264">
        <v>2</v>
      </c>
      <c r="O49" s="264">
        <v>52</v>
      </c>
    </row>
    <row r="50" spans="1:15" s="185" customFormat="1" ht="12.75" customHeight="1" x14ac:dyDescent="0.15">
      <c r="A50" s="185">
        <v>2</v>
      </c>
      <c r="B50" s="185">
        <v>53</v>
      </c>
      <c r="C50" s="531" t="s">
        <v>87</v>
      </c>
      <c r="D50" s="456"/>
      <c r="E50" s="456"/>
      <c r="F50" s="457"/>
      <c r="G50" s="285" t="s">
        <v>101</v>
      </c>
      <c r="H50" s="286"/>
      <c r="I50" s="198">
        <v>47262</v>
      </c>
      <c r="J50" s="198">
        <v>6288</v>
      </c>
      <c r="K50" s="198">
        <v>17974</v>
      </c>
      <c r="L50" s="198">
        <v>2940</v>
      </c>
      <c r="M50" s="198">
        <f t="shared" si="1"/>
        <v>74464</v>
      </c>
      <c r="N50" s="264">
        <v>2</v>
      </c>
      <c r="O50" s="264">
        <v>53</v>
      </c>
    </row>
    <row r="51" spans="1:15" s="185" customFormat="1" ht="12.75" customHeight="1" x14ac:dyDescent="0.15">
      <c r="A51" s="185">
        <v>2</v>
      </c>
      <c r="B51" s="185">
        <v>54</v>
      </c>
      <c r="C51" s="528" t="s">
        <v>86</v>
      </c>
      <c r="D51" s="529"/>
      <c r="E51" s="529"/>
      <c r="F51" s="530"/>
      <c r="G51" s="285" t="s">
        <v>102</v>
      </c>
      <c r="H51" s="286"/>
      <c r="I51" s="198">
        <v>0</v>
      </c>
      <c r="J51" s="198">
        <v>8397</v>
      </c>
      <c r="K51" s="198">
        <v>13419</v>
      </c>
      <c r="L51" s="198">
        <v>19763</v>
      </c>
      <c r="M51" s="198">
        <f t="shared" si="1"/>
        <v>41579</v>
      </c>
      <c r="N51" s="264">
        <v>2</v>
      </c>
      <c r="O51" s="264">
        <v>54</v>
      </c>
    </row>
    <row r="52" spans="1:15" s="185" customFormat="1" ht="12.75" customHeight="1" x14ac:dyDescent="0.15">
      <c r="A52" s="185">
        <v>2</v>
      </c>
      <c r="B52" s="185">
        <v>55</v>
      </c>
      <c r="C52" s="531" t="s">
        <v>88</v>
      </c>
      <c r="D52" s="456"/>
      <c r="E52" s="456"/>
      <c r="F52" s="457"/>
      <c r="G52" s="414" t="s">
        <v>9</v>
      </c>
      <c r="H52" s="287"/>
      <c r="I52" s="198">
        <v>443225</v>
      </c>
      <c r="J52" s="198">
        <v>72677</v>
      </c>
      <c r="K52" s="198">
        <v>126284</v>
      </c>
      <c r="L52" s="198">
        <v>71254</v>
      </c>
      <c r="M52" s="198">
        <f t="shared" si="1"/>
        <v>713440</v>
      </c>
      <c r="N52" s="264">
        <v>2</v>
      </c>
      <c r="O52" s="264">
        <v>55</v>
      </c>
    </row>
    <row r="53" spans="1:15" s="185" customFormat="1" ht="12.75" customHeight="1" x14ac:dyDescent="0.15">
      <c r="A53" s="185">
        <v>2</v>
      </c>
      <c r="B53" s="185">
        <v>56</v>
      </c>
      <c r="C53" s="528" t="s">
        <v>89</v>
      </c>
      <c r="D53" s="529"/>
      <c r="E53" s="529"/>
      <c r="F53" s="530"/>
      <c r="G53" s="414" t="s">
        <v>103</v>
      </c>
      <c r="H53" s="287"/>
      <c r="I53" s="198">
        <v>429449</v>
      </c>
      <c r="J53" s="198">
        <v>70930</v>
      </c>
      <c r="K53" s="198">
        <v>135955</v>
      </c>
      <c r="L53" s="198">
        <v>73238</v>
      </c>
      <c r="M53" s="198">
        <f t="shared" si="1"/>
        <v>709572</v>
      </c>
      <c r="N53" s="264">
        <v>2</v>
      </c>
      <c r="O53" s="264">
        <v>56</v>
      </c>
    </row>
    <row r="54" spans="1:15" s="185" customFormat="1" ht="12.75" customHeight="1" x14ac:dyDescent="0.15">
      <c r="A54" s="185">
        <v>2</v>
      </c>
      <c r="B54" s="185">
        <v>57</v>
      </c>
      <c r="C54" s="531" t="s">
        <v>90</v>
      </c>
      <c r="D54" s="456"/>
      <c r="E54" s="456"/>
      <c r="F54" s="457"/>
      <c r="G54" s="414" t="s">
        <v>9</v>
      </c>
      <c r="H54" s="287"/>
      <c r="I54" s="198">
        <v>140810</v>
      </c>
      <c r="J54" s="198">
        <v>19115</v>
      </c>
      <c r="K54" s="198">
        <v>25073</v>
      </c>
      <c r="L54" s="198">
        <v>16805</v>
      </c>
      <c r="M54" s="198">
        <f t="shared" si="1"/>
        <v>201803</v>
      </c>
      <c r="N54" s="264">
        <v>2</v>
      </c>
      <c r="O54" s="264">
        <v>57</v>
      </c>
    </row>
    <row r="55" spans="1:15" s="185" customFormat="1" ht="12.75" customHeight="1" x14ac:dyDescent="0.15">
      <c r="A55" s="185">
        <v>2</v>
      </c>
      <c r="B55" s="185">
        <v>58</v>
      </c>
      <c r="C55" s="528" t="s">
        <v>89</v>
      </c>
      <c r="D55" s="529"/>
      <c r="E55" s="529"/>
      <c r="F55" s="530"/>
      <c r="G55" s="414" t="s">
        <v>103</v>
      </c>
      <c r="H55" s="287"/>
      <c r="I55" s="198">
        <v>140810</v>
      </c>
      <c r="J55" s="198">
        <v>19115</v>
      </c>
      <c r="K55" s="198">
        <v>9945</v>
      </c>
      <c r="L55" s="198">
        <v>16805</v>
      </c>
      <c r="M55" s="198">
        <f t="shared" si="1"/>
        <v>186675</v>
      </c>
      <c r="N55" s="264">
        <v>2</v>
      </c>
      <c r="O55" s="264">
        <v>58</v>
      </c>
    </row>
    <row r="56" spans="1:15" s="185" customFormat="1" ht="12.75" customHeight="1" x14ac:dyDescent="0.15">
      <c r="A56" s="185">
        <v>2</v>
      </c>
      <c r="B56" s="185">
        <v>59</v>
      </c>
      <c r="C56" s="465" t="s">
        <v>1424</v>
      </c>
      <c r="D56" s="539" t="s">
        <v>1423</v>
      </c>
      <c r="E56" s="456"/>
      <c r="F56" s="457"/>
      <c r="G56" s="414" t="s">
        <v>9</v>
      </c>
      <c r="H56" s="287"/>
      <c r="I56" s="198">
        <v>584035</v>
      </c>
      <c r="J56" s="198">
        <v>91792</v>
      </c>
      <c r="K56" s="198">
        <v>151357</v>
      </c>
      <c r="L56" s="198">
        <v>88059</v>
      </c>
      <c r="M56" s="198">
        <f t="shared" si="1"/>
        <v>915243</v>
      </c>
      <c r="N56" s="264">
        <v>2</v>
      </c>
      <c r="O56" s="264">
        <v>59</v>
      </c>
    </row>
    <row r="57" spans="1:15" s="185" customFormat="1" ht="12.75" customHeight="1" x14ac:dyDescent="0.15">
      <c r="A57" s="185">
        <v>2</v>
      </c>
      <c r="B57" s="185">
        <v>60</v>
      </c>
      <c r="C57" s="475"/>
      <c r="D57" s="525"/>
      <c r="E57" s="454"/>
      <c r="F57" s="455"/>
      <c r="G57" s="414" t="s">
        <v>103</v>
      </c>
      <c r="H57" s="287"/>
      <c r="I57" s="198">
        <v>570259</v>
      </c>
      <c r="J57" s="198">
        <v>90045</v>
      </c>
      <c r="K57" s="198">
        <v>145900</v>
      </c>
      <c r="L57" s="198">
        <v>90043</v>
      </c>
      <c r="M57" s="198">
        <f t="shared" si="1"/>
        <v>896247</v>
      </c>
      <c r="N57" s="264">
        <v>2</v>
      </c>
      <c r="O57" s="264">
        <v>60</v>
      </c>
    </row>
    <row r="58" spans="1:15" ht="12.75" customHeight="1" x14ac:dyDescent="0.15">
      <c r="A58" s="185">
        <v>2</v>
      </c>
      <c r="B58" s="185">
        <v>61</v>
      </c>
      <c r="C58" s="288" t="s">
        <v>626</v>
      </c>
      <c r="D58" s="538" t="s">
        <v>589</v>
      </c>
      <c r="E58" s="538"/>
      <c r="F58" s="538"/>
      <c r="G58" s="538"/>
      <c r="H58" s="289"/>
      <c r="I58" s="198"/>
      <c r="J58" s="198"/>
      <c r="K58" s="198"/>
      <c r="L58" s="198"/>
      <c r="M58" s="198">
        <f t="shared" si="1"/>
        <v>0</v>
      </c>
      <c r="N58" s="264">
        <v>2</v>
      </c>
      <c r="O58" s="264">
        <v>61</v>
      </c>
    </row>
    <row r="59" spans="1:15" ht="12.75" customHeight="1" x14ac:dyDescent="0.15">
      <c r="A59" s="185">
        <v>2</v>
      </c>
      <c r="B59" s="264">
        <v>62</v>
      </c>
      <c r="C59" s="288" t="s">
        <v>627</v>
      </c>
      <c r="D59" s="547" t="s">
        <v>590</v>
      </c>
      <c r="E59" s="547"/>
      <c r="F59" s="547"/>
      <c r="G59" s="547"/>
      <c r="H59" s="289"/>
      <c r="I59" s="198"/>
      <c r="J59" s="198"/>
      <c r="K59" s="198"/>
      <c r="L59" s="198"/>
      <c r="M59" s="198">
        <f t="shared" si="1"/>
        <v>0</v>
      </c>
      <c r="N59" s="264">
        <v>2</v>
      </c>
      <c r="O59" s="264">
        <v>62</v>
      </c>
    </row>
    <row r="60" spans="1:15" ht="12.75" customHeight="1" x14ac:dyDescent="0.15">
      <c r="A60" s="185">
        <v>2</v>
      </c>
      <c r="B60" s="185">
        <v>64</v>
      </c>
      <c r="C60" s="540" t="s">
        <v>799</v>
      </c>
      <c r="D60" s="541"/>
      <c r="E60" s="546" t="s">
        <v>800</v>
      </c>
      <c r="F60" s="546"/>
      <c r="G60" s="503"/>
      <c r="H60" s="290"/>
      <c r="I60" s="198"/>
      <c r="J60" s="198"/>
      <c r="K60" s="198"/>
      <c r="L60" s="198"/>
      <c r="M60" s="198">
        <f t="shared" si="1"/>
        <v>0</v>
      </c>
      <c r="N60" s="264">
        <v>2</v>
      </c>
      <c r="O60" s="264">
        <v>64</v>
      </c>
    </row>
    <row r="61" spans="1:15" ht="12.75" customHeight="1" x14ac:dyDescent="0.15">
      <c r="A61" s="185">
        <v>2</v>
      </c>
      <c r="B61" s="185">
        <v>65</v>
      </c>
      <c r="C61" s="542"/>
      <c r="D61" s="543"/>
      <c r="E61" s="473" t="s">
        <v>138</v>
      </c>
      <c r="F61" s="513" t="s">
        <v>801</v>
      </c>
      <c r="G61" s="498"/>
      <c r="H61" s="290"/>
      <c r="I61" s="198"/>
      <c r="J61" s="198"/>
      <c r="K61" s="198"/>
      <c r="L61" s="198"/>
      <c r="M61" s="198">
        <f t="shared" si="1"/>
        <v>0</v>
      </c>
      <c r="N61" s="264">
        <v>2</v>
      </c>
      <c r="O61" s="264">
        <v>65</v>
      </c>
    </row>
    <row r="62" spans="1:15" ht="12.75" customHeight="1" x14ac:dyDescent="0.15">
      <c r="A62" s="185">
        <v>2</v>
      </c>
      <c r="B62" s="185">
        <v>66</v>
      </c>
      <c r="C62" s="542"/>
      <c r="D62" s="543"/>
      <c r="E62" s="474"/>
      <c r="F62" s="513" t="s">
        <v>802</v>
      </c>
      <c r="G62" s="498"/>
      <c r="H62" s="290"/>
      <c r="I62" s="198"/>
      <c r="J62" s="198"/>
      <c r="K62" s="198"/>
      <c r="L62" s="198"/>
      <c r="M62" s="198">
        <f t="shared" si="1"/>
        <v>0</v>
      </c>
      <c r="N62" s="264">
        <v>2</v>
      </c>
      <c r="O62" s="264">
        <v>66</v>
      </c>
    </row>
    <row r="63" spans="1:15" ht="12.75" customHeight="1" x14ac:dyDescent="0.15">
      <c r="A63" s="185">
        <v>2</v>
      </c>
      <c r="B63" s="185">
        <v>67</v>
      </c>
      <c r="C63" s="542"/>
      <c r="D63" s="543"/>
      <c r="E63" s="474"/>
      <c r="F63" s="513" t="s">
        <v>803</v>
      </c>
      <c r="G63" s="498"/>
      <c r="H63" s="290"/>
      <c r="I63" s="198"/>
      <c r="J63" s="198"/>
      <c r="K63" s="198"/>
      <c r="L63" s="198"/>
      <c r="M63" s="198">
        <f t="shared" si="1"/>
        <v>0</v>
      </c>
      <c r="N63" s="264">
        <v>2</v>
      </c>
      <c r="O63" s="264">
        <v>67</v>
      </c>
    </row>
    <row r="64" spans="1:15" ht="12.75" customHeight="1" x14ac:dyDescent="0.15">
      <c r="A64" s="185">
        <v>2</v>
      </c>
      <c r="B64" s="185">
        <v>68</v>
      </c>
      <c r="C64" s="544"/>
      <c r="D64" s="545"/>
      <c r="E64" s="475"/>
      <c r="F64" s="513" t="s">
        <v>804</v>
      </c>
      <c r="G64" s="498"/>
      <c r="H64" s="290"/>
      <c r="I64" s="198"/>
      <c r="J64" s="198"/>
      <c r="K64" s="198"/>
      <c r="L64" s="198"/>
      <c r="M64" s="198">
        <f t="shared" si="1"/>
        <v>0</v>
      </c>
      <c r="N64" s="264">
        <v>2</v>
      </c>
      <c r="O64" s="264">
        <v>68</v>
      </c>
    </row>
    <row r="65" spans="1:15" ht="12.75" customHeight="1" x14ac:dyDescent="0.15">
      <c r="A65" s="185">
        <v>2</v>
      </c>
      <c r="B65" s="185">
        <v>69</v>
      </c>
      <c r="C65" s="420" t="s">
        <v>1466</v>
      </c>
      <c r="D65" s="456" t="s">
        <v>1467</v>
      </c>
      <c r="E65" s="456"/>
      <c r="F65" s="456"/>
      <c r="G65" s="456"/>
      <c r="H65" s="231"/>
      <c r="I65" s="198">
        <v>204978</v>
      </c>
      <c r="J65" s="198">
        <v>44131</v>
      </c>
      <c r="K65" s="198">
        <v>71889</v>
      </c>
      <c r="L65" s="198">
        <v>40135</v>
      </c>
      <c r="M65" s="198">
        <f t="shared" si="1"/>
        <v>361133</v>
      </c>
      <c r="N65" s="264">
        <v>2</v>
      </c>
      <c r="O65" s="264">
        <v>69</v>
      </c>
    </row>
    <row r="66" spans="1:15" ht="12.75" customHeight="1" x14ac:dyDescent="0.15">
      <c r="A66" s="185">
        <v>2</v>
      </c>
      <c r="B66" s="185">
        <v>70</v>
      </c>
      <c r="C66" s="195" t="s">
        <v>132</v>
      </c>
      <c r="D66" s="450" t="s">
        <v>1485</v>
      </c>
      <c r="E66" s="450"/>
      <c r="F66" s="450"/>
      <c r="G66" s="450"/>
      <c r="H66" s="290"/>
      <c r="I66" s="198">
        <v>225462</v>
      </c>
      <c r="J66" s="198">
        <v>47661</v>
      </c>
      <c r="K66" s="198">
        <v>79148</v>
      </c>
      <c r="L66" s="198">
        <v>44150</v>
      </c>
      <c r="M66" s="198">
        <f t="shared" si="1"/>
        <v>396421</v>
      </c>
      <c r="N66" s="264">
        <v>2</v>
      </c>
      <c r="O66" s="264">
        <v>70</v>
      </c>
    </row>
    <row r="67" spans="1:15" ht="12.75" customHeight="1" x14ac:dyDescent="0.15">
      <c r="A67" s="185">
        <v>2</v>
      </c>
      <c r="B67" s="185">
        <v>72</v>
      </c>
      <c r="C67" s="536" t="s">
        <v>1483</v>
      </c>
      <c r="D67" s="537"/>
      <c r="E67" s="537"/>
      <c r="F67" s="537"/>
      <c r="G67" s="537"/>
      <c r="H67" s="290"/>
      <c r="I67" s="198"/>
      <c r="J67" s="198"/>
      <c r="K67" s="198"/>
      <c r="L67" s="198"/>
      <c r="M67" s="198">
        <f t="shared" si="1"/>
        <v>0</v>
      </c>
      <c r="N67" s="264">
        <v>2</v>
      </c>
      <c r="O67" s="264">
        <v>72</v>
      </c>
    </row>
    <row r="68" spans="1:15" ht="12.75" customHeight="1" x14ac:dyDescent="0.15">
      <c r="A68" s="185">
        <v>2</v>
      </c>
      <c r="B68" s="185">
        <v>73</v>
      </c>
      <c r="C68" s="536" t="s">
        <v>1484</v>
      </c>
      <c r="D68" s="537"/>
      <c r="E68" s="537"/>
      <c r="F68" s="537"/>
      <c r="G68" s="537"/>
      <c r="H68" s="290"/>
      <c r="I68" s="198"/>
      <c r="J68" s="198"/>
      <c r="K68" s="198"/>
      <c r="L68" s="198"/>
      <c r="M68" s="198">
        <f t="shared" si="1"/>
        <v>0</v>
      </c>
      <c r="N68" s="264">
        <v>2</v>
      </c>
      <c r="O68" s="264">
        <v>73</v>
      </c>
    </row>
    <row r="69" spans="1:15" ht="12.75" customHeight="1" x14ac:dyDescent="0.15">
      <c r="A69" s="185">
        <v>2</v>
      </c>
      <c r="B69" s="185">
        <v>74</v>
      </c>
      <c r="C69" s="514" t="s">
        <v>1528</v>
      </c>
      <c r="D69" s="515"/>
      <c r="E69" s="498" t="s">
        <v>1593</v>
      </c>
      <c r="F69" s="450"/>
      <c r="G69" s="450"/>
      <c r="H69" s="287"/>
      <c r="I69" s="198">
        <v>27039</v>
      </c>
      <c r="J69" s="198">
        <v>103700</v>
      </c>
      <c r="K69" s="198">
        <v>6219</v>
      </c>
      <c r="L69" s="198">
        <v>1842</v>
      </c>
      <c r="M69" s="198">
        <f t="shared" si="1"/>
        <v>138800</v>
      </c>
      <c r="N69" s="264">
        <v>2</v>
      </c>
      <c r="O69" s="264">
        <v>74</v>
      </c>
    </row>
    <row r="70" spans="1:15" ht="12.75" customHeight="1" x14ac:dyDescent="0.15">
      <c r="A70" s="185">
        <v>2</v>
      </c>
      <c r="B70" s="185">
        <v>75</v>
      </c>
      <c r="C70" s="516"/>
      <c r="D70" s="517"/>
      <c r="E70" s="498" t="s">
        <v>1503</v>
      </c>
      <c r="F70" s="450"/>
      <c r="G70" s="450"/>
      <c r="H70" s="287"/>
      <c r="I70" s="198">
        <v>0</v>
      </c>
      <c r="J70" s="198">
        <v>0</v>
      </c>
      <c r="K70" s="198">
        <v>0</v>
      </c>
      <c r="L70" s="198">
        <v>0</v>
      </c>
      <c r="M70" s="198">
        <f t="shared" si="1"/>
        <v>0</v>
      </c>
      <c r="N70" s="264">
        <v>2</v>
      </c>
      <c r="O70" s="264">
        <v>75</v>
      </c>
    </row>
    <row r="71" spans="1:15" ht="12.75" customHeight="1" x14ac:dyDescent="0.15">
      <c r="A71" s="185">
        <v>2</v>
      </c>
      <c r="B71" s="185">
        <v>76</v>
      </c>
      <c r="C71" s="516"/>
      <c r="D71" s="517"/>
      <c r="E71" s="512" t="s">
        <v>255</v>
      </c>
      <c r="F71" s="513"/>
      <c r="G71" s="498"/>
      <c r="H71" s="287"/>
      <c r="I71" s="198">
        <v>0</v>
      </c>
      <c r="J71" s="198">
        <v>0</v>
      </c>
      <c r="K71" s="198">
        <v>0</v>
      </c>
      <c r="L71" s="198">
        <v>0</v>
      </c>
      <c r="M71" s="198">
        <f t="shared" si="1"/>
        <v>0</v>
      </c>
      <c r="N71" s="264">
        <v>2</v>
      </c>
      <c r="O71" s="264">
        <v>76</v>
      </c>
    </row>
    <row r="72" spans="1:15" ht="12.75" customHeight="1" x14ac:dyDescent="0.15">
      <c r="A72" s="185">
        <v>2</v>
      </c>
      <c r="B72" s="185">
        <v>77</v>
      </c>
      <c r="C72" s="518"/>
      <c r="D72" s="519"/>
      <c r="E72" s="512" t="s">
        <v>1497</v>
      </c>
      <c r="F72" s="513"/>
      <c r="G72" s="498"/>
      <c r="H72" s="287"/>
      <c r="I72" s="198">
        <v>0</v>
      </c>
      <c r="J72" s="198">
        <v>8781</v>
      </c>
      <c r="K72" s="198">
        <v>7070</v>
      </c>
      <c r="L72" s="198">
        <v>694</v>
      </c>
      <c r="M72" s="198">
        <f t="shared" ref="M72:M85" si="2">SUM(I72:L72)</f>
        <v>16545</v>
      </c>
      <c r="N72" s="264">
        <v>2</v>
      </c>
      <c r="O72" s="264">
        <v>77</v>
      </c>
    </row>
    <row r="73" spans="1:15" ht="12.75" customHeight="1" x14ac:dyDescent="0.15">
      <c r="A73" s="185">
        <v>2</v>
      </c>
      <c r="B73" s="185">
        <v>78</v>
      </c>
      <c r="C73" s="514" t="s">
        <v>1502</v>
      </c>
      <c r="D73" s="514"/>
      <c r="E73" s="498" t="s">
        <v>1593</v>
      </c>
      <c r="F73" s="450"/>
      <c r="G73" s="450"/>
      <c r="H73" s="287"/>
      <c r="I73" s="198">
        <v>47819</v>
      </c>
      <c r="J73" s="198">
        <v>0</v>
      </c>
      <c r="K73" s="198">
        <v>0</v>
      </c>
      <c r="L73" s="198">
        <v>15243</v>
      </c>
      <c r="M73" s="198">
        <f t="shared" si="2"/>
        <v>63062</v>
      </c>
      <c r="N73" s="264">
        <v>2</v>
      </c>
      <c r="O73" s="264">
        <v>78</v>
      </c>
    </row>
    <row r="74" spans="1:15" ht="12.75" customHeight="1" x14ac:dyDescent="0.15">
      <c r="A74" s="185">
        <v>2</v>
      </c>
      <c r="B74" s="185">
        <v>79</v>
      </c>
      <c r="C74" s="514"/>
      <c r="D74" s="514"/>
      <c r="E74" s="498" t="s">
        <v>1503</v>
      </c>
      <c r="F74" s="450"/>
      <c r="G74" s="450"/>
      <c r="H74" s="287"/>
      <c r="I74" s="198"/>
      <c r="J74" s="198"/>
      <c r="K74" s="198"/>
      <c r="L74" s="198"/>
      <c r="M74" s="198">
        <f t="shared" si="2"/>
        <v>0</v>
      </c>
      <c r="N74" s="264">
        <v>2</v>
      </c>
      <c r="O74" s="264">
        <v>79</v>
      </c>
    </row>
    <row r="75" spans="1:15" ht="12.75" customHeight="1" x14ac:dyDescent="0.15">
      <c r="A75" s="185">
        <v>2</v>
      </c>
      <c r="B75" s="185">
        <v>80</v>
      </c>
      <c r="C75" s="514"/>
      <c r="D75" s="514"/>
      <c r="E75" s="513" t="s">
        <v>255</v>
      </c>
      <c r="F75" s="513"/>
      <c r="G75" s="498"/>
      <c r="H75" s="287"/>
      <c r="I75" s="198">
        <v>932</v>
      </c>
      <c r="J75" s="198">
        <v>0</v>
      </c>
      <c r="K75" s="198">
        <v>0</v>
      </c>
      <c r="L75" s="198">
        <v>0</v>
      </c>
      <c r="M75" s="198">
        <f t="shared" si="2"/>
        <v>932</v>
      </c>
      <c r="N75" s="264">
        <v>2</v>
      </c>
      <c r="O75" s="264">
        <v>80</v>
      </c>
    </row>
    <row r="76" spans="1:15" ht="12.75" customHeight="1" x14ac:dyDescent="0.15">
      <c r="A76" s="185">
        <v>2</v>
      </c>
      <c r="B76" s="185">
        <v>81</v>
      </c>
      <c r="C76" s="514"/>
      <c r="D76" s="514"/>
      <c r="E76" s="513" t="s">
        <v>1497</v>
      </c>
      <c r="F76" s="513"/>
      <c r="G76" s="498"/>
      <c r="H76" s="287"/>
      <c r="I76" s="198">
        <v>0</v>
      </c>
      <c r="J76" s="198">
        <v>0</v>
      </c>
      <c r="K76" s="198">
        <v>0</v>
      </c>
      <c r="L76" s="198">
        <v>0</v>
      </c>
      <c r="M76" s="198">
        <f t="shared" si="2"/>
        <v>0</v>
      </c>
      <c r="N76" s="264">
        <v>2</v>
      </c>
      <c r="O76" s="264">
        <v>81</v>
      </c>
    </row>
    <row r="77" spans="1:15" ht="12" customHeight="1" x14ac:dyDescent="0.15">
      <c r="A77" s="449">
        <v>2</v>
      </c>
      <c r="B77" s="449">
        <v>82</v>
      </c>
      <c r="C77" s="548" t="s">
        <v>1569</v>
      </c>
      <c r="D77" s="549"/>
      <c r="E77" s="550" t="s">
        <v>1570</v>
      </c>
      <c r="F77" s="496"/>
      <c r="G77" s="496"/>
      <c r="H77" s="497"/>
      <c r="I77" s="198">
        <v>0</v>
      </c>
      <c r="J77" s="198">
        <v>0</v>
      </c>
      <c r="K77" s="198">
        <v>0</v>
      </c>
      <c r="L77" s="198">
        <v>0</v>
      </c>
      <c r="M77" s="198">
        <f t="shared" si="2"/>
        <v>0</v>
      </c>
      <c r="N77" s="224">
        <v>2</v>
      </c>
      <c r="O77" s="224">
        <v>82</v>
      </c>
    </row>
    <row r="78" spans="1:15" ht="12" customHeight="1" x14ac:dyDescent="0.15">
      <c r="A78" s="449">
        <v>2</v>
      </c>
      <c r="B78" s="449">
        <v>83</v>
      </c>
      <c r="C78" s="548" t="s">
        <v>1571</v>
      </c>
      <c r="D78" s="549"/>
      <c r="E78" s="550" t="s">
        <v>1570</v>
      </c>
      <c r="F78" s="496"/>
      <c r="G78" s="496"/>
      <c r="H78" s="497"/>
      <c r="I78" s="198">
        <v>0</v>
      </c>
      <c r="J78" s="198">
        <v>0</v>
      </c>
      <c r="K78" s="198">
        <v>0</v>
      </c>
      <c r="L78" s="198">
        <v>0</v>
      </c>
      <c r="M78" s="198">
        <f t="shared" si="2"/>
        <v>0</v>
      </c>
      <c r="N78" s="224">
        <v>2</v>
      </c>
      <c r="O78" s="224">
        <v>83</v>
      </c>
    </row>
    <row r="79" spans="1:15" ht="12" customHeight="1" x14ac:dyDescent="0.15">
      <c r="A79" s="449">
        <v>2</v>
      </c>
      <c r="B79" s="449">
        <v>84</v>
      </c>
      <c r="C79" s="551" t="s">
        <v>1572</v>
      </c>
      <c r="D79" s="552"/>
      <c r="E79" s="550" t="s">
        <v>1532</v>
      </c>
      <c r="F79" s="496"/>
      <c r="G79" s="496"/>
      <c r="H79" s="497"/>
      <c r="I79" s="198">
        <v>4834</v>
      </c>
      <c r="J79" s="198">
        <v>0</v>
      </c>
      <c r="K79" s="198">
        <v>0</v>
      </c>
      <c r="L79" s="198">
        <v>0</v>
      </c>
      <c r="M79" s="198">
        <f t="shared" si="2"/>
        <v>4834</v>
      </c>
      <c r="N79" s="224">
        <v>2</v>
      </c>
      <c r="O79" s="224">
        <v>84</v>
      </c>
    </row>
    <row r="80" spans="1:15" ht="12" customHeight="1" x14ac:dyDescent="0.15">
      <c r="A80" s="449">
        <v>2</v>
      </c>
      <c r="B80" s="449">
        <v>85</v>
      </c>
      <c r="C80" s="553"/>
      <c r="D80" s="554"/>
      <c r="E80" s="550" t="s">
        <v>1575</v>
      </c>
      <c r="F80" s="496"/>
      <c r="G80" s="496"/>
      <c r="H80" s="497"/>
      <c r="I80" s="198"/>
      <c r="J80" s="198"/>
      <c r="K80" s="198"/>
      <c r="L80" s="198"/>
      <c r="M80" s="198">
        <f t="shared" si="2"/>
        <v>0</v>
      </c>
      <c r="N80" s="224">
        <v>2</v>
      </c>
      <c r="O80" s="224">
        <v>85</v>
      </c>
    </row>
    <row r="81" spans="1:15" ht="12" customHeight="1" x14ac:dyDescent="0.15">
      <c r="A81" s="449">
        <v>2</v>
      </c>
      <c r="B81" s="449">
        <v>86</v>
      </c>
      <c r="C81" s="555"/>
      <c r="D81" s="556"/>
      <c r="E81" s="550" t="s">
        <v>1576</v>
      </c>
      <c r="F81" s="496"/>
      <c r="G81" s="496"/>
      <c r="H81" s="497"/>
      <c r="I81" s="198"/>
      <c r="J81" s="198"/>
      <c r="K81" s="198"/>
      <c r="L81" s="198"/>
      <c r="M81" s="198">
        <f t="shared" si="2"/>
        <v>0</v>
      </c>
      <c r="N81" s="224">
        <v>2</v>
      </c>
      <c r="O81" s="224">
        <v>86</v>
      </c>
    </row>
    <row r="82" spans="1:15" ht="12" customHeight="1" x14ac:dyDescent="0.15">
      <c r="A82" s="449">
        <v>2</v>
      </c>
      <c r="B82" s="449">
        <v>87</v>
      </c>
      <c r="C82" s="551" t="s">
        <v>1573</v>
      </c>
      <c r="D82" s="552"/>
      <c r="E82" s="550" t="s">
        <v>1532</v>
      </c>
      <c r="F82" s="496"/>
      <c r="G82" s="496"/>
      <c r="H82" s="497"/>
      <c r="I82" s="198"/>
      <c r="J82" s="198"/>
      <c r="K82" s="198"/>
      <c r="L82" s="198"/>
      <c r="M82" s="198">
        <f t="shared" si="2"/>
        <v>0</v>
      </c>
      <c r="N82" s="224">
        <v>2</v>
      </c>
      <c r="O82" s="224">
        <v>87</v>
      </c>
    </row>
    <row r="83" spans="1:15" ht="12" customHeight="1" x14ac:dyDescent="0.15">
      <c r="A83" s="449">
        <v>2</v>
      </c>
      <c r="B83" s="449">
        <v>88</v>
      </c>
      <c r="C83" s="555"/>
      <c r="D83" s="556"/>
      <c r="E83" s="550" t="s">
        <v>1575</v>
      </c>
      <c r="F83" s="496"/>
      <c r="G83" s="496"/>
      <c r="H83" s="497"/>
      <c r="I83" s="198"/>
      <c r="J83" s="198"/>
      <c r="K83" s="198"/>
      <c r="L83" s="198"/>
      <c r="M83" s="198">
        <f t="shared" si="2"/>
        <v>0</v>
      </c>
      <c r="N83" s="224">
        <v>2</v>
      </c>
      <c r="O83" s="224">
        <v>88</v>
      </c>
    </row>
    <row r="84" spans="1:15" ht="12" customHeight="1" x14ac:dyDescent="0.15">
      <c r="A84" s="449">
        <v>2</v>
      </c>
      <c r="B84" s="449">
        <v>89</v>
      </c>
      <c r="C84" s="551" t="s">
        <v>1574</v>
      </c>
      <c r="D84" s="552"/>
      <c r="E84" s="550" t="s">
        <v>1532</v>
      </c>
      <c r="F84" s="496"/>
      <c r="G84" s="496"/>
      <c r="H84" s="497"/>
      <c r="I84" s="198"/>
      <c r="J84" s="198"/>
      <c r="K84" s="198"/>
      <c r="L84" s="198"/>
      <c r="M84" s="198">
        <f t="shared" si="2"/>
        <v>0</v>
      </c>
      <c r="N84" s="224">
        <v>2</v>
      </c>
      <c r="O84" s="224">
        <v>89</v>
      </c>
    </row>
    <row r="85" spans="1:15" ht="12" customHeight="1" x14ac:dyDescent="0.15">
      <c r="A85" s="449">
        <v>2</v>
      </c>
      <c r="B85" s="449">
        <v>90</v>
      </c>
      <c r="C85" s="555"/>
      <c r="D85" s="556"/>
      <c r="E85" s="550" t="s">
        <v>1575</v>
      </c>
      <c r="F85" s="496"/>
      <c r="G85" s="496"/>
      <c r="H85" s="497"/>
      <c r="I85" s="198"/>
      <c r="J85" s="198"/>
      <c r="K85" s="198"/>
      <c r="L85" s="198"/>
      <c r="M85" s="198">
        <f t="shared" si="2"/>
        <v>0</v>
      </c>
      <c r="N85" s="224">
        <v>2</v>
      </c>
      <c r="O85" s="224">
        <v>90</v>
      </c>
    </row>
  </sheetData>
  <mergeCells count="99">
    <mergeCell ref="C82:D83"/>
    <mergeCell ref="E82:H82"/>
    <mergeCell ref="E83:H83"/>
    <mergeCell ref="C84:D85"/>
    <mergeCell ref="E84:H84"/>
    <mergeCell ref="E85:H85"/>
    <mergeCell ref="C77:D77"/>
    <mergeCell ref="E77:H77"/>
    <mergeCell ref="C78:D78"/>
    <mergeCell ref="E78:H78"/>
    <mergeCell ref="C79:D81"/>
    <mergeCell ref="E79:H79"/>
    <mergeCell ref="E80:H80"/>
    <mergeCell ref="E81:H81"/>
    <mergeCell ref="D58:G58"/>
    <mergeCell ref="D56:F57"/>
    <mergeCell ref="C60:D64"/>
    <mergeCell ref="C51:F51"/>
    <mergeCell ref="C54:F54"/>
    <mergeCell ref="E60:G60"/>
    <mergeCell ref="C52:F52"/>
    <mergeCell ref="C53:F53"/>
    <mergeCell ref="D59:G59"/>
    <mergeCell ref="C55:F55"/>
    <mergeCell ref="C56:C57"/>
    <mergeCell ref="C67:G67"/>
    <mergeCell ref="C68:G68"/>
    <mergeCell ref="F63:G63"/>
    <mergeCell ref="F64:G64"/>
    <mergeCell ref="E61:E64"/>
    <mergeCell ref="D66:G66"/>
    <mergeCell ref="D65:G65"/>
    <mergeCell ref="F61:G61"/>
    <mergeCell ref="F62:G62"/>
    <mergeCell ref="C49:F49"/>
    <mergeCell ref="C50:F50"/>
    <mergeCell ref="F29:G29"/>
    <mergeCell ref="D28:E29"/>
    <mergeCell ref="C45:G45"/>
    <mergeCell ref="C48:F48"/>
    <mergeCell ref="D40:E40"/>
    <mergeCell ref="F33:G33"/>
    <mergeCell ref="D32:E33"/>
    <mergeCell ref="D34:G34"/>
    <mergeCell ref="D41:E41"/>
    <mergeCell ref="F38:G38"/>
    <mergeCell ref="F39:G39"/>
    <mergeCell ref="F40:G40"/>
    <mergeCell ref="D36:E37"/>
    <mergeCell ref="C47:G47"/>
    <mergeCell ref="D8:G8"/>
    <mergeCell ref="F9:G9"/>
    <mergeCell ref="F10:G10"/>
    <mergeCell ref="F11:G11"/>
    <mergeCell ref="D9:E9"/>
    <mergeCell ref="D11:E11"/>
    <mergeCell ref="D15:G15"/>
    <mergeCell ref="C19:G19"/>
    <mergeCell ref="F13:G13"/>
    <mergeCell ref="D13:E13"/>
    <mergeCell ref="D18:G18"/>
    <mergeCell ref="D14:E14"/>
    <mergeCell ref="D16:G16"/>
    <mergeCell ref="D17:G17"/>
    <mergeCell ref="F14:G14"/>
    <mergeCell ref="D21:G21"/>
    <mergeCell ref="D30:G30"/>
    <mergeCell ref="D31:G31"/>
    <mergeCell ref="D22:G22"/>
    <mergeCell ref="F37:G37"/>
    <mergeCell ref="D23:G23"/>
    <mergeCell ref="D24:G24"/>
    <mergeCell ref="D25:G25"/>
    <mergeCell ref="D26:G26"/>
    <mergeCell ref="C21:C26"/>
    <mergeCell ref="D1:F1"/>
    <mergeCell ref="D39:E39"/>
    <mergeCell ref="C46:G46"/>
    <mergeCell ref="F42:G42"/>
    <mergeCell ref="C43:G43"/>
    <mergeCell ref="C44:G44"/>
    <mergeCell ref="F41:G41"/>
    <mergeCell ref="D27:G27"/>
    <mergeCell ref="C20:G20"/>
    <mergeCell ref="F28:G28"/>
    <mergeCell ref="F36:G36"/>
    <mergeCell ref="F32:G32"/>
    <mergeCell ref="D35:G35"/>
    <mergeCell ref="D12:G12"/>
    <mergeCell ref="E71:G71"/>
    <mergeCell ref="E72:G72"/>
    <mergeCell ref="E75:G75"/>
    <mergeCell ref="E76:G76"/>
    <mergeCell ref="C69:D72"/>
    <mergeCell ref="C73:D76"/>
    <mergeCell ref="E73:G73"/>
    <mergeCell ref="E74:G74"/>
    <mergeCell ref="E69:G69"/>
    <mergeCell ref="E70:G70"/>
  </mergeCells>
  <phoneticPr fontId="2"/>
  <pageMargins left="0.78740157480314965" right="0.78740157480314965" top="0.78740157480314965" bottom="0.39370078740157483" header="0.19685039370078741" footer="0.19685039370078741"/>
  <pageSetup paperSize="9" scale="77" fitToWidth="0" pageOrder="overThenDown"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N45"/>
  <sheetViews>
    <sheetView showZeros="0" view="pageBreakPreview" zoomScale="120" zoomScaleNormal="55" zoomScaleSheetLayoutView="120" workbookViewId="0">
      <pane xSplit="7" topLeftCell="H1" activePane="topRight" state="frozen"/>
      <selection activeCell="I2" sqref="I2"/>
      <selection pane="topRight" activeCell="B1" sqref="B1"/>
    </sheetView>
  </sheetViews>
  <sheetFormatPr defaultRowHeight="12" customHeight="1" x14ac:dyDescent="0.15"/>
  <cols>
    <col min="1" max="1" width="2.75" style="263" customWidth="1"/>
    <col min="2" max="2" width="2.75" style="185" customWidth="1"/>
    <col min="3" max="3" width="4" style="268" customWidth="1"/>
    <col min="4" max="5" width="4.625" style="268" customWidth="1"/>
    <col min="6" max="6" width="11.875" style="268" customWidth="1"/>
    <col min="7" max="7" width="1.625" style="268" customWidth="1"/>
    <col min="8" max="12" width="8.625" style="263" customWidth="1"/>
    <col min="13" max="14" width="2.75" style="263" customWidth="1"/>
    <col min="15" max="16384" width="9" style="263"/>
  </cols>
  <sheetData>
    <row r="1" spans="1:14" s="176" customFormat="1" ht="14.1" customHeight="1" x14ac:dyDescent="0.15">
      <c r="C1" s="178" t="s">
        <v>1406</v>
      </c>
      <c r="D1" s="461" t="s">
        <v>557</v>
      </c>
      <c r="E1" s="505"/>
      <c r="F1" s="506"/>
      <c r="G1" s="222"/>
      <c r="L1" s="400"/>
    </row>
    <row r="2" spans="1:14" s="180" customFormat="1" ht="9.9499999999999993" customHeight="1" x14ac:dyDescent="0.15">
      <c r="C2" s="181"/>
      <c r="D2" s="182"/>
      <c r="E2" s="183"/>
      <c r="F2" s="183"/>
      <c r="G2" s="183"/>
    </row>
    <row r="3" spans="1:14" s="180" customFormat="1" ht="14.1" customHeight="1" x14ac:dyDescent="0.15">
      <c r="B3" s="180" t="s">
        <v>646</v>
      </c>
      <c r="C3" s="181"/>
      <c r="D3" s="181"/>
      <c r="E3" s="181"/>
      <c r="F3" s="181"/>
      <c r="G3" s="181"/>
    </row>
    <row r="4" spans="1:14" s="180" customFormat="1" ht="9.9499999999999993" customHeight="1" x14ac:dyDescent="0.15">
      <c r="C4" s="181"/>
      <c r="D4" s="181"/>
      <c r="E4" s="181"/>
      <c r="F4" s="181"/>
      <c r="G4" s="181"/>
    </row>
    <row r="5" spans="1:14" s="180" customFormat="1" ht="14.1" customHeight="1" x14ac:dyDescent="0.15">
      <c r="C5" s="181" t="s">
        <v>767</v>
      </c>
      <c r="D5" s="181"/>
      <c r="E5" s="181"/>
      <c r="F5" s="181"/>
      <c r="G5" s="181"/>
    </row>
    <row r="6" spans="1:14" s="180" customFormat="1" ht="9.9499999999999993" customHeight="1" x14ac:dyDescent="0.15">
      <c r="C6" s="181"/>
      <c r="D6" s="181"/>
      <c r="E6" s="181"/>
      <c r="F6" s="181"/>
      <c r="G6" s="181"/>
    </row>
    <row r="7" spans="1:14" ht="24" customHeight="1" x14ac:dyDescent="0.15">
      <c r="A7" s="396" t="s">
        <v>107</v>
      </c>
      <c r="B7" s="396" t="s">
        <v>108</v>
      </c>
      <c r="C7" s="238" t="s">
        <v>770</v>
      </c>
      <c r="D7" s="281"/>
      <c r="E7" s="281"/>
      <c r="F7" s="191"/>
      <c r="G7" s="282" t="s">
        <v>772</v>
      </c>
      <c r="H7" s="193" t="s">
        <v>116</v>
      </c>
      <c r="I7" s="193" t="s">
        <v>117</v>
      </c>
      <c r="J7" s="193" t="s">
        <v>119</v>
      </c>
      <c r="K7" s="193" t="s">
        <v>120</v>
      </c>
      <c r="L7" s="194" t="s">
        <v>584</v>
      </c>
      <c r="M7" s="396" t="s">
        <v>107</v>
      </c>
      <c r="N7" s="396" t="s">
        <v>108</v>
      </c>
    </row>
    <row r="8" spans="1:14" s="224" customFormat="1" ht="18" customHeight="1" x14ac:dyDescent="0.15">
      <c r="A8" s="397">
        <v>1</v>
      </c>
      <c r="B8" s="398">
        <v>1</v>
      </c>
      <c r="C8" s="283" t="s">
        <v>121</v>
      </c>
      <c r="D8" s="277" t="s">
        <v>784</v>
      </c>
      <c r="E8" s="558" t="s">
        <v>773</v>
      </c>
      <c r="F8" s="558"/>
      <c r="G8" s="284"/>
      <c r="H8" s="198">
        <v>4055</v>
      </c>
      <c r="I8" s="198">
        <v>1915</v>
      </c>
      <c r="J8" s="198">
        <v>3188</v>
      </c>
      <c r="K8" s="198">
        <v>2830</v>
      </c>
      <c r="L8" s="198">
        <f t="shared" ref="L8:L45" si="0">SUM(H8:K8)</f>
        <v>11988</v>
      </c>
      <c r="M8" s="397">
        <v>1</v>
      </c>
      <c r="N8" s="397">
        <v>1</v>
      </c>
    </row>
    <row r="9" spans="1:14" s="224" customFormat="1" ht="18" customHeight="1" x14ac:dyDescent="0.15">
      <c r="A9" s="397">
        <v>1</v>
      </c>
      <c r="B9" s="398">
        <v>2</v>
      </c>
      <c r="C9" s="272" t="s">
        <v>774</v>
      </c>
      <c r="D9" s="270" t="s">
        <v>122</v>
      </c>
      <c r="E9" s="557" t="s">
        <v>775</v>
      </c>
      <c r="F9" s="557"/>
      <c r="G9" s="191"/>
      <c r="H9" s="198">
        <v>2058</v>
      </c>
      <c r="I9" s="198">
        <v>1314</v>
      </c>
      <c r="J9" s="198">
        <v>1863</v>
      </c>
      <c r="K9" s="198">
        <v>1833</v>
      </c>
      <c r="L9" s="198">
        <f t="shared" si="0"/>
        <v>7068</v>
      </c>
      <c r="M9" s="397">
        <v>1</v>
      </c>
      <c r="N9" s="397">
        <v>2</v>
      </c>
    </row>
    <row r="10" spans="1:14" s="224" customFormat="1" ht="18" customHeight="1" x14ac:dyDescent="0.15">
      <c r="A10" s="397">
        <v>1</v>
      </c>
      <c r="B10" s="398">
        <v>3</v>
      </c>
      <c r="C10" s="272" t="s">
        <v>776</v>
      </c>
      <c r="D10" s="277" t="s">
        <v>777</v>
      </c>
      <c r="E10" s="557" t="s">
        <v>1592</v>
      </c>
      <c r="F10" s="557"/>
      <c r="G10" s="284"/>
      <c r="H10" s="198"/>
      <c r="I10" s="198"/>
      <c r="J10" s="198"/>
      <c r="K10" s="198"/>
      <c r="L10" s="198">
        <f t="shared" si="0"/>
        <v>0</v>
      </c>
      <c r="M10" s="397">
        <v>1</v>
      </c>
      <c r="N10" s="397">
        <v>3</v>
      </c>
    </row>
    <row r="11" spans="1:14" s="224" customFormat="1" ht="18" customHeight="1" x14ac:dyDescent="0.15">
      <c r="A11" s="397">
        <v>1</v>
      </c>
      <c r="B11" s="398">
        <v>4</v>
      </c>
      <c r="C11" s="272" t="s">
        <v>779</v>
      </c>
      <c r="D11" s="270" t="s">
        <v>123</v>
      </c>
      <c r="E11" s="557" t="s">
        <v>780</v>
      </c>
      <c r="F11" s="557"/>
      <c r="G11" s="191"/>
      <c r="H11" s="198"/>
      <c r="I11" s="198"/>
      <c r="J11" s="198"/>
      <c r="K11" s="198"/>
      <c r="L11" s="198">
        <f t="shared" si="0"/>
        <v>0</v>
      </c>
      <c r="M11" s="397">
        <v>1</v>
      </c>
      <c r="N11" s="397">
        <v>4</v>
      </c>
    </row>
    <row r="12" spans="1:14" s="224" customFormat="1" ht="18" customHeight="1" x14ac:dyDescent="0.15">
      <c r="A12" s="397">
        <v>1</v>
      </c>
      <c r="B12" s="398">
        <v>5</v>
      </c>
      <c r="C12" s="272" t="s">
        <v>781</v>
      </c>
      <c r="D12" s="270" t="s">
        <v>0</v>
      </c>
      <c r="E12" s="557" t="s">
        <v>782</v>
      </c>
      <c r="F12" s="557"/>
      <c r="G12" s="191"/>
      <c r="H12" s="198">
        <v>1292</v>
      </c>
      <c r="I12" s="198">
        <v>532</v>
      </c>
      <c r="J12" s="198">
        <v>869</v>
      </c>
      <c r="K12" s="198">
        <v>898</v>
      </c>
      <c r="L12" s="198">
        <f t="shared" si="0"/>
        <v>3591</v>
      </c>
      <c r="M12" s="397">
        <v>1</v>
      </c>
      <c r="N12" s="397">
        <v>5</v>
      </c>
    </row>
    <row r="13" spans="1:14" s="224" customFormat="1" ht="18" customHeight="1" x14ac:dyDescent="0.15">
      <c r="A13" s="397">
        <v>1</v>
      </c>
      <c r="B13" s="398">
        <v>6</v>
      </c>
      <c r="C13" s="277" t="s">
        <v>98</v>
      </c>
      <c r="D13" s="277" t="s">
        <v>562</v>
      </c>
      <c r="E13" s="557" t="s">
        <v>106</v>
      </c>
      <c r="F13" s="557"/>
      <c r="G13" s="284"/>
      <c r="H13" s="198">
        <v>7405</v>
      </c>
      <c r="I13" s="198">
        <v>3761</v>
      </c>
      <c r="J13" s="198">
        <v>5920</v>
      </c>
      <c r="K13" s="198">
        <v>5561</v>
      </c>
      <c r="L13" s="198">
        <f t="shared" si="0"/>
        <v>22647</v>
      </c>
      <c r="M13" s="397">
        <v>1</v>
      </c>
      <c r="N13" s="397">
        <v>6</v>
      </c>
    </row>
    <row r="14" spans="1:14" s="224" customFormat="1" ht="18" customHeight="1" x14ac:dyDescent="0.15">
      <c r="A14" s="397">
        <v>1</v>
      </c>
      <c r="B14" s="398">
        <v>7</v>
      </c>
      <c r="C14" s="272" t="s">
        <v>783</v>
      </c>
      <c r="D14" s="557" t="s">
        <v>134</v>
      </c>
      <c r="E14" s="557"/>
      <c r="F14" s="557"/>
      <c r="G14" s="191"/>
      <c r="H14" s="198">
        <v>140810</v>
      </c>
      <c r="I14" s="198">
        <v>19116</v>
      </c>
      <c r="J14" s="198">
        <v>29695</v>
      </c>
      <c r="K14" s="198">
        <v>16805</v>
      </c>
      <c r="L14" s="198">
        <f t="shared" si="0"/>
        <v>206426</v>
      </c>
      <c r="M14" s="397">
        <v>1</v>
      </c>
      <c r="N14" s="397">
        <v>7</v>
      </c>
    </row>
    <row r="15" spans="1:14" s="224" customFormat="1" ht="18" customHeight="1" x14ac:dyDescent="0.15">
      <c r="A15" s="397">
        <v>1</v>
      </c>
      <c r="B15" s="398">
        <v>8</v>
      </c>
      <c r="C15" s="559" t="s">
        <v>613</v>
      </c>
      <c r="D15" s="270" t="s">
        <v>784</v>
      </c>
      <c r="E15" s="557" t="s">
        <v>213</v>
      </c>
      <c r="F15" s="557"/>
      <c r="G15" s="191"/>
      <c r="H15" s="198">
        <v>140810</v>
      </c>
      <c r="I15" s="198">
        <v>19116</v>
      </c>
      <c r="J15" s="198">
        <v>29695</v>
      </c>
      <c r="K15" s="198">
        <v>16805</v>
      </c>
      <c r="L15" s="198">
        <f t="shared" si="0"/>
        <v>206426</v>
      </c>
      <c r="M15" s="397">
        <v>1</v>
      </c>
      <c r="N15" s="397">
        <v>8</v>
      </c>
    </row>
    <row r="16" spans="1:14" s="224" customFormat="1" ht="18" customHeight="1" x14ac:dyDescent="0.15">
      <c r="A16" s="397">
        <v>1</v>
      </c>
      <c r="B16" s="398">
        <v>9</v>
      </c>
      <c r="C16" s="560"/>
      <c r="D16" s="270" t="s">
        <v>785</v>
      </c>
      <c r="E16" s="557" t="s">
        <v>214</v>
      </c>
      <c r="F16" s="557"/>
      <c r="G16" s="191"/>
      <c r="H16" s="198"/>
      <c r="I16" s="198"/>
      <c r="J16" s="198"/>
      <c r="K16" s="198"/>
      <c r="L16" s="198">
        <f t="shared" si="0"/>
        <v>0</v>
      </c>
      <c r="M16" s="397">
        <v>1</v>
      </c>
      <c r="N16" s="397">
        <v>9</v>
      </c>
    </row>
    <row r="17" spans="1:14" ht="18" customHeight="1" x14ac:dyDescent="0.15">
      <c r="A17" s="397">
        <v>1</v>
      </c>
      <c r="B17" s="398">
        <v>10</v>
      </c>
      <c r="C17" s="561"/>
      <c r="D17" s="277" t="s">
        <v>777</v>
      </c>
      <c r="E17" s="557" t="s">
        <v>215</v>
      </c>
      <c r="F17" s="557"/>
      <c r="G17" s="284"/>
      <c r="H17" s="198"/>
      <c r="I17" s="198"/>
      <c r="J17" s="198"/>
      <c r="K17" s="198"/>
      <c r="L17" s="198">
        <f t="shared" si="0"/>
        <v>0</v>
      </c>
      <c r="M17" s="397">
        <v>1</v>
      </c>
      <c r="N17" s="397">
        <v>10</v>
      </c>
    </row>
    <row r="18" spans="1:14" ht="18" customHeight="1" x14ac:dyDescent="0.15">
      <c r="A18" s="397">
        <v>1</v>
      </c>
      <c r="B18" s="398">
        <v>12</v>
      </c>
      <c r="C18" s="270" t="s">
        <v>786</v>
      </c>
      <c r="D18" s="557" t="s">
        <v>787</v>
      </c>
      <c r="E18" s="557"/>
      <c r="F18" s="557"/>
      <c r="G18" s="191"/>
      <c r="H18" s="198">
        <v>52115</v>
      </c>
      <c r="I18" s="198">
        <v>737</v>
      </c>
      <c r="J18" s="198">
        <v>2388</v>
      </c>
      <c r="K18" s="198">
        <v>2709</v>
      </c>
      <c r="L18" s="198">
        <f t="shared" si="0"/>
        <v>57949</v>
      </c>
      <c r="M18" s="397">
        <v>1</v>
      </c>
      <c r="N18" s="397">
        <v>12</v>
      </c>
    </row>
    <row r="19" spans="1:14" ht="18" customHeight="1" x14ac:dyDescent="0.15">
      <c r="A19" s="397">
        <v>1</v>
      </c>
      <c r="B19" s="398">
        <v>13</v>
      </c>
      <c r="C19" s="270" t="s">
        <v>425</v>
      </c>
      <c r="D19" s="557" t="s">
        <v>788</v>
      </c>
      <c r="E19" s="557"/>
      <c r="F19" s="557"/>
      <c r="G19" s="191"/>
      <c r="H19" s="198">
        <v>1020</v>
      </c>
      <c r="I19" s="198">
        <v>0</v>
      </c>
      <c r="J19" s="198">
        <v>0</v>
      </c>
      <c r="K19" s="198">
        <v>0</v>
      </c>
      <c r="L19" s="198">
        <f t="shared" si="0"/>
        <v>1020</v>
      </c>
      <c r="M19" s="397">
        <v>1</v>
      </c>
      <c r="N19" s="397">
        <v>13</v>
      </c>
    </row>
    <row r="20" spans="1:14" ht="18" customHeight="1" x14ac:dyDescent="0.15">
      <c r="A20" s="397">
        <v>1</v>
      </c>
      <c r="B20" s="398">
        <v>14</v>
      </c>
      <c r="C20" s="270" t="s">
        <v>124</v>
      </c>
      <c r="D20" s="557" t="s">
        <v>789</v>
      </c>
      <c r="E20" s="557"/>
      <c r="F20" s="557"/>
      <c r="G20" s="191"/>
      <c r="H20" s="198">
        <v>2134</v>
      </c>
      <c r="I20" s="198">
        <v>236</v>
      </c>
      <c r="J20" s="198">
        <v>484</v>
      </c>
      <c r="K20" s="198">
        <v>147</v>
      </c>
      <c r="L20" s="198">
        <f t="shared" si="0"/>
        <v>3001</v>
      </c>
      <c r="M20" s="397">
        <v>1</v>
      </c>
      <c r="N20" s="397">
        <v>14</v>
      </c>
    </row>
    <row r="21" spans="1:14" ht="18" customHeight="1" x14ac:dyDescent="0.15">
      <c r="A21" s="397">
        <v>1</v>
      </c>
      <c r="B21" s="398">
        <v>15</v>
      </c>
      <c r="C21" s="270" t="s">
        <v>125</v>
      </c>
      <c r="D21" s="557" t="s">
        <v>790</v>
      </c>
      <c r="E21" s="557"/>
      <c r="F21" s="557"/>
      <c r="G21" s="191"/>
      <c r="H21" s="198">
        <v>5041</v>
      </c>
      <c r="I21" s="198">
        <v>175</v>
      </c>
      <c r="J21" s="198">
        <v>4084</v>
      </c>
      <c r="K21" s="198">
        <v>8818</v>
      </c>
      <c r="L21" s="198">
        <f t="shared" si="0"/>
        <v>18118</v>
      </c>
      <c r="M21" s="397">
        <v>1</v>
      </c>
      <c r="N21" s="397">
        <v>15</v>
      </c>
    </row>
    <row r="22" spans="1:14" ht="18" customHeight="1" x14ac:dyDescent="0.15">
      <c r="A22" s="397">
        <v>1</v>
      </c>
      <c r="B22" s="398">
        <v>16</v>
      </c>
      <c r="C22" s="270" t="s">
        <v>126</v>
      </c>
      <c r="D22" s="557" t="s">
        <v>791</v>
      </c>
      <c r="E22" s="557"/>
      <c r="F22" s="557"/>
      <c r="G22" s="191"/>
      <c r="H22" s="198"/>
      <c r="I22" s="198"/>
      <c r="J22" s="198"/>
      <c r="K22" s="198"/>
      <c r="L22" s="198">
        <f t="shared" si="0"/>
        <v>0</v>
      </c>
      <c r="M22" s="397">
        <v>1</v>
      </c>
      <c r="N22" s="397">
        <v>16</v>
      </c>
    </row>
    <row r="23" spans="1:14" ht="18" customHeight="1" x14ac:dyDescent="0.15">
      <c r="A23" s="397">
        <v>1</v>
      </c>
      <c r="B23" s="398">
        <v>17</v>
      </c>
      <c r="C23" s="270" t="s">
        <v>127</v>
      </c>
      <c r="D23" s="557" t="s">
        <v>792</v>
      </c>
      <c r="E23" s="557"/>
      <c r="F23" s="557"/>
      <c r="G23" s="191"/>
      <c r="H23" s="198">
        <v>8670</v>
      </c>
      <c r="I23" s="198">
        <v>0</v>
      </c>
      <c r="J23" s="198">
        <v>0</v>
      </c>
      <c r="K23" s="198">
        <v>0</v>
      </c>
      <c r="L23" s="198">
        <f t="shared" si="0"/>
        <v>8670</v>
      </c>
      <c r="M23" s="397">
        <v>1</v>
      </c>
      <c r="N23" s="397">
        <v>17</v>
      </c>
    </row>
    <row r="24" spans="1:14" ht="18" customHeight="1" x14ac:dyDescent="0.15">
      <c r="A24" s="397">
        <v>1</v>
      </c>
      <c r="B24" s="398">
        <v>18</v>
      </c>
      <c r="C24" s="270" t="s">
        <v>430</v>
      </c>
      <c r="D24" s="557" t="s">
        <v>793</v>
      </c>
      <c r="E24" s="557"/>
      <c r="F24" s="557"/>
      <c r="G24" s="191"/>
      <c r="H24" s="198">
        <v>0</v>
      </c>
      <c r="I24" s="198">
        <v>0</v>
      </c>
      <c r="J24" s="198">
        <v>0</v>
      </c>
      <c r="K24" s="198">
        <v>0</v>
      </c>
      <c r="L24" s="198">
        <f t="shared" si="0"/>
        <v>0</v>
      </c>
      <c r="M24" s="397">
        <v>1</v>
      </c>
      <c r="N24" s="397">
        <v>18</v>
      </c>
    </row>
    <row r="25" spans="1:14" ht="18" customHeight="1" x14ac:dyDescent="0.15">
      <c r="A25" s="397">
        <v>1</v>
      </c>
      <c r="B25" s="398">
        <v>19</v>
      </c>
      <c r="C25" s="270" t="s">
        <v>128</v>
      </c>
      <c r="D25" s="557" t="s">
        <v>794</v>
      </c>
      <c r="E25" s="557"/>
      <c r="F25" s="557"/>
      <c r="G25" s="191"/>
      <c r="H25" s="198">
        <v>103816</v>
      </c>
      <c r="I25" s="198">
        <v>6971</v>
      </c>
      <c r="J25" s="198">
        <v>11957</v>
      </c>
      <c r="K25" s="198">
        <v>6271</v>
      </c>
      <c r="L25" s="198">
        <f t="shared" si="0"/>
        <v>129015</v>
      </c>
      <c r="M25" s="397">
        <v>1</v>
      </c>
      <c r="N25" s="397">
        <v>19</v>
      </c>
    </row>
    <row r="26" spans="1:14" ht="18" customHeight="1" x14ac:dyDescent="0.15">
      <c r="A26" s="397">
        <v>1</v>
      </c>
      <c r="B26" s="398">
        <v>27</v>
      </c>
      <c r="C26" s="270" t="s">
        <v>129</v>
      </c>
      <c r="D26" s="450" t="s">
        <v>722</v>
      </c>
      <c r="E26" s="450"/>
      <c r="F26" s="450"/>
      <c r="G26" s="191"/>
      <c r="H26" s="198">
        <v>0</v>
      </c>
      <c r="I26" s="198">
        <v>33408</v>
      </c>
      <c r="J26" s="198">
        <v>30542</v>
      </c>
      <c r="K26" s="198">
        <v>39094</v>
      </c>
      <c r="L26" s="198">
        <f t="shared" si="0"/>
        <v>103044</v>
      </c>
      <c r="M26" s="397">
        <v>1</v>
      </c>
      <c r="N26" s="397">
        <v>27</v>
      </c>
    </row>
    <row r="27" spans="1:14" ht="18" customHeight="1" x14ac:dyDescent="0.15">
      <c r="A27" s="397">
        <v>1</v>
      </c>
      <c r="B27" s="398">
        <v>28</v>
      </c>
      <c r="C27" s="270" t="s">
        <v>421</v>
      </c>
      <c r="D27" s="557" t="s">
        <v>26</v>
      </c>
      <c r="E27" s="557"/>
      <c r="F27" s="557"/>
      <c r="G27" s="191"/>
      <c r="H27" s="198">
        <v>46887</v>
      </c>
      <c r="I27" s="198">
        <v>7416</v>
      </c>
      <c r="J27" s="198">
        <v>13423</v>
      </c>
      <c r="K27" s="198">
        <v>11297</v>
      </c>
      <c r="L27" s="198">
        <f t="shared" si="0"/>
        <v>79023</v>
      </c>
      <c r="M27" s="397">
        <v>1</v>
      </c>
      <c r="N27" s="397">
        <v>28</v>
      </c>
    </row>
    <row r="28" spans="1:14" ht="18" customHeight="1" x14ac:dyDescent="0.15">
      <c r="A28" s="397">
        <v>1</v>
      </c>
      <c r="B28" s="398">
        <v>29</v>
      </c>
      <c r="C28" s="270" t="s">
        <v>795</v>
      </c>
      <c r="D28" s="557" t="s">
        <v>796</v>
      </c>
      <c r="E28" s="557"/>
      <c r="F28" s="557"/>
      <c r="G28" s="191"/>
      <c r="H28" s="198">
        <v>367898</v>
      </c>
      <c r="I28" s="198">
        <v>71820</v>
      </c>
      <c r="J28" s="198">
        <v>98493</v>
      </c>
      <c r="K28" s="198">
        <v>90702</v>
      </c>
      <c r="L28" s="198">
        <f t="shared" si="0"/>
        <v>628913</v>
      </c>
      <c r="M28" s="397">
        <v>1</v>
      </c>
      <c r="N28" s="397">
        <v>29</v>
      </c>
    </row>
    <row r="29" spans="1:14" ht="18" customHeight="1" x14ac:dyDescent="0.15">
      <c r="A29" s="397">
        <v>1</v>
      </c>
      <c r="B29" s="398">
        <v>30</v>
      </c>
      <c r="C29" s="270" t="s">
        <v>130</v>
      </c>
      <c r="D29" s="557" t="s">
        <v>133</v>
      </c>
      <c r="E29" s="557"/>
      <c r="F29" s="557"/>
      <c r="G29" s="191"/>
      <c r="H29" s="198"/>
      <c r="I29" s="198"/>
      <c r="J29" s="198"/>
      <c r="K29" s="198"/>
      <c r="L29" s="198">
        <f t="shared" si="0"/>
        <v>0</v>
      </c>
      <c r="M29" s="397">
        <v>1</v>
      </c>
      <c r="N29" s="397">
        <v>30</v>
      </c>
    </row>
    <row r="30" spans="1:14" ht="18" customHeight="1" x14ac:dyDescent="0.15">
      <c r="A30" s="397">
        <v>1</v>
      </c>
      <c r="B30" s="398">
        <v>31</v>
      </c>
      <c r="C30" s="270" t="s">
        <v>131</v>
      </c>
      <c r="D30" s="557" t="s">
        <v>797</v>
      </c>
      <c r="E30" s="557"/>
      <c r="F30" s="557"/>
      <c r="G30" s="191"/>
      <c r="H30" s="198"/>
      <c r="I30" s="198"/>
      <c r="J30" s="198"/>
      <c r="K30" s="198"/>
      <c r="L30" s="198">
        <f t="shared" si="0"/>
        <v>0</v>
      </c>
      <c r="M30" s="397">
        <v>1</v>
      </c>
      <c r="N30" s="397">
        <v>31</v>
      </c>
    </row>
    <row r="31" spans="1:14" ht="18" customHeight="1" x14ac:dyDescent="0.15">
      <c r="A31" s="397">
        <v>1</v>
      </c>
      <c r="B31" s="398">
        <v>32</v>
      </c>
      <c r="C31" s="270" t="s">
        <v>132</v>
      </c>
      <c r="D31" s="557" t="s">
        <v>798</v>
      </c>
      <c r="E31" s="557"/>
      <c r="F31" s="557"/>
      <c r="G31" s="284"/>
      <c r="H31" s="198">
        <v>367898</v>
      </c>
      <c r="I31" s="198">
        <v>71820</v>
      </c>
      <c r="J31" s="198">
        <v>98493</v>
      </c>
      <c r="K31" s="198">
        <v>90702</v>
      </c>
      <c r="L31" s="198">
        <f t="shared" si="0"/>
        <v>628913</v>
      </c>
      <c r="M31" s="397">
        <v>1</v>
      </c>
      <c r="N31" s="397">
        <v>32</v>
      </c>
    </row>
    <row r="32" spans="1:14" ht="18" customHeight="1" x14ac:dyDescent="0.15">
      <c r="A32" s="446">
        <v>2</v>
      </c>
      <c r="B32" s="447">
        <v>1</v>
      </c>
      <c r="C32" s="572" t="s">
        <v>1563</v>
      </c>
      <c r="D32" s="569" t="s">
        <v>773</v>
      </c>
      <c r="E32" s="565" t="s">
        <v>1532</v>
      </c>
      <c r="F32" s="566"/>
      <c r="G32" s="566"/>
      <c r="H32" s="198">
        <v>4055</v>
      </c>
      <c r="I32" s="198">
        <v>1915</v>
      </c>
      <c r="J32" s="198">
        <v>3188</v>
      </c>
      <c r="K32" s="198">
        <v>2830</v>
      </c>
      <c r="L32" s="198">
        <f t="shared" si="0"/>
        <v>11988</v>
      </c>
      <c r="M32" s="397">
        <v>2</v>
      </c>
      <c r="N32" s="397">
        <v>1</v>
      </c>
    </row>
    <row r="33" spans="1:14" ht="18" customHeight="1" x14ac:dyDescent="0.15">
      <c r="A33" s="446">
        <v>2</v>
      </c>
      <c r="B33" s="447">
        <v>2</v>
      </c>
      <c r="C33" s="573"/>
      <c r="D33" s="571"/>
      <c r="E33" s="567" t="s">
        <v>1567</v>
      </c>
      <c r="F33" s="568"/>
      <c r="G33" s="568"/>
      <c r="H33" s="198"/>
      <c r="I33" s="198"/>
      <c r="J33" s="198"/>
      <c r="K33" s="198"/>
      <c r="L33" s="198">
        <f t="shared" si="0"/>
        <v>0</v>
      </c>
      <c r="M33" s="397">
        <v>2</v>
      </c>
      <c r="N33" s="397">
        <v>2</v>
      </c>
    </row>
    <row r="34" spans="1:14" ht="18" customHeight="1" x14ac:dyDescent="0.15">
      <c r="A34" s="446">
        <v>2</v>
      </c>
      <c r="B34" s="447">
        <v>3</v>
      </c>
      <c r="C34" s="573"/>
      <c r="D34" s="569" t="s">
        <v>1564</v>
      </c>
      <c r="E34" s="565" t="s">
        <v>1532</v>
      </c>
      <c r="F34" s="566"/>
      <c r="G34" s="566"/>
      <c r="H34" s="198">
        <v>2058</v>
      </c>
      <c r="I34" s="198">
        <v>1314</v>
      </c>
      <c r="J34" s="198">
        <v>1863</v>
      </c>
      <c r="K34" s="198">
        <v>1833</v>
      </c>
      <c r="L34" s="198">
        <f t="shared" si="0"/>
        <v>7068</v>
      </c>
      <c r="M34" s="397">
        <v>2</v>
      </c>
      <c r="N34" s="397">
        <v>3</v>
      </c>
    </row>
    <row r="35" spans="1:14" ht="18" customHeight="1" x14ac:dyDescent="0.15">
      <c r="A35" s="446">
        <v>2</v>
      </c>
      <c r="B35" s="447">
        <v>4</v>
      </c>
      <c r="C35" s="573"/>
      <c r="D35" s="570"/>
      <c r="E35" s="567" t="s">
        <v>1567</v>
      </c>
      <c r="F35" s="568"/>
      <c r="G35" s="568"/>
      <c r="H35" s="198"/>
      <c r="I35" s="198"/>
      <c r="J35" s="198"/>
      <c r="K35" s="198"/>
      <c r="L35" s="198">
        <f t="shared" si="0"/>
        <v>0</v>
      </c>
      <c r="M35" s="397">
        <v>2</v>
      </c>
      <c r="N35" s="397">
        <v>4</v>
      </c>
    </row>
    <row r="36" spans="1:14" ht="18" customHeight="1" x14ac:dyDescent="0.15">
      <c r="A36" s="446">
        <v>2</v>
      </c>
      <c r="B36" s="447">
        <v>5</v>
      </c>
      <c r="C36" s="573"/>
      <c r="D36" s="571"/>
      <c r="E36" s="567" t="s">
        <v>1568</v>
      </c>
      <c r="F36" s="568"/>
      <c r="G36" s="568"/>
      <c r="H36" s="198"/>
      <c r="I36" s="198"/>
      <c r="J36" s="198"/>
      <c r="K36" s="198"/>
      <c r="L36" s="198">
        <f t="shared" si="0"/>
        <v>0</v>
      </c>
      <c r="M36" s="397">
        <v>2</v>
      </c>
      <c r="N36" s="397">
        <v>5</v>
      </c>
    </row>
    <row r="37" spans="1:14" ht="18" customHeight="1" x14ac:dyDescent="0.15">
      <c r="A37" s="446">
        <v>2</v>
      </c>
      <c r="B37" s="447">
        <v>6</v>
      </c>
      <c r="C37" s="573"/>
      <c r="D37" s="448" t="s">
        <v>1591</v>
      </c>
      <c r="E37" s="567" t="s">
        <v>1568</v>
      </c>
      <c r="F37" s="568"/>
      <c r="G37" s="568"/>
      <c r="H37" s="198"/>
      <c r="I37" s="198"/>
      <c r="J37" s="198"/>
      <c r="K37" s="198"/>
      <c r="L37" s="198">
        <f t="shared" si="0"/>
        <v>0</v>
      </c>
      <c r="M37" s="397">
        <v>2</v>
      </c>
      <c r="N37" s="397">
        <v>6</v>
      </c>
    </row>
    <row r="38" spans="1:14" ht="18" customHeight="1" x14ac:dyDescent="0.15">
      <c r="A38" s="446">
        <v>2</v>
      </c>
      <c r="B38" s="447">
        <v>7</v>
      </c>
      <c r="C38" s="573"/>
      <c r="D38" s="575" t="s">
        <v>780</v>
      </c>
      <c r="E38" s="565" t="s">
        <v>1532</v>
      </c>
      <c r="F38" s="566"/>
      <c r="G38" s="566"/>
      <c r="H38" s="198"/>
      <c r="I38" s="198"/>
      <c r="J38" s="198"/>
      <c r="K38" s="198"/>
      <c r="L38" s="198">
        <f t="shared" si="0"/>
        <v>0</v>
      </c>
      <c r="M38" s="397">
        <v>2</v>
      </c>
      <c r="N38" s="397">
        <v>7</v>
      </c>
    </row>
    <row r="39" spans="1:14" ht="18" customHeight="1" x14ac:dyDescent="0.15">
      <c r="A39" s="446">
        <v>2</v>
      </c>
      <c r="B39" s="447">
        <v>8</v>
      </c>
      <c r="C39" s="573"/>
      <c r="D39" s="576"/>
      <c r="E39" s="567" t="s">
        <v>1567</v>
      </c>
      <c r="F39" s="568"/>
      <c r="G39" s="568"/>
      <c r="H39" s="198"/>
      <c r="I39" s="198"/>
      <c r="J39" s="198"/>
      <c r="K39" s="198"/>
      <c r="L39" s="198">
        <f t="shared" si="0"/>
        <v>0</v>
      </c>
      <c r="M39" s="397">
        <v>2</v>
      </c>
      <c r="N39" s="397">
        <v>8</v>
      </c>
    </row>
    <row r="40" spans="1:14" ht="18" customHeight="1" x14ac:dyDescent="0.15">
      <c r="A40" s="446">
        <v>2</v>
      </c>
      <c r="B40" s="447">
        <v>9</v>
      </c>
      <c r="C40" s="573"/>
      <c r="D40" s="562" t="s">
        <v>1566</v>
      </c>
      <c r="E40" s="565" t="s">
        <v>1532</v>
      </c>
      <c r="F40" s="566"/>
      <c r="G40" s="566"/>
      <c r="H40" s="198">
        <v>1292</v>
      </c>
      <c r="I40" s="198">
        <v>532</v>
      </c>
      <c r="J40" s="198">
        <v>869</v>
      </c>
      <c r="K40" s="198">
        <v>898</v>
      </c>
      <c r="L40" s="198">
        <f t="shared" si="0"/>
        <v>3591</v>
      </c>
      <c r="M40" s="397">
        <v>2</v>
      </c>
      <c r="N40" s="397">
        <v>9</v>
      </c>
    </row>
    <row r="41" spans="1:14" ht="18" customHeight="1" x14ac:dyDescent="0.15">
      <c r="A41" s="446">
        <v>2</v>
      </c>
      <c r="B41" s="447">
        <v>10</v>
      </c>
      <c r="C41" s="573"/>
      <c r="D41" s="563"/>
      <c r="E41" s="567" t="s">
        <v>1567</v>
      </c>
      <c r="F41" s="568"/>
      <c r="G41" s="568"/>
      <c r="H41" s="198">
        <v>0</v>
      </c>
      <c r="I41" s="198">
        <v>0</v>
      </c>
      <c r="J41" s="198">
        <v>0</v>
      </c>
      <c r="K41" s="198">
        <v>0</v>
      </c>
      <c r="L41" s="198">
        <f t="shared" si="0"/>
        <v>0</v>
      </c>
      <c r="M41" s="397">
        <v>2</v>
      </c>
      <c r="N41" s="397">
        <v>10</v>
      </c>
    </row>
    <row r="42" spans="1:14" ht="18" customHeight="1" x14ac:dyDescent="0.15">
      <c r="A42" s="446">
        <v>2</v>
      </c>
      <c r="B42" s="447">
        <v>11</v>
      </c>
      <c r="C42" s="573"/>
      <c r="D42" s="564"/>
      <c r="E42" s="567" t="s">
        <v>1568</v>
      </c>
      <c r="F42" s="568"/>
      <c r="G42" s="568"/>
      <c r="H42" s="198">
        <v>0</v>
      </c>
      <c r="I42" s="198">
        <v>0</v>
      </c>
      <c r="J42" s="198">
        <v>0</v>
      </c>
      <c r="K42" s="198">
        <v>0</v>
      </c>
      <c r="L42" s="198">
        <f t="shared" si="0"/>
        <v>0</v>
      </c>
      <c r="M42" s="397">
        <v>2</v>
      </c>
      <c r="N42" s="397">
        <v>11</v>
      </c>
    </row>
    <row r="43" spans="1:14" ht="18" customHeight="1" x14ac:dyDescent="0.15">
      <c r="A43" s="446">
        <v>2</v>
      </c>
      <c r="B43" s="447">
        <v>12</v>
      </c>
      <c r="C43" s="573"/>
      <c r="D43" s="569" t="s">
        <v>106</v>
      </c>
      <c r="E43" s="565" t="s">
        <v>1532</v>
      </c>
      <c r="F43" s="566"/>
      <c r="G43" s="566"/>
      <c r="H43" s="198">
        <v>7405</v>
      </c>
      <c r="I43" s="198">
        <v>3761</v>
      </c>
      <c r="J43" s="198">
        <v>5920</v>
      </c>
      <c r="K43" s="198">
        <v>5561</v>
      </c>
      <c r="L43" s="198">
        <f t="shared" si="0"/>
        <v>22647</v>
      </c>
      <c r="M43" s="397">
        <v>2</v>
      </c>
      <c r="N43" s="397">
        <v>12</v>
      </c>
    </row>
    <row r="44" spans="1:14" ht="18" customHeight="1" x14ac:dyDescent="0.15">
      <c r="A44" s="446">
        <v>2</v>
      </c>
      <c r="B44" s="447">
        <v>13</v>
      </c>
      <c r="C44" s="573"/>
      <c r="D44" s="570"/>
      <c r="E44" s="567" t="s">
        <v>1567</v>
      </c>
      <c r="F44" s="568"/>
      <c r="G44" s="568"/>
      <c r="H44" s="198"/>
      <c r="I44" s="198"/>
      <c r="J44" s="198"/>
      <c r="K44" s="198"/>
      <c r="L44" s="198">
        <f t="shared" si="0"/>
        <v>0</v>
      </c>
      <c r="M44" s="397">
        <v>2</v>
      </c>
      <c r="N44" s="397">
        <v>13</v>
      </c>
    </row>
    <row r="45" spans="1:14" ht="18" customHeight="1" x14ac:dyDescent="0.15">
      <c r="A45" s="446">
        <v>2</v>
      </c>
      <c r="B45" s="447">
        <v>14</v>
      </c>
      <c r="C45" s="574"/>
      <c r="D45" s="571"/>
      <c r="E45" s="567" t="s">
        <v>1568</v>
      </c>
      <c r="F45" s="568"/>
      <c r="G45" s="568"/>
      <c r="H45" s="198"/>
      <c r="I45" s="198"/>
      <c r="J45" s="198"/>
      <c r="K45" s="198"/>
      <c r="L45" s="198">
        <f t="shared" si="0"/>
        <v>0</v>
      </c>
      <c r="M45" s="397">
        <v>2</v>
      </c>
      <c r="N45" s="397">
        <v>14</v>
      </c>
    </row>
  </sheetData>
  <mergeCells count="46">
    <mergeCell ref="D43:D45"/>
    <mergeCell ref="E43:G43"/>
    <mergeCell ref="E44:G44"/>
    <mergeCell ref="E45:G45"/>
    <mergeCell ref="C32:C45"/>
    <mergeCell ref="D32:D33"/>
    <mergeCell ref="E32:G32"/>
    <mergeCell ref="E33:G33"/>
    <mergeCell ref="D34:D36"/>
    <mergeCell ref="E34:G34"/>
    <mergeCell ref="E35:G35"/>
    <mergeCell ref="E36:G36"/>
    <mergeCell ref="E37:G37"/>
    <mergeCell ref="D38:D39"/>
    <mergeCell ref="E38:G38"/>
    <mergeCell ref="E39:G39"/>
    <mergeCell ref="D40:D42"/>
    <mergeCell ref="E40:G40"/>
    <mergeCell ref="E41:G41"/>
    <mergeCell ref="E42:G42"/>
    <mergeCell ref="E11:F11"/>
    <mergeCell ref="C15:C17"/>
    <mergeCell ref="D1:F1"/>
    <mergeCell ref="D28:F28"/>
    <mergeCell ref="D19:F19"/>
    <mergeCell ref="D24:F24"/>
    <mergeCell ref="D25:F25"/>
    <mergeCell ref="D26:F26"/>
    <mergeCell ref="D27:F27"/>
    <mergeCell ref="D20:F20"/>
    <mergeCell ref="D21:F21"/>
    <mergeCell ref="D29:F29"/>
    <mergeCell ref="D30:F30"/>
    <mergeCell ref="D31:F31"/>
    <mergeCell ref="E12:F12"/>
    <mergeCell ref="E13:F13"/>
    <mergeCell ref="D14:F14"/>
    <mergeCell ref="D18:F18"/>
    <mergeCell ref="E15:F15"/>
    <mergeCell ref="E16:F16"/>
    <mergeCell ref="D22:F22"/>
    <mergeCell ref="E17:F17"/>
    <mergeCell ref="D23:F23"/>
    <mergeCell ref="E8:F8"/>
    <mergeCell ref="E9:F9"/>
    <mergeCell ref="E10:F10"/>
  </mergeCells>
  <phoneticPr fontId="2"/>
  <pageMargins left="0.78740157480314965" right="0.78740157480314965" top="0.78740157480314965" bottom="0.39370078740157483" header="0.19685039370078741" footer="0.19685039370078741"/>
  <pageSetup paperSize="9" fitToHeight="0" pageOrder="overThenDown"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P23"/>
  <sheetViews>
    <sheetView showZeros="0" view="pageBreakPreview" zoomScaleNormal="100" zoomScaleSheetLayoutView="100" workbookViewId="0">
      <pane xSplit="9" topLeftCell="J1" activePane="topRight" state="frozen"/>
      <selection activeCell="I2" sqref="I2"/>
      <selection pane="topRight"/>
    </sheetView>
  </sheetViews>
  <sheetFormatPr defaultRowHeight="12" customHeight="1" x14ac:dyDescent="0.15"/>
  <cols>
    <col min="1" max="1" width="2.625" style="180" customWidth="1"/>
    <col min="2" max="2" width="3.125" style="185" customWidth="1"/>
    <col min="3" max="3" width="3.625" style="181" customWidth="1"/>
    <col min="4" max="4" width="1.625" style="184" customWidth="1"/>
    <col min="5" max="5" width="4.625" style="180" customWidth="1"/>
    <col min="6" max="6" width="7.625" style="180" customWidth="1"/>
    <col min="7" max="7" width="1.625" style="180" customWidth="1"/>
    <col min="8" max="8" width="9.625" style="180" customWidth="1"/>
    <col min="9" max="9" width="1.625" style="180" customWidth="1"/>
    <col min="10" max="11" width="8" style="185" customWidth="1"/>
    <col min="12" max="14" width="8" style="180" customWidth="1"/>
    <col min="15" max="16" width="2.75" style="180" customWidth="1"/>
    <col min="17" max="16384" width="9" style="180"/>
  </cols>
  <sheetData>
    <row r="1" spans="1:16" s="176" customFormat="1" ht="14.1" customHeight="1" x14ac:dyDescent="0.15">
      <c r="C1" s="178" t="s">
        <v>1406</v>
      </c>
      <c r="D1" s="461" t="s">
        <v>557</v>
      </c>
      <c r="E1" s="505"/>
      <c r="F1" s="505"/>
      <c r="G1" s="506"/>
      <c r="N1" s="179"/>
      <c r="O1" s="179"/>
    </row>
    <row r="2" spans="1:16" ht="9.9499999999999993" customHeight="1" x14ac:dyDescent="0.15">
      <c r="B2" s="180"/>
      <c r="D2" s="182"/>
      <c r="E2" s="183"/>
      <c r="F2" s="183"/>
      <c r="G2" s="183"/>
      <c r="H2" s="181"/>
      <c r="J2" s="180"/>
      <c r="K2" s="180"/>
    </row>
    <row r="3" spans="1:16" ht="14.1" customHeight="1" x14ac:dyDescent="0.15">
      <c r="B3" s="180" t="s">
        <v>646</v>
      </c>
      <c r="D3" s="181"/>
      <c r="E3" s="181"/>
      <c r="F3" s="181"/>
      <c r="G3" s="181"/>
      <c r="H3" s="181"/>
      <c r="J3" s="180"/>
      <c r="K3" s="180"/>
    </row>
    <row r="4" spans="1:16" ht="9.9499999999999993" customHeight="1" x14ac:dyDescent="0.15">
      <c r="B4" s="180"/>
      <c r="D4" s="181"/>
      <c r="E4" s="181"/>
      <c r="F4" s="181"/>
      <c r="G4" s="181"/>
      <c r="H4" s="181"/>
      <c r="J4" s="180"/>
      <c r="K4" s="180"/>
    </row>
    <row r="5" spans="1:16" ht="14.1" customHeight="1" x14ac:dyDescent="0.15">
      <c r="B5" s="180"/>
      <c r="C5" s="181" t="s">
        <v>768</v>
      </c>
      <c r="D5" s="181"/>
      <c r="E5" s="181"/>
      <c r="F5" s="181"/>
      <c r="G5" s="181"/>
      <c r="H5" s="181"/>
      <c r="J5" s="180"/>
      <c r="K5" s="180"/>
    </row>
    <row r="6" spans="1:16" ht="9.9499999999999993" customHeight="1" x14ac:dyDescent="0.15">
      <c r="B6" s="180"/>
      <c r="D6" s="181"/>
      <c r="E6" s="181"/>
      <c r="F6" s="181"/>
      <c r="G6" s="181"/>
      <c r="H6" s="181"/>
      <c r="J6" s="180"/>
      <c r="K6" s="180"/>
    </row>
    <row r="7" spans="1:16" s="224" customFormat="1" ht="27" customHeight="1" x14ac:dyDescent="0.15">
      <c r="A7" s="396" t="s">
        <v>107</v>
      </c>
      <c r="B7" s="396" t="s">
        <v>108</v>
      </c>
      <c r="C7" s="189" t="s">
        <v>451</v>
      </c>
      <c r="D7" s="424"/>
      <c r="E7" s="424"/>
      <c r="F7" s="424"/>
      <c r="G7" s="424"/>
      <c r="H7" s="424"/>
      <c r="I7" s="269" t="s">
        <v>444</v>
      </c>
      <c r="J7" s="193" t="s">
        <v>116</v>
      </c>
      <c r="K7" s="193" t="s">
        <v>117</v>
      </c>
      <c r="L7" s="193" t="s">
        <v>119</v>
      </c>
      <c r="M7" s="193" t="s">
        <v>120</v>
      </c>
      <c r="N7" s="194" t="s">
        <v>584</v>
      </c>
      <c r="O7" s="396" t="s">
        <v>107</v>
      </c>
      <c r="P7" s="396" t="s">
        <v>108</v>
      </c>
    </row>
    <row r="8" spans="1:16" s="224" customFormat="1" ht="20.100000000000001" customHeight="1" x14ac:dyDescent="0.15">
      <c r="A8" s="397">
        <v>1</v>
      </c>
      <c r="B8" s="397">
        <v>12</v>
      </c>
      <c r="C8" s="270" t="s">
        <v>422</v>
      </c>
      <c r="D8" s="423"/>
      <c r="E8" s="579" t="s">
        <v>64</v>
      </c>
      <c r="F8" s="579"/>
      <c r="G8" s="579"/>
      <c r="H8" s="579"/>
      <c r="I8" s="271"/>
      <c r="J8" s="198">
        <v>9156567</v>
      </c>
      <c r="K8" s="198">
        <v>1417504</v>
      </c>
      <c r="L8" s="198">
        <v>1732368</v>
      </c>
      <c r="M8" s="198">
        <v>1017020</v>
      </c>
      <c r="N8" s="198">
        <f t="shared" ref="N8:N21" si="0">SUM(J8:M8)</f>
        <v>13323459</v>
      </c>
      <c r="O8" s="398">
        <v>1</v>
      </c>
      <c r="P8" s="398">
        <v>12</v>
      </c>
    </row>
    <row r="9" spans="1:16" s="224" customFormat="1" ht="20.100000000000001" customHeight="1" x14ac:dyDescent="0.15">
      <c r="A9" s="397">
        <v>2</v>
      </c>
      <c r="B9" s="397">
        <v>12</v>
      </c>
      <c r="C9" s="272"/>
      <c r="D9" s="273"/>
      <c r="E9" s="583" t="s">
        <v>65</v>
      </c>
      <c r="F9" s="580" t="s">
        <v>144</v>
      </c>
      <c r="G9" s="587" t="s">
        <v>78</v>
      </c>
      <c r="H9" s="579"/>
      <c r="I9" s="271"/>
      <c r="J9" s="198">
        <v>3408454</v>
      </c>
      <c r="K9" s="198">
        <v>905671</v>
      </c>
      <c r="L9" s="198">
        <v>606788</v>
      </c>
      <c r="M9" s="198">
        <v>190948</v>
      </c>
      <c r="N9" s="198">
        <f t="shared" si="0"/>
        <v>5111861</v>
      </c>
      <c r="O9" s="398">
        <v>2</v>
      </c>
      <c r="P9" s="398">
        <v>12</v>
      </c>
    </row>
    <row r="10" spans="1:16" s="224" customFormat="1" ht="20.100000000000001" customHeight="1" x14ac:dyDescent="0.15">
      <c r="A10" s="397">
        <v>3</v>
      </c>
      <c r="B10" s="397">
        <v>12</v>
      </c>
      <c r="C10" s="272"/>
      <c r="D10" s="273"/>
      <c r="E10" s="584"/>
      <c r="F10" s="581"/>
      <c r="G10" s="587" t="s">
        <v>541</v>
      </c>
      <c r="H10" s="579"/>
      <c r="I10" s="271"/>
      <c r="J10" s="198"/>
      <c r="K10" s="198"/>
      <c r="L10" s="198"/>
      <c r="M10" s="198"/>
      <c r="N10" s="198">
        <f t="shared" si="0"/>
        <v>0</v>
      </c>
      <c r="O10" s="398">
        <v>3</v>
      </c>
      <c r="P10" s="398">
        <v>12</v>
      </c>
    </row>
    <row r="11" spans="1:16" s="224" customFormat="1" ht="20.100000000000001" customHeight="1" x14ac:dyDescent="0.15">
      <c r="A11" s="397">
        <v>4</v>
      </c>
      <c r="B11" s="397">
        <v>12</v>
      </c>
      <c r="C11" s="272" t="s">
        <v>423</v>
      </c>
      <c r="D11" s="274"/>
      <c r="E11" s="585"/>
      <c r="F11" s="582"/>
      <c r="G11" s="588" t="s">
        <v>628</v>
      </c>
      <c r="H11" s="589"/>
      <c r="I11" s="271"/>
      <c r="J11" s="198">
        <v>1867767</v>
      </c>
      <c r="K11" s="198">
        <v>133657</v>
      </c>
      <c r="L11" s="198">
        <v>264840</v>
      </c>
      <c r="M11" s="198">
        <v>263405</v>
      </c>
      <c r="N11" s="198">
        <f t="shared" si="0"/>
        <v>2529669</v>
      </c>
      <c r="O11" s="398">
        <v>4</v>
      </c>
      <c r="P11" s="398">
        <v>12</v>
      </c>
    </row>
    <row r="12" spans="1:16" s="224" customFormat="1" ht="20.100000000000001" customHeight="1" x14ac:dyDescent="0.15">
      <c r="A12" s="397">
        <v>5</v>
      </c>
      <c r="B12" s="397">
        <v>12</v>
      </c>
      <c r="C12" s="272"/>
      <c r="D12" s="275"/>
      <c r="E12" s="271" t="s">
        <v>647</v>
      </c>
      <c r="F12" s="538" t="s">
        <v>212</v>
      </c>
      <c r="G12" s="538"/>
      <c r="H12" s="538"/>
      <c r="I12" s="271"/>
      <c r="J12" s="198">
        <v>1826812</v>
      </c>
      <c r="K12" s="198">
        <v>235371</v>
      </c>
      <c r="L12" s="198">
        <v>189766</v>
      </c>
      <c r="M12" s="198">
        <v>271915</v>
      </c>
      <c r="N12" s="198">
        <f t="shared" si="0"/>
        <v>2523864</v>
      </c>
      <c r="O12" s="398">
        <v>5</v>
      </c>
      <c r="P12" s="398">
        <v>12</v>
      </c>
    </row>
    <row r="13" spans="1:16" s="224" customFormat="1" ht="20.100000000000001" customHeight="1" x14ac:dyDescent="0.15">
      <c r="A13" s="397">
        <v>6</v>
      </c>
      <c r="B13" s="397">
        <v>12</v>
      </c>
      <c r="C13" s="272" t="s">
        <v>66</v>
      </c>
      <c r="D13" s="275"/>
      <c r="E13" s="271" t="s">
        <v>67</v>
      </c>
      <c r="F13" s="579" t="s">
        <v>264</v>
      </c>
      <c r="G13" s="579"/>
      <c r="H13" s="579"/>
      <c r="I13" s="271"/>
      <c r="J13" s="198">
        <v>1655198</v>
      </c>
      <c r="K13" s="198">
        <v>142805</v>
      </c>
      <c r="L13" s="198">
        <v>565051</v>
      </c>
      <c r="M13" s="198">
        <v>190420</v>
      </c>
      <c r="N13" s="198">
        <f t="shared" si="0"/>
        <v>2553474</v>
      </c>
      <c r="O13" s="398">
        <v>6</v>
      </c>
      <c r="P13" s="398">
        <v>12</v>
      </c>
    </row>
    <row r="14" spans="1:16" s="224" customFormat="1" ht="20.100000000000001" customHeight="1" x14ac:dyDescent="0.15">
      <c r="A14" s="397">
        <v>7</v>
      </c>
      <c r="B14" s="397">
        <v>12</v>
      </c>
      <c r="C14" s="272"/>
      <c r="D14" s="275"/>
      <c r="E14" s="271" t="s">
        <v>68</v>
      </c>
      <c r="F14" s="538" t="s">
        <v>145</v>
      </c>
      <c r="G14" s="538"/>
      <c r="H14" s="538"/>
      <c r="I14" s="271"/>
      <c r="J14" s="198">
        <v>398336</v>
      </c>
      <c r="K14" s="198">
        <v>0</v>
      </c>
      <c r="L14" s="198">
        <v>0</v>
      </c>
      <c r="M14" s="198">
        <v>100332</v>
      </c>
      <c r="N14" s="198">
        <f t="shared" si="0"/>
        <v>498668</v>
      </c>
      <c r="O14" s="398">
        <v>7</v>
      </c>
      <c r="P14" s="398">
        <v>12</v>
      </c>
    </row>
    <row r="15" spans="1:16" s="224" customFormat="1" ht="20.100000000000001" customHeight="1" x14ac:dyDescent="0.15">
      <c r="A15" s="397">
        <v>8</v>
      </c>
      <c r="B15" s="397">
        <v>12</v>
      </c>
      <c r="C15" s="272"/>
      <c r="D15" s="276"/>
      <c r="E15" s="271" t="s">
        <v>69</v>
      </c>
      <c r="F15" s="579" t="s">
        <v>265</v>
      </c>
      <c r="G15" s="579"/>
      <c r="H15" s="579"/>
      <c r="I15" s="271"/>
      <c r="J15" s="198"/>
      <c r="K15" s="198"/>
      <c r="L15" s="198"/>
      <c r="M15" s="198"/>
      <c r="N15" s="198">
        <f t="shared" si="0"/>
        <v>0</v>
      </c>
      <c r="O15" s="398">
        <v>8</v>
      </c>
      <c r="P15" s="398">
        <v>12</v>
      </c>
    </row>
    <row r="16" spans="1:16" s="224" customFormat="1" ht="20.100000000000001" customHeight="1" x14ac:dyDescent="0.15">
      <c r="A16" s="397">
        <v>9</v>
      </c>
      <c r="B16" s="397">
        <v>12</v>
      </c>
      <c r="C16" s="272"/>
      <c r="D16" s="276"/>
      <c r="E16" s="271" t="s">
        <v>70</v>
      </c>
      <c r="F16" s="579" t="s">
        <v>695</v>
      </c>
      <c r="G16" s="579"/>
      <c r="H16" s="579"/>
      <c r="I16" s="271"/>
      <c r="J16" s="198"/>
      <c r="K16" s="198"/>
      <c r="L16" s="198"/>
      <c r="M16" s="198"/>
      <c r="N16" s="198">
        <f t="shared" si="0"/>
        <v>0</v>
      </c>
      <c r="O16" s="398">
        <v>9</v>
      </c>
      <c r="P16" s="398">
        <v>12</v>
      </c>
    </row>
    <row r="17" spans="1:16" s="224" customFormat="1" ht="20.100000000000001" customHeight="1" x14ac:dyDescent="0.15">
      <c r="A17" s="397">
        <v>10</v>
      </c>
      <c r="B17" s="397">
        <v>12</v>
      </c>
      <c r="C17" s="272" t="s">
        <v>71</v>
      </c>
      <c r="D17" s="276"/>
      <c r="E17" s="271" t="s">
        <v>72</v>
      </c>
      <c r="F17" s="579" t="s">
        <v>77</v>
      </c>
      <c r="G17" s="579"/>
      <c r="H17" s="579"/>
      <c r="I17" s="271"/>
      <c r="J17" s="198"/>
      <c r="K17" s="198"/>
      <c r="L17" s="198"/>
      <c r="M17" s="198"/>
      <c r="N17" s="198">
        <f t="shared" si="0"/>
        <v>0</v>
      </c>
      <c r="O17" s="398">
        <v>10</v>
      </c>
      <c r="P17" s="398">
        <v>12</v>
      </c>
    </row>
    <row r="18" spans="1:16" s="224" customFormat="1" ht="20.100000000000001" customHeight="1" x14ac:dyDescent="0.15">
      <c r="A18" s="397">
        <v>11</v>
      </c>
      <c r="B18" s="397">
        <v>12</v>
      </c>
      <c r="C18" s="272"/>
      <c r="D18" s="275"/>
      <c r="E18" s="271" t="s">
        <v>74</v>
      </c>
      <c r="F18" s="579" t="s">
        <v>73</v>
      </c>
      <c r="G18" s="579"/>
      <c r="H18" s="579"/>
      <c r="I18" s="271"/>
      <c r="J18" s="198"/>
      <c r="K18" s="198"/>
      <c r="L18" s="198"/>
      <c r="M18" s="198"/>
      <c r="N18" s="198">
        <f t="shared" si="0"/>
        <v>0</v>
      </c>
      <c r="O18" s="398">
        <v>11</v>
      </c>
      <c r="P18" s="398">
        <v>12</v>
      </c>
    </row>
    <row r="19" spans="1:16" s="224" customFormat="1" ht="20.100000000000001" customHeight="1" x14ac:dyDescent="0.15">
      <c r="A19" s="397">
        <v>12</v>
      </c>
      <c r="B19" s="397">
        <v>12</v>
      </c>
      <c r="C19" s="277"/>
      <c r="D19" s="278"/>
      <c r="E19" s="271" t="s">
        <v>76</v>
      </c>
      <c r="F19" s="579" t="s">
        <v>75</v>
      </c>
      <c r="G19" s="579"/>
      <c r="H19" s="579"/>
      <c r="I19" s="279"/>
      <c r="J19" s="198">
        <v>0</v>
      </c>
      <c r="K19" s="198">
        <v>0</v>
      </c>
      <c r="L19" s="198">
        <v>105923</v>
      </c>
      <c r="M19" s="198">
        <v>0</v>
      </c>
      <c r="N19" s="198">
        <f t="shared" si="0"/>
        <v>105923</v>
      </c>
      <c r="O19" s="398">
        <v>12</v>
      </c>
      <c r="P19" s="398">
        <v>12</v>
      </c>
    </row>
    <row r="20" spans="1:16" ht="20.100000000000001" customHeight="1" x14ac:dyDescent="0.15">
      <c r="A20" s="397">
        <v>1</v>
      </c>
      <c r="B20" s="397">
        <v>13</v>
      </c>
      <c r="C20" s="577" t="s">
        <v>32</v>
      </c>
      <c r="D20" s="578"/>
      <c r="E20" s="578"/>
      <c r="F20" s="578"/>
      <c r="G20" s="578"/>
      <c r="H20" s="578"/>
      <c r="I20" s="280"/>
      <c r="J20" s="198"/>
      <c r="K20" s="198"/>
      <c r="L20" s="198"/>
      <c r="M20" s="198"/>
      <c r="N20" s="198">
        <f t="shared" si="0"/>
        <v>0</v>
      </c>
      <c r="O20" s="398">
        <v>1</v>
      </c>
      <c r="P20" s="398">
        <v>13</v>
      </c>
    </row>
    <row r="21" spans="1:16" ht="20.100000000000001" customHeight="1" x14ac:dyDescent="0.15">
      <c r="A21" s="397">
        <v>1</v>
      </c>
      <c r="B21" s="397">
        <v>16</v>
      </c>
      <c r="C21" s="586" t="s">
        <v>1469</v>
      </c>
      <c r="D21" s="460"/>
      <c r="E21" s="460"/>
      <c r="F21" s="460"/>
      <c r="G21" s="460"/>
      <c r="H21" s="460"/>
      <c r="I21" s="280"/>
      <c r="J21" s="198">
        <v>4117845</v>
      </c>
      <c r="K21" s="198">
        <v>708752</v>
      </c>
      <c r="L21" s="198">
        <v>1133315</v>
      </c>
      <c r="M21" s="198">
        <v>152553</v>
      </c>
      <c r="N21" s="198">
        <f t="shared" si="0"/>
        <v>6112465</v>
      </c>
      <c r="O21" s="398">
        <v>1</v>
      </c>
      <c r="P21" s="398">
        <v>16</v>
      </c>
    </row>
    <row r="23" spans="1:16" ht="12" customHeight="1" x14ac:dyDescent="0.15">
      <c r="C23" s="232" t="s">
        <v>456</v>
      </c>
    </row>
  </sheetData>
  <mergeCells count="17">
    <mergeCell ref="C21:H21"/>
    <mergeCell ref="F15:H15"/>
    <mergeCell ref="D1:G1"/>
    <mergeCell ref="F16:H16"/>
    <mergeCell ref="F17:H17"/>
    <mergeCell ref="G9:H9"/>
    <mergeCell ref="G10:H10"/>
    <mergeCell ref="G11:H11"/>
    <mergeCell ref="C20:H20"/>
    <mergeCell ref="E8:H8"/>
    <mergeCell ref="F13:H13"/>
    <mergeCell ref="F14:H14"/>
    <mergeCell ref="F9:F11"/>
    <mergeCell ref="E9:E11"/>
    <mergeCell ref="F12:H12"/>
    <mergeCell ref="F18:H18"/>
    <mergeCell ref="F19:H19"/>
  </mergeCells>
  <phoneticPr fontId="2"/>
  <pageMargins left="0.78740157480314965" right="0.78740157480314965" top="0.78740157480314965" bottom="0.39370078740157483" header="0.19685039370078741" footer="0.19685039370078741"/>
  <pageSetup paperSize="9" fitToHeight="0"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M84"/>
  <sheetViews>
    <sheetView showZeros="0" view="pageBreakPreview" zoomScaleNormal="100" zoomScaleSheetLayoutView="100" workbookViewId="0">
      <pane xSplit="6" topLeftCell="G1" activePane="topRight" state="frozen"/>
      <selection activeCell="I2" sqref="I2"/>
      <selection pane="topRight"/>
    </sheetView>
  </sheetViews>
  <sheetFormatPr defaultRowHeight="9.9499999999999993" customHeight="1" x14ac:dyDescent="0.15"/>
  <cols>
    <col min="1" max="2" width="3.125" style="263" customWidth="1"/>
    <col min="3" max="5" width="3.625" style="268" customWidth="1"/>
    <col min="6" max="6" width="17.625" style="268" customWidth="1"/>
    <col min="7" max="11" width="8" style="263" customWidth="1"/>
    <col min="12" max="13" width="3.125" style="263" customWidth="1"/>
    <col min="14" max="16384" width="9" style="263"/>
  </cols>
  <sheetData>
    <row r="1" spans="1:13" s="176" customFormat="1" ht="14.1" customHeight="1" x14ac:dyDescent="0.15">
      <c r="C1" s="178" t="s">
        <v>1406</v>
      </c>
      <c r="D1" s="461" t="s">
        <v>557</v>
      </c>
      <c r="E1" s="505"/>
      <c r="F1" s="506"/>
      <c r="K1" s="400"/>
      <c r="L1" s="179"/>
    </row>
    <row r="2" spans="1:13" s="180" customFormat="1" ht="9.9499999999999993" customHeight="1" x14ac:dyDescent="0.15">
      <c r="C2" s="181"/>
      <c r="D2" s="182"/>
      <c r="E2" s="183"/>
      <c r="F2" s="183"/>
    </row>
    <row r="3" spans="1:13" s="180" customFormat="1" ht="14.1" customHeight="1" x14ac:dyDescent="0.15">
      <c r="B3" s="180" t="s">
        <v>646</v>
      </c>
      <c r="C3" s="181"/>
      <c r="D3" s="181"/>
      <c r="E3" s="181"/>
      <c r="F3" s="181"/>
    </row>
    <row r="4" spans="1:13" s="180" customFormat="1" ht="9.9499999999999993" customHeight="1" x14ac:dyDescent="0.15">
      <c r="C4" s="181"/>
      <c r="D4" s="181"/>
      <c r="E4" s="181"/>
      <c r="F4" s="181"/>
    </row>
    <row r="5" spans="1:13" s="180" customFormat="1" ht="14.1" customHeight="1" x14ac:dyDescent="0.15">
      <c r="C5" s="181" t="s">
        <v>455</v>
      </c>
      <c r="D5" s="181"/>
      <c r="E5" s="181"/>
      <c r="F5" s="181"/>
    </row>
    <row r="6" spans="1:13" s="185" customFormat="1" ht="9.9499999999999993" customHeight="1" x14ac:dyDescent="0.15">
      <c r="C6" s="186"/>
      <c r="D6" s="186"/>
      <c r="E6" s="186"/>
      <c r="F6" s="186"/>
    </row>
    <row r="7" spans="1:13" ht="24" customHeight="1" x14ac:dyDescent="0.15">
      <c r="A7" s="188" t="s">
        <v>107</v>
      </c>
      <c r="B7" s="188" t="s">
        <v>108</v>
      </c>
      <c r="C7" s="189" t="s">
        <v>445</v>
      </c>
      <c r="D7" s="262"/>
      <c r="E7" s="262"/>
      <c r="F7" s="225" t="s">
        <v>447</v>
      </c>
      <c r="G7" s="193" t="s">
        <v>116</v>
      </c>
      <c r="H7" s="193" t="s">
        <v>117</v>
      </c>
      <c r="I7" s="193" t="s">
        <v>119</v>
      </c>
      <c r="J7" s="193" t="s">
        <v>120</v>
      </c>
      <c r="K7" s="194" t="s">
        <v>584</v>
      </c>
      <c r="L7" s="188" t="s">
        <v>107</v>
      </c>
      <c r="M7" s="188" t="s">
        <v>108</v>
      </c>
    </row>
    <row r="8" spans="1:13" s="185" customFormat="1" ht="11.1" customHeight="1" x14ac:dyDescent="0.15">
      <c r="A8" s="185">
        <v>1</v>
      </c>
      <c r="B8" s="264">
        <v>1</v>
      </c>
      <c r="C8" s="257"/>
      <c r="D8" s="257"/>
      <c r="E8" s="195" t="s">
        <v>568</v>
      </c>
      <c r="F8" s="407" t="s">
        <v>457</v>
      </c>
      <c r="G8" s="198"/>
      <c r="H8" s="198"/>
      <c r="I8" s="198"/>
      <c r="J8" s="198"/>
      <c r="K8" s="198">
        <f t="shared" ref="K8:K39" si="0">SUM(G8:J8)</f>
        <v>0</v>
      </c>
      <c r="L8" s="185">
        <v>1</v>
      </c>
      <c r="M8" s="185">
        <v>1</v>
      </c>
    </row>
    <row r="9" spans="1:13" s="185" customFormat="1" ht="11.1" customHeight="1" x14ac:dyDescent="0.15">
      <c r="A9" s="185">
        <v>1</v>
      </c>
      <c r="B9" s="264">
        <v>2</v>
      </c>
      <c r="C9" s="248"/>
      <c r="D9" s="420" t="s">
        <v>597</v>
      </c>
      <c r="E9" s="195" t="s">
        <v>289</v>
      </c>
      <c r="F9" s="407" t="s">
        <v>458</v>
      </c>
      <c r="G9" s="198">
        <v>311</v>
      </c>
      <c r="H9" s="198">
        <v>175</v>
      </c>
      <c r="I9" s="198">
        <v>4084</v>
      </c>
      <c r="J9" s="198">
        <v>0</v>
      </c>
      <c r="K9" s="198">
        <f t="shared" si="0"/>
        <v>4570</v>
      </c>
      <c r="L9" s="185">
        <v>1</v>
      </c>
      <c r="M9" s="185">
        <v>2</v>
      </c>
    </row>
    <row r="10" spans="1:13" s="185" customFormat="1" ht="11.1" customHeight="1" x14ac:dyDescent="0.15">
      <c r="A10" s="185">
        <v>1</v>
      </c>
      <c r="B10" s="264">
        <v>3</v>
      </c>
      <c r="C10" s="248"/>
      <c r="D10" s="420"/>
      <c r="E10" s="195" t="s">
        <v>564</v>
      </c>
      <c r="F10" s="428" t="s">
        <v>459</v>
      </c>
      <c r="G10" s="198"/>
      <c r="H10" s="198"/>
      <c r="I10" s="198"/>
      <c r="J10" s="198"/>
      <c r="K10" s="198">
        <f t="shared" si="0"/>
        <v>0</v>
      </c>
      <c r="L10" s="185">
        <v>1</v>
      </c>
      <c r="M10" s="185">
        <v>3</v>
      </c>
    </row>
    <row r="11" spans="1:13" s="185" customFormat="1" ht="11.1" customHeight="1" x14ac:dyDescent="0.15">
      <c r="A11" s="185">
        <v>1</v>
      </c>
      <c r="B11" s="264">
        <v>4</v>
      </c>
      <c r="C11" s="248"/>
      <c r="D11" s="413" t="s">
        <v>147</v>
      </c>
      <c r="E11" s="195" t="s">
        <v>384</v>
      </c>
      <c r="F11" s="407" t="s">
        <v>460</v>
      </c>
      <c r="G11" s="198"/>
      <c r="H11" s="198"/>
      <c r="I11" s="198"/>
      <c r="J11" s="198"/>
      <c r="K11" s="198">
        <f t="shared" si="0"/>
        <v>0</v>
      </c>
      <c r="L11" s="185">
        <v>1</v>
      </c>
      <c r="M11" s="185">
        <v>4</v>
      </c>
    </row>
    <row r="12" spans="1:13" s="185" customFormat="1" ht="11.1" customHeight="1" x14ac:dyDescent="0.15">
      <c r="A12" s="185">
        <v>1</v>
      </c>
      <c r="B12" s="264">
        <v>5</v>
      </c>
      <c r="C12" s="248"/>
      <c r="D12" s="413"/>
      <c r="E12" s="195" t="s">
        <v>385</v>
      </c>
      <c r="F12" s="407" t="s">
        <v>461</v>
      </c>
      <c r="G12" s="198">
        <v>27296</v>
      </c>
      <c r="H12" s="198">
        <v>6971</v>
      </c>
      <c r="I12" s="198">
        <v>4950</v>
      </c>
      <c r="J12" s="198">
        <v>0</v>
      </c>
      <c r="K12" s="198">
        <f t="shared" si="0"/>
        <v>39217</v>
      </c>
      <c r="L12" s="185">
        <v>1</v>
      </c>
      <c r="M12" s="185">
        <v>5</v>
      </c>
    </row>
    <row r="13" spans="1:13" s="185" customFormat="1" ht="11.1" customHeight="1" x14ac:dyDescent="0.15">
      <c r="A13" s="185">
        <v>1</v>
      </c>
      <c r="B13" s="264">
        <v>6</v>
      </c>
      <c r="C13" s="248"/>
      <c r="D13" s="413" t="s">
        <v>148</v>
      </c>
      <c r="E13" s="195" t="s">
        <v>462</v>
      </c>
      <c r="F13" s="407" t="s">
        <v>463</v>
      </c>
      <c r="G13" s="198">
        <v>9089</v>
      </c>
      <c r="H13" s="198">
        <v>8389</v>
      </c>
      <c r="I13" s="198">
        <v>9781</v>
      </c>
      <c r="J13" s="198">
        <v>2448</v>
      </c>
      <c r="K13" s="198">
        <f t="shared" si="0"/>
        <v>29707</v>
      </c>
      <c r="L13" s="185">
        <v>1</v>
      </c>
      <c r="M13" s="185">
        <v>6</v>
      </c>
    </row>
    <row r="14" spans="1:13" s="185" customFormat="1" ht="11.1" customHeight="1" x14ac:dyDescent="0.15">
      <c r="A14" s="185">
        <v>1</v>
      </c>
      <c r="B14" s="264">
        <v>7</v>
      </c>
      <c r="C14" s="248"/>
      <c r="D14" s="413"/>
      <c r="E14" s="259"/>
      <c r="F14" s="239" t="s">
        <v>488</v>
      </c>
      <c r="G14" s="198">
        <v>36696</v>
      </c>
      <c r="H14" s="198">
        <v>15535</v>
      </c>
      <c r="I14" s="198">
        <v>18815</v>
      </c>
      <c r="J14" s="198">
        <v>2448</v>
      </c>
      <c r="K14" s="198">
        <f t="shared" si="0"/>
        <v>73494</v>
      </c>
      <c r="L14" s="185">
        <v>1</v>
      </c>
      <c r="M14" s="185">
        <v>7</v>
      </c>
    </row>
    <row r="15" spans="1:13" s="185" customFormat="1" ht="11.1" customHeight="1" x14ac:dyDescent="0.15">
      <c r="A15" s="185">
        <v>1</v>
      </c>
      <c r="B15" s="264">
        <v>8</v>
      </c>
      <c r="C15" s="420"/>
      <c r="D15" s="413" t="s">
        <v>149</v>
      </c>
      <c r="E15" s="591" t="s">
        <v>267</v>
      </c>
      <c r="F15" s="414" t="s">
        <v>523</v>
      </c>
      <c r="G15" s="198">
        <v>36696</v>
      </c>
      <c r="H15" s="198">
        <v>15535</v>
      </c>
      <c r="I15" s="198">
        <v>18815</v>
      </c>
      <c r="J15" s="198">
        <v>2448</v>
      </c>
      <c r="K15" s="198">
        <f t="shared" si="0"/>
        <v>73494</v>
      </c>
      <c r="L15" s="185">
        <v>1</v>
      </c>
      <c r="M15" s="185">
        <v>8</v>
      </c>
    </row>
    <row r="16" spans="1:13" s="185" customFormat="1" ht="11.1" customHeight="1" x14ac:dyDescent="0.15">
      <c r="A16" s="185">
        <v>1</v>
      </c>
      <c r="B16" s="264">
        <v>9</v>
      </c>
      <c r="C16" s="248"/>
      <c r="D16" s="413"/>
      <c r="E16" s="592"/>
      <c r="F16" s="414" t="s">
        <v>489</v>
      </c>
      <c r="G16" s="198"/>
      <c r="H16" s="198"/>
      <c r="I16" s="198"/>
      <c r="J16" s="198"/>
      <c r="K16" s="198">
        <f t="shared" si="0"/>
        <v>0</v>
      </c>
      <c r="L16" s="185">
        <v>1</v>
      </c>
      <c r="M16" s="185">
        <v>9</v>
      </c>
    </row>
    <row r="17" spans="1:13" s="185" customFormat="1" ht="11.1" customHeight="1" x14ac:dyDescent="0.15">
      <c r="A17" s="185">
        <v>1</v>
      </c>
      <c r="B17" s="264">
        <v>10</v>
      </c>
      <c r="C17" s="420" t="s">
        <v>422</v>
      </c>
      <c r="D17" s="211"/>
      <c r="E17" s="593"/>
      <c r="F17" s="421" t="s">
        <v>391</v>
      </c>
      <c r="G17" s="198"/>
      <c r="H17" s="198"/>
      <c r="I17" s="198"/>
      <c r="J17" s="198"/>
      <c r="K17" s="198">
        <f t="shared" si="0"/>
        <v>0</v>
      </c>
      <c r="L17" s="185">
        <v>1</v>
      </c>
      <c r="M17" s="185">
        <v>10</v>
      </c>
    </row>
    <row r="18" spans="1:13" s="185" customFormat="1" ht="11.1" customHeight="1" x14ac:dyDescent="0.15">
      <c r="A18" s="185">
        <v>1</v>
      </c>
      <c r="B18" s="264">
        <v>11</v>
      </c>
      <c r="C18" s="248"/>
      <c r="D18" s="420"/>
      <c r="E18" s="195" t="s">
        <v>287</v>
      </c>
      <c r="F18" s="407" t="s">
        <v>490</v>
      </c>
      <c r="G18" s="198"/>
      <c r="H18" s="198"/>
      <c r="I18" s="198"/>
      <c r="J18" s="198"/>
      <c r="K18" s="198">
        <f t="shared" si="0"/>
        <v>0</v>
      </c>
      <c r="L18" s="185">
        <v>1</v>
      </c>
      <c r="M18" s="185">
        <v>11</v>
      </c>
    </row>
    <row r="19" spans="1:13" s="185" customFormat="1" ht="11.1" customHeight="1" x14ac:dyDescent="0.15">
      <c r="A19" s="185">
        <v>1</v>
      </c>
      <c r="B19" s="264">
        <v>12</v>
      </c>
      <c r="C19" s="420"/>
      <c r="D19" s="420" t="s">
        <v>600</v>
      </c>
      <c r="E19" s="411" t="s">
        <v>293</v>
      </c>
      <c r="F19" s="407" t="s">
        <v>491</v>
      </c>
      <c r="G19" s="198">
        <v>20891</v>
      </c>
      <c r="H19" s="198">
        <v>0</v>
      </c>
      <c r="I19" s="198">
        <v>0</v>
      </c>
      <c r="J19" s="198">
        <v>2204</v>
      </c>
      <c r="K19" s="198">
        <f t="shared" si="0"/>
        <v>23095</v>
      </c>
      <c r="L19" s="185">
        <v>1</v>
      </c>
      <c r="M19" s="185">
        <v>12</v>
      </c>
    </row>
    <row r="20" spans="1:13" s="185" customFormat="1" ht="11.1" customHeight="1" x14ac:dyDescent="0.15">
      <c r="A20" s="185">
        <v>1</v>
      </c>
      <c r="B20" s="264">
        <v>13</v>
      </c>
      <c r="C20" s="420"/>
      <c r="D20" s="420"/>
      <c r="E20" s="412"/>
      <c r="F20" s="414" t="s">
        <v>492</v>
      </c>
      <c r="G20" s="198">
        <v>20891</v>
      </c>
      <c r="H20" s="198">
        <v>0</v>
      </c>
      <c r="I20" s="198">
        <v>0</v>
      </c>
      <c r="J20" s="198">
        <v>2204</v>
      </c>
      <c r="K20" s="198">
        <f t="shared" si="0"/>
        <v>23095</v>
      </c>
      <c r="L20" s="185">
        <v>1</v>
      </c>
      <c r="M20" s="185">
        <v>13</v>
      </c>
    </row>
    <row r="21" spans="1:13" s="185" customFormat="1" ht="11.1" customHeight="1" x14ac:dyDescent="0.15">
      <c r="A21" s="185">
        <v>1</v>
      </c>
      <c r="B21" s="264">
        <v>14</v>
      </c>
      <c r="C21" s="248"/>
      <c r="D21" s="603" t="s">
        <v>97</v>
      </c>
      <c r="E21" s="195" t="s">
        <v>493</v>
      </c>
      <c r="F21" s="407" t="s">
        <v>494</v>
      </c>
      <c r="G21" s="198">
        <v>3237</v>
      </c>
      <c r="H21" s="198">
        <v>0</v>
      </c>
      <c r="I21" s="198">
        <v>0</v>
      </c>
      <c r="J21" s="198">
        <v>8818</v>
      </c>
      <c r="K21" s="198">
        <f t="shared" si="0"/>
        <v>12055</v>
      </c>
      <c r="L21" s="185">
        <v>1</v>
      </c>
      <c r="M21" s="185">
        <v>14</v>
      </c>
    </row>
    <row r="22" spans="1:13" s="185" customFormat="1" ht="11.1" customHeight="1" x14ac:dyDescent="0.15">
      <c r="A22" s="185">
        <v>1</v>
      </c>
      <c r="B22" s="264">
        <v>15</v>
      </c>
      <c r="C22" s="248"/>
      <c r="D22" s="603"/>
      <c r="E22" s="195" t="s">
        <v>549</v>
      </c>
      <c r="F22" s="428" t="s">
        <v>495</v>
      </c>
      <c r="G22" s="198"/>
      <c r="H22" s="198"/>
      <c r="I22" s="198"/>
      <c r="J22" s="198"/>
      <c r="K22" s="198">
        <f t="shared" si="0"/>
        <v>0</v>
      </c>
      <c r="L22" s="185">
        <v>1</v>
      </c>
      <c r="M22" s="185">
        <v>15</v>
      </c>
    </row>
    <row r="23" spans="1:13" s="185" customFormat="1" ht="11.1" customHeight="1" x14ac:dyDescent="0.15">
      <c r="A23" s="185">
        <v>1</v>
      </c>
      <c r="B23" s="264">
        <v>16</v>
      </c>
      <c r="C23" s="420" t="s">
        <v>496</v>
      </c>
      <c r="D23" s="603"/>
      <c r="E23" s="195" t="s">
        <v>497</v>
      </c>
      <c r="F23" s="407" t="s">
        <v>266</v>
      </c>
      <c r="G23" s="198">
        <v>2460</v>
      </c>
      <c r="H23" s="198">
        <v>0</v>
      </c>
      <c r="I23" s="198">
        <v>0</v>
      </c>
      <c r="J23" s="198">
        <v>0</v>
      </c>
      <c r="K23" s="198">
        <f t="shared" si="0"/>
        <v>2460</v>
      </c>
      <c r="L23" s="185">
        <v>1</v>
      </c>
      <c r="M23" s="185">
        <v>16</v>
      </c>
    </row>
    <row r="24" spans="1:13" s="185" customFormat="1" ht="11.1" customHeight="1" x14ac:dyDescent="0.15">
      <c r="A24" s="185">
        <v>1</v>
      </c>
      <c r="B24" s="264">
        <v>17</v>
      </c>
      <c r="C24" s="420"/>
      <c r="D24" s="603"/>
      <c r="E24" s="195" t="s">
        <v>386</v>
      </c>
      <c r="F24" s="407" t="s">
        <v>498</v>
      </c>
      <c r="G24" s="198">
        <v>16348</v>
      </c>
      <c r="H24" s="198">
        <v>0</v>
      </c>
      <c r="I24" s="198">
        <v>0</v>
      </c>
      <c r="J24" s="198">
        <v>6271</v>
      </c>
      <c r="K24" s="198">
        <f t="shared" si="0"/>
        <v>22619</v>
      </c>
      <c r="L24" s="185">
        <v>1</v>
      </c>
      <c r="M24" s="185">
        <v>17</v>
      </c>
    </row>
    <row r="25" spans="1:13" s="185" customFormat="1" ht="11.1" customHeight="1" x14ac:dyDescent="0.15">
      <c r="A25" s="185">
        <v>1</v>
      </c>
      <c r="B25" s="264">
        <v>18</v>
      </c>
      <c r="C25" s="420"/>
      <c r="D25" s="603"/>
      <c r="E25" s="195" t="s">
        <v>563</v>
      </c>
      <c r="F25" s="407" t="s">
        <v>463</v>
      </c>
      <c r="G25" s="198">
        <v>23761</v>
      </c>
      <c r="H25" s="198">
        <v>0</v>
      </c>
      <c r="I25" s="198">
        <v>0</v>
      </c>
      <c r="J25" s="198">
        <v>80</v>
      </c>
      <c r="K25" s="198">
        <f t="shared" si="0"/>
        <v>23841</v>
      </c>
      <c r="L25" s="185">
        <v>1</v>
      </c>
      <c r="M25" s="185">
        <v>18</v>
      </c>
    </row>
    <row r="26" spans="1:13" s="185" customFormat="1" ht="11.1" customHeight="1" x14ac:dyDescent="0.15">
      <c r="A26" s="185">
        <v>1</v>
      </c>
      <c r="B26" s="264">
        <v>19</v>
      </c>
      <c r="C26" s="420"/>
      <c r="D26" s="603"/>
      <c r="E26" s="259"/>
      <c r="F26" s="239" t="s">
        <v>499</v>
      </c>
      <c r="G26" s="198">
        <v>66697</v>
      </c>
      <c r="H26" s="198">
        <v>0</v>
      </c>
      <c r="I26" s="198">
        <v>0</v>
      </c>
      <c r="J26" s="198">
        <v>17373</v>
      </c>
      <c r="K26" s="198">
        <f t="shared" si="0"/>
        <v>84070</v>
      </c>
      <c r="L26" s="185">
        <v>1</v>
      </c>
      <c r="M26" s="185">
        <v>19</v>
      </c>
    </row>
    <row r="27" spans="1:13" s="185" customFormat="1" ht="11.1" customHeight="1" x14ac:dyDescent="0.15">
      <c r="A27" s="185">
        <v>1</v>
      </c>
      <c r="B27" s="264">
        <v>20</v>
      </c>
      <c r="C27" s="420"/>
      <c r="D27" s="603"/>
      <c r="E27" s="591" t="s">
        <v>500</v>
      </c>
      <c r="F27" s="414" t="s">
        <v>501</v>
      </c>
      <c r="G27" s="198">
        <v>66697</v>
      </c>
      <c r="H27" s="198">
        <v>0</v>
      </c>
      <c r="I27" s="198">
        <v>0</v>
      </c>
      <c r="J27" s="198">
        <v>17373</v>
      </c>
      <c r="K27" s="198">
        <f t="shared" si="0"/>
        <v>84070</v>
      </c>
      <c r="L27" s="185">
        <v>1</v>
      </c>
      <c r="M27" s="185">
        <v>20</v>
      </c>
    </row>
    <row r="28" spans="1:13" s="185" customFormat="1" ht="11.1" customHeight="1" x14ac:dyDescent="0.15">
      <c r="A28" s="185">
        <v>1</v>
      </c>
      <c r="B28" s="264">
        <v>21</v>
      </c>
      <c r="C28" s="420"/>
      <c r="D28" s="413"/>
      <c r="E28" s="592"/>
      <c r="F28" s="414" t="s">
        <v>502</v>
      </c>
      <c r="G28" s="198"/>
      <c r="H28" s="198"/>
      <c r="I28" s="198"/>
      <c r="J28" s="198"/>
      <c r="K28" s="198">
        <f t="shared" si="0"/>
        <v>0</v>
      </c>
      <c r="L28" s="185">
        <v>1</v>
      </c>
      <c r="M28" s="185">
        <v>21</v>
      </c>
    </row>
    <row r="29" spans="1:13" s="185" customFormat="1" ht="11.1" customHeight="1" x14ac:dyDescent="0.15">
      <c r="A29" s="185">
        <v>1</v>
      </c>
      <c r="B29" s="264">
        <v>22</v>
      </c>
      <c r="C29" s="420" t="s">
        <v>503</v>
      </c>
      <c r="D29" s="211"/>
      <c r="E29" s="593"/>
      <c r="F29" s="421" t="s">
        <v>504</v>
      </c>
      <c r="G29" s="198"/>
      <c r="H29" s="198"/>
      <c r="I29" s="198"/>
      <c r="J29" s="198"/>
      <c r="K29" s="198">
        <f t="shared" si="0"/>
        <v>0</v>
      </c>
      <c r="L29" s="185">
        <v>1</v>
      </c>
      <c r="M29" s="185">
        <v>22</v>
      </c>
    </row>
    <row r="30" spans="1:13" s="185" customFormat="1" ht="11.1" customHeight="1" x14ac:dyDescent="0.15">
      <c r="A30" s="185">
        <v>1</v>
      </c>
      <c r="B30" s="264">
        <v>23</v>
      </c>
      <c r="C30" s="248"/>
      <c r="D30" s="420"/>
      <c r="E30" s="195" t="s">
        <v>287</v>
      </c>
      <c r="F30" s="407" t="s">
        <v>490</v>
      </c>
      <c r="G30" s="198"/>
      <c r="H30" s="198"/>
      <c r="I30" s="198"/>
      <c r="J30" s="198"/>
      <c r="K30" s="198">
        <f t="shared" si="0"/>
        <v>0</v>
      </c>
      <c r="L30" s="185">
        <v>1</v>
      </c>
      <c r="M30" s="185">
        <v>23</v>
      </c>
    </row>
    <row r="31" spans="1:13" s="185" customFormat="1" ht="11.1" customHeight="1" x14ac:dyDescent="0.15">
      <c r="A31" s="185">
        <v>1</v>
      </c>
      <c r="B31" s="264">
        <v>24</v>
      </c>
      <c r="C31" s="248"/>
      <c r="D31" s="420" t="s">
        <v>601</v>
      </c>
      <c r="E31" s="411" t="s">
        <v>293</v>
      </c>
      <c r="F31" s="407" t="s">
        <v>491</v>
      </c>
      <c r="G31" s="198">
        <v>23899</v>
      </c>
      <c r="H31" s="198">
        <v>0</v>
      </c>
      <c r="I31" s="198">
        <v>0</v>
      </c>
      <c r="J31" s="198">
        <v>0</v>
      </c>
      <c r="K31" s="198">
        <f t="shared" si="0"/>
        <v>23899</v>
      </c>
      <c r="L31" s="185">
        <v>1</v>
      </c>
      <c r="M31" s="185">
        <v>24</v>
      </c>
    </row>
    <row r="32" spans="1:13" s="185" customFormat="1" ht="11.1" customHeight="1" x14ac:dyDescent="0.15">
      <c r="A32" s="185">
        <v>1</v>
      </c>
      <c r="B32" s="264">
        <v>25</v>
      </c>
      <c r="C32" s="420"/>
      <c r="D32" s="420"/>
      <c r="E32" s="412"/>
      <c r="F32" s="414" t="s">
        <v>492</v>
      </c>
      <c r="G32" s="198">
        <v>23899</v>
      </c>
      <c r="H32" s="198">
        <v>0</v>
      </c>
      <c r="I32" s="198">
        <v>0</v>
      </c>
      <c r="J32" s="198">
        <v>0</v>
      </c>
      <c r="K32" s="198">
        <f t="shared" si="0"/>
        <v>23899</v>
      </c>
      <c r="L32" s="185">
        <v>1</v>
      </c>
      <c r="M32" s="185">
        <v>25</v>
      </c>
    </row>
    <row r="33" spans="1:13" s="185" customFormat="1" ht="11.1" customHeight="1" x14ac:dyDescent="0.15">
      <c r="A33" s="185">
        <v>1</v>
      </c>
      <c r="B33" s="264">
        <v>26</v>
      </c>
      <c r="C33" s="420"/>
      <c r="D33" s="413" t="s">
        <v>150</v>
      </c>
      <c r="E33" s="195" t="s">
        <v>564</v>
      </c>
      <c r="F33" s="407" t="s">
        <v>505</v>
      </c>
      <c r="G33" s="198">
        <v>1493</v>
      </c>
      <c r="H33" s="198">
        <v>0</v>
      </c>
      <c r="I33" s="198">
        <v>0</v>
      </c>
      <c r="J33" s="198">
        <v>0</v>
      </c>
      <c r="K33" s="198">
        <f t="shared" si="0"/>
        <v>1493</v>
      </c>
      <c r="L33" s="185">
        <v>1</v>
      </c>
      <c r="M33" s="185">
        <v>26</v>
      </c>
    </row>
    <row r="34" spans="1:13" s="185" customFormat="1" ht="11.1" customHeight="1" x14ac:dyDescent="0.15">
      <c r="A34" s="185">
        <v>1</v>
      </c>
      <c r="B34" s="264">
        <v>27</v>
      </c>
      <c r="C34" s="420"/>
      <c r="D34" s="413"/>
      <c r="E34" s="195" t="s">
        <v>549</v>
      </c>
      <c r="F34" s="428" t="s">
        <v>506</v>
      </c>
      <c r="G34" s="198">
        <v>0</v>
      </c>
      <c r="H34" s="198">
        <v>0</v>
      </c>
      <c r="I34" s="198">
        <v>0</v>
      </c>
      <c r="J34" s="198">
        <v>0</v>
      </c>
      <c r="K34" s="198">
        <f t="shared" si="0"/>
        <v>0</v>
      </c>
      <c r="L34" s="185">
        <v>1</v>
      </c>
      <c r="M34" s="185">
        <v>27</v>
      </c>
    </row>
    <row r="35" spans="1:13" s="185" customFormat="1" ht="11.1" customHeight="1" x14ac:dyDescent="0.15">
      <c r="A35" s="185">
        <v>1</v>
      </c>
      <c r="B35" s="264">
        <v>28</v>
      </c>
      <c r="C35" s="420" t="s">
        <v>507</v>
      </c>
      <c r="D35" s="413" t="s">
        <v>152</v>
      </c>
      <c r="E35" s="195" t="s">
        <v>508</v>
      </c>
      <c r="F35" s="407" t="s">
        <v>509</v>
      </c>
      <c r="G35" s="198">
        <v>6210</v>
      </c>
      <c r="H35" s="198">
        <v>0</v>
      </c>
      <c r="I35" s="198">
        <v>0</v>
      </c>
      <c r="J35" s="198">
        <v>0</v>
      </c>
      <c r="K35" s="198">
        <f t="shared" si="0"/>
        <v>6210</v>
      </c>
      <c r="L35" s="185">
        <v>1</v>
      </c>
      <c r="M35" s="185">
        <v>28</v>
      </c>
    </row>
    <row r="36" spans="1:13" s="185" customFormat="1" ht="11.1" customHeight="1" x14ac:dyDescent="0.15">
      <c r="A36" s="185">
        <v>1</v>
      </c>
      <c r="B36" s="264">
        <v>29</v>
      </c>
      <c r="C36" s="420"/>
      <c r="D36" s="413"/>
      <c r="E36" s="195" t="s">
        <v>386</v>
      </c>
      <c r="F36" s="407" t="s">
        <v>498</v>
      </c>
      <c r="G36" s="198">
        <v>43650</v>
      </c>
      <c r="H36" s="198">
        <v>0</v>
      </c>
      <c r="I36" s="198">
        <v>0</v>
      </c>
      <c r="J36" s="198">
        <v>0</v>
      </c>
      <c r="K36" s="198">
        <f t="shared" si="0"/>
        <v>43650</v>
      </c>
      <c r="L36" s="185">
        <v>1</v>
      </c>
      <c r="M36" s="185">
        <v>29</v>
      </c>
    </row>
    <row r="37" spans="1:13" s="185" customFormat="1" ht="11.1" customHeight="1" x14ac:dyDescent="0.15">
      <c r="A37" s="185">
        <v>1</v>
      </c>
      <c r="B37" s="264">
        <v>30</v>
      </c>
      <c r="C37" s="420"/>
      <c r="D37" s="413" t="s">
        <v>153</v>
      </c>
      <c r="E37" s="195" t="s">
        <v>563</v>
      </c>
      <c r="F37" s="407" t="s">
        <v>463</v>
      </c>
      <c r="G37" s="198">
        <v>15454</v>
      </c>
      <c r="H37" s="198">
        <v>0</v>
      </c>
      <c r="I37" s="198">
        <v>0</v>
      </c>
      <c r="J37" s="198">
        <v>0</v>
      </c>
      <c r="K37" s="198">
        <f t="shared" si="0"/>
        <v>15454</v>
      </c>
      <c r="L37" s="185">
        <v>1</v>
      </c>
      <c r="M37" s="185">
        <v>30</v>
      </c>
    </row>
    <row r="38" spans="1:13" s="185" customFormat="1" ht="11.1" customHeight="1" x14ac:dyDescent="0.15">
      <c r="A38" s="185">
        <v>1</v>
      </c>
      <c r="B38" s="264">
        <v>31</v>
      </c>
      <c r="C38" s="420"/>
      <c r="D38" s="413"/>
      <c r="E38" s="259"/>
      <c r="F38" s="239" t="s">
        <v>499</v>
      </c>
      <c r="G38" s="198">
        <v>90706</v>
      </c>
      <c r="H38" s="198">
        <v>0</v>
      </c>
      <c r="I38" s="198">
        <v>0</v>
      </c>
      <c r="J38" s="198">
        <v>0</v>
      </c>
      <c r="K38" s="198">
        <f t="shared" si="0"/>
        <v>90706</v>
      </c>
      <c r="L38" s="185">
        <v>1</v>
      </c>
      <c r="M38" s="185">
        <v>31</v>
      </c>
    </row>
    <row r="39" spans="1:13" s="185" customFormat="1" ht="11.1" customHeight="1" x14ac:dyDescent="0.15">
      <c r="A39" s="185">
        <v>1</v>
      </c>
      <c r="B39" s="264">
        <v>32</v>
      </c>
      <c r="C39" s="420"/>
      <c r="D39" s="413" t="s">
        <v>149</v>
      </c>
      <c r="E39" s="591" t="s">
        <v>500</v>
      </c>
      <c r="F39" s="414" t="s">
        <v>501</v>
      </c>
      <c r="G39" s="198">
        <v>90706</v>
      </c>
      <c r="H39" s="198">
        <v>0</v>
      </c>
      <c r="I39" s="198">
        <v>0</v>
      </c>
      <c r="J39" s="198">
        <v>0</v>
      </c>
      <c r="K39" s="198">
        <f t="shared" si="0"/>
        <v>90706</v>
      </c>
      <c r="L39" s="185">
        <v>1</v>
      </c>
      <c r="M39" s="185">
        <v>32</v>
      </c>
    </row>
    <row r="40" spans="1:13" s="185" customFormat="1" ht="11.1" customHeight="1" x14ac:dyDescent="0.15">
      <c r="A40" s="185">
        <v>1</v>
      </c>
      <c r="B40" s="264">
        <v>33</v>
      </c>
      <c r="C40" s="420"/>
      <c r="D40" s="413"/>
      <c r="E40" s="592"/>
      <c r="F40" s="414" t="s">
        <v>502</v>
      </c>
      <c r="G40" s="198"/>
      <c r="H40" s="198"/>
      <c r="I40" s="198"/>
      <c r="J40" s="198"/>
      <c r="K40" s="198">
        <f t="shared" ref="K40:K71" si="1">SUM(G40:J40)</f>
        <v>0</v>
      </c>
      <c r="L40" s="185">
        <v>1</v>
      </c>
      <c r="M40" s="185">
        <v>33</v>
      </c>
    </row>
    <row r="41" spans="1:13" s="185" customFormat="1" ht="11.1" customHeight="1" x14ac:dyDescent="0.15">
      <c r="A41" s="185">
        <v>1</v>
      </c>
      <c r="B41" s="264">
        <v>34</v>
      </c>
      <c r="C41" s="420" t="s">
        <v>510</v>
      </c>
      <c r="D41" s="261"/>
      <c r="E41" s="593"/>
      <c r="F41" s="421" t="s">
        <v>504</v>
      </c>
      <c r="G41" s="198"/>
      <c r="H41" s="198"/>
      <c r="I41" s="198"/>
      <c r="J41" s="198"/>
      <c r="K41" s="198">
        <f t="shared" si="1"/>
        <v>0</v>
      </c>
      <c r="L41" s="185">
        <v>1</v>
      </c>
      <c r="M41" s="185">
        <v>34</v>
      </c>
    </row>
    <row r="42" spans="1:13" s="185" customFormat="1" ht="11.1" customHeight="1" x14ac:dyDescent="0.15">
      <c r="A42" s="185">
        <v>1</v>
      </c>
      <c r="B42" s="264">
        <v>35</v>
      </c>
      <c r="C42" s="420"/>
      <c r="D42" s="420"/>
      <c r="E42" s="195" t="s">
        <v>287</v>
      </c>
      <c r="F42" s="409" t="s">
        <v>457</v>
      </c>
      <c r="G42" s="198">
        <v>7405</v>
      </c>
      <c r="H42" s="198">
        <v>3761</v>
      </c>
      <c r="I42" s="198">
        <v>5920</v>
      </c>
      <c r="J42" s="198">
        <v>5561</v>
      </c>
      <c r="K42" s="198">
        <f t="shared" si="1"/>
        <v>22647</v>
      </c>
      <c r="L42" s="185">
        <v>1</v>
      </c>
      <c r="M42" s="185">
        <v>35</v>
      </c>
    </row>
    <row r="43" spans="1:13" s="185" customFormat="1" ht="11.1" customHeight="1" x14ac:dyDescent="0.15">
      <c r="A43" s="185">
        <v>1</v>
      </c>
      <c r="B43" s="264">
        <v>36</v>
      </c>
      <c r="C43" s="420"/>
      <c r="D43" s="420" t="s">
        <v>602</v>
      </c>
      <c r="E43" s="195" t="s">
        <v>289</v>
      </c>
      <c r="F43" s="416" t="s">
        <v>341</v>
      </c>
      <c r="G43" s="198">
        <v>0</v>
      </c>
      <c r="H43" s="198">
        <v>33408</v>
      </c>
      <c r="I43" s="198">
        <v>30542</v>
      </c>
      <c r="J43" s="198">
        <v>39094</v>
      </c>
      <c r="K43" s="198">
        <f t="shared" si="1"/>
        <v>103044</v>
      </c>
      <c r="L43" s="185">
        <v>1</v>
      </c>
      <c r="M43" s="185">
        <v>36</v>
      </c>
    </row>
    <row r="44" spans="1:13" s="185" customFormat="1" ht="11.1" customHeight="1" x14ac:dyDescent="0.15">
      <c r="A44" s="185">
        <v>1</v>
      </c>
      <c r="B44" s="264">
        <v>37</v>
      </c>
      <c r="C44" s="420"/>
      <c r="D44" s="248"/>
      <c r="E44" s="195" t="s">
        <v>387</v>
      </c>
      <c r="F44" s="407" t="s">
        <v>511</v>
      </c>
      <c r="G44" s="198">
        <v>16522</v>
      </c>
      <c r="H44" s="198">
        <v>0</v>
      </c>
      <c r="I44" s="198">
        <v>7007</v>
      </c>
      <c r="J44" s="198">
        <v>0</v>
      </c>
      <c r="K44" s="198">
        <f t="shared" si="1"/>
        <v>23529</v>
      </c>
      <c r="L44" s="185">
        <v>1</v>
      </c>
      <c r="M44" s="185">
        <v>37</v>
      </c>
    </row>
    <row r="45" spans="1:13" s="185" customFormat="1" ht="11.1" customHeight="1" x14ac:dyDescent="0.15">
      <c r="A45" s="185">
        <v>1</v>
      </c>
      <c r="B45" s="264">
        <v>38</v>
      </c>
      <c r="C45" s="420"/>
      <c r="D45" s="413" t="s">
        <v>154</v>
      </c>
      <c r="E45" s="195" t="s">
        <v>512</v>
      </c>
      <c r="F45" s="407" t="s">
        <v>463</v>
      </c>
      <c r="G45" s="198">
        <v>9062</v>
      </c>
      <c r="H45" s="198">
        <v>0</v>
      </c>
      <c r="I45" s="198">
        <v>6514</v>
      </c>
      <c r="J45" s="198">
        <v>9421</v>
      </c>
      <c r="K45" s="198">
        <f t="shared" si="1"/>
        <v>24997</v>
      </c>
      <c r="L45" s="185">
        <v>1</v>
      </c>
      <c r="M45" s="185">
        <v>38</v>
      </c>
    </row>
    <row r="46" spans="1:13" s="185" customFormat="1" ht="11.1" customHeight="1" x14ac:dyDescent="0.15">
      <c r="A46" s="185">
        <v>1</v>
      </c>
      <c r="B46" s="264">
        <v>39</v>
      </c>
      <c r="C46" s="420"/>
      <c r="D46" s="413" t="s">
        <v>155</v>
      </c>
      <c r="E46" s="259"/>
      <c r="F46" s="239" t="s">
        <v>513</v>
      </c>
      <c r="G46" s="198">
        <v>32989</v>
      </c>
      <c r="H46" s="198">
        <v>37169</v>
      </c>
      <c r="I46" s="198">
        <v>49983</v>
      </c>
      <c r="J46" s="198">
        <v>54076</v>
      </c>
      <c r="K46" s="198">
        <f t="shared" si="1"/>
        <v>174217</v>
      </c>
      <c r="L46" s="185">
        <v>1</v>
      </c>
      <c r="M46" s="185">
        <v>39</v>
      </c>
    </row>
    <row r="47" spans="1:13" s="185" customFormat="1" ht="11.1" customHeight="1" x14ac:dyDescent="0.15">
      <c r="A47" s="185">
        <v>1</v>
      </c>
      <c r="B47" s="264">
        <v>40</v>
      </c>
      <c r="C47" s="420" t="s">
        <v>514</v>
      </c>
      <c r="D47" s="413" t="s">
        <v>156</v>
      </c>
      <c r="E47" s="591" t="s">
        <v>515</v>
      </c>
      <c r="F47" s="414" t="s">
        <v>394</v>
      </c>
      <c r="G47" s="198">
        <v>32989</v>
      </c>
      <c r="H47" s="198">
        <v>37169</v>
      </c>
      <c r="I47" s="198">
        <v>49983</v>
      </c>
      <c r="J47" s="198">
        <v>54076</v>
      </c>
      <c r="K47" s="198">
        <f t="shared" si="1"/>
        <v>174217</v>
      </c>
      <c r="L47" s="185">
        <v>1</v>
      </c>
      <c r="M47" s="185">
        <v>40</v>
      </c>
    </row>
    <row r="48" spans="1:13" s="185" customFormat="1" ht="11.1" customHeight="1" x14ac:dyDescent="0.15">
      <c r="A48" s="185">
        <v>1</v>
      </c>
      <c r="B48" s="264">
        <v>41</v>
      </c>
      <c r="C48" s="420"/>
      <c r="D48" s="413"/>
      <c r="E48" s="592"/>
      <c r="F48" s="414" t="s">
        <v>395</v>
      </c>
      <c r="G48" s="198"/>
      <c r="H48" s="198"/>
      <c r="I48" s="198"/>
      <c r="J48" s="198"/>
      <c r="K48" s="198">
        <f t="shared" si="1"/>
        <v>0</v>
      </c>
      <c r="L48" s="185">
        <v>1</v>
      </c>
      <c r="M48" s="185">
        <v>41</v>
      </c>
    </row>
    <row r="49" spans="1:13" s="185" customFormat="1" ht="11.1" customHeight="1" x14ac:dyDescent="0.15">
      <c r="A49" s="185">
        <v>1</v>
      </c>
      <c r="B49" s="264">
        <v>42</v>
      </c>
      <c r="C49" s="420"/>
      <c r="D49" s="211"/>
      <c r="E49" s="593"/>
      <c r="F49" s="421" t="s">
        <v>391</v>
      </c>
      <c r="G49" s="198"/>
      <c r="H49" s="198"/>
      <c r="I49" s="198"/>
      <c r="J49" s="198"/>
      <c r="K49" s="198">
        <f t="shared" si="1"/>
        <v>0</v>
      </c>
      <c r="L49" s="185">
        <v>1</v>
      </c>
      <c r="M49" s="185">
        <v>42</v>
      </c>
    </row>
    <row r="50" spans="1:13" s="185" customFormat="1" ht="11.1" customHeight="1" x14ac:dyDescent="0.15">
      <c r="A50" s="185">
        <v>1</v>
      </c>
      <c r="B50" s="264">
        <v>43</v>
      </c>
      <c r="C50" s="420"/>
      <c r="D50" s="498" t="s">
        <v>521</v>
      </c>
      <c r="E50" s="464"/>
      <c r="F50" s="464"/>
      <c r="G50" s="198">
        <v>227088</v>
      </c>
      <c r="H50" s="198">
        <v>52704</v>
      </c>
      <c r="I50" s="198">
        <v>68798</v>
      </c>
      <c r="J50" s="198">
        <v>73897</v>
      </c>
      <c r="K50" s="198">
        <f t="shared" si="1"/>
        <v>422487</v>
      </c>
      <c r="L50" s="185">
        <v>1</v>
      </c>
      <c r="M50" s="185">
        <v>43</v>
      </c>
    </row>
    <row r="51" spans="1:13" s="185" customFormat="1" ht="11.1" customHeight="1" x14ac:dyDescent="0.15">
      <c r="A51" s="185">
        <v>1</v>
      </c>
      <c r="B51" s="264">
        <v>44</v>
      </c>
      <c r="C51" s="420"/>
      <c r="D51" s="420"/>
      <c r="E51" s="498" t="s">
        <v>394</v>
      </c>
      <c r="F51" s="464"/>
      <c r="G51" s="198">
        <v>227088</v>
      </c>
      <c r="H51" s="198">
        <v>52704</v>
      </c>
      <c r="I51" s="198">
        <v>68798</v>
      </c>
      <c r="J51" s="198">
        <v>73897</v>
      </c>
      <c r="K51" s="198">
        <f t="shared" si="1"/>
        <v>422487</v>
      </c>
      <c r="L51" s="185">
        <v>1</v>
      </c>
      <c r="M51" s="185">
        <v>44</v>
      </c>
    </row>
    <row r="52" spans="1:13" s="185" customFormat="1" ht="11.1" customHeight="1" x14ac:dyDescent="0.15">
      <c r="A52" s="185">
        <v>1</v>
      </c>
      <c r="B52" s="264">
        <v>45</v>
      </c>
      <c r="C52" s="420"/>
      <c r="D52" s="420" t="s">
        <v>388</v>
      </c>
      <c r="E52" s="498" t="s">
        <v>395</v>
      </c>
      <c r="F52" s="464"/>
      <c r="G52" s="198"/>
      <c r="H52" s="198"/>
      <c r="I52" s="198"/>
      <c r="J52" s="198"/>
      <c r="K52" s="198">
        <f t="shared" si="1"/>
        <v>0</v>
      </c>
      <c r="L52" s="185">
        <v>1</v>
      </c>
      <c r="M52" s="185">
        <v>45</v>
      </c>
    </row>
    <row r="53" spans="1:13" s="185" customFormat="1" ht="11.1" customHeight="1" x14ac:dyDescent="0.15">
      <c r="A53" s="185">
        <v>1</v>
      </c>
      <c r="B53" s="264">
        <v>46</v>
      </c>
      <c r="C53" s="420"/>
      <c r="D53" s="420" t="s">
        <v>595</v>
      </c>
      <c r="E53" s="498" t="s">
        <v>516</v>
      </c>
      <c r="F53" s="464"/>
      <c r="G53" s="198"/>
      <c r="H53" s="198"/>
      <c r="I53" s="198"/>
      <c r="J53" s="198"/>
      <c r="K53" s="198">
        <f t="shared" si="1"/>
        <v>0</v>
      </c>
      <c r="L53" s="185">
        <v>1</v>
      </c>
      <c r="M53" s="185">
        <v>46</v>
      </c>
    </row>
    <row r="54" spans="1:13" s="185" customFormat="1" ht="11.1" customHeight="1" x14ac:dyDescent="0.15">
      <c r="A54" s="185">
        <v>1</v>
      </c>
      <c r="B54" s="264">
        <v>47</v>
      </c>
      <c r="C54" s="420"/>
      <c r="D54" s="420" t="s">
        <v>389</v>
      </c>
      <c r="E54" s="498" t="s">
        <v>517</v>
      </c>
      <c r="F54" s="464"/>
      <c r="G54" s="198"/>
      <c r="H54" s="198"/>
      <c r="I54" s="198"/>
      <c r="J54" s="198"/>
      <c r="K54" s="198">
        <f t="shared" si="1"/>
        <v>0</v>
      </c>
      <c r="L54" s="185">
        <v>1</v>
      </c>
      <c r="M54" s="185">
        <v>47</v>
      </c>
    </row>
    <row r="55" spans="1:13" s="185" customFormat="1" ht="11.1" customHeight="1" x14ac:dyDescent="0.15">
      <c r="A55" s="185">
        <v>1</v>
      </c>
      <c r="B55" s="264">
        <v>48</v>
      </c>
      <c r="C55" s="420"/>
      <c r="D55" s="420" t="s">
        <v>390</v>
      </c>
      <c r="E55" s="498" t="s">
        <v>518</v>
      </c>
      <c r="F55" s="464"/>
      <c r="G55" s="198"/>
      <c r="H55" s="198"/>
      <c r="I55" s="198"/>
      <c r="J55" s="198"/>
      <c r="K55" s="198">
        <f t="shared" si="1"/>
        <v>0</v>
      </c>
      <c r="L55" s="185">
        <v>1</v>
      </c>
      <c r="M55" s="185">
        <v>48</v>
      </c>
    </row>
    <row r="56" spans="1:13" s="185" customFormat="1" ht="11.1" customHeight="1" x14ac:dyDescent="0.15">
      <c r="A56" s="185">
        <v>1</v>
      </c>
      <c r="B56" s="264">
        <v>49</v>
      </c>
      <c r="C56" s="420"/>
      <c r="D56" s="420" t="s">
        <v>594</v>
      </c>
      <c r="E56" s="498" t="s">
        <v>519</v>
      </c>
      <c r="F56" s="464"/>
      <c r="G56" s="198"/>
      <c r="H56" s="198"/>
      <c r="I56" s="198"/>
      <c r="J56" s="198"/>
      <c r="K56" s="198">
        <f t="shared" si="1"/>
        <v>0</v>
      </c>
      <c r="L56" s="185">
        <v>1</v>
      </c>
      <c r="M56" s="185">
        <v>49</v>
      </c>
    </row>
    <row r="57" spans="1:13" s="185" customFormat="1" ht="11.1" customHeight="1" x14ac:dyDescent="0.15">
      <c r="A57" s="185">
        <v>1</v>
      </c>
      <c r="B57" s="264">
        <v>50</v>
      </c>
      <c r="C57" s="204"/>
      <c r="D57" s="420"/>
      <c r="E57" s="498" t="s">
        <v>391</v>
      </c>
      <c r="F57" s="464"/>
      <c r="G57" s="198"/>
      <c r="H57" s="198"/>
      <c r="I57" s="198"/>
      <c r="J57" s="198"/>
      <c r="K57" s="198">
        <f t="shared" si="1"/>
        <v>0</v>
      </c>
      <c r="L57" s="185">
        <v>1</v>
      </c>
      <c r="M57" s="185">
        <v>50</v>
      </c>
    </row>
    <row r="58" spans="1:13" s="185" customFormat="1" ht="11.1" customHeight="1" x14ac:dyDescent="0.15">
      <c r="A58" s="185">
        <v>1</v>
      </c>
      <c r="B58" s="264">
        <v>51</v>
      </c>
      <c r="C58" s="420"/>
      <c r="D58" s="195" t="s">
        <v>597</v>
      </c>
      <c r="E58" s="450" t="s">
        <v>1375</v>
      </c>
      <c r="F58" s="450"/>
      <c r="G58" s="198">
        <v>140810</v>
      </c>
      <c r="H58" s="198">
        <v>19116</v>
      </c>
      <c r="I58" s="198">
        <v>29695</v>
      </c>
      <c r="J58" s="198">
        <v>16805</v>
      </c>
      <c r="K58" s="198">
        <f t="shared" si="1"/>
        <v>206426</v>
      </c>
      <c r="L58" s="185">
        <v>1</v>
      </c>
      <c r="M58" s="185">
        <v>51</v>
      </c>
    </row>
    <row r="59" spans="1:13" s="185" customFormat="1" ht="11.1" customHeight="1" x14ac:dyDescent="0.15">
      <c r="A59" s="185">
        <v>1</v>
      </c>
      <c r="B59" s="264">
        <v>52</v>
      </c>
      <c r="C59" s="420"/>
      <c r="D59" s="473" t="s">
        <v>613</v>
      </c>
      <c r="E59" s="498" t="s">
        <v>392</v>
      </c>
      <c r="F59" s="464"/>
      <c r="G59" s="198">
        <v>0</v>
      </c>
      <c r="H59" s="198">
        <v>0</v>
      </c>
      <c r="I59" s="198">
        <v>4622</v>
      </c>
      <c r="J59" s="198">
        <v>0</v>
      </c>
      <c r="K59" s="198">
        <f t="shared" si="1"/>
        <v>4622</v>
      </c>
      <c r="L59" s="185">
        <v>1</v>
      </c>
      <c r="M59" s="185">
        <v>52</v>
      </c>
    </row>
    <row r="60" spans="1:13" s="185" customFormat="1" ht="11.1" customHeight="1" x14ac:dyDescent="0.15">
      <c r="A60" s="185">
        <v>1</v>
      </c>
      <c r="B60" s="264">
        <v>53</v>
      </c>
      <c r="C60" s="420" t="s">
        <v>446</v>
      </c>
      <c r="D60" s="474"/>
      <c r="E60" s="498" t="s">
        <v>393</v>
      </c>
      <c r="F60" s="464"/>
      <c r="G60" s="198">
        <v>0</v>
      </c>
      <c r="H60" s="198">
        <v>756</v>
      </c>
      <c r="I60" s="198">
        <v>0</v>
      </c>
      <c r="J60" s="198">
        <v>0</v>
      </c>
      <c r="K60" s="198">
        <f t="shared" si="1"/>
        <v>756</v>
      </c>
      <c r="L60" s="185">
        <v>1</v>
      </c>
      <c r="M60" s="185">
        <v>53</v>
      </c>
    </row>
    <row r="61" spans="1:13" s="185" customFormat="1" ht="11.1" customHeight="1" x14ac:dyDescent="0.15">
      <c r="A61" s="185">
        <v>1</v>
      </c>
      <c r="B61" s="264">
        <v>54</v>
      </c>
      <c r="C61" s="420"/>
      <c r="D61" s="474"/>
      <c r="E61" s="498" t="s">
        <v>18</v>
      </c>
      <c r="F61" s="464"/>
      <c r="G61" s="198"/>
      <c r="H61" s="198"/>
      <c r="I61" s="198"/>
      <c r="J61" s="198"/>
      <c r="K61" s="198">
        <f t="shared" si="1"/>
        <v>0</v>
      </c>
      <c r="L61" s="185">
        <v>1</v>
      </c>
      <c r="M61" s="185">
        <v>54</v>
      </c>
    </row>
    <row r="62" spans="1:13" s="185" customFormat="1" ht="11.1" customHeight="1" x14ac:dyDescent="0.15">
      <c r="A62" s="185">
        <v>1</v>
      </c>
      <c r="B62" s="264">
        <v>55</v>
      </c>
      <c r="C62" s="420"/>
      <c r="D62" s="474"/>
      <c r="E62" s="498" t="s">
        <v>1357</v>
      </c>
      <c r="F62" s="464"/>
      <c r="G62" s="198">
        <v>39285</v>
      </c>
      <c r="H62" s="198">
        <v>12163</v>
      </c>
      <c r="I62" s="198">
        <v>0</v>
      </c>
      <c r="J62" s="198">
        <v>4108</v>
      </c>
      <c r="K62" s="198">
        <f t="shared" si="1"/>
        <v>55556</v>
      </c>
      <c r="L62" s="185">
        <v>1</v>
      </c>
      <c r="M62" s="185">
        <v>55</v>
      </c>
    </row>
    <row r="63" spans="1:13" s="185" customFormat="1" ht="11.1" customHeight="1" x14ac:dyDescent="0.15">
      <c r="A63" s="185">
        <v>1</v>
      </c>
      <c r="B63" s="264">
        <v>56</v>
      </c>
      <c r="C63" s="603" t="s">
        <v>1450</v>
      </c>
      <c r="D63" s="474"/>
      <c r="E63" s="498" t="s">
        <v>79</v>
      </c>
      <c r="F63" s="464"/>
      <c r="G63" s="198">
        <v>98646</v>
      </c>
      <c r="H63" s="198">
        <v>5359</v>
      </c>
      <c r="I63" s="198">
        <v>22744</v>
      </c>
      <c r="J63" s="198">
        <v>12081</v>
      </c>
      <c r="K63" s="198">
        <f t="shared" si="1"/>
        <v>138830</v>
      </c>
      <c r="L63" s="185">
        <v>1</v>
      </c>
      <c r="M63" s="185">
        <v>56</v>
      </c>
    </row>
    <row r="64" spans="1:13" s="185" customFormat="1" ht="11.1" customHeight="1" x14ac:dyDescent="0.15">
      <c r="A64" s="185">
        <v>1</v>
      </c>
      <c r="B64" s="264">
        <v>57</v>
      </c>
      <c r="C64" s="603"/>
      <c r="D64" s="475"/>
      <c r="E64" s="498" t="s">
        <v>504</v>
      </c>
      <c r="F64" s="464"/>
      <c r="G64" s="198">
        <v>2879</v>
      </c>
      <c r="H64" s="198">
        <v>838</v>
      </c>
      <c r="I64" s="198">
        <v>2329</v>
      </c>
      <c r="J64" s="198">
        <v>616</v>
      </c>
      <c r="K64" s="198">
        <f t="shared" si="1"/>
        <v>6662</v>
      </c>
      <c r="L64" s="185">
        <v>1</v>
      </c>
      <c r="M64" s="185">
        <v>57</v>
      </c>
    </row>
    <row r="65" spans="1:13" s="185" customFormat="1" ht="11.1" customHeight="1" x14ac:dyDescent="0.15">
      <c r="A65" s="185">
        <v>1</v>
      </c>
      <c r="B65" s="264">
        <v>58</v>
      </c>
      <c r="C65" s="603"/>
      <c r="D65" s="195" t="s">
        <v>600</v>
      </c>
      <c r="E65" s="450" t="s">
        <v>565</v>
      </c>
      <c r="F65" s="450"/>
      <c r="G65" s="198">
        <v>443225</v>
      </c>
      <c r="H65" s="198">
        <v>72677</v>
      </c>
      <c r="I65" s="198">
        <v>141412</v>
      </c>
      <c r="J65" s="198">
        <v>71254</v>
      </c>
      <c r="K65" s="198">
        <f t="shared" si="1"/>
        <v>728568</v>
      </c>
      <c r="L65" s="185">
        <v>1</v>
      </c>
      <c r="M65" s="185">
        <v>58</v>
      </c>
    </row>
    <row r="66" spans="1:13" s="185" customFormat="1" ht="11.1" customHeight="1" x14ac:dyDescent="0.15">
      <c r="A66" s="185">
        <v>1</v>
      </c>
      <c r="B66" s="264">
        <v>59</v>
      </c>
      <c r="C66" s="603"/>
      <c r="D66" s="473" t="s">
        <v>613</v>
      </c>
      <c r="E66" s="498" t="s">
        <v>394</v>
      </c>
      <c r="F66" s="464"/>
      <c r="G66" s="198">
        <v>0</v>
      </c>
      <c r="H66" s="198">
        <v>0</v>
      </c>
      <c r="I66" s="198">
        <v>15128</v>
      </c>
      <c r="J66" s="198">
        <v>0</v>
      </c>
      <c r="K66" s="198">
        <f t="shared" si="1"/>
        <v>15128</v>
      </c>
      <c r="L66" s="185">
        <v>1</v>
      </c>
      <c r="M66" s="185">
        <v>59</v>
      </c>
    </row>
    <row r="67" spans="1:13" s="185" customFormat="1" ht="11.1" customHeight="1" x14ac:dyDescent="0.15">
      <c r="A67" s="185">
        <v>1</v>
      </c>
      <c r="B67" s="264">
        <v>60</v>
      </c>
      <c r="C67" s="603"/>
      <c r="D67" s="474"/>
      <c r="E67" s="498" t="s">
        <v>395</v>
      </c>
      <c r="F67" s="464"/>
      <c r="G67" s="198">
        <v>0</v>
      </c>
      <c r="H67" s="198">
        <v>4838</v>
      </c>
      <c r="I67" s="198">
        <v>0</v>
      </c>
      <c r="J67" s="198">
        <v>0</v>
      </c>
      <c r="K67" s="198">
        <f t="shared" si="1"/>
        <v>4838</v>
      </c>
      <c r="L67" s="185">
        <v>1</v>
      </c>
      <c r="M67" s="185">
        <v>60</v>
      </c>
    </row>
    <row r="68" spans="1:13" s="185" customFormat="1" ht="11.1" customHeight="1" x14ac:dyDescent="0.15">
      <c r="A68" s="185">
        <v>2</v>
      </c>
      <c r="B68" s="264">
        <v>1</v>
      </c>
      <c r="C68" s="603"/>
      <c r="D68" s="474"/>
      <c r="E68" s="498" t="s">
        <v>18</v>
      </c>
      <c r="F68" s="464"/>
      <c r="G68" s="198">
        <v>85457</v>
      </c>
      <c r="H68" s="198">
        <v>14866</v>
      </c>
      <c r="I68" s="198">
        <v>0</v>
      </c>
      <c r="J68" s="198">
        <v>17511</v>
      </c>
      <c r="K68" s="198">
        <f t="shared" si="1"/>
        <v>117834</v>
      </c>
      <c r="L68" s="185">
        <v>2</v>
      </c>
      <c r="M68" s="185">
        <v>1</v>
      </c>
    </row>
    <row r="69" spans="1:13" s="185" customFormat="1" ht="11.1" customHeight="1" x14ac:dyDescent="0.15">
      <c r="A69" s="185">
        <v>2</v>
      </c>
      <c r="B69" s="264">
        <v>2</v>
      </c>
      <c r="C69" s="603"/>
      <c r="D69" s="474"/>
      <c r="E69" s="498" t="s">
        <v>1357</v>
      </c>
      <c r="F69" s="464"/>
      <c r="G69" s="198">
        <v>310506</v>
      </c>
      <c r="H69" s="198">
        <v>46685</v>
      </c>
      <c r="I69" s="198">
        <v>108310</v>
      </c>
      <c r="J69" s="198">
        <v>50802</v>
      </c>
      <c r="K69" s="198">
        <f t="shared" si="1"/>
        <v>516303</v>
      </c>
      <c r="L69" s="185">
        <v>2</v>
      </c>
      <c r="M69" s="185">
        <v>2</v>
      </c>
    </row>
    <row r="70" spans="1:13" s="185" customFormat="1" ht="11.1" customHeight="1" x14ac:dyDescent="0.15">
      <c r="A70" s="185">
        <v>2</v>
      </c>
      <c r="B70" s="264">
        <v>3</v>
      </c>
      <c r="C70" s="603"/>
      <c r="D70" s="474"/>
      <c r="E70" s="498" t="s">
        <v>79</v>
      </c>
      <c r="F70" s="464"/>
      <c r="G70" s="198">
        <v>47262</v>
      </c>
      <c r="H70" s="198">
        <v>6288</v>
      </c>
      <c r="I70" s="198">
        <v>17974</v>
      </c>
      <c r="J70" s="198">
        <v>2941</v>
      </c>
      <c r="K70" s="198">
        <f t="shared" si="1"/>
        <v>74465</v>
      </c>
      <c r="L70" s="185">
        <v>2</v>
      </c>
      <c r="M70" s="185">
        <v>3</v>
      </c>
    </row>
    <row r="71" spans="1:13" s="185" customFormat="1" ht="11.1" customHeight="1" x14ac:dyDescent="0.15">
      <c r="A71" s="185">
        <v>2</v>
      </c>
      <c r="B71" s="264">
        <v>4</v>
      </c>
      <c r="C71" s="603"/>
      <c r="D71" s="475"/>
      <c r="E71" s="498" t="s">
        <v>504</v>
      </c>
      <c r="F71" s="464"/>
      <c r="G71" s="198"/>
      <c r="H71" s="198"/>
      <c r="I71" s="198"/>
      <c r="J71" s="198"/>
      <c r="K71" s="198">
        <f t="shared" si="1"/>
        <v>0</v>
      </c>
      <c r="L71" s="185">
        <v>2</v>
      </c>
      <c r="M71" s="185">
        <v>4</v>
      </c>
    </row>
    <row r="72" spans="1:13" s="185" customFormat="1" ht="11.1" customHeight="1" x14ac:dyDescent="0.15">
      <c r="A72" s="185">
        <v>2</v>
      </c>
      <c r="B72" s="264">
        <v>6</v>
      </c>
      <c r="C72" s="603"/>
      <c r="D72" s="195" t="s">
        <v>67</v>
      </c>
      <c r="E72" s="450" t="s">
        <v>1358</v>
      </c>
      <c r="F72" s="450"/>
      <c r="G72" s="198"/>
      <c r="H72" s="198"/>
      <c r="I72" s="198"/>
      <c r="J72" s="198"/>
      <c r="K72" s="198">
        <f t="shared" ref="K72:K84" si="2">SUM(G72:J72)</f>
        <v>0</v>
      </c>
      <c r="L72" s="185">
        <v>2</v>
      </c>
      <c r="M72" s="185">
        <v>6</v>
      </c>
    </row>
    <row r="73" spans="1:13" s="185" customFormat="1" ht="11.1" customHeight="1" x14ac:dyDescent="0.15">
      <c r="A73" s="185">
        <v>2</v>
      </c>
      <c r="B73" s="264">
        <v>7</v>
      </c>
      <c r="C73" s="603"/>
      <c r="D73" s="498" t="s">
        <v>1359</v>
      </c>
      <c r="E73" s="522"/>
      <c r="F73" s="590"/>
      <c r="G73" s="198">
        <v>584035</v>
      </c>
      <c r="H73" s="198">
        <v>91793</v>
      </c>
      <c r="I73" s="198">
        <v>171107</v>
      </c>
      <c r="J73" s="198">
        <v>88059</v>
      </c>
      <c r="K73" s="198">
        <f t="shared" si="2"/>
        <v>934994</v>
      </c>
      <c r="L73" s="185">
        <v>2</v>
      </c>
      <c r="M73" s="185">
        <v>7</v>
      </c>
    </row>
    <row r="74" spans="1:13" s="185" customFormat="1" ht="11.1" customHeight="1" x14ac:dyDescent="0.15">
      <c r="A74" s="185">
        <v>2</v>
      </c>
      <c r="B74" s="264">
        <v>8</v>
      </c>
      <c r="C74" s="603"/>
      <c r="D74" s="604" t="s">
        <v>1425</v>
      </c>
      <c r="E74" s="498" t="s">
        <v>394</v>
      </c>
      <c r="F74" s="464"/>
      <c r="G74" s="198">
        <v>0</v>
      </c>
      <c r="H74" s="198">
        <v>0</v>
      </c>
      <c r="I74" s="198">
        <v>19750</v>
      </c>
      <c r="J74" s="198">
        <v>0</v>
      </c>
      <c r="K74" s="198">
        <f t="shared" si="2"/>
        <v>19750</v>
      </c>
      <c r="L74" s="185">
        <v>2</v>
      </c>
      <c r="M74" s="185">
        <v>8</v>
      </c>
    </row>
    <row r="75" spans="1:13" s="185" customFormat="1" ht="11.1" customHeight="1" x14ac:dyDescent="0.15">
      <c r="A75" s="185">
        <v>2</v>
      </c>
      <c r="B75" s="264">
        <v>9</v>
      </c>
      <c r="C75" s="603"/>
      <c r="D75" s="603"/>
      <c r="E75" s="498" t="s">
        <v>395</v>
      </c>
      <c r="F75" s="464"/>
      <c r="G75" s="198">
        <v>0</v>
      </c>
      <c r="H75" s="198">
        <v>5594</v>
      </c>
      <c r="I75" s="198">
        <v>0</v>
      </c>
      <c r="J75" s="198">
        <v>0</v>
      </c>
      <c r="K75" s="198">
        <f t="shared" si="2"/>
        <v>5594</v>
      </c>
      <c r="L75" s="185">
        <v>2</v>
      </c>
      <c r="M75" s="185">
        <v>9</v>
      </c>
    </row>
    <row r="76" spans="1:13" s="185" customFormat="1" ht="11.1" customHeight="1" x14ac:dyDescent="0.15">
      <c r="A76" s="185">
        <v>2</v>
      </c>
      <c r="B76" s="264">
        <v>10</v>
      </c>
      <c r="C76" s="603"/>
      <c r="D76" s="603"/>
      <c r="E76" s="498" t="s">
        <v>522</v>
      </c>
      <c r="F76" s="464"/>
      <c r="G76" s="198"/>
      <c r="H76" s="198"/>
      <c r="I76" s="198"/>
      <c r="J76" s="198"/>
      <c r="K76" s="198">
        <f t="shared" si="2"/>
        <v>0</v>
      </c>
      <c r="L76" s="185">
        <v>2</v>
      </c>
      <c r="M76" s="185">
        <v>10</v>
      </c>
    </row>
    <row r="77" spans="1:13" s="185" customFormat="1" ht="11.1" customHeight="1" x14ac:dyDescent="0.15">
      <c r="A77" s="185">
        <v>2</v>
      </c>
      <c r="B77" s="264">
        <v>11</v>
      </c>
      <c r="C77" s="420"/>
      <c r="D77" s="603"/>
      <c r="E77" s="498" t="s">
        <v>520</v>
      </c>
      <c r="F77" s="464"/>
      <c r="G77" s="198">
        <v>124742</v>
      </c>
      <c r="H77" s="198">
        <v>27029</v>
      </c>
      <c r="I77" s="198">
        <v>0</v>
      </c>
      <c r="J77" s="198">
        <v>21619</v>
      </c>
      <c r="K77" s="198">
        <f t="shared" si="2"/>
        <v>173390</v>
      </c>
      <c r="L77" s="185">
        <v>2</v>
      </c>
      <c r="M77" s="185">
        <v>11</v>
      </c>
    </row>
    <row r="78" spans="1:13" s="185" customFormat="1" ht="11.1" customHeight="1" x14ac:dyDescent="0.15">
      <c r="A78" s="185">
        <v>2</v>
      </c>
      <c r="B78" s="264">
        <v>12</v>
      </c>
      <c r="C78" s="420"/>
      <c r="D78" s="603"/>
      <c r="E78" s="498" t="s">
        <v>79</v>
      </c>
      <c r="F78" s="464"/>
      <c r="G78" s="198">
        <v>409152</v>
      </c>
      <c r="H78" s="198">
        <v>52044</v>
      </c>
      <c r="I78" s="198">
        <v>131054</v>
      </c>
      <c r="J78" s="198">
        <v>62883</v>
      </c>
      <c r="K78" s="198">
        <f t="shared" si="2"/>
        <v>655133</v>
      </c>
      <c r="L78" s="185">
        <v>2</v>
      </c>
      <c r="M78" s="185">
        <v>12</v>
      </c>
    </row>
    <row r="79" spans="1:13" s="185" customFormat="1" ht="11.1" customHeight="1" x14ac:dyDescent="0.15">
      <c r="A79" s="185">
        <v>2</v>
      </c>
      <c r="B79" s="264">
        <v>13</v>
      </c>
      <c r="C79" s="412"/>
      <c r="D79" s="605"/>
      <c r="E79" s="498" t="s">
        <v>504</v>
      </c>
      <c r="F79" s="464"/>
      <c r="G79" s="198">
        <v>50141</v>
      </c>
      <c r="H79" s="198">
        <v>7126</v>
      </c>
      <c r="I79" s="198">
        <v>20303</v>
      </c>
      <c r="J79" s="198">
        <v>3557</v>
      </c>
      <c r="K79" s="198">
        <f t="shared" si="2"/>
        <v>81127</v>
      </c>
      <c r="L79" s="185">
        <v>2</v>
      </c>
      <c r="M79" s="185">
        <v>13</v>
      </c>
    </row>
    <row r="80" spans="1:13" s="185" customFormat="1" ht="11.1" customHeight="1" x14ac:dyDescent="0.15">
      <c r="A80" s="185">
        <v>2</v>
      </c>
      <c r="B80" s="264">
        <v>15</v>
      </c>
      <c r="C80" s="498" t="s">
        <v>146</v>
      </c>
      <c r="D80" s="464"/>
      <c r="E80" s="464"/>
      <c r="F80" s="464"/>
      <c r="G80" s="198">
        <v>811123</v>
      </c>
      <c r="H80" s="198">
        <v>144497</v>
      </c>
      <c r="I80" s="198">
        <v>239905</v>
      </c>
      <c r="J80" s="198">
        <v>161956</v>
      </c>
      <c r="K80" s="198">
        <f t="shared" si="2"/>
        <v>1357481</v>
      </c>
      <c r="L80" s="185">
        <v>2</v>
      </c>
      <c r="M80" s="185">
        <v>15</v>
      </c>
    </row>
    <row r="81" spans="1:13" s="185" customFormat="1" ht="11.1" customHeight="1" x14ac:dyDescent="0.15">
      <c r="A81" s="185">
        <v>2</v>
      </c>
      <c r="B81" s="264">
        <v>16</v>
      </c>
      <c r="C81" s="597" t="s">
        <v>1360</v>
      </c>
      <c r="D81" s="598"/>
      <c r="E81" s="498" t="s">
        <v>523</v>
      </c>
      <c r="F81" s="464"/>
      <c r="G81" s="198">
        <v>227088</v>
      </c>
      <c r="H81" s="198">
        <v>52704</v>
      </c>
      <c r="I81" s="198">
        <v>88548</v>
      </c>
      <c r="J81" s="198">
        <v>73897</v>
      </c>
      <c r="K81" s="198">
        <f t="shared" si="2"/>
        <v>442237</v>
      </c>
      <c r="L81" s="185">
        <v>2</v>
      </c>
      <c r="M81" s="185">
        <v>16</v>
      </c>
    </row>
    <row r="82" spans="1:13" s="185" customFormat="1" ht="11.1" customHeight="1" x14ac:dyDescent="0.15">
      <c r="A82" s="185">
        <v>2</v>
      </c>
      <c r="B82" s="264">
        <v>17</v>
      </c>
      <c r="C82" s="599"/>
      <c r="D82" s="600"/>
      <c r="E82" s="498" t="s">
        <v>502</v>
      </c>
      <c r="F82" s="464"/>
      <c r="G82" s="198">
        <v>0</v>
      </c>
      <c r="H82" s="198">
        <v>5594</v>
      </c>
      <c r="I82" s="198">
        <v>0</v>
      </c>
      <c r="J82" s="198">
        <v>0</v>
      </c>
      <c r="K82" s="198">
        <f t="shared" si="2"/>
        <v>5594</v>
      </c>
      <c r="L82" s="185">
        <v>2</v>
      </c>
      <c r="M82" s="185">
        <v>17</v>
      </c>
    </row>
    <row r="83" spans="1:13" s="185" customFormat="1" ht="11.1" customHeight="1" x14ac:dyDescent="0.15">
      <c r="A83" s="185">
        <v>2</v>
      </c>
      <c r="B83" s="264">
        <v>18</v>
      </c>
      <c r="C83" s="601"/>
      <c r="D83" s="602"/>
      <c r="E83" s="498" t="s">
        <v>362</v>
      </c>
      <c r="F83" s="464"/>
      <c r="G83" s="198">
        <v>584035</v>
      </c>
      <c r="H83" s="198">
        <v>86199</v>
      </c>
      <c r="I83" s="198">
        <v>151357</v>
      </c>
      <c r="J83" s="198">
        <v>88059</v>
      </c>
      <c r="K83" s="198">
        <f t="shared" si="2"/>
        <v>909650</v>
      </c>
      <c r="L83" s="185">
        <v>2</v>
      </c>
      <c r="M83" s="185">
        <v>18</v>
      </c>
    </row>
    <row r="84" spans="1:13" s="185" customFormat="1" ht="11.1" customHeight="1" x14ac:dyDescent="0.15">
      <c r="A84" s="185">
        <v>2</v>
      </c>
      <c r="B84" s="265">
        <v>24</v>
      </c>
      <c r="C84" s="594" t="s">
        <v>1400</v>
      </c>
      <c r="D84" s="595"/>
      <c r="E84" s="595"/>
      <c r="F84" s="596"/>
      <c r="G84" s="198">
        <v>225462</v>
      </c>
      <c r="H84" s="266">
        <v>47661</v>
      </c>
      <c r="I84" s="266">
        <v>79148</v>
      </c>
      <c r="J84" s="267">
        <v>44150</v>
      </c>
      <c r="K84" s="198">
        <f t="shared" si="2"/>
        <v>396421</v>
      </c>
      <c r="L84" s="185">
        <v>2</v>
      </c>
      <c r="M84" s="185">
        <v>24</v>
      </c>
    </row>
  </sheetData>
  <mergeCells count="46">
    <mergeCell ref="C84:F84"/>
    <mergeCell ref="C81:D83"/>
    <mergeCell ref="E83:F83"/>
    <mergeCell ref="D21:D27"/>
    <mergeCell ref="D59:D64"/>
    <mergeCell ref="D66:D71"/>
    <mergeCell ref="E56:F56"/>
    <mergeCell ref="E57:F57"/>
    <mergeCell ref="C80:F80"/>
    <mergeCell ref="D74:D79"/>
    <mergeCell ref="C63:C76"/>
    <mergeCell ref="E70:F70"/>
    <mergeCell ref="E79:F79"/>
    <mergeCell ref="E66:F66"/>
    <mergeCell ref="E74:F74"/>
    <mergeCell ref="E64:F64"/>
    <mergeCell ref="D1:F1"/>
    <mergeCell ref="D50:F50"/>
    <mergeCell ref="E51:F51"/>
    <mergeCell ref="E52:F52"/>
    <mergeCell ref="E53:F53"/>
    <mergeCell ref="E15:E17"/>
    <mergeCell ref="E27:E29"/>
    <mergeCell ref="E39:E41"/>
    <mergeCell ref="E47:E49"/>
    <mergeCell ref="E65:F65"/>
    <mergeCell ref="E67:F67"/>
    <mergeCell ref="E71:F71"/>
    <mergeCell ref="E72:F72"/>
    <mergeCell ref="E78:F78"/>
    <mergeCell ref="E69:F69"/>
    <mergeCell ref="E55:F55"/>
    <mergeCell ref="E58:F58"/>
    <mergeCell ref="E82:F82"/>
    <mergeCell ref="E81:F81"/>
    <mergeCell ref="E75:F75"/>
    <mergeCell ref="E76:F76"/>
    <mergeCell ref="E54:F54"/>
    <mergeCell ref="E59:F59"/>
    <mergeCell ref="D73:F73"/>
    <mergeCell ref="E60:F60"/>
    <mergeCell ref="E77:F77"/>
    <mergeCell ref="E61:F61"/>
    <mergeCell ref="E63:F63"/>
    <mergeCell ref="E62:F62"/>
    <mergeCell ref="E68:F68"/>
  </mergeCells>
  <phoneticPr fontId="2"/>
  <pageMargins left="0.78740157480314965" right="0.78740157480314965" top="0.78740157480314965" bottom="0.39370078740157483" header="0.19685039370078741" footer="0.19685039370078741"/>
  <pageSetup paperSize="9" scale="88" fitToWidth="0"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pageSetUpPr fitToPage="1"/>
  </sheetPr>
  <dimension ref="A1:R68"/>
  <sheetViews>
    <sheetView showZeros="0" view="pageBreakPreview" zoomScale="130" zoomScaleNormal="40" zoomScaleSheetLayoutView="130" workbookViewId="0">
      <pane xSplit="11" topLeftCell="L1" activePane="topRight" state="frozen"/>
      <selection activeCell="I2" sqref="I2"/>
      <selection pane="topRight"/>
    </sheetView>
  </sheetViews>
  <sheetFormatPr defaultRowHeight="11.1" customHeight="1" x14ac:dyDescent="0.15"/>
  <cols>
    <col min="1" max="2" width="3.125" style="185" customWidth="1"/>
    <col min="3" max="3" width="3.625" style="186" customWidth="1"/>
    <col min="4" max="4" width="4.625" style="186" customWidth="1"/>
    <col min="5" max="5" width="3.625" style="186" customWidth="1"/>
    <col min="6" max="7" width="2.625" style="186" customWidth="1"/>
    <col min="8" max="8" width="3.625" style="186" customWidth="1"/>
    <col min="9" max="9" width="2.625" style="186" customWidth="1"/>
    <col min="10" max="10" width="10.375" style="186" customWidth="1"/>
    <col min="11" max="11" width="8" style="186" customWidth="1"/>
    <col min="12" max="14" width="8" style="185" customWidth="1"/>
    <col min="15" max="16" width="9.125" style="185" customWidth="1"/>
    <col min="17" max="18" width="3.125" style="185" customWidth="1"/>
    <col min="19" max="16384" width="9" style="185"/>
  </cols>
  <sheetData>
    <row r="1" spans="1:18" s="176" customFormat="1" ht="14.1" customHeight="1" x14ac:dyDescent="0.15">
      <c r="C1" s="178" t="s">
        <v>1406</v>
      </c>
      <c r="D1" s="461" t="s">
        <v>557</v>
      </c>
      <c r="E1" s="505"/>
      <c r="F1" s="505"/>
      <c r="G1" s="505"/>
      <c r="H1" s="506"/>
      <c r="P1" s="400"/>
      <c r="Q1" s="179"/>
    </row>
    <row r="2" spans="1:18" s="180" customFormat="1" ht="9.9499999999999993" customHeight="1" x14ac:dyDescent="0.15">
      <c r="C2" s="181"/>
      <c r="D2" s="182"/>
      <c r="E2" s="183"/>
      <c r="F2" s="183"/>
      <c r="G2" s="183"/>
      <c r="H2" s="181"/>
    </row>
    <row r="3" spans="1:18" s="180" customFormat="1" ht="14.1" customHeight="1" x14ac:dyDescent="0.15">
      <c r="B3" s="180" t="s">
        <v>646</v>
      </c>
      <c r="C3" s="181"/>
      <c r="D3" s="181"/>
      <c r="E3" s="181"/>
      <c r="F3" s="181"/>
      <c r="G3" s="181"/>
      <c r="H3" s="181"/>
    </row>
    <row r="4" spans="1:18" s="180" customFormat="1" ht="9.9499999999999993" customHeight="1" x14ac:dyDescent="0.15">
      <c r="C4" s="181"/>
      <c r="D4" s="181"/>
      <c r="E4" s="181"/>
      <c r="F4" s="181"/>
      <c r="G4" s="181"/>
      <c r="H4" s="181"/>
    </row>
    <row r="5" spans="1:18" s="180" customFormat="1" ht="14.1" customHeight="1" x14ac:dyDescent="0.15">
      <c r="C5" s="181" t="s">
        <v>454</v>
      </c>
      <c r="D5" s="181"/>
      <c r="E5" s="181"/>
      <c r="F5" s="181"/>
      <c r="G5" s="181"/>
      <c r="H5" s="181"/>
    </row>
    <row r="6" spans="1:18" ht="9.9499999999999993" customHeight="1" x14ac:dyDescent="0.15">
      <c r="I6" s="185"/>
      <c r="J6" s="185"/>
      <c r="K6" s="185"/>
    </row>
    <row r="7" spans="1:18" ht="24" customHeight="1" x14ac:dyDescent="0.15">
      <c r="A7" s="188" t="s">
        <v>107</v>
      </c>
      <c r="B7" s="188" t="s">
        <v>108</v>
      </c>
      <c r="C7" s="238" t="s">
        <v>693</v>
      </c>
      <c r="D7" s="239"/>
      <c r="E7" s="239"/>
      <c r="F7" s="239"/>
      <c r="G7" s="239"/>
      <c r="H7" s="239"/>
      <c r="I7" s="239"/>
      <c r="J7" s="192"/>
      <c r="K7" s="192" t="s">
        <v>1453</v>
      </c>
      <c r="L7" s="193" t="s">
        <v>116</v>
      </c>
      <c r="M7" s="193" t="s">
        <v>117</v>
      </c>
      <c r="N7" s="193" t="s">
        <v>119</v>
      </c>
      <c r="O7" s="193" t="s">
        <v>120</v>
      </c>
      <c r="P7" s="194" t="s">
        <v>584</v>
      </c>
      <c r="Q7" s="188" t="s">
        <v>107</v>
      </c>
      <c r="R7" s="188" t="s">
        <v>108</v>
      </c>
    </row>
    <row r="8" spans="1:18" ht="14.1" customHeight="1" x14ac:dyDescent="0.15">
      <c r="A8" s="185">
        <v>1</v>
      </c>
      <c r="B8" s="185">
        <v>1</v>
      </c>
      <c r="C8" s="248"/>
      <c r="D8" s="427" t="s">
        <v>84</v>
      </c>
      <c r="E8" s="420"/>
      <c r="F8" s="249"/>
      <c r="G8" s="498" t="s">
        <v>268</v>
      </c>
      <c r="H8" s="450"/>
      <c r="I8" s="450"/>
      <c r="J8" s="450"/>
      <c r="K8" s="512"/>
      <c r="L8" s="250"/>
      <c r="M8" s="250"/>
      <c r="N8" s="250"/>
      <c r="O8" s="250"/>
      <c r="P8" s="198">
        <f>COUNTIF(L8:O8,"○")</f>
        <v>0</v>
      </c>
      <c r="Q8" s="185">
        <v>1</v>
      </c>
      <c r="R8" s="185">
        <v>1</v>
      </c>
    </row>
    <row r="9" spans="1:18" ht="14.1" customHeight="1" x14ac:dyDescent="0.15">
      <c r="C9" s="248"/>
      <c r="D9" s="608" t="s">
        <v>1510</v>
      </c>
      <c r="E9" s="420" t="s">
        <v>568</v>
      </c>
      <c r="F9" s="251"/>
      <c r="G9" s="498" t="s">
        <v>269</v>
      </c>
      <c r="H9" s="450"/>
      <c r="I9" s="450"/>
      <c r="J9" s="450"/>
      <c r="K9" s="512"/>
      <c r="L9" s="250"/>
      <c r="M9" s="250"/>
      <c r="N9" s="250" t="s">
        <v>1598</v>
      </c>
      <c r="O9" s="250"/>
      <c r="P9" s="198">
        <f>COUNTIF(L9:O9,"○")</f>
        <v>1</v>
      </c>
    </row>
    <row r="10" spans="1:18" ht="14.1" customHeight="1" x14ac:dyDescent="0.15">
      <c r="C10" s="248"/>
      <c r="D10" s="608"/>
      <c r="E10" s="610" t="s">
        <v>528</v>
      </c>
      <c r="F10" s="611"/>
      <c r="G10" s="498" t="s">
        <v>157</v>
      </c>
      <c r="H10" s="450"/>
      <c r="I10" s="450"/>
      <c r="J10" s="450"/>
      <c r="K10" s="512"/>
      <c r="L10" s="250"/>
      <c r="M10" s="250"/>
      <c r="N10" s="250"/>
      <c r="O10" s="250"/>
      <c r="P10" s="198">
        <f>COUNTIF(L10:O10,"○")</f>
        <v>0</v>
      </c>
    </row>
    <row r="11" spans="1:18" ht="14.1" customHeight="1" x14ac:dyDescent="0.15">
      <c r="C11" s="248"/>
      <c r="D11" s="608"/>
      <c r="E11" s="412"/>
      <c r="F11" s="252"/>
      <c r="G11" s="498" t="s">
        <v>524</v>
      </c>
      <c r="H11" s="450"/>
      <c r="I11" s="450"/>
      <c r="J11" s="450"/>
      <c r="K11" s="512"/>
      <c r="L11" s="250" t="s">
        <v>1599</v>
      </c>
      <c r="M11" s="250" t="s">
        <v>1598</v>
      </c>
      <c r="N11" s="250"/>
      <c r="O11" s="250" t="s">
        <v>1598</v>
      </c>
      <c r="P11" s="198">
        <f>COUNTIF(L11:O11,"○")</f>
        <v>3</v>
      </c>
    </row>
    <row r="12" spans="1:18" ht="14.1" customHeight="1" x14ac:dyDescent="0.15">
      <c r="A12" s="185">
        <v>1</v>
      </c>
      <c r="B12" s="185">
        <v>2</v>
      </c>
      <c r="C12" s="420"/>
      <c r="D12" s="609"/>
      <c r="E12" s="195" t="s">
        <v>533</v>
      </c>
      <c r="F12" s="450" t="s">
        <v>158</v>
      </c>
      <c r="G12" s="450"/>
      <c r="H12" s="450"/>
      <c r="I12" s="450"/>
      <c r="J12" s="450"/>
      <c r="K12" s="512"/>
      <c r="L12" s="253">
        <v>99.3</v>
      </c>
      <c r="M12" s="253">
        <v>90.4</v>
      </c>
      <c r="N12" s="253">
        <v>52.4</v>
      </c>
      <c r="O12" s="253">
        <v>59.7</v>
      </c>
      <c r="P12" s="198"/>
      <c r="Q12" s="185">
        <v>1</v>
      </c>
      <c r="R12" s="185">
        <v>2</v>
      </c>
    </row>
    <row r="13" spans="1:18" ht="14.1" customHeight="1" x14ac:dyDescent="0.15">
      <c r="A13" s="185">
        <v>1</v>
      </c>
      <c r="B13" s="185">
        <v>3</v>
      </c>
      <c r="C13" s="420" t="s">
        <v>422</v>
      </c>
      <c r="D13" s="420" t="s">
        <v>163</v>
      </c>
      <c r="E13" s="195" t="s">
        <v>434</v>
      </c>
      <c r="F13" s="450" t="s">
        <v>159</v>
      </c>
      <c r="G13" s="450"/>
      <c r="H13" s="450"/>
      <c r="I13" s="450"/>
      <c r="J13" s="450"/>
      <c r="K13" s="512"/>
      <c r="L13" s="254"/>
      <c r="M13" s="254"/>
      <c r="N13" s="254"/>
      <c r="O13" s="254"/>
      <c r="P13" s="198">
        <f t="shared" ref="P13:P18" si="0">COUNTIF(L13:O13,"○")</f>
        <v>0</v>
      </c>
      <c r="Q13" s="185">
        <v>1</v>
      </c>
      <c r="R13" s="185">
        <v>3</v>
      </c>
    </row>
    <row r="14" spans="1:18" ht="14.1" customHeight="1" x14ac:dyDescent="0.15">
      <c r="C14" s="420"/>
      <c r="D14" s="420" t="s">
        <v>534</v>
      </c>
      <c r="E14" s="195" t="s">
        <v>435</v>
      </c>
      <c r="F14" s="450" t="s">
        <v>173</v>
      </c>
      <c r="G14" s="450"/>
      <c r="H14" s="450"/>
      <c r="I14" s="450"/>
      <c r="J14" s="450"/>
      <c r="K14" s="512"/>
      <c r="L14" s="254" t="s">
        <v>1599</v>
      </c>
      <c r="M14" s="254" t="s">
        <v>1598</v>
      </c>
      <c r="N14" s="254" t="s">
        <v>1598</v>
      </c>
      <c r="O14" s="254" t="s">
        <v>1598</v>
      </c>
      <c r="P14" s="198">
        <f t="shared" si="0"/>
        <v>4</v>
      </c>
    </row>
    <row r="15" spans="1:18" ht="14.1" customHeight="1" x14ac:dyDescent="0.15">
      <c r="C15" s="420"/>
      <c r="D15" s="420" t="s">
        <v>174</v>
      </c>
      <c r="E15" s="195" t="s">
        <v>436</v>
      </c>
      <c r="F15" s="450" t="s">
        <v>175</v>
      </c>
      <c r="G15" s="450"/>
      <c r="H15" s="450"/>
      <c r="I15" s="450"/>
      <c r="J15" s="450"/>
      <c r="K15" s="512"/>
      <c r="L15" s="254" t="s">
        <v>1599</v>
      </c>
      <c r="M15" s="254" t="s">
        <v>1598</v>
      </c>
      <c r="N15" s="254"/>
      <c r="O15" s="254"/>
      <c r="P15" s="198">
        <f t="shared" si="0"/>
        <v>2</v>
      </c>
    </row>
    <row r="16" spans="1:18" ht="14.1" customHeight="1" x14ac:dyDescent="0.15">
      <c r="C16" s="420"/>
      <c r="D16" s="420" t="s">
        <v>545</v>
      </c>
      <c r="E16" s="195" t="s">
        <v>437</v>
      </c>
      <c r="F16" s="450" t="s">
        <v>176</v>
      </c>
      <c r="G16" s="450"/>
      <c r="H16" s="450"/>
      <c r="I16" s="450"/>
      <c r="J16" s="450"/>
      <c r="K16" s="512"/>
      <c r="L16" s="254"/>
      <c r="M16" s="254"/>
      <c r="N16" s="254"/>
      <c r="O16" s="254"/>
      <c r="P16" s="198">
        <f t="shared" si="0"/>
        <v>0</v>
      </c>
    </row>
    <row r="17" spans="1:18" ht="14.1" customHeight="1" x14ac:dyDescent="0.15">
      <c r="C17" s="420"/>
      <c r="D17" s="420" t="s">
        <v>535</v>
      </c>
      <c r="E17" s="195" t="s">
        <v>438</v>
      </c>
      <c r="F17" s="450" t="s">
        <v>177</v>
      </c>
      <c r="G17" s="450"/>
      <c r="H17" s="450"/>
      <c r="I17" s="450"/>
      <c r="J17" s="450"/>
      <c r="K17" s="512"/>
      <c r="L17" s="254"/>
      <c r="M17" s="254"/>
      <c r="N17" s="254"/>
      <c r="O17" s="254"/>
      <c r="P17" s="198">
        <f t="shared" si="0"/>
        <v>0</v>
      </c>
    </row>
    <row r="18" spans="1:18" ht="14.1" customHeight="1" x14ac:dyDescent="0.15">
      <c r="C18" s="420"/>
      <c r="D18" s="204" t="s">
        <v>536</v>
      </c>
      <c r="E18" s="195" t="s">
        <v>439</v>
      </c>
      <c r="F18" s="450" t="s">
        <v>178</v>
      </c>
      <c r="G18" s="450"/>
      <c r="H18" s="450"/>
      <c r="I18" s="450"/>
      <c r="J18" s="450"/>
      <c r="K18" s="512"/>
      <c r="L18" s="254"/>
      <c r="M18" s="254" t="s">
        <v>1598</v>
      </c>
      <c r="N18" s="254"/>
      <c r="O18" s="254"/>
      <c r="P18" s="198">
        <f t="shared" si="0"/>
        <v>1</v>
      </c>
    </row>
    <row r="19" spans="1:18" ht="14.1" customHeight="1" x14ac:dyDescent="0.15">
      <c r="A19" s="185">
        <v>1</v>
      </c>
      <c r="B19" s="185">
        <v>4</v>
      </c>
      <c r="C19" s="420" t="s">
        <v>179</v>
      </c>
      <c r="D19" s="420" t="s">
        <v>164</v>
      </c>
      <c r="E19" s="195" t="s">
        <v>568</v>
      </c>
      <c r="F19" s="450" t="s">
        <v>180</v>
      </c>
      <c r="G19" s="450"/>
      <c r="H19" s="450"/>
      <c r="I19" s="450"/>
      <c r="J19" s="450"/>
      <c r="K19" s="512"/>
      <c r="L19" s="198">
        <v>4</v>
      </c>
      <c r="M19" s="198">
        <v>5</v>
      </c>
      <c r="N19" s="198">
        <v>0</v>
      </c>
      <c r="O19" s="198">
        <v>0</v>
      </c>
      <c r="P19" s="198"/>
      <c r="Q19" s="185">
        <v>1</v>
      </c>
      <c r="R19" s="185">
        <v>4</v>
      </c>
    </row>
    <row r="20" spans="1:18" ht="14.1" customHeight="1" x14ac:dyDescent="0.15">
      <c r="A20" s="185">
        <v>1</v>
      </c>
      <c r="B20" s="185">
        <v>5</v>
      </c>
      <c r="C20" s="420"/>
      <c r="D20" s="420" t="s">
        <v>537</v>
      </c>
      <c r="E20" s="195" t="s">
        <v>538</v>
      </c>
      <c r="F20" s="504" t="s">
        <v>1511</v>
      </c>
      <c r="G20" s="504"/>
      <c r="H20" s="504"/>
      <c r="I20" s="504"/>
      <c r="J20" s="504"/>
      <c r="K20" s="255" t="s">
        <v>1494</v>
      </c>
      <c r="L20" s="198">
        <v>143</v>
      </c>
      <c r="M20" s="198">
        <v>187</v>
      </c>
      <c r="N20" s="198">
        <v>0</v>
      </c>
      <c r="O20" s="198">
        <v>0</v>
      </c>
      <c r="P20" s="198"/>
      <c r="Q20" s="185">
        <v>1</v>
      </c>
      <c r="R20" s="185">
        <v>5</v>
      </c>
    </row>
    <row r="21" spans="1:18" ht="14.1" customHeight="1" x14ac:dyDescent="0.15">
      <c r="A21" s="185">
        <v>1</v>
      </c>
      <c r="B21" s="185">
        <v>6</v>
      </c>
      <c r="C21" s="420"/>
      <c r="D21" s="420" t="s">
        <v>181</v>
      </c>
      <c r="E21" s="195" t="s">
        <v>564</v>
      </c>
      <c r="F21" s="504" t="s">
        <v>1512</v>
      </c>
      <c r="G21" s="504"/>
      <c r="H21" s="504"/>
      <c r="I21" s="504"/>
      <c r="J21" s="504"/>
      <c r="K21" s="255" t="s">
        <v>1494</v>
      </c>
      <c r="L21" s="198">
        <v>220</v>
      </c>
      <c r="M21" s="198">
        <v>242</v>
      </c>
      <c r="N21" s="198">
        <v>0</v>
      </c>
      <c r="O21" s="198">
        <v>0</v>
      </c>
      <c r="P21" s="198"/>
      <c r="Q21" s="185">
        <v>1</v>
      </c>
      <c r="R21" s="185">
        <v>6</v>
      </c>
    </row>
    <row r="22" spans="1:18" ht="14.1" customHeight="1" x14ac:dyDescent="0.15">
      <c r="A22" s="185">
        <v>1</v>
      </c>
      <c r="B22" s="185">
        <v>7</v>
      </c>
      <c r="C22" s="420"/>
      <c r="D22" s="412" t="s">
        <v>182</v>
      </c>
      <c r="E22" s="412" t="s">
        <v>539</v>
      </c>
      <c r="F22" s="450" t="s">
        <v>183</v>
      </c>
      <c r="G22" s="450"/>
      <c r="H22" s="450"/>
      <c r="I22" s="450"/>
      <c r="J22" s="450"/>
      <c r="K22" s="512"/>
      <c r="L22" s="256">
        <v>15</v>
      </c>
      <c r="M22" s="256">
        <v>13</v>
      </c>
      <c r="N22" s="256">
        <v>0</v>
      </c>
      <c r="O22" s="256">
        <v>0</v>
      </c>
      <c r="P22" s="198"/>
      <c r="Q22" s="185">
        <v>1</v>
      </c>
      <c r="R22" s="185">
        <v>7</v>
      </c>
    </row>
    <row r="23" spans="1:18" ht="14.1" customHeight="1" x14ac:dyDescent="0.15">
      <c r="A23" s="185">
        <v>1</v>
      </c>
      <c r="B23" s="185">
        <v>8</v>
      </c>
      <c r="C23" s="420"/>
      <c r="D23" s="420"/>
      <c r="E23" s="249"/>
      <c r="F23" s="249"/>
      <c r="G23" s="249"/>
      <c r="H23" s="249"/>
      <c r="I23" s="195" t="s">
        <v>434</v>
      </c>
      <c r="J23" s="450" t="s">
        <v>184</v>
      </c>
      <c r="K23" s="512"/>
      <c r="L23" s="254" t="s">
        <v>1599</v>
      </c>
      <c r="M23" s="254" t="s">
        <v>1598</v>
      </c>
      <c r="N23" s="254" t="s">
        <v>1598</v>
      </c>
      <c r="O23" s="254" t="s">
        <v>1598</v>
      </c>
      <c r="P23" s="198">
        <f t="shared" ref="P23:P30" si="1">COUNTIF(L23:O23,"○")</f>
        <v>4</v>
      </c>
      <c r="Q23" s="185">
        <v>1</v>
      </c>
      <c r="R23" s="185">
        <v>8</v>
      </c>
    </row>
    <row r="24" spans="1:18" ht="14.1" customHeight="1" x14ac:dyDescent="0.15">
      <c r="C24" s="420"/>
      <c r="D24" s="420" t="s">
        <v>165</v>
      </c>
      <c r="E24" s="606" t="s">
        <v>185</v>
      </c>
      <c r="F24" s="606"/>
      <c r="G24" s="606"/>
      <c r="H24" s="607"/>
      <c r="I24" s="195" t="s">
        <v>435</v>
      </c>
      <c r="J24" s="450" t="s">
        <v>186</v>
      </c>
      <c r="K24" s="512"/>
      <c r="L24" s="254"/>
      <c r="M24" s="254"/>
      <c r="N24" s="254"/>
      <c r="O24" s="254"/>
      <c r="P24" s="198">
        <f t="shared" si="1"/>
        <v>0</v>
      </c>
    </row>
    <row r="25" spans="1:18" ht="12.75" customHeight="1" x14ac:dyDescent="0.15">
      <c r="C25" s="420" t="s">
        <v>187</v>
      </c>
      <c r="D25" s="211"/>
      <c r="E25" s="212"/>
      <c r="F25" s="212"/>
      <c r="G25" s="212"/>
      <c r="H25" s="212"/>
      <c r="I25" s="195" t="s">
        <v>436</v>
      </c>
      <c r="J25" s="450" t="s">
        <v>178</v>
      </c>
      <c r="K25" s="512"/>
      <c r="L25" s="254"/>
      <c r="M25" s="254"/>
      <c r="N25" s="254"/>
      <c r="O25" s="254"/>
      <c r="P25" s="198">
        <f t="shared" si="1"/>
        <v>0</v>
      </c>
    </row>
    <row r="26" spans="1:18" ht="14.1" customHeight="1" x14ac:dyDescent="0.15">
      <c r="A26" s="185">
        <v>1</v>
      </c>
      <c r="B26" s="185">
        <v>9</v>
      </c>
      <c r="C26" s="420"/>
      <c r="D26" s="248"/>
      <c r="E26" s="257"/>
      <c r="F26" s="249"/>
      <c r="G26" s="249"/>
      <c r="H26" s="249"/>
      <c r="I26" s="195" t="s">
        <v>434</v>
      </c>
      <c r="J26" s="450" t="s">
        <v>188</v>
      </c>
      <c r="K26" s="512"/>
      <c r="L26" s="254"/>
      <c r="M26" s="254"/>
      <c r="N26" s="254"/>
      <c r="O26" s="254"/>
      <c r="P26" s="198">
        <f t="shared" si="1"/>
        <v>0</v>
      </c>
      <c r="Q26" s="185">
        <v>1</v>
      </c>
      <c r="R26" s="185">
        <v>9</v>
      </c>
    </row>
    <row r="27" spans="1:18" ht="14.1" customHeight="1" x14ac:dyDescent="0.15">
      <c r="C27" s="420"/>
      <c r="D27" s="420" t="s">
        <v>166</v>
      </c>
      <c r="E27" s="420"/>
      <c r="F27" s="606"/>
      <c r="G27" s="606"/>
      <c r="H27" s="607"/>
      <c r="I27" s="195" t="s">
        <v>435</v>
      </c>
      <c r="J27" s="450" t="s">
        <v>190</v>
      </c>
      <c r="K27" s="512"/>
      <c r="L27" s="254" t="s">
        <v>1598</v>
      </c>
      <c r="M27" s="254" t="s">
        <v>1598</v>
      </c>
      <c r="N27" s="254" t="s">
        <v>1598</v>
      </c>
      <c r="O27" s="254" t="s">
        <v>1598</v>
      </c>
      <c r="P27" s="198">
        <f t="shared" si="1"/>
        <v>4</v>
      </c>
    </row>
    <row r="28" spans="1:18" ht="14.1" customHeight="1" x14ac:dyDescent="0.15">
      <c r="C28" s="420"/>
      <c r="D28" s="616" t="s">
        <v>1426</v>
      </c>
      <c r="E28" s="420" t="s">
        <v>224</v>
      </c>
      <c r="F28" s="606" t="s">
        <v>189</v>
      </c>
      <c r="G28" s="606"/>
      <c r="H28" s="607"/>
      <c r="I28" s="195" t="s">
        <v>436</v>
      </c>
      <c r="J28" s="450" t="s">
        <v>400</v>
      </c>
      <c r="K28" s="512"/>
      <c r="L28" s="254" t="s">
        <v>1598</v>
      </c>
      <c r="M28" s="254" t="s">
        <v>1598</v>
      </c>
      <c r="N28" s="254" t="s">
        <v>1598</v>
      </c>
      <c r="O28" s="254" t="s">
        <v>1598</v>
      </c>
      <c r="P28" s="198">
        <f t="shared" si="1"/>
        <v>4</v>
      </c>
    </row>
    <row r="29" spans="1:18" ht="14.1" customHeight="1" x14ac:dyDescent="0.15">
      <c r="C29" s="420"/>
      <c r="D29" s="616"/>
      <c r="E29" s="420"/>
      <c r="F29" s="428"/>
      <c r="G29" s="428"/>
      <c r="H29" s="428"/>
      <c r="I29" s="195" t="s">
        <v>1361</v>
      </c>
      <c r="J29" s="624" t="s">
        <v>1363</v>
      </c>
      <c r="K29" s="625"/>
      <c r="L29" s="254" t="s">
        <v>1598</v>
      </c>
      <c r="M29" s="254" t="s">
        <v>1598</v>
      </c>
      <c r="N29" s="254" t="s">
        <v>1598</v>
      </c>
      <c r="O29" s="254" t="s">
        <v>1598</v>
      </c>
      <c r="P29" s="198">
        <f t="shared" si="1"/>
        <v>4</v>
      </c>
    </row>
    <row r="30" spans="1:18" ht="14.1" customHeight="1" x14ac:dyDescent="0.15">
      <c r="C30" s="420"/>
      <c r="D30" s="616"/>
      <c r="E30" s="248"/>
      <c r="F30" s="249"/>
      <c r="G30" s="249"/>
      <c r="H30" s="249"/>
      <c r="I30" s="195" t="s">
        <v>1362</v>
      </c>
      <c r="J30" s="460" t="s">
        <v>1364</v>
      </c>
      <c r="K30" s="626"/>
      <c r="L30" s="254"/>
      <c r="M30" s="254"/>
      <c r="N30" s="254"/>
      <c r="O30" s="254"/>
      <c r="P30" s="198">
        <f t="shared" si="1"/>
        <v>0</v>
      </c>
    </row>
    <row r="31" spans="1:18" ht="14.1" customHeight="1" x14ac:dyDescent="0.15">
      <c r="C31" s="420"/>
      <c r="D31" s="616"/>
      <c r="E31" s="248"/>
      <c r="F31" s="249"/>
      <c r="G31" s="249"/>
      <c r="H31" s="301"/>
      <c r="I31" s="195" t="s">
        <v>1529</v>
      </c>
      <c r="J31" s="460" t="s">
        <v>1530</v>
      </c>
      <c r="K31" s="497"/>
      <c r="L31" s="254"/>
      <c r="M31" s="254"/>
      <c r="N31" s="254"/>
      <c r="O31" s="254"/>
      <c r="P31" s="198"/>
    </row>
    <row r="32" spans="1:18" ht="14.1" customHeight="1" x14ac:dyDescent="0.15">
      <c r="A32" s="185">
        <v>1</v>
      </c>
      <c r="B32" s="185">
        <v>10</v>
      </c>
      <c r="C32" s="420"/>
      <c r="D32" s="616"/>
      <c r="E32" s="257"/>
      <c r="F32" s="302"/>
      <c r="G32" s="302"/>
      <c r="H32" s="303"/>
      <c r="I32" s="195" t="s">
        <v>434</v>
      </c>
      <c r="J32" s="450" t="s">
        <v>191</v>
      </c>
      <c r="K32" s="512"/>
      <c r="L32" s="254"/>
      <c r="M32" s="254" t="s">
        <v>1598</v>
      </c>
      <c r="N32" s="254"/>
      <c r="O32" s="254" t="s">
        <v>1598</v>
      </c>
      <c r="P32" s="198">
        <f>COUNTIF(L32:O32,"○")</f>
        <v>2</v>
      </c>
      <c r="Q32" s="185">
        <v>1</v>
      </c>
      <c r="R32" s="185">
        <v>10</v>
      </c>
    </row>
    <row r="33" spans="1:18" ht="14.1" customHeight="1" x14ac:dyDescent="0.15">
      <c r="C33" s="420"/>
      <c r="D33" s="616"/>
      <c r="E33" s="520" t="s">
        <v>542</v>
      </c>
      <c r="F33" s="606" t="s">
        <v>192</v>
      </c>
      <c r="G33" s="606"/>
      <c r="H33" s="607"/>
      <c r="I33" s="195" t="s">
        <v>435</v>
      </c>
      <c r="J33" s="450" t="s">
        <v>193</v>
      </c>
      <c r="K33" s="512"/>
      <c r="L33" s="254" t="s">
        <v>1599</v>
      </c>
      <c r="M33" s="254"/>
      <c r="N33" s="254" t="s">
        <v>1598</v>
      </c>
      <c r="O33" s="254"/>
      <c r="P33" s="198">
        <f>COUNTIF(L33:O33,"○")</f>
        <v>2</v>
      </c>
    </row>
    <row r="34" spans="1:18" ht="14.1" customHeight="1" x14ac:dyDescent="0.15">
      <c r="C34" s="420" t="s">
        <v>194</v>
      </c>
      <c r="D34" s="616"/>
      <c r="E34" s="520"/>
      <c r="F34" s="606"/>
      <c r="G34" s="606"/>
      <c r="H34" s="607"/>
      <c r="I34" s="195" t="s">
        <v>436</v>
      </c>
      <c r="J34" s="450" t="s">
        <v>195</v>
      </c>
      <c r="K34" s="512"/>
      <c r="L34" s="254"/>
      <c r="M34" s="254"/>
      <c r="N34" s="254"/>
      <c r="O34" s="254"/>
      <c r="P34" s="198">
        <f>COUNTIF(L34:O34,"○")</f>
        <v>0</v>
      </c>
    </row>
    <row r="35" spans="1:18" ht="14.1" customHeight="1" x14ac:dyDescent="0.15">
      <c r="C35" s="420"/>
      <c r="D35" s="617"/>
      <c r="E35" s="211"/>
      <c r="F35" s="212"/>
      <c r="G35" s="212"/>
      <c r="H35" s="212"/>
      <c r="I35" s="412" t="s">
        <v>437</v>
      </c>
      <c r="J35" s="450" t="s">
        <v>196</v>
      </c>
      <c r="K35" s="512"/>
      <c r="L35" s="254"/>
      <c r="M35" s="254"/>
      <c r="N35" s="254"/>
      <c r="O35" s="254"/>
      <c r="P35" s="198">
        <f>COUNTIF(L35:O35,"○")</f>
        <v>0</v>
      </c>
    </row>
    <row r="36" spans="1:18" ht="14.1" customHeight="1" x14ac:dyDescent="0.15">
      <c r="A36" s="185">
        <v>1</v>
      </c>
      <c r="B36" s="185">
        <v>11</v>
      </c>
      <c r="C36" s="420"/>
      <c r="D36" s="195" t="s">
        <v>167</v>
      </c>
      <c r="E36" s="450" t="s">
        <v>197</v>
      </c>
      <c r="F36" s="450"/>
      <c r="G36" s="450"/>
      <c r="H36" s="450"/>
      <c r="I36" s="450"/>
      <c r="J36" s="450"/>
      <c r="K36" s="512"/>
      <c r="L36" s="406" t="s">
        <v>1596</v>
      </c>
      <c r="M36" s="406" t="s">
        <v>1600</v>
      </c>
      <c r="N36" s="406" t="s">
        <v>1602</v>
      </c>
      <c r="O36" s="406" t="s">
        <v>1604</v>
      </c>
      <c r="P36" s="250"/>
      <c r="Q36" s="185">
        <v>1</v>
      </c>
      <c r="R36" s="185">
        <v>11</v>
      </c>
    </row>
    <row r="37" spans="1:18" ht="14.1" customHeight="1" x14ac:dyDescent="0.15">
      <c r="A37" s="185">
        <v>1</v>
      </c>
      <c r="B37" s="185">
        <v>12</v>
      </c>
      <c r="C37" s="420"/>
      <c r="D37" s="195" t="s">
        <v>168</v>
      </c>
      <c r="E37" s="450" t="s">
        <v>321</v>
      </c>
      <c r="F37" s="450"/>
      <c r="G37" s="450"/>
      <c r="H37" s="450"/>
      <c r="I37" s="450"/>
      <c r="J37" s="450"/>
      <c r="K37" s="512"/>
      <c r="L37" s="196">
        <v>0</v>
      </c>
      <c r="M37" s="406" t="s">
        <v>1601</v>
      </c>
      <c r="N37" s="406" t="s">
        <v>1603</v>
      </c>
      <c r="O37" s="196">
        <v>0</v>
      </c>
      <c r="P37" s="250"/>
      <c r="Q37" s="185">
        <v>1</v>
      </c>
      <c r="R37" s="185">
        <v>12</v>
      </c>
    </row>
    <row r="38" spans="1:18" ht="14.1" customHeight="1" x14ac:dyDescent="0.15">
      <c r="A38" s="185">
        <v>1</v>
      </c>
      <c r="B38" s="185">
        <v>13</v>
      </c>
      <c r="C38" s="420"/>
      <c r="D38" s="420" t="s">
        <v>169</v>
      </c>
      <c r="E38" s="195" t="s">
        <v>543</v>
      </c>
      <c r="F38" s="450" t="s">
        <v>544</v>
      </c>
      <c r="G38" s="450"/>
      <c r="H38" s="450"/>
      <c r="I38" s="450"/>
      <c r="J38" s="258" t="s">
        <v>1513</v>
      </c>
      <c r="K38" s="208" t="s">
        <v>1428</v>
      </c>
      <c r="L38" s="198">
        <v>2640</v>
      </c>
      <c r="M38" s="198">
        <v>3850</v>
      </c>
      <c r="N38" s="198">
        <v>3300</v>
      </c>
      <c r="O38" s="198">
        <v>2921</v>
      </c>
      <c r="P38" s="198"/>
      <c r="Q38" s="185">
        <v>1</v>
      </c>
      <c r="R38" s="185">
        <v>13</v>
      </c>
    </row>
    <row r="39" spans="1:18" ht="14.1" customHeight="1" x14ac:dyDescent="0.15">
      <c r="A39" s="185">
        <v>1</v>
      </c>
      <c r="B39" s="185">
        <v>14</v>
      </c>
      <c r="C39" s="420"/>
      <c r="D39" s="420" t="s">
        <v>593</v>
      </c>
      <c r="E39" s="195" t="s">
        <v>546</v>
      </c>
      <c r="F39" s="450" t="s">
        <v>198</v>
      </c>
      <c r="G39" s="450"/>
      <c r="H39" s="450"/>
      <c r="I39" s="450"/>
      <c r="J39" s="258" t="s">
        <v>1514</v>
      </c>
      <c r="K39" s="208" t="s">
        <v>1428</v>
      </c>
      <c r="L39" s="198">
        <v>16940</v>
      </c>
      <c r="M39" s="198">
        <v>22000</v>
      </c>
      <c r="N39" s="198">
        <v>16500</v>
      </c>
      <c r="O39" s="198">
        <v>15401</v>
      </c>
      <c r="P39" s="198"/>
      <c r="Q39" s="185">
        <v>1</v>
      </c>
      <c r="R39" s="185">
        <v>14</v>
      </c>
    </row>
    <row r="40" spans="1:18" ht="14.1" customHeight="1" x14ac:dyDescent="0.15">
      <c r="A40" s="185">
        <v>1</v>
      </c>
      <c r="B40" s="185">
        <v>15</v>
      </c>
      <c r="C40" s="420" t="s">
        <v>548</v>
      </c>
      <c r="D40" s="420" t="s">
        <v>199</v>
      </c>
      <c r="E40" s="195" t="s">
        <v>547</v>
      </c>
      <c r="F40" s="450" t="s">
        <v>198</v>
      </c>
      <c r="G40" s="450"/>
      <c r="H40" s="450"/>
      <c r="I40" s="450"/>
      <c r="J40" s="258" t="s">
        <v>1515</v>
      </c>
      <c r="K40" s="208" t="s">
        <v>1428</v>
      </c>
      <c r="L40" s="198">
        <v>104940</v>
      </c>
      <c r="M40" s="198">
        <v>118800</v>
      </c>
      <c r="N40" s="198">
        <v>82500</v>
      </c>
      <c r="O40" s="198">
        <v>77801</v>
      </c>
      <c r="P40" s="198"/>
      <c r="Q40" s="185">
        <v>1</v>
      </c>
      <c r="R40" s="185">
        <v>15</v>
      </c>
    </row>
    <row r="41" spans="1:18" ht="14.1" customHeight="1" x14ac:dyDescent="0.15">
      <c r="A41" s="185">
        <v>1</v>
      </c>
      <c r="B41" s="185">
        <v>16</v>
      </c>
      <c r="C41" s="420"/>
      <c r="D41" s="420" t="s">
        <v>548</v>
      </c>
      <c r="E41" s="195" t="s">
        <v>549</v>
      </c>
      <c r="F41" s="450" t="s">
        <v>198</v>
      </c>
      <c r="G41" s="450"/>
      <c r="H41" s="450"/>
      <c r="I41" s="450"/>
      <c r="J41" s="258" t="s">
        <v>1516</v>
      </c>
      <c r="K41" s="208" t="s">
        <v>1428</v>
      </c>
      <c r="L41" s="198">
        <v>214940</v>
      </c>
      <c r="M41" s="198">
        <v>239800</v>
      </c>
      <c r="N41" s="198">
        <v>165000</v>
      </c>
      <c r="O41" s="198">
        <v>155801</v>
      </c>
      <c r="P41" s="198"/>
      <c r="Q41" s="185">
        <v>1</v>
      </c>
      <c r="R41" s="185">
        <v>16</v>
      </c>
    </row>
    <row r="42" spans="1:18" ht="14.1" customHeight="1" x14ac:dyDescent="0.15">
      <c r="A42" s="185">
        <v>1</v>
      </c>
      <c r="B42" s="185">
        <v>17</v>
      </c>
      <c r="C42" s="248"/>
      <c r="D42" s="420" t="s">
        <v>550</v>
      </c>
      <c r="E42" s="195" t="s">
        <v>551</v>
      </c>
      <c r="F42" s="450" t="s">
        <v>200</v>
      </c>
      <c r="G42" s="450"/>
      <c r="H42" s="450"/>
      <c r="I42" s="450"/>
      <c r="J42" s="258" t="s">
        <v>1517</v>
      </c>
      <c r="K42" s="208" t="s">
        <v>1428</v>
      </c>
      <c r="L42" s="198">
        <v>1094940</v>
      </c>
      <c r="M42" s="198">
        <v>1207800</v>
      </c>
      <c r="N42" s="198">
        <v>825000</v>
      </c>
      <c r="O42" s="198">
        <v>779801</v>
      </c>
      <c r="P42" s="198"/>
      <c r="Q42" s="185">
        <v>1</v>
      </c>
      <c r="R42" s="185">
        <v>17</v>
      </c>
    </row>
    <row r="43" spans="1:18" ht="14.1" customHeight="1" x14ac:dyDescent="0.15">
      <c r="A43" s="185">
        <v>1</v>
      </c>
      <c r="B43" s="185">
        <v>18</v>
      </c>
      <c r="C43" s="248"/>
      <c r="D43" s="412" t="s">
        <v>545</v>
      </c>
      <c r="E43" s="412" t="s">
        <v>552</v>
      </c>
      <c r="F43" s="450" t="s">
        <v>198</v>
      </c>
      <c r="G43" s="450"/>
      <c r="H43" s="450"/>
      <c r="I43" s="450"/>
      <c r="J43" s="213" t="s">
        <v>1518</v>
      </c>
      <c r="K43" s="417" t="s">
        <v>1428</v>
      </c>
      <c r="L43" s="198">
        <v>2194940</v>
      </c>
      <c r="M43" s="198">
        <v>2417800</v>
      </c>
      <c r="N43" s="198">
        <v>1650000</v>
      </c>
      <c r="O43" s="198">
        <v>1559801</v>
      </c>
      <c r="P43" s="198"/>
      <c r="Q43" s="185">
        <v>1</v>
      </c>
      <c r="R43" s="185">
        <v>18</v>
      </c>
    </row>
    <row r="44" spans="1:18" ht="14.1" customHeight="1" x14ac:dyDescent="0.15">
      <c r="A44" s="185">
        <v>1</v>
      </c>
      <c r="B44" s="185">
        <v>19</v>
      </c>
      <c r="C44" s="248"/>
      <c r="D44" s="420" t="s">
        <v>170</v>
      </c>
      <c r="E44" s="195" t="s">
        <v>553</v>
      </c>
      <c r="F44" s="239" t="s">
        <v>1519</v>
      </c>
      <c r="G44" s="239"/>
      <c r="H44" s="239"/>
      <c r="I44" s="239"/>
      <c r="J44" s="239"/>
      <c r="K44" s="239"/>
      <c r="L44" s="198">
        <v>406538</v>
      </c>
      <c r="M44" s="198">
        <v>90945</v>
      </c>
      <c r="N44" s="198">
        <v>184708</v>
      </c>
      <c r="O44" s="198">
        <v>72957</v>
      </c>
      <c r="P44" s="198">
        <f t="shared" ref="P44:P51" si="2">SUM(L44:O44)</f>
        <v>755148</v>
      </c>
      <c r="Q44" s="185">
        <v>1</v>
      </c>
      <c r="R44" s="185">
        <v>19</v>
      </c>
    </row>
    <row r="45" spans="1:18" ht="14.1" customHeight="1" x14ac:dyDescent="0.15">
      <c r="A45" s="185">
        <v>1</v>
      </c>
      <c r="B45" s="185">
        <v>20</v>
      </c>
      <c r="C45" s="248"/>
      <c r="D45" s="603" t="s">
        <v>201</v>
      </c>
      <c r="E45" s="195" t="s">
        <v>554</v>
      </c>
      <c r="F45" s="239" t="s">
        <v>1520</v>
      </c>
      <c r="G45" s="239"/>
      <c r="H45" s="239"/>
      <c r="I45" s="239"/>
      <c r="J45" s="239"/>
      <c r="K45" s="239"/>
      <c r="L45" s="198">
        <v>862958</v>
      </c>
      <c r="M45" s="198">
        <v>86151</v>
      </c>
      <c r="N45" s="198">
        <v>210740</v>
      </c>
      <c r="O45" s="198">
        <v>142716</v>
      </c>
      <c r="P45" s="198">
        <f t="shared" si="2"/>
        <v>1302565</v>
      </c>
      <c r="Q45" s="185">
        <v>1</v>
      </c>
      <c r="R45" s="185">
        <v>20</v>
      </c>
    </row>
    <row r="46" spans="1:18" ht="14.1" customHeight="1" x14ac:dyDescent="0.15">
      <c r="A46" s="185">
        <v>1</v>
      </c>
      <c r="B46" s="185">
        <v>21</v>
      </c>
      <c r="C46" s="420" t="s">
        <v>202</v>
      </c>
      <c r="D46" s="603"/>
      <c r="E46" s="195" t="s">
        <v>564</v>
      </c>
      <c r="F46" s="239" t="s">
        <v>1521</v>
      </c>
      <c r="G46" s="239"/>
      <c r="H46" s="239"/>
      <c r="I46" s="239"/>
      <c r="J46" s="239"/>
      <c r="K46" s="239"/>
      <c r="L46" s="198">
        <v>28638</v>
      </c>
      <c r="M46" s="198">
        <v>8580</v>
      </c>
      <c r="N46" s="198">
        <v>12124</v>
      </c>
      <c r="O46" s="198">
        <v>14171</v>
      </c>
      <c r="P46" s="198">
        <f t="shared" si="2"/>
        <v>63513</v>
      </c>
      <c r="Q46" s="185">
        <v>1</v>
      </c>
      <c r="R46" s="185">
        <v>21</v>
      </c>
    </row>
    <row r="47" spans="1:18" ht="14.1" customHeight="1" x14ac:dyDescent="0.15">
      <c r="A47" s="185">
        <v>1</v>
      </c>
      <c r="B47" s="185">
        <v>22</v>
      </c>
      <c r="C47" s="248"/>
      <c r="D47" s="603"/>
      <c r="E47" s="195" t="s">
        <v>203</v>
      </c>
      <c r="F47" s="239" t="s">
        <v>1522</v>
      </c>
      <c r="G47" s="239"/>
      <c r="H47" s="239"/>
      <c r="I47" s="239"/>
      <c r="J47" s="239"/>
      <c r="K47" s="239"/>
      <c r="L47" s="198">
        <v>61524</v>
      </c>
      <c r="M47" s="198">
        <v>29371</v>
      </c>
      <c r="N47" s="198">
        <v>22765</v>
      </c>
      <c r="O47" s="198">
        <v>23718</v>
      </c>
      <c r="P47" s="198">
        <f t="shared" si="2"/>
        <v>137378</v>
      </c>
      <c r="Q47" s="185">
        <v>1</v>
      </c>
      <c r="R47" s="185">
        <v>22</v>
      </c>
    </row>
    <row r="48" spans="1:18" ht="14.1" customHeight="1" x14ac:dyDescent="0.15">
      <c r="A48" s="185">
        <v>1</v>
      </c>
      <c r="B48" s="185">
        <v>23</v>
      </c>
      <c r="C48" s="248"/>
      <c r="D48" s="603"/>
      <c r="E48" s="195" t="s">
        <v>204</v>
      </c>
      <c r="F48" s="239" t="s">
        <v>1523</v>
      </c>
      <c r="G48" s="239"/>
      <c r="H48" s="239"/>
      <c r="I48" s="239"/>
      <c r="J48" s="239"/>
      <c r="K48" s="239"/>
      <c r="L48" s="198">
        <v>51834</v>
      </c>
      <c r="M48" s="198">
        <v>13422</v>
      </c>
      <c r="N48" s="198">
        <v>20783</v>
      </c>
      <c r="O48" s="198">
        <v>4178</v>
      </c>
      <c r="P48" s="198">
        <f t="shared" si="2"/>
        <v>90217</v>
      </c>
      <c r="Q48" s="185">
        <v>1</v>
      </c>
      <c r="R48" s="185">
        <v>23</v>
      </c>
    </row>
    <row r="49" spans="1:18" ht="14.1" customHeight="1" x14ac:dyDescent="0.15">
      <c r="A49" s="185">
        <v>1</v>
      </c>
      <c r="B49" s="185">
        <v>24</v>
      </c>
      <c r="C49" s="248"/>
      <c r="D49" s="603"/>
      <c r="E49" s="195" t="s">
        <v>205</v>
      </c>
      <c r="F49" s="239" t="s">
        <v>1524</v>
      </c>
      <c r="G49" s="239"/>
      <c r="H49" s="239"/>
      <c r="I49" s="239"/>
      <c r="J49" s="239"/>
      <c r="K49" s="239"/>
      <c r="L49" s="198">
        <v>61694</v>
      </c>
      <c r="M49" s="198">
        <v>1009</v>
      </c>
      <c r="N49" s="198">
        <v>15353</v>
      </c>
      <c r="O49" s="198">
        <v>1090</v>
      </c>
      <c r="P49" s="198">
        <f t="shared" si="2"/>
        <v>79146</v>
      </c>
      <c r="Q49" s="185">
        <v>1</v>
      </c>
      <c r="R49" s="185">
        <v>24</v>
      </c>
    </row>
    <row r="50" spans="1:18" ht="14.1" customHeight="1" x14ac:dyDescent="0.15">
      <c r="A50" s="185">
        <v>1</v>
      </c>
      <c r="B50" s="185">
        <v>25</v>
      </c>
      <c r="C50" s="248"/>
      <c r="D50" s="603"/>
      <c r="E50" s="412" t="s">
        <v>206</v>
      </c>
      <c r="F50" s="212" t="s">
        <v>1525</v>
      </c>
      <c r="G50" s="212"/>
      <c r="H50" s="212"/>
      <c r="I50" s="212"/>
      <c r="J50" s="212"/>
      <c r="K50" s="212"/>
      <c r="L50" s="198"/>
      <c r="M50" s="198"/>
      <c r="N50" s="198"/>
      <c r="O50" s="198"/>
      <c r="P50" s="198">
        <f t="shared" si="2"/>
        <v>0</v>
      </c>
      <c r="Q50" s="185">
        <v>1</v>
      </c>
      <c r="R50" s="185">
        <v>25</v>
      </c>
    </row>
    <row r="51" spans="1:18" ht="14.1" customHeight="1" x14ac:dyDescent="0.15">
      <c r="A51" s="185">
        <v>1</v>
      </c>
      <c r="B51" s="185">
        <v>26</v>
      </c>
      <c r="C51" s="248"/>
      <c r="D51" s="204" t="s">
        <v>1508</v>
      </c>
      <c r="E51" s="420" t="s">
        <v>399</v>
      </c>
      <c r="F51" s="239" t="s">
        <v>1526</v>
      </c>
      <c r="G51" s="239"/>
      <c r="H51" s="239"/>
      <c r="I51" s="212"/>
      <c r="J51" s="212"/>
      <c r="K51" s="212"/>
      <c r="L51" s="198"/>
      <c r="M51" s="198"/>
      <c r="N51" s="198"/>
      <c r="O51" s="198"/>
      <c r="P51" s="198">
        <f t="shared" si="2"/>
        <v>0</v>
      </c>
      <c r="Q51" s="185">
        <v>1</v>
      </c>
      <c r="R51" s="185">
        <v>26</v>
      </c>
    </row>
    <row r="52" spans="1:18" ht="14.1" customHeight="1" x14ac:dyDescent="0.15">
      <c r="A52" s="185">
        <v>1</v>
      </c>
      <c r="B52" s="185">
        <v>32</v>
      </c>
      <c r="C52" s="420" t="s">
        <v>207</v>
      </c>
      <c r="D52" s="420" t="s">
        <v>171</v>
      </c>
      <c r="E52" s="411" t="s">
        <v>568</v>
      </c>
      <c r="F52" s="456" t="s">
        <v>208</v>
      </c>
      <c r="G52" s="456"/>
      <c r="H52" s="457"/>
      <c r="I52" s="259" t="s">
        <v>525</v>
      </c>
      <c r="J52" s="399" t="s">
        <v>1527</v>
      </c>
      <c r="K52" s="208" t="s">
        <v>1429</v>
      </c>
      <c r="L52" s="256"/>
      <c r="M52" s="256"/>
      <c r="N52" s="256"/>
      <c r="O52" s="256"/>
      <c r="P52" s="256"/>
      <c r="Q52" s="185">
        <v>1</v>
      </c>
      <c r="R52" s="185">
        <v>32</v>
      </c>
    </row>
    <row r="53" spans="1:18" ht="14.1" customHeight="1" x14ac:dyDescent="0.15">
      <c r="A53" s="185">
        <v>1</v>
      </c>
      <c r="B53" s="185">
        <v>33</v>
      </c>
      <c r="C53" s="248"/>
      <c r="D53" s="612" t="s">
        <v>561</v>
      </c>
      <c r="E53" s="412"/>
      <c r="F53" s="454" t="s">
        <v>209</v>
      </c>
      <c r="G53" s="454"/>
      <c r="H53" s="455"/>
      <c r="I53" s="211" t="s">
        <v>526</v>
      </c>
      <c r="J53" s="260" t="s">
        <v>1430</v>
      </c>
      <c r="K53" s="417" t="s">
        <v>1429</v>
      </c>
      <c r="L53" s="256"/>
      <c r="M53" s="256"/>
      <c r="N53" s="256"/>
      <c r="O53" s="256"/>
      <c r="P53" s="256"/>
      <c r="Q53" s="185">
        <v>1</v>
      </c>
      <c r="R53" s="185">
        <v>33</v>
      </c>
    </row>
    <row r="54" spans="1:18" ht="14.1" customHeight="1" x14ac:dyDescent="0.15">
      <c r="A54" s="185">
        <v>1</v>
      </c>
      <c r="B54" s="185">
        <v>34</v>
      </c>
      <c r="C54" s="248"/>
      <c r="D54" s="613"/>
      <c r="E54" s="412" t="s">
        <v>210</v>
      </c>
      <c r="F54" s="450" t="s">
        <v>1431</v>
      </c>
      <c r="G54" s="464"/>
      <c r="H54" s="464"/>
      <c r="I54" s="464"/>
      <c r="J54" s="464"/>
      <c r="K54" s="208" t="s">
        <v>1418</v>
      </c>
      <c r="L54" s="198"/>
      <c r="M54" s="198"/>
      <c r="N54" s="198"/>
      <c r="O54" s="198"/>
      <c r="P54" s="198"/>
      <c r="Q54" s="185">
        <v>1</v>
      </c>
      <c r="R54" s="185">
        <v>34</v>
      </c>
    </row>
    <row r="55" spans="1:18" ht="14.1" customHeight="1" x14ac:dyDescent="0.15">
      <c r="A55" s="185">
        <v>1</v>
      </c>
      <c r="B55" s="185">
        <v>35</v>
      </c>
      <c r="C55" s="248"/>
      <c r="D55" s="420" t="s">
        <v>172</v>
      </c>
      <c r="E55" s="618" t="s">
        <v>1427</v>
      </c>
      <c r="F55" s="618"/>
      <c r="G55" s="618"/>
      <c r="H55" s="619"/>
      <c r="I55" s="195" t="s">
        <v>434</v>
      </c>
      <c r="J55" s="450" t="s">
        <v>1365</v>
      </c>
      <c r="K55" s="512"/>
      <c r="L55" s="254" t="s">
        <v>1599</v>
      </c>
      <c r="M55" s="254" t="s">
        <v>1598</v>
      </c>
      <c r="N55" s="254" t="s">
        <v>1598</v>
      </c>
      <c r="O55" s="254" t="s">
        <v>1598</v>
      </c>
      <c r="P55" s="198">
        <f>COUNTIF(L55:O55,"○")</f>
        <v>4</v>
      </c>
      <c r="Q55" s="185">
        <v>1</v>
      </c>
      <c r="R55" s="185">
        <v>35</v>
      </c>
    </row>
    <row r="56" spans="1:18" ht="14.1" customHeight="1" x14ac:dyDescent="0.15">
      <c r="C56" s="248"/>
      <c r="D56" s="420"/>
      <c r="E56" s="620"/>
      <c r="F56" s="620"/>
      <c r="G56" s="620"/>
      <c r="H56" s="621"/>
      <c r="I56" s="195" t="s">
        <v>435</v>
      </c>
      <c r="J56" s="450" t="s">
        <v>1366</v>
      </c>
      <c r="K56" s="512"/>
      <c r="L56" s="254"/>
      <c r="M56" s="254"/>
      <c r="N56" s="254"/>
      <c r="O56" s="254"/>
      <c r="P56" s="198">
        <f>COUNTIF(L56:O56,"○")</f>
        <v>0</v>
      </c>
    </row>
    <row r="57" spans="1:18" ht="14.1" customHeight="1" x14ac:dyDescent="0.15">
      <c r="C57" s="261"/>
      <c r="D57" s="211"/>
      <c r="E57" s="622"/>
      <c r="F57" s="622"/>
      <c r="G57" s="622"/>
      <c r="H57" s="623"/>
      <c r="I57" s="195" t="s">
        <v>436</v>
      </c>
      <c r="J57" s="450" t="s">
        <v>1367</v>
      </c>
      <c r="K57" s="512"/>
      <c r="L57" s="254"/>
      <c r="M57" s="254"/>
      <c r="N57" s="254"/>
      <c r="O57" s="254"/>
      <c r="P57" s="198">
        <f>COUNTIF(L57:O57,"○")</f>
        <v>0</v>
      </c>
    </row>
    <row r="58" spans="1:18" ht="14.1" customHeight="1" x14ac:dyDescent="0.15">
      <c r="A58" s="185">
        <v>1</v>
      </c>
      <c r="B58" s="185">
        <v>43</v>
      </c>
      <c r="C58" s="248"/>
      <c r="D58" s="420" t="s">
        <v>162</v>
      </c>
      <c r="E58" s="412" t="s">
        <v>529</v>
      </c>
      <c r="F58" s="450" t="s">
        <v>380</v>
      </c>
      <c r="G58" s="450"/>
      <c r="H58" s="450"/>
      <c r="I58" s="450"/>
      <c r="J58" s="450"/>
      <c r="K58" s="512"/>
      <c r="L58" s="406" t="s">
        <v>1605</v>
      </c>
      <c r="M58" s="406" t="s">
        <v>1596</v>
      </c>
      <c r="N58" s="406" t="s">
        <v>1603</v>
      </c>
      <c r="O58" s="406" t="s">
        <v>1604</v>
      </c>
      <c r="P58" s="196"/>
      <c r="Q58" s="185">
        <v>1</v>
      </c>
      <c r="R58" s="185">
        <v>43</v>
      </c>
    </row>
    <row r="59" spans="1:18" ht="14.1" customHeight="1" x14ac:dyDescent="0.15">
      <c r="A59" s="185">
        <v>1</v>
      </c>
      <c r="B59" s="185">
        <v>44</v>
      </c>
      <c r="C59" s="420" t="s">
        <v>424</v>
      </c>
      <c r="D59" s="474" t="s">
        <v>382</v>
      </c>
      <c r="E59" s="458" t="s">
        <v>288</v>
      </c>
      <c r="F59" s="456" t="s">
        <v>211</v>
      </c>
      <c r="G59" s="510"/>
      <c r="H59" s="511"/>
      <c r="I59" s="259" t="s">
        <v>270</v>
      </c>
      <c r="J59" s="407" t="s">
        <v>1432</v>
      </c>
      <c r="K59" s="208" t="s">
        <v>1429</v>
      </c>
      <c r="L59" s="256"/>
      <c r="M59" s="256"/>
      <c r="N59" s="256"/>
      <c r="O59" s="256"/>
      <c r="P59" s="256"/>
      <c r="Q59" s="185">
        <v>1</v>
      </c>
      <c r="R59" s="185">
        <v>44</v>
      </c>
    </row>
    <row r="60" spans="1:18" ht="14.1" customHeight="1" x14ac:dyDescent="0.15">
      <c r="A60" s="185">
        <v>1</v>
      </c>
      <c r="B60" s="185">
        <v>45</v>
      </c>
      <c r="C60" s="420"/>
      <c r="D60" s="474"/>
      <c r="E60" s="614"/>
      <c r="F60" s="526"/>
      <c r="G60" s="526"/>
      <c r="H60" s="615"/>
      <c r="I60" s="211" t="s">
        <v>216</v>
      </c>
      <c r="J60" s="409" t="s">
        <v>1433</v>
      </c>
      <c r="K60" s="417" t="s">
        <v>1429</v>
      </c>
      <c r="L60" s="256">
        <v>50.5</v>
      </c>
      <c r="M60" s="256">
        <v>106.2</v>
      </c>
      <c r="N60" s="256">
        <v>9.1999999999999993</v>
      </c>
      <c r="O60" s="256">
        <v>30</v>
      </c>
      <c r="P60" s="198"/>
      <c r="Q60" s="185">
        <v>1</v>
      </c>
      <c r="R60" s="185">
        <v>45</v>
      </c>
    </row>
    <row r="61" spans="1:18" ht="14.1" customHeight="1" x14ac:dyDescent="0.15">
      <c r="A61" s="185">
        <v>1</v>
      </c>
      <c r="B61" s="185">
        <v>46</v>
      </c>
      <c r="C61" s="420" t="s">
        <v>555</v>
      </c>
      <c r="D61" s="474"/>
      <c r="E61" s="195" t="s">
        <v>547</v>
      </c>
      <c r="F61" s="450" t="s">
        <v>1434</v>
      </c>
      <c r="G61" s="464"/>
      <c r="H61" s="464"/>
      <c r="I61" s="464"/>
      <c r="J61" s="464"/>
      <c r="K61" s="208" t="s">
        <v>1416</v>
      </c>
      <c r="L61" s="198">
        <v>5</v>
      </c>
      <c r="M61" s="198">
        <v>5</v>
      </c>
      <c r="N61" s="198">
        <v>5</v>
      </c>
      <c r="O61" s="198">
        <v>5</v>
      </c>
      <c r="P61" s="198"/>
      <c r="Q61" s="185">
        <v>1</v>
      </c>
      <c r="R61" s="185">
        <v>46</v>
      </c>
    </row>
    <row r="62" spans="1:18" ht="14.1" customHeight="1" x14ac:dyDescent="0.15">
      <c r="A62" s="185">
        <v>1</v>
      </c>
      <c r="B62" s="185">
        <v>47</v>
      </c>
      <c r="C62" s="420" t="s">
        <v>558</v>
      </c>
      <c r="D62" s="474"/>
      <c r="E62" s="195" t="s">
        <v>217</v>
      </c>
      <c r="F62" s="450" t="s">
        <v>1437</v>
      </c>
      <c r="G62" s="464"/>
      <c r="H62" s="464"/>
      <c r="I62" s="464"/>
      <c r="J62" s="464"/>
      <c r="K62" s="255" t="s">
        <v>1435</v>
      </c>
      <c r="L62" s="198">
        <v>0</v>
      </c>
      <c r="M62" s="198">
        <v>100</v>
      </c>
      <c r="N62" s="198">
        <v>370</v>
      </c>
      <c r="O62" s="198">
        <v>119</v>
      </c>
      <c r="P62" s="198"/>
      <c r="Q62" s="185">
        <v>1</v>
      </c>
      <c r="R62" s="185">
        <v>47</v>
      </c>
    </row>
    <row r="63" spans="1:18" ht="14.1" customHeight="1" x14ac:dyDescent="0.15">
      <c r="A63" s="185">
        <v>1</v>
      </c>
      <c r="B63" s="185">
        <v>48</v>
      </c>
      <c r="C63" s="420" t="s">
        <v>381</v>
      </c>
      <c r="D63" s="474"/>
      <c r="E63" s="195" t="s">
        <v>218</v>
      </c>
      <c r="F63" s="450" t="s">
        <v>1438</v>
      </c>
      <c r="G63" s="464"/>
      <c r="H63" s="464"/>
      <c r="I63" s="464"/>
      <c r="J63" s="464"/>
      <c r="K63" s="255" t="s">
        <v>1436</v>
      </c>
      <c r="L63" s="198">
        <v>110000</v>
      </c>
      <c r="M63" s="198">
        <v>105000</v>
      </c>
      <c r="N63" s="198">
        <v>0</v>
      </c>
      <c r="O63" s="198">
        <v>64000</v>
      </c>
      <c r="P63" s="198"/>
      <c r="Q63" s="185">
        <v>1</v>
      </c>
      <c r="R63" s="185">
        <v>48</v>
      </c>
    </row>
    <row r="64" spans="1:18" ht="14.1" customHeight="1" x14ac:dyDescent="0.15">
      <c r="A64" s="185">
        <v>1</v>
      </c>
      <c r="B64" s="185">
        <v>49</v>
      </c>
      <c r="C64" s="420" t="s">
        <v>559</v>
      </c>
      <c r="D64" s="474"/>
      <c r="E64" s="195" t="s">
        <v>297</v>
      </c>
      <c r="F64" s="450" t="s">
        <v>219</v>
      </c>
      <c r="G64" s="450"/>
      <c r="H64" s="450"/>
      <c r="I64" s="450"/>
      <c r="J64" s="450"/>
      <c r="K64" s="512"/>
      <c r="L64" s="406" t="s">
        <v>1596</v>
      </c>
      <c r="M64" s="406" t="s">
        <v>1596</v>
      </c>
      <c r="N64" s="406" t="s">
        <v>1606</v>
      </c>
      <c r="O64" s="406" t="s">
        <v>1604</v>
      </c>
      <c r="P64" s="250"/>
      <c r="Q64" s="185">
        <v>1</v>
      </c>
      <c r="R64" s="185">
        <v>49</v>
      </c>
    </row>
    <row r="65" spans="1:18" ht="14.1" customHeight="1" x14ac:dyDescent="0.15">
      <c r="A65" s="185">
        <v>1</v>
      </c>
      <c r="B65" s="185">
        <v>50</v>
      </c>
      <c r="C65" s="420" t="s">
        <v>560</v>
      </c>
      <c r="D65" s="475"/>
      <c r="E65" s="412" t="s">
        <v>530</v>
      </c>
      <c r="F65" s="450" t="s">
        <v>1440</v>
      </c>
      <c r="G65" s="464"/>
      <c r="H65" s="464"/>
      <c r="I65" s="464"/>
      <c r="J65" s="464"/>
      <c r="K65" s="208" t="s">
        <v>1439</v>
      </c>
      <c r="L65" s="198">
        <v>4645</v>
      </c>
      <c r="M65" s="198">
        <v>6108</v>
      </c>
      <c r="N65" s="198">
        <v>573</v>
      </c>
      <c r="O65" s="198">
        <v>509</v>
      </c>
      <c r="P65" s="198">
        <f>SUM(L65:O65)</f>
        <v>11835</v>
      </c>
      <c r="Q65" s="185">
        <v>1</v>
      </c>
      <c r="R65" s="185">
        <v>50</v>
      </c>
    </row>
    <row r="66" spans="1:18" ht="14.1" customHeight="1" x14ac:dyDescent="0.15">
      <c r="A66" s="185">
        <v>1</v>
      </c>
      <c r="B66" s="185">
        <v>53</v>
      </c>
      <c r="C66" s="420"/>
      <c r="D66" s="195" t="s">
        <v>164</v>
      </c>
      <c r="E66" s="450" t="s">
        <v>1441</v>
      </c>
      <c r="F66" s="464"/>
      <c r="G66" s="464"/>
      <c r="H66" s="464"/>
      <c r="I66" s="464"/>
      <c r="J66" s="464"/>
      <c r="K66" s="208" t="s">
        <v>1439</v>
      </c>
      <c r="L66" s="198"/>
      <c r="M66" s="198"/>
      <c r="N66" s="198"/>
      <c r="O66" s="198"/>
      <c r="P66" s="198">
        <f>SUM(L66:O66)</f>
        <v>0</v>
      </c>
      <c r="Q66" s="185">
        <v>1</v>
      </c>
      <c r="R66" s="185">
        <v>53</v>
      </c>
    </row>
    <row r="67" spans="1:18" ht="14.1" customHeight="1" x14ac:dyDescent="0.15">
      <c r="A67" s="185">
        <v>1</v>
      </c>
      <c r="B67" s="185">
        <v>54</v>
      </c>
      <c r="C67" s="204"/>
      <c r="D67" s="412" t="s">
        <v>165</v>
      </c>
      <c r="E67" s="450" t="s">
        <v>1442</v>
      </c>
      <c r="F67" s="464"/>
      <c r="G67" s="464"/>
      <c r="H67" s="464"/>
      <c r="I67" s="464"/>
      <c r="J67" s="464"/>
      <c r="K67" s="208" t="s">
        <v>1439</v>
      </c>
      <c r="L67" s="198">
        <v>4645</v>
      </c>
      <c r="M67" s="198">
        <v>6108</v>
      </c>
      <c r="N67" s="198">
        <v>573</v>
      </c>
      <c r="O67" s="198">
        <v>509</v>
      </c>
      <c r="P67" s="198">
        <f>SUM(L67:O67)</f>
        <v>11835</v>
      </c>
      <c r="Q67" s="185">
        <v>1</v>
      </c>
      <c r="R67" s="185">
        <v>54</v>
      </c>
    </row>
    <row r="68" spans="1:18" ht="14.1" customHeight="1" x14ac:dyDescent="0.15">
      <c r="A68" s="185">
        <v>2</v>
      </c>
      <c r="B68" s="185">
        <v>5</v>
      </c>
      <c r="C68" s="412" t="s">
        <v>406</v>
      </c>
      <c r="D68" s="450" t="s">
        <v>1443</v>
      </c>
      <c r="E68" s="464"/>
      <c r="F68" s="464"/>
      <c r="G68" s="464"/>
      <c r="H68" s="464"/>
      <c r="I68" s="464"/>
      <c r="J68" s="464"/>
      <c r="K68" s="208" t="s">
        <v>1439</v>
      </c>
      <c r="L68" s="198"/>
      <c r="M68" s="198"/>
      <c r="N68" s="198"/>
      <c r="O68" s="198"/>
      <c r="P68" s="198">
        <f>SUM(L68:O68)</f>
        <v>0</v>
      </c>
      <c r="Q68" s="185">
        <v>2</v>
      </c>
      <c r="R68" s="185">
        <v>5</v>
      </c>
    </row>
  </sheetData>
  <mergeCells count="66">
    <mergeCell ref="J33:K33"/>
    <mergeCell ref="J34:K34"/>
    <mergeCell ref="J35:K35"/>
    <mergeCell ref="E36:K36"/>
    <mergeCell ref="E37:K37"/>
    <mergeCell ref="F33:H34"/>
    <mergeCell ref="J24:K24"/>
    <mergeCell ref="J25:K25"/>
    <mergeCell ref="J26:K26"/>
    <mergeCell ref="J27:K27"/>
    <mergeCell ref="J32:K32"/>
    <mergeCell ref="J31:K31"/>
    <mergeCell ref="D28:D35"/>
    <mergeCell ref="E55:H57"/>
    <mergeCell ref="G8:K8"/>
    <mergeCell ref="G9:K9"/>
    <mergeCell ref="G10:K10"/>
    <mergeCell ref="G11:K11"/>
    <mergeCell ref="F12:K12"/>
    <mergeCell ref="F13:K13"/>
    <mergeCell ref="F14:K14"/>
    <mergeCell ref="D45:D50"/>
    <mergeCell ref="F19:K19"/>
    <mergeCell ref="F22:K22"/>
    <mergeCell ref="J29:K29"/>
    <mergeCell ref="J30:K30"/>
    <mergeCell ref="J28:K28"/>
    <mergeCell ref="J23:K23"/>
    <mergeCell ref="D68:J68"/>
    <mergeCell ref="E59:E60"/>
    <mergeCell ref="E66:J66"/>
    <mergeCell ref="E67:J67"/>
    <mergeCell ref="F59:H60"/>
    <mergeCell ref="F64:K64"/>
    <mergeCell ref="F43:I43"/>
    <mergeCell ref="F40:I40"/>
    <mergeCell ref="F52:H52"/>
    <mergeCell ref="D53:D54"/>
    <mergeCell ref="J55:K55"/>
    <mergeCell ref="F42:I42"/>
    <mergeCell ref="J57:K57"/>
    <mergeCell ref="F58:K58"/>
    <mergeCell ref="D59:D65"/>
    <mergeCell ref="F53:H53"/>
    <mergeCell ref="F62:J62"/>
    <mergeCell ref="F54:J54"/>
    <mergeCell ref="F61:J61"/>
    <mergeCell ref="F65:J65"/>
    <mergeCell ref="F63:J63"/>
    <mergeCell ref="J56:K56"/>
    <mergeCell ref="F21:J21"/>
    <mergeCell ref="F15:K15"/>
    <mergeCell ref="F16:K16"/>
    <mergeCell ref="F17:K17"/>
    <mergeCell ref="F18:K18"/>
    <mergeCell ref="D9:D12"/>
    <mergeCell ref="E10:F10"/>
    <mergeCell ref="D1:H1"/>
    <mergeCell ref="F20:J20"/>
    <mergeCell ref="F27:H27"/>
    <mergeCell ref="F28:H28"/>
    <mergeCell ref="E24:H24"/>
    <mergeCell ref="F41:I41"/>
    <mergeCell ref="F38:I38"/>
    <mergeCell ref="F39:I39"/>
    <mergeCell ref="E33:E34"/>
  </mergeCells>
  <phoneticPr fontId="2"/>
  <pageMargins left="0.78740157480314965" right="0.78740157480314965" top="0.78740157480314965" bottom="0.39370078740157483" header="0.19685039370078741" footer="0.19685039370078741"/>
  <pageSetup paperSize="9" scale="87" fitToWidth="0"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O111"/>
  <sheetViews>
    <sheetView showZeros="0" view="pageBreakPreview" zoomScaleNormal="55" zoomScaleSheetLayoutView="100" workbookViewId="0">
      <pane xSplit="8" topLeftCell="I1" activePane="topRight" state="frozen"/>
      <selection activeCell="I2" sqref="I2"/>
      <selection pane="topRight"/>
    </sheetView>
  </sheetViews>
  <sheetFormatPr defaultRowHeight="9.9499999999999993" customHeight="1" x14ac:dyDescent="0.15"/>
  <cols>
    <col min="1" max="1" width="2.625" style="185" customWidth="1"/>
    <col min="2" max="2" width="2.875" style="185" customWidth="1"/>
    <col min="3" max="6" width="4.625" style="186" customWidth="1"/>
    <col min="7" max="7" width="16.125" style="186" customWidth="1"/>
    <col min="8" max="8" width="9" style="186" bestFit="1"/>
    <col min="9" max="13" width="8" style="185" customWidth="1"/>
    <col min="14" max="15" width="3.125" style="185" customWidth="1"/>
    <col min="16" max="16384" width="9" style="185"/>
  </cols>
  <sheetData>
    <row r="1" spans="1:15" s="176" customFormat="1" ht="14.1" customHeight="1" x14ac:dyDescent="0.15">
      <c r="C1" s="178" t="s">
        <v>1407</v>
      </c>
      <c r="D1" s="461" t="s">
        <v>557</v>
      </c>
      <c r="E1" s="505"/>
      <c r="F1" s="505"/>
      <c r="G1" s="506"/>
      <c r="H1" s="222"/>
      <c r="M1" s="400"/>
      <c r="N1" s="179"/>
    </row>
    <row r="2" spans="1:15" s="180" customFormat="1" ht="9.9499999999999993" customHeight="1" x14ac:dyDescent="0.15">
      <c r="C2" s="181"/>
      <c r="D2" s="182"/>
      <c r="E2" s="183"/>
      <c r="F2" s="183"/>
      <c r="G2" s="183"/>
      <c r="H2" s="183"/>
    </row>
    <row r="3" spans="1:15" s="180" customFormat="1" ht="14.1" customHeight="1" x14ac:dyDescent="0.15">
      <c r="B3" s="180" t="s">
        <v>646</v>
      </c>
      <c r="C3" s="181"/>
      <c r="D3" s="181"/>
      <c r="E3" s="181"/>
      <c r="F3" s="181"/>
      <c r="G3" s="181"/>
      <c r="H3" s="181"/>
    </row>
    <row r="4" spans="1:15" s="180" customFormat="1" ht="9.9499999999999993" customHeight="1" x14ac:dyDescent="0.15">
      <c r="C4" s="181"/>
      <c r="D4" s="181"/>
      <c r="E4" s="181"/>
      <c r="F4" s="181"/>
      <c r="G4" s="181"/>
      <c r="H4" s="181"/>
    </row>
    <row r="5" spans="1:15" s="180" customFormat="1" ht="14.1" customHeight="1" x14ac:dyDescent="0.15">
      <c r="C5" s="181" t="s">
        <v>769</v>
      </c>
      <c r="D5" s="181"/>
      <c r="E5" s="181"/>
      <c r="F5" s="181"/>
      <c r="G5" s="181"/>
      <c r="H5" s="181"/>
    </row>
    <row r="7" spans="1:15" ht="24" customHeight="1" x14ac:dyDescent="0.15">
      <c r="A7" s="188" t="s">
        <v>107</v>
      </c>
      <c r="B7" s="188" t="s">
        <v>108</v>
      </c>
      <c r="C7" s="238" t="s">
        <v>770</v>
      </c>
      <c r="D7" s="239"/>
      <c r="E7" s="239"/>
      <c r="F7" s="239"/>
      <c r="G7" s="239"/>
      <c r="H7" s="192" t="s">
        <v>771</v>
      </c>
      <c r="I7" s="193" t="s">
        <v>116</v>
      </c>
      <c r="J7" s="193" t="s">
        <v>117</v>
      </c>
      <c r="K7" s="193" t="s">
        <v>119</v>
      </c>
      <c r="L7" s="193" t="s">
        <v>120</v>
      </c>
      <c r="M7" s="194" t="s">
        <v>584</v>
      </c>
      <c r="N7" s="188" t="s">
        <v>107</v>
      </c>
      <c r="O7" s="188" t="s">
        <v>108</v>
      </c>
    </row>
    <row r="8" spans="1:15" ht="9.9499999999999993" customHeight="1" x14ac:dyDescent="0.15">
      <c r="A8" s="234">
        <v>1</v>
      </c>
      <c r="B8" s="234">
        <v>1</v>
      </c>
      <c r="C8" s="434" t="s">
        <v>1</v>
      </c>
      <c r="D8" s="240" t="s">
        <v>1451</v>
      </c>
      <c r="E8" s="532" t="s">
        <v>408</v>
      </c>
      <c r="F8" s="630" t="s">
        <v>8</v>
      </c>
      <c r="G8" s="631"/>
      <c r="H8" s="435" t="s">
        <v>9</v>
      </c>
      <c r="I8" s="198">
        <v>0</v>
      </c>
      <c r="J8" s="198">
        <v>5594</v>
      </c>
      <c r="K8" s="198">
        <v>0</v>
      </c>
      <c r="L8" s="198">
        <v>0</v>
      </c>
      <c r="M8" s="198">
        <f t="shared" ref="M8:M39" si="0">SUM(I8:L8)</f>
        <v>5594</v>
      </c>
      <c r="N8" s="234">
        <v>1</v>
      </c>
      <c r="O8" s="234">
        <v>1</v>
      </c>
    </row>
    <row r="9" spans="1:15" ht="9.9499999999999993" customHeight="1" x14ac:dyDescent="0.15">
      <c r="A9" s="234">
        <v>1</v>
      </c>
      <c r="B9" s="234">
        <v>2</v>
      </c>
      <c r="C9" s="434"/>
      <c r="D9" s="241" t="s">
        <v>1452</v>
      </c>
      <c r="E9" s="629"/>
      <c r="F9" s="632" t="s">
        <v>1490</v>
      </c>
      <c r="G9" s="633"/>
      <c r="H9" s="435" t="s">
        <v>12</v>
      </c>
      <c r="I9" s="198">
        <v>0</v>
      </c>
      <c r="J9" s="198">
        <v>5594</v>
      </c>
      <c r="K9" s="198">
        <v>0</v>
      </c>
      <c r="L9" s="198">
        <v>0</v>
      </c>
      <c r="M9" s="198">
        <f t="shared" si="0"/>
        <v>5594</v>
      </c>
      <c r="N9" s="234">
        <v>1</v>
      </c>
      <c r="O9" s="234">
        <v>2</v>
      </c>
    </row>
    <row r="10" spans="1:15" ht="9.9499999999999993" customHeight="1" x14ac:dyDescent="0.15">
      <c r="A10" s="234">
        <v>1</v>
      </c>
      <c r="B10" s="234">
        <v>3</v>
      </c>
      <c r="C10" s="434" t="s">
        <v>409</v>
      </c>
      <c r="D10" s="434"/>
      <c r="E10" s="532" t="s">
        <v>527</v>
      </c>
      <c r="F10" s="630" t="s">
        <v>410</v>
      </c>
      <c r="G10" s="631"/>
      <c r="H10" s="435" t="s">
        <v>9</v>
      </c>
      <c r="I10" s="198">
        <v>536773</v>
      </c>
      <c r="J10" s="198">
        <v>79910</v>
      </c>
      <c r="K10" s="198">
        <v>133383</v>
      </c>
      <c r="L10" s="198">
        <v>85118</v>
      </c>
      <c r="M10" s="198">
        <f t="shared" si="0"/>
        <v>835184</v>
      </c>
      <c r="N10" s="234">
        <v>1</v>
      </c>
      <c r="O10" s="234">
        <v>3</v>
      </c>
    </row>
    <row r="11" spans="1:15" ht="9.9499999999999993" customHeight="1" x14ac:dyDescent="0.15">
      <c r="A11" s="234">
        <v>1</v>
      </c>
      <c r="B11" s="234">
        <v>4</v>
      </c>
      <c r="C11" s="434"/>
      <c r="D11" s="242"/>
      <c r="E11" s="638"/>
      <c r="F11" s="635"/>
      <c r="G11" s="636"/>
      <c r="H11" s="435" t="s">
        <v>12</v>
      </c>
      <c r="I11" s="198">
        <v>539089</v>
      </c>
      <c r="J11" s="198">
        <v>69766</v>
      </c>
      <c r="K11" s="198">
        <v>120195</v>
      </c>
      <c r="L11" s="198">
        <v>104657</v>
      </c>
      <c r="M11" s="198">
        <f t="shared" si="0"/>
        <v>833707</v>
      </c>
      <c r="N11" s="234">
        <v>1</v>
      </c>
      <c r="O11" s="234">
        <v>4</v>
      </c>
    </row>
    <row r="12" spans="1:15" ht="9.9499999999999993" customHeight="1" x14ac:dyDescent="0.15">
      <c r="A12" s="234">
        <v>1</v>
      </c>
      <c r="B12" s="234">
        <v>5</v>
      </c>
      <c r="C12" s="434" t="s">
        <v>411</v>
      </c>
      <c r="D12" s="434" t="s">
        <v>122</v>
      </c>
      <c r="E12" s="642"/>
      <c r="F12" s="532" t="s">
        <v>412</v>
      </c>
      <c r="G12" s="631" t="s">
        <v>13</v>
      </c>
      <c r="H12" s="435" t="s">
        <v>9</v>
      </c>
      <c r="I12" s="198"/>
      <c r="J12" s="198"/>
      <c r="K12" s="198"/>
      <c r="L12" s="198"/>
      <c r="M12" s="198">
        <f t="shared" si="0"/>
        <v>0</v>
      </c>
      <c r="N12" s="234">
        <v>1</v>
      </c>
      <c r="O12" s="234">
        <v>5</v>
      </c>
    </row>
    <row r="13" spans="1:15" ht="9.9499999999999993" customHeight="1" x14ac:dyDescent="0.15">
      <c r="A13" s="234">
        <v>1</v>
      </c>
      <c r="B13" s="234">
        <v>6</v>
      </c>
      <c r="C13" s="660" t="s">
        <v>14</v>
      </c>
      <c r="D13" s="242"/>
      <c r="E13" s="658"/>
      <c r="F13" s="629"/>
      <c r="G13" s="634"/>
      <c r="H13" s="435" t="s">
        <v>12</v>
      </c>
      <c r="I13" s="198"/>
      <c r="J13" s="198"/>
      <c r="K13" s="198"/>
      <c r="L13" s="198"/>
      <c r="M13" s="198">
        <f t="shared" si="0"/>
        <v>0</v>
      </c>
      <c r="N13" s="234">
        <v>1</v>
      </c>
      <c r="O13" s="234">
        <v>6</v>
      </c>
    </row>
    <row r="14" spans="1:15" ht="9.9499999999999993" customHeight="1" x14ac:dyDescent="0.15">
      <c r="A14" s="234">
        <v>1</v>
      </c>
      <c r="B14" s="234">
        <v>7</v>
      </c>
      <c r="C14" s="660"/>
      <c r="D14" s="637" t="s">
        <v>15</v>
      </c>
      <c r="E14" s="642"/>
      <c r="F14" s="532" t="s">
        <v>413</v>
      </c>
      <c r="G14" s="631" t="s">
        <v>16</v>
      </c>
      <c r="H14" s="435" t="s">
        <v>9</v>
      </c>
      <c r="I14" s="198"/>
      <c r="J14" s="198"/>
      <c r="K14" s="198"/>
      <c r="L14" s="198"/>
      <c r="M14" s="198">
        <f t="shared" si="0"/>
        <v>0</v>
      </c>
      <c r="N14" s="234">
        <v>1</v>
      </c>
      <c r="O14" s="234">
        <v>7</v>
      </c>
    </row>
    <row r="15" spans="1:15" ht="9.9499999999999993" customHeight="1" x14ac:dyDescent="0.15">
      <c r="A15" s="234">
        <v>1</v>
      </c>
      <c r="B15" s="234">
        <v>8</v>
      </c>
      <c r="C15" s="660"/>
      <c r="D15" s="637"/>
      <c r="E15" s="658"/>
      <c r="F15" s="629"/>
      <c r="G15" s="634"/>
      <c r="H15" s="435" t="s">
        <v>12</v>
      </c>
      <c r="I15" s="198"/>
      <c r="J15" s="198"/>
      <c r="K15" s="198"/>
      <c r="L15" s="198"/>
      <c r="M15" s="198">
        <f t="shared" si="0"/>
        <v>0</v>
      </c>
      <c r="N15" s="234">
        <v>1</v>
      </c>
      <c r="O15" s="234">
        <v>8</v>
      </c>
    </row>
    <row r="16" spans="1:15" ht="9.9499999999999993" customHeight="1" x14ac:dyDescent="0.15">
      <c r="A16" s="234">
        <v>1</v>
      </c>
      <c r="B16" s="234">
        <v>9</v>
      </c>
      <c r="C16" s="660"/>
      <c r="D16" s="637"/>
      <c r="E16" s="642"/>
      <c r="F16" s="532" t="s">
        <v>414</v>
      </c>
      <c r="G16" s="631" t="s">
        <v>17</v>
      </c>
      <c r="H16" s="435" t="s">
        <v>9</v>
      </c>
      <c r="I16" s="198"/>
      <c r="J16" s="198"/>
      <c r="K16" s="198"/>
      <c r="L16" s="198"/>
      <c r="M16" s="198">
        <f t="shared" si="0"/>
        <v>0</v>
      </c>
      <c r="N16" s="234">
        <v>1</v>
      </c>
      <c r="O16" s="234">
        <v>9</v>
      </c>
    </row>
    <row r="17" spans="1:15" ht="9.9499999999999993" customHeight="1" x14ac:dyDescent="0.15">
      <c r="A17" s="234">
        <v>1</v>
      </c>
      <c r="B17" s="234">
        <v>10</v>
      </c>
      <c r="C17" s="660"/>
      <c r="D17" s="637"/>
      <c r="E17" s="658"/>
      <c r="F17" s="629"/>
      <c r="G17" s="634"/>
      <c r="H17" s="435" t="s">
        <v>12</v>
      </c>
      <c r="I17" s="198"/>
      <c r="J17" s="198"/>
      <c r="K17" s="198"/>
      <c r="L17" s="198"/>
      <c r="M17" s="198">
        <f t="shared" si="0"/>
        <v>0</v>
      </c>
      <c r="N17" s="234">
        <v>1</v>
      </c>
      <c r="O17" s="234">
        <v>10</v>
      </c>
    </row>
    <row r="18" spans="1:15" ht="9.9499999999999993" customHeight="1" x14ac:dyDescent="0.15">
      <c r="A18" s="234">
        <v>1</v>
      </c>
      <c r="B18" s="234">
        <v>11</v>
      </c>
      <c r="C18" s="660"/>
      <c r="D18" s="637"/>
      <c r="E18" s="642"/>
      <c r="F18" s="532" t="s">
        <v>415</v>
      </c>
      <c r="G18" s="432" t="s">
        <v>18</v>
      </c>
      <c r="H18" s="435" t="s">
        <v>9</v>
      </c>
      <c r="I18" s="198"/>
      <c r="J18" s="198"/>
      <c r="K18" s="198"/>
      <c r="L18" s="198"/>
      <c r="M18" s="198">
        <f t="shared" si="0"/>
        <v>0</v>
      </c>
      <c r="N18" s="234">
        <v>1</v>
      </c>
      <c r="O18" s="234">
        <v>11</v>
      </c>
    </row>
    <row r="19" spans="1:15" ht="9.9499999999999993" customHeight="1" x14ac:dyDescent="0.15">
      <c r="A19" s="234">
        <v>1</v>
      </c>
      <c r="B19" s="234">
        <v>12</v>
      </c>
      <c r="C19" s="660"/>
      <c r="D19" s="637"/>
      <c r="E19" s="658"/>
      <c r="F19" s="629"/>
      <c r="G19" s="243" t="s">
        <v>11</v>
      </c>
      <c r="H19" s="435" t="s">
        <v>12</v>
      </c>
      <c r="I19" s="198"/>
      <c r="J19" s="198"/>
      <c r="K19" s="198"/>
      <c r="L19" s="198"/>
      <c r="M19" s="198">
        <f t="shared" si="0"/>
        <v>0</v>
      </c>
      <c r="N19" s="234">
        <v>1</v>
      </c>
      <c r="O19" s="234">
        <v>12</v>
      </c>
    </row>
    <row r="20" spans="1:15" ht="9.9499999999999993" customHeight="1" x14ac:dyDescent="0.15">
      <c r="A20" s="234">
        <v>1</v>
      </c>
      <c r="B20" s="234">
        <v>13</v>
      </c>
      <c r="C20" s="660"/>
      <c r="D20" s="637"/>
      <c r="E20" s="642"/>
      <c r="F20" s="532" t="s">
        <v>416</v>
      </c>
      <c r="G20" s="631" t="s">
        <v>19</v>
      </c>
      <c r="H20" s="435" t="s">
        <v>9</v>
      </c>
      <c r="I20" s="198">
        <v>124742</v>
      </c>
      <c r="J20" s="198">
        <v>27029</v>
      </c>
      <c r="K20" s="198">
        <v>0</v>
      </c>
      <c r="L20" s="198">
        <v>21619</v>
      </c>
      <c r="M20" s="198">
        <f t="shared" si="0"/>
        <v>173390</v>
      </c>
      <c r="N20" s="234">
        <v>1</v>
      </c>
      <c r="O20" s="234">
        <v>13</v>
      </c>
    </row>
    <row r="21" spans="1:15" ht="9.9499999999999993" customHeight="1" x14ac:dyDescent="0.15">
      <c r="A21" s="234">
        <v>1</v>
      </c>
      <c r="B21" s="234">
        <v>14</v>
      </c>
      <c r="C21" s="660"/>
      <c r="D21" s="637"/>
      <c r="E21" s="658"/>
      <c r="F21" s="629"/>
      <c r="G21" s="634"/>
      <c r="H21" s="435" t="s">
        <v>12</v>
      </c>
      <c r="I21" s="198">
        <v>124742</v>
      </c>
      <c r="J21" s="198">
        <v>27029</v>
      </c>
      <c r="K21" s="198">
        <v>0</v>
      </c>
      <c r="L21" s="198">
        <v>21619</v>
      </c>
      <c r="M21" s="198">
        <f t="shared" si="0"/>
        <v>173390</v>
      </c>
      <c r="N21" s="234">
        <v>1</v>
      </c>
      <c r="O21" s="234">
        <v>14</v>
      </c>
    </row>
    <row r="22" spans="1:15" ht="9.9499999999999993" customHeight="1" x14ac:dyDescent="0.15">
      <c r="A22" s="234">
        <v>1</v>
      </c>
      <c r="B22" s="234">
        <v>15</v>
      </c>
      <c r="C22" s="660"/>
      <c r="D22" s="637"/>
      <c r="E22" s="642"/>
      <c r="F22" s="532" t="s">
        <v>417</v>
      </c>
      <c r="G22" s="631" t="s">
        <v>20</v>
      </c>
      <c r="H22" s="435" t="s">
        <v>9</v>
      </c>
      <c r="I22" s="198"/>
      <c r="J22" s="198"/>
      <c r="K22" s="198"/>
      <c r="L22" s="198"/>
      <c r="M22" s="198">
        <f t="shared" si="0"/>
        <v>0</v>
      </c>
      <c r="N22" s="234">
        <v>1</v>
      </c>
      <c r="O22" s="234">
        <v>15</v>
      </c>
    </row>
    <row r="23" spans="1:15" ht="9.9499999999999993" customHeight="1" x14ac:dyDescent="0.15">
      <c r="A23" s="234">
        <v>1</v>
      </c>
      <c r="B23" s="234">
        <v>16</v>
      </c>
      <c r="C23" s="660"/>
      <c r="D23" s="637"/>
      <c r="E23" s="658"/>
      <c r="F23" s="629"/>
      <c r="G23" s="634"/>
      <c r="H23" s="435" t="s">
        <v>12</v>
      </c>
      <c r="I23" s="198"/>
      <c r="J23" s="198"/>
      <c r="K23" s="198"/>
      <c r="L23" s="198"/>
      <c r="M23" s="198">
        <f t="shared" si="0"/>
        <v>0</v>
      </c>
      <c r="N23" s="234">
        <v>1</v>
      </c>
      <c r="O23" s="234">
        <v>16</v>
      </c>
    </row>
    <row r="24" spans="1:15" ht="9.9499999999999993" customHeight="1" x14ac:dyDescent="0.15">
      <c r="A24" s="234">
        <v>1</v>
      </c>
      <c r="B24" s="234">
        <v>17</v>
      </c>
      <c r="C24" s="660"/>
      <c r="D24" s="637"/>
      <c r="E24" s="642"/>
      <c r="F24" s="532" t="s">
        <v>418</v>
      </c>
      <c r="G24" s="631" t="s">
        <v>21</v>
      </c>
      <c r="H24" s="435" t="s">
        <v>9</v>
      </c>
      <c r="I24" s="198">
        <v>5</v>
      </c>
      <c r="J24" s="198">
        <v>86</v>
      </c>
      <c r="K24" s="198">
        <v>128</v>
      </c>
      <c r="L24" s="198">
        <v>41</v>
      </c>
      <c r="M24" s="198">
        <f t="shared" si="0"/>
        <v>260</v>
      </c>
      <c r="N24" s="234">
        <v>1</v>
      </c>
      <c r="O24" s="234">
        <v>17</v>
      </c>
    </row>
    <row r="25" spans="1:15" ht="9.9499999999999993" customHeight="1" x14ac:dyDescent="0.15">
      <c r="A25" s="234">
        <v>1</v>
      </c>
      <c r="B25" s="234">
        <v>18</v>
      </c>
      <c r="C25" s="660"/>
      <c r="D25" s="637"/>
      <c r="E25" s="658"/>
      <c r="F25" s="629"/>
      <c r="G25" s="634"/>
      <c r="H25" s="435" t="s">
        <v>12</v>
      </c>
      <c r="I25" s="198">
        <v>5</v>
      </c>
      <c r="J25" s="198">
        <v>86</v>
      </c>
      <c r="K25" s="198">
        <v>128</v>
      </c>
      <c r="L25" s="198">
        <v>41</v>
      </c>
      <c r="M25" s="198">
        <f t="shared" si="0"/>
        <v>260</v>
      </c>
      <c r="N25" s="234">
        <v>1</v>
      </c>
      <c r="O25" s="234">
        <v>18</v>
      </c>
    </row>
    <row r="26" spans="1:15" ht="9.9499999999999993" customHeight="1" x14ac:dyDescent="0.15">
      <c r="A26" s="234">
        <v>1</v>
      </c>
      <c r="B26" s="234">
        <v>19</v>
      </c>
      <c r="C26" s="660"/>
      <c r="D26" s="637"/>
      <c r="E26" s="642"/>
      <c r="F26" s="532" t="s">
        <v>419</v>
      </c>
      <c r="G26" s="631" t="s">
        <v>1446</v>
      </c>
      <c r="H26" s="435" t="s">
        <v>9</v>
      </c>
      <c r="I26" s="198">
        <v>0</v>
      </c>
      <c r="J26" s="198">
        <v>300</v>
      </c>
      <c r="K26" s="198">
        <v>1325</v>
      </c>
      <c r="L26" s="198">
        <v>0</v>
      </c>
      <c r="M26" s="198">
        <f t="shared" si="0"/>
        <v>1625</v>
      </c>
      <c r="N26" s="234">
        <v>1</v>
      </c>
      <c r="O26" s="234">
        <v>19</v>
      </c>
    </row>
    <row r="27" spans="1:15" ht="9.9499999999999993" customHeight="1" x14ac:dyDescent="0.15">
      <c r="A27" s="234">
        <v>1</v>
      </c>
      <c r="B27" s="234">
        <v>20</v>
      </c>
      <c r="C27" s="660"/>
      <c r="D27" s="637"/>
      <c r="E27" s="658"/>
      <c r="F27" s="629"/>
      <c r="G27" s="636"/>
      <c r="H27" s="435" t="s">
        <v>12</v>
      </c>
      <c r="I27" s="198">
        <v>0</v>
      </c>
      <c r="J27" s="198">
        <v>300</v>
      </c>
      <c r="K27" s="198">
        <v>2409</v>
      </c>
      <c r="L27" s="198">
        <v>0</v>
      </c>
      <c r="M27" s="198">
        <f t="shared" si="0"/>
        <v>2709</v>
      </c>
      <c r="N27" s="234">
        <v>1</v>
      </c>
      <c r="O27" s="234">
        <v>20</v>
      </c>
    </row>
    <row r="28" spans="1:15" ht="9.9499999999999993" customHeight="1" x14ac:dyDescent="0.15">
      <c r="A28" s="234">
        <v>1</v>
      </c>
      <c r="B28" s="234">
        <v>21</v>
      </c>
      <c r="C28" s="660"/>
      <c r="D28" s="637"/>
      <c r="E28" s="642"/>
      <c r="F28" s="532" t="s">
        <v>420</v>
      </c>
      <c r="G28" s="432" t="s">
        <v>24</v>
      </c>
      <c r="H28" s="435" t="s">
        <v>9</v>
      </c>
      <c r="I28" s="198">
        <v>1022</v>
      </c>
      <c r="J28" s="198">
        <v>0</v>
      </c>
      <c r="K28" s="198">
        <v>0</v>
      </c>
      <c r="L28" s="198">
        <v>0</v>
      </c>
      <c r="M28" s="198">
        <f t="shared" si="0"/>
        <v>1022</v>
      </c>
      <c r="N28" s="234">
        <v>1</v>
      </c>
      <c r="O28" s="234">
        <v>21</v>
      </c>
    </row>
    <row r="29" spans="1:15" ht="9.9499999999999993" customHeight="1" x14ac:dyDescent="0.15">
      <c r="A29" s="234">
        <v>1</v>
      </c>
      <c r="B29" s="234">
        <v>22</v>
      </c>
      <c r="C29" s="660"/>
      <c r="D29" s="637"/>
      <c r="E29" s="658"/>
      <c r="F29" s="629"/>
      <c r="G29" s="430" t="s">
        <v>25</v>
      </c>
      <c r="H29" s="435" t="s">
        <v>12</v>
      </c>
      <c r="I29" s="198">
        <v>1022</v>
      </c>
      <c r="J29" s="198">
        <v>0</v>
      </c>
      <c r="K29" s="198">
        <v>0</v>
      </c>
      <c r="L29" s="198">
        <v>0</v>
      </c>
      <c r="M29" s="198">
        <f t="shared" si="0"/>
        <v>1022</v>
      </c>
      <c r="N29" s="234">
        <v>1</v>
      </c>
      <c r="O29" s="234">
        <v>22</v>
      </c>
    </row>
    <row r="30" spans="1:15" ht="9.9499999999999993" customHeight="1" x14ac:dyDescent="0.15">
      <c r="A30" s="234">
        <v>1</v>
      </c>
      <c r="B30" s="234">
        <v>23</v>
      </c>
      <c r="C30" s="660"/>
      <c r="D30" s="637"/>
      <c r="E30" s="642"/>
      <c r="F30" s="532" t="s">
        <v>700</v>
      </c>
      <c r="G30" s="429" t="s">
        <v>1445</v>
      </c>
      <c r="H30" s="435" t="s">
        <v>9</v>
      </c>
      <c r="I30" s="198">
        <v>409152</v>
      </c>
      <c r="J30" s="198">
        <v>52044</v>
      </c>
      <c r="K30" s="198">
        <v>131054</v>
      </c>
      <c r="L30" s="198">
        <v>62883</v>
      </c>
      <c r="M30" s="198">
        <f t="shared" si="0"/>
        <v>655133</v>
      </c>
      <c r="N30" s="234">
        <v>1</v>
      </c>
      <c r="O30" s="234">
        <v>23</v>
      </c>
    </row>
    <row r="31" spans="1:15" ht="9.9499999999999993" customHeight="1" x14ac:dyDescent="0.15">
      <c r="A31" s="234">
        <v>1</v>
      </c>
      <c r="B31" s="234">
        <v>24</v>
      </c>
      <c r="C31" s="660"/>
      <c r="D31" s="637"/>
      <c r="E31" s="658"/>
      <c r="F31" s="629"/>
      <c r="G31" s="431" t="s">
        <v>1444</v>
      </c>
      <c r="H31" s="435" t="s">
        <v>12</v>
      </c>
      <c r="I31" s="198">
        <v>395376</v>
      </c>
      <c r="J31" s="198">
        <v>41900</v>
      </c>
      <c r="K31" s="198">
        <v>112078</v>
      </c>
      <c r="L31" s="198">
        <v>62883</v>
      </c>
      <c r="M31" s="198">
        <f t="shared" si="0"/>
        <v>612237</v>
      </c>
      <c r="N31" s="234">
        <v>1</v>
      </c>
      <c r="O31" s="234">
        <v>24</v>
      </c>
    </row>
    <row r="32" spans="1:15" ht="9.9499999999999993" customHeight="1" x14ac:dyDescent="0.15">
      <c r="A32" s="234">
        <v>1</v>
      </c>
      <c r="B32" s="234">
        <v>25</v>
      </c>
      <c r="C32" s="660"/>
      <c r="D32" s="637"/>
      <c r="E32" s="642"/>
      <c r="F32" s="532" t="s">
        <v>701</v>
      </c>
      <c r="G32" s="631" t="s">
        <v>704</v>
      </c>
      <c r="H32" s="435" t="s">
        <v>9</v>
      </c>
      <c r="I32" s="198">
        <v>1788</v>
      </c>
      <c r="J32" s="198">
        <v>50</v>
      </c>
      <c r="K32" s="198">
        <v>450</v>
      </c>
      <c r="L32" s="198">
        <v>20</v>
      </c>
      <c r="M32" s="198">
        <f t="shared" si="0"/>
        <v>2308</v>
      </c>
      <c r="N32" s="234">
        <v>1</v>
      </c>
      <c r="O32" s="234">
        <v>25</v>
      </c>
    </row>
    <row r="33" spans="1:15" ht="9.9499999999999993" customHeight="1" x14ac:dyDescent="0.15">
      <c r="A33" s="234">
        <v>1</v>
      </c>
      <c r="B33" s="234">
        <v>26</v>
      </c>
      <c r="C33" s="660"/>
      <c r="D33" s="637"/>
      <c r="E33" s="658"/>
      <c r="F33" s="629"/>
      <c r="G33" s="634"/>
      <c r="H33" s="435" t="s">
        <v>12</v>
      </c>
      <c r="I33" s="198">
        <v>1788</v>
      </c>
      <c r="J33" s="198">
        <v>50</v>
      </c>
      <c r="K33" s="198">
        <v>450</v>
      </c>
      <c r="L33" s="198">
        <v>20</v>
      </c>
      <c r="M33" s="198">
        <f t="shared" si="0"/>
        <v>2308</v>
      </c>
      <c r="N33" s="234">
        <v>1</v>
      </c>
      <c r="O33" s="234">
        <v>26</v>
      </c>
    </row>
    <row r="34" spans="1:15" ht="9.9499999999999993" customHeight="1" x14ac:dyDescent="0.15">
      <c r="A34" s="234">
        <v>1</v>
      </c>
      <c r="B34" s="234">
        <v>27</v>
      </c>
      <c r="C34" s="434"/>
      <c r="D34" s="637"/>
      <c r="E34" s="642"/>
      <c r="F34" s="532" t="s">
        <v>702</v>
      </c>
      <c r="G34" s="631" t="s">
        <v>26</v>
      </c>
      <c r="H34" s="435" t="s">
        <v>9</v>
      </c>
      <c r="I34" s="198">
        <v>64</v>
      </c>
      <c r="J34" s="198">
        <v>401</v>
      </c>
      <c r="K34" s="198">
        <v>426</v>
      </c>
      <c r="L34" s="198">
        <v>555</v>
      </c>
      <c r="M34" s="198">
        <f t="shared" si="0"/>
        <v>1446</v>
      </c>
      <c r="N34" s="234">
        <v>1</v>
      </c>
      <c r="O34" s="234">
        <v>27</v>
      </c>
    </row>
    <row r="35" spans="1:15" ht="9.9499999999999993" customHeight="1" x14ac:dyDescent="0.15">
      <c r="A35" s="234">
        <v>1</v>
      </c>
      <c r="B35" s="234">
        <v>28</v>
      </c>
      <c r="C35" s="434"/>
      <c r="D35" s="242"/>
      <c r="E35" s="642"/>
      <c r="F35" s="534"/>
      <c r="G35" s="636"/>
      <c r="H35" s="435" t="s">
        <v>12</v>
      </c>
      <c r="I35" s="198">
        <v>16156</v>
      </c>
      <c r="J35" s="198">
        <v>401</v>
      </c>
      <c r="K35" s="198">
        <v>5130</v>
      </c>
      <c r="L35" s="198">
        <v>20094</v>
      </c>
      <c r="M35" s="198">
        <f t="shared" si="0"/>
        <v>41781</v>
      </c>
      <c r="N35" s="234">
        <v>1</v>
      </c>
      <c r="O35" s="234">
        <v>28</v>
      </c>
    </row>
    <row r="36" spans="1:15" ht="20.100000000000001" customHeight="1" x14ac:dyDescent="0.15">
      <c r="A36" s="234">
        <v>1</v>
      </c>
      <c r="B36" s="234">
        <v>29</v>
      </c>
      <c r="C36" s="439"/>
      <c r="D36" s="440"/>
      <c r="E36" s="439"/>
      <c r="F36" s="666" t="s">
        <v>1535</v>
      </c>
      <c r="G36" s="667" t="s">
        <v>1536</v>
      </c>
      <c r="H36" s="441" t="s">
        <v>9</v>
      </c>
      <c r="I36" s="198"/>
      <c r="J36" s="198"/>
      <c r="K36" s="198"/>
      <c r="L36" s="198"/>
      <c r="M36" s="198">
        <f t="shared" si="0"/>
        <v>0</v>
      </c>
      <c r="N36" s="234">
        <v>1</v>
      </c>
      <c r="O36" s="234">
        <v>29</v>
      </c>
    </row>
    <row r="37" spans="1:15" ht="20.100000000000001" customHeight="1" x14ac:dyDescent="0.15">
      <c r="A37" s="234">
        <v>1</v>
      </c>
      <c r="B37" s="234">
        <v>30</v>
      </c>
      <c r="C37" s="442"/>
      <c r="D37" s="443"/>
      <c r="E37" s="442"/>
      <c r="F37" s="468"/>
      <c r="G37" s="668"/>
      <c r="H37" s="441" t="s">
        <v>12</v>
      </c>
      <c r="I37" s="198"/>
      <c r="J37" s="198"/>
      <c r="K37" s="198"/>
      <c r="L37" s="198"/>
      <c r="M37" s="198">
        <f t="shared" si="0"/>
        <v>0</v>
      </c>
      <c r="N37" s="234">
        <v>1</v>
      </c>
      <c r="O37" s="234">
        <v>30</v>
      </c>
    </row>
    <row r="38" spans="1:15" ht="9.9499999999999993" customHeight="1" x14ac:dyDescent="0.15">
      <c r="A38" s="234">
        <v>1</v>
      </c>
      <c r="B38" s="234">
        <v>31</v>
      </c>
      <c r="C38" s="434"/>
      <c r="D38" s="532" t="s">
        <v>407</v>
      </c>
      <c r="E38" s="661" t="s">
        <v>1590</v>
      </c>
      <c r="F38" s="662"/>
      <c r="G38" s="663"/>
      <c r="H38" s="435" t="s">
        <v>9</v>
      </c>
      <c r="I38" s="198">
        <v>47262</v>
      </c>
      <c r="J38" s="198">
        <v>6288</v>
      </c>
      <c r="K38" s="198">
        <v>17974</v>
      </c>
      <c r="L38" s="198">
        <v>2940</v>
      </c>
      <c r="M38" s="198">
        <f t="shared" si="0"/>
        <v>74464</v>
      </c>
      <c r="N38" s="234">
        <v>1</v>
      </c>
      <c r="O38" s="234">
        <v>31</v>
      </c>
    </row>
    <row r="39" spans="1:15" ht="9.9499999999999993" customHeight="1" x14ac:dyDescent="0.15">
      <c r="A39" s="234">
        <v>1</v>
      </c>
      <c r="B39" s="234">
        <v>32</v>
      </c>
      <c r="C39" s="434" t="s">
        <v>28</v>
      </c>
      <c r="D39" s="659"/>
      <c r="E39" s="664"/>
      <c r="F39" s="664"/>
      <c r="G39" s="665"/>
      <c r="H39" s="435" t="s">
        <v>12</v>
      </c>
      <c r="I39" s="198">
        <v>47262</v>
      </c>
      <c r="J39" s="198">
        <v>14685</v>
      </c>
      <c r="K39" s="198">
        <v>31393</v>
      </c>
      <c r="L39" s="198">
        <v>22703</v>
      </c>
      <c r="M39" s="198">
        <f t="shared" si="0"/>
        <v>116043</v>
      </c>
      <c r="N39" s="234">
        <v>1</v>
      </c>
      <c r="O39" s="234">
        <v>32</v>
      </c>
    </row>
    <row r="40" spans="1:15" ht="9.9499999999999993" customHeight="1" x14ac:dyDescent="0.15">
      <c r="A40" s="234">
        <v>1</v>
      </c>
      <c r="B40" s="234">
        <v>33</v>
      </c>
      <c r="C40" s="660" t="s">
        <v>29</v>
      </c>
      <c r="D40" s="642"/>
      <c r="E40" s="532" t="s">
        <v>30</v>
      </c>
      <c r="F40" s="630" t="s">
        <v>31</v>
      </c>
      <c r="G40" s="631"/>
      <c r="H40" s="435" t="s">
        <v>9</v>
      </c>
      <c r="I40" s="198"/>
      <c r="J40" s="198"/>
      <c r="K40" s="198"/>
      <c r="L40" s="198"/>
      <c r="M40" s="198">
        <f t="shared" ref="M40:M68" si="1">SUM(I40:L40)</f>
        <v>0</v>
      </c>
      <c r="N40" s="234">
        <v>1</v>
      </c>
      <c r="O40" s="234">
        <v>33</v>
      </c>
    </row>
    <row r="41" spans="1:15" ht="9.9499999999999993" customHeight="1" x14ac:dyDescent="0.15">
      <c r="A41" s="234">
        <v>1</v>
      </c>
      <c r="B41" s="234">
        <v>34</v>
      </c>
      <c r="C41" s="660"/>
      <c r="D41" s="642"/>
      <c r="E41" s="534"/>
      <c r="F41" s="635" t="s">
        <v>1491</v>
      </c>
      <c r="G41" s="636"/>
      <c r="H41" s="435" t="s">
        <v>12</v>
      </c>
      <c r="I41" s="198"/>
      <c r="J41" s="198"/>
      <c r="K41" s="198"/>
      <c r="L41" s="198"/>
      <c r="M41" s="198">
        <f t="shared" si="1"/>
        <v>0</v>
      </c>
      <c r="N41" s="234">
        <v>1</v>
      </c>
      <c r="O41" s="234">
        <v>34</v>
      </c>
    </row>
    <row r="42" spans="1:15" ht="9.9499999999999993" customHeight="1" x14ac:dyDescent="0.15">
      <c r="A42" s="234">
        <v>1</v>
      </c>
      <c r="B42" s="234">
        <v>35</v>
      </c>
      <c r="C42" s="660"/>
      <c r="D42" s="642"/>
      <c r="E42" s="532" t="s">
        <v>532</v>
      </c>
      <c r="F42" s="630" t="s">
        <v>1376</v>
      </c>
      <c r="G42" s="631"/>
      <c r="H42" s="435" t="s">
        <v>9</v>
      </c>
      <c r="I42" s="198">
        <v>47201</v>
      </c>
      <c r="J42" s="198">
        <v>5206</v>
      </c>
      <c r="K42" s="198">
        <v>15604</v>
      </c>
      <c r="L42" s="198">
        <v>2424</v>
      </c>
      <c r="M42" s="198">
        <f t="shared" si="1"/>
        <v>70435</v>
      </c>
      <c r="N42" s="234">
        <v>1</v>
      </c>
      <c r="O42" s="234">
        <v>35</v>
      </c>
    </row>
    <row r="43" spans="1:15" ht="9.9499999999999993" customHeight="1" x14ac:dyDescent="0.15">
      <c r="A43" s="234">
        <v>1</v>
      </c>
      <c r="B43" s="234">
        <v>36</v>
      </c>
      <c r="C43" s="660"/>
      <c r="D43" s="642"/>
      <c r="E43" s="534"/>
      <c r="F43" s="635"/>
      <c r="G43" s="636"/>
      <c r="H43" s="435" t="s">
        <v>12</v>
      </c>
      <c r="I43" s="198">
        <v>47201</v>
      </c>
      <c r="J43" s="198">
        <v>5206</v>
      </c>
      <c r="K43" s="198">
        <v>23335</v>
      </c>
      <c r="L43" s="198">
        <v>2424</v>
      </c>
      <c r="M43" s="198">
        <f t="shared" si="1"/>
        <v>78166</v>
      </c>
      <c r="N43" s="234">
        <v>1</v>
      </c>
      <c r="O43" s="234">
        <v>36</v>
      </c>
    </row>
    <row r="44" spans="1:15" ht="9.9499999999999993" customHeight="1" x14ac:dyDescent="0.15">
      <c r="A44" s="234">
        <v>1</v>
      </c>
      <c r="B44" s="234">
        <v>37</v>
      </c>
      <c r="C44" s="660"/>
      <c r="D44" s="642"/>
      <c r="E44" s="532" t="s">
        <v>531</v>
      </c>
      <c r="F44" s="630" t="s">
        <v>20</v>
      </c>
      <c r="G44" s="631"/>
      <c r="H44" s="435" t="s">
        <v>9</v>
      </c>
      <c r="I44" s="198"/>
      <c r="J44" s="198"/>
      <c r="K44" s="198"/>
      <c r="L44" s="198"/>
      <c r="M44" s="198">
        <f t="shared" si="1"/>
        <v>0</v>
      </c>
      <c r="N44" s="234">
        <v>1</v>
      </c>
      <c r="O44" s="234">
        <v>37</v>
      </c>
    </row>
    <row r="45" spans="1:15" ht="9.9499999999999993" customHeight="1" x14ac:dyDescent="0.15">
      <c r="A45" s="234">
        <v>1</v>
      </c>
      <c r="B45" s="234">
        <v>38</v>
      </c>
      <c r="C45" s="660"/>
      <c r="D45" s="642"/>
      <c r="E45" s="534"/>
      <c r="F45" s="635"/>
      <c r="G45" s="636"/>
      <c r="H45" s="435" t="s">
        <v>12</v>
      </c>
      <c r="I45" s="198"/>
      <c r="J45" s="198"/>
      <c r="K45" s="198"/>
      <c r="L45" s="198"/>
      <c r="M45" s="198">
        <f t="shared" si="1"/>
        <v>0</v>
      </c>
      <c r="N45" s="234">
        <v>1</v>
      </c>
      <c r="O45" s="234">
        <v>38</v>
      </c>
    </row>
    <row r="46" spans="1:15" ht="9.9499999999999993" customHeight="1" x14ac:dyDescent="0.15">
      <c r="A46" s="234">
        <v>1</v>
      </c>
      <c r="B46" s="234">
        <v>39</v>
      </c>
      <c r="C46" s="660"/>
      <c r="D46" s="642"/>
      <c r="E46" s="532" t="s">
        <v>326</v>
      </c>
      <c r="F46" s="630" t="s">
        <v>21</v>
      </c>
      <c r="G46" s="631"/>
      <c r="H46" s="435" t="s">
        <v>9</v>
      </c>
      <c r="I46" s="198">
        <v>61</v>
      </c>
      <c r="J46" s="198">
        <v>1082</v>
      </c>
      <c r="K46" s="198">
        <v>2370</v>
      </c>
      <c r="L46" s="198">
        <v>516</v>
      </c>
      <c r="M46" s="198">
        <f t="shared" si="1"/>
        <v>4029</v>
      </c>
      <c r="N46" s="234">
        <v>1</v>
      </c>
      <c r="O46" s="234">
        <v>39</v>
      </c>
    </row>
    <row r="47" spans="1:15" ht="9.9499999999999993" customHeight="1" x14ac:dyDescent="0.15">
      <c r="A47" s="234">
        <v>1</v>
      </c>
      <c r="B47" s="234">
        <v>40</v>
      </c>
      <c r="C47" s="660"/>
      <c r="D47" s="673"/>
      <c r="E47" s="645"/>
      <c r="F47" s="635"/>
      <c r="G47" s="636"/>
      <c r="H47" s="435" t="s">
        <v>12</v>
      </c>
      <c r="I47" s="198">
        <v>61</v>
      </c>
      <c r="J47" s="198">
        <v>1082</v>
      </c>
      <c r="K47" s="198">
        <v>2370</v>
      </c>
      <c r="L47" s="198">
        <v>516</v>
      </c>
      <c r="M47" s="198">
        <f t="shared" si="1"/>
        <v>4029</v>
      </c>
      <c r="N47" s="234">
        <v>1</v>
      </c>
      <c r="O47" s="234">
        <v>40</v>
      </c>
    </row>
    <row r="48" spans="1:15" ht="9.9499999999999993" customHeight="1" x14ac:dyDescent="0.15">
      <c r="A48" s="234">
        <v>1</v>
      </c>
      <c r="B48" s="234">
        <v>41</v>
      </c>
      <c r="C48" s="422"/>
      <c r="D48" s="300"/>
      <c r="E48" s="422" t="s">
        <v>327</v>
      </c>
      <c r="F48" s="504" t="s">
        <v>26</v>
      </c>
      <c r="G48" s="639"/>
      <c r="H48" s="435" t="s">
        <v>12</v>
      </c>
      <c r="I48" s="198">
        <v>0</v>
      </c>
      <c r="J48" s="198">
        <v>8397</v>
      </c>
      <c r="K48" s="198">
        <v>5688</v>
      </c>
      <c r="L48" s="198">
        <v>19763</v>
      </c>
      <c r="M48" s="198">
        <f t="shared" si="1"/>
        <v>33848</v>
      </c>
      <c r="N48" s="234">
        <v>1</v>
      </c>
      <c r="O48" s="234">
        <v>41</v>
      </c>
    </row>
    <row r="49" spans="1:15" ht="9.9499999999999993" customHeight="1" x14ac:dyDescent="0.15">
      <c r="A49" s="234">
        <v>1</v>
      </c>
      <c r="B49" s="234">
        <v>42</v>
      </c>
      <c r="C49" s="532" t="s">
        <v>37</v>
      </c>
      <c r="D49" s="630" t="s">
        <v>38</v>
      </c>
      <c r="E49" s="630"/>
      <c r="F49" s="630"/>
      <c r="G49" s="631"/>
      <c r="H49" s="435" t="s">
        <v>9</v>
      </c>
      <c r="I49" s="198">
        <v>584035</v>
      </c>
      <c r="J49" s="198">
        <v>91792</v>
      </c>
      <c r="K49" s="198">
        <v>151357</v>
      </c>
      <c r="L49" s="198">
        <v>88058</v>
      </c>
      <c r="M49" s="198">
        <f t="shared" si="1"/>
        <v>915242</v>
      </c>
      <c r="N49" s="234">
        <v>1</v>
      </c>
      <c r="O49" s="234">
        <v>42</v>
      </c>
    </row>
    <row r="50" spans="1:15" ht="9.9499999999999993" customHeight="1" x14ac:dyDescent="0.15">
      <c r="A50" s="234">
        <v>1</v>
      </c>
      <c r="B50" s="234">
        <v>43</v>
      </c>
      <c r="C50" s="534"/>
      <c r="D50" s="643"/>
      <c r="E50" s="643"/>
      <c r="F50" s="643"/>
      <c r="G50" s="644"/>
      <c r="H50" s="435" t="s">
        <v>12</v>
      </c>
      <c r="I50" s="198">
        <v>586351</v>
      </c>
      <c r="J50" s="198">
        <v>90045</v>
      </c>
      <c r="K50" s="198">
        <v>151588</v>
      </c>
      <c r="L50" s="198">
        <v>127360</v>
      </c>
      <c r="M50" s="198">
        <f t="shared" si="1"/>
        <v>955344</v>
      </c>
      <c r="N50" s="234">
        <v>1</v>
      </c>
      <c r="O50" s="234">
        <v>43</v>
      </c>
    </row>
    <row r="51" spans="1:15" ht="9.9499999999999993" customHeight="1" x14ac:dyDescent="0.15">
      <c r="A51" s="234">
        <v>1</v>
      </c>
      <c r="B51" s="234">
        <v>44</v>
      </c>
      <c r="C51" s="434" t="s">
        <v>406</v>
      </c>
      <c r="D51" s="646" t="s">
        <v>1495</v>
      </c>
      <c r="E51" s="647"/>
      <c r="F51" s="503" t="s">
        <v>39</v>
      </c>
      <c r="G51" s="639"/>
      <c r="H51" s="244" t="s">
        <v>8</v>
      </c>
      <c r="I51" s="198">
        <v>0</v>
      </c>
      <c r="J51" s="198">
        <v>0</v>
      </c>
      <c r="K51" s="198">
        <v>0</v>
      </c>
      <c r="L51" s="198">
        <v>0</v>
      </c>
      <c r="M51" s="198">
        <f t="shared" si="1"/>
        <v>0</v>
      </c>
      <c r="N51" s="234">
        <v>1</v>
      </c>
      <c r="O51" s="234">
        <v>44</v>
      </c>
    </row>
    <row r="52" spans="1:15" ht="9.9499999999999993" customHeight="1" x14ac:dyDescent="0.15">
      <c r="A52" s="234">
        <v>1</v>
      </c>
      <c r="B52" s="234">
        <v>45</v>
      </c>
      <c r="C52" s="434"/>
      <c r="D52" s="648"/>
      <c r="E52" s="649"/>
      <c r="F52" s="503"/>
      <c r="G52" s="639"/>
      <c r="H52" s="415" t="s">
        <v>40</v>
      </c>
      <c r="I52" s="198">
        <v>16092</v>
      </c>
      <c r="J52" s="198">
        <v>0</v>
      </c>
      <c r="K52" s="198">
        <v>5788</v>
      </c>
      <c r="L52" s="198">
        <v>19539</v>
      </c>
      <c r="M52" s="198">
        <f t="shared" si="1"/>
        <v>41419</v>
      </c>
      <c r="N52" s="234">
        <v>1</v>
      </c>
      <c r="O52" s="234">
        <v>45</v>
      </c>
    </row>
    <row r="53" spans="1:15" ht="9.9499999999999993" customHeight="1" x14ac:dyDescent="0.15">
      <c r="A53" s="234">
        <v>1</v>
      </c>
      <c r="B53" s="234">
        <v>47</v>
      </c>
      <c r="C53" s="434"/>
      <c r="D53" s="648"/>
      <c r="E53" s="649"/>
      <c r="F53" s="503" t="s">
        <v>41</v>
      </c>
      <c r="G53" s="639"/>
      <c r="H53" s="435" t="s">
        <v>27</v>
      </c>
      <c r="I53" s="198">
        <v>0</v>
      </c>
      <c r="J53" s="198">
        <v>8397</v>
      </c>
      <c r="K53" s="198">
        <v>13419</v>
      </c>
      <c r="L53" s="198">
        <v>19763</v>
      </c>
      <c r="M53" s="198">
        <f t="shared" si="1"/>
        <v>41579</v>
      </c>
      <c r="N53" s="234">
        <v>1</v>
      </c>
      <c r="O53" s="234">
        <v>47</v>
      </c>
    </row>
    <row r="54" spans="1:15" ht="9.9499999999999993" customHeight="1" x14ac:dyDescent="0.15">
      <c r="A54" s="234">
        <v>1</v>
      </c>
      <c r="B54" s="234">
        <v>48</v>
      </c>
      <c r="C54" s="422"/>
      <c r="D54" s="650"/>
      <c r="E54" s="651"/>
      <c r="F54" s="534" t="s">
        <v>94</v>
      </c>
      <c r="G54" s="641"/>
      <c r="H54" s="245" t="s">
        <v>91</v>
      </c>
      <c r="I54" s="198">
        <v>16092</v>
      </c>
      <c r="J54" s="198">
        <v>8397</v>
      </c>
      <c r="K54" s="198">
        <v>19207</v>
      </c>
      <c r="L54" s="198">
        <v>39302</v>
      </c>
      <c r="M54" s="198">
        <f t="shared" si="1"/>
        <v>82998</v>
      </c>
      <c r="N54" s="234">
        <v>1</v>
      </c>
      <c r="O54" s="234">
        <v>48</v>
      </c>
    </row>
    <row r="55" spans="1:15" ht="9.9499999999999993" customHeight="1" x14ac:dyDescent="0.15">
      <c r="A55" s="234">
        <v>1</v>
      </c>
      <c r="B55" s="234">
        <v>49</v>
      </c>
      <c r="C55" s="434" t="s">
        <v>426</v>
      </c>
      <c r="D55" s="630" t="s">
        <v>42</v>
      </c>
      <c r="E55" s="631"/>
      <c r="F55" s="503" t="s">
        <v>43</v>
      </c>
      <c r="G55" s="504"/>
      <c r="H55" s="639"/>
      <c r="I55" s="198"/>
      <c r="J55" s="198"/>
      <c r="K55" s="198"/>
      <c r="L55" s="198"/>
      <c r="M55" s="198">
        <f t="shared" si="1"/>
        <v>0</v>
      </c>
      <c r="N55" s="234">
        <v>1</v>
      </c>
      <c r="O55" s="234">
        <v>49</v>
      </c>
    </row>
    <row r="56" spans="1:15" ht="9.9499999999999993" customHeight="1" x14ac:dyDescent="0.15">
      <c r="A56" s="234">
        <v>1</v>
      </c>
      <c r="B56" s="234">
        <v>50</v>
      </c>
      <c r="C56" s="422"/>
      <c r="D56" s="635" t="s">
        <v>44</v>
      </c>
      <c r="E56" s="636"/>
      <c r="F56" s="503" t="s">
        <v>92</v>
      </c>
      <c r="G56" s="504"/>
      <c r="H56" s="245" t="s">
        <v>93</v>
      </c>
      <c r="I56" s="198"/>
      <c r="J56" s="198"/>
      <c r="K56" s="198"/>
      <c r="L56" s="198"/>
      <c r="M56" s="198">
        <f t="shared" si="1"/>
        <v>0</v>
      </c>
      <c r="N56" s="234">
        <v>1</v>
      </c>
      <c r="O56" s="234">
        <v>50</v>
      </c>
    </row>
    <row r="57" spans="1:15" ht="9.9499999999999993" customHeight="1" x14ac:dyDescent="0.15">
      <c r="A57" s="234">
        <v>1</v>
      </c>
      <c r="B57" s="234">
        <v>51</v>
      </c>
      <c r="C57" s="434" t="s">
        <v>45</v>
      </c>
      <c r="D57" s="630" t="s">
        <v>46</v>
      </c>
      <c r="E57" s="631"/>
      <c r="F57" s="503" t="s">
        <v>43</v>
      </c>
      <c r="G57" s="504"/>
      <c r="H57" s="639"/>
      <c r="I57" s="198"/>
      <c r="J57" s="198"/>
      <c r="K57" s="198"/>
      <c r="L57" s="198"/>
      <c r="M57" s="198">
        <f t="shared" si="1"/>
        <v>0</v>
      </c>
      <c r="N57" s="234">
        <v>1</v>
      </c>
      <c r="O57" s="234">
        <v>51</v>
      </c>
    </row>
    <row r="58" spans="1:15" ht="9.9499999999999993" customHeight="1" x14ac:dyDescent="0.15">
      <c r="A58" s="234">
        <v>1</v>
      </c>
      <c r="B58" s="234">
        <v>52</v>
      </c>
      <c r="C58" s="422"/>
      <c r="D58" s="635" t="s">
        <v>44</v>
      </c>
      <c r="E58" s="636"/>
      <c r="F58" s="503" t="s">
        <v>95</v>
      </c>
      <c r="G58" s="504"/>
      <c r="H58" s="245" t="s">
        <v>96</v>
      </c>
      <c r="I58" s="198"/>
      <c r="J58" s="198"/>
      <c r="K58" s="198"/>
      <c r="L58" s="198"/>
      <c r="M58" s="198">
        <f t="shared" si="1"/>
        <v>0</v>
      </c>
      <c r="N58" s="234">
        <v>1</v>
      </c>
      <c r="O58" s="234">
        <v>52</v>
      </c>
    </row>
    <row r="59" spans="1:15" ht="9.9499999999999993" customHeight="1" x14ac:dyDescent="0.15">
      <c r="A59" s="234">
        <v>1</v>
      </c>
      <c r="B59" s="234">
        <v>53</v>
      </c>
      <c r="C59" s="246" t="s">
        <v>47</v>
      </c>
      <c r="D59" s="504" t="s">
        <v>1577</v>
      </c>
      <c r="E59" s="504"/>
      <c r="F59" s="504"/>
      <c r="G59" s="504"/>
      <c r="H59" s="639"/>
      <c r="I59" s="198">
        <v>16092</v>
      </c>
      <c r="J59" s="198">
        <v>8397</v>
      </c>
      <c r="K59" s="198">
        <v>19207</v>
      </c>
      <c r="L59" s="198">
        <v>39302</v>
      </c>
      <c r="M59" s="198">
        <f t="shared" si="1"/>
        <v>82998</v>
      </c>
      <c r="N59" s="234">
        <v>1</v>
      </c>
      <c r="O59" s="234">
        <v>53</v>
      </c>
    </row>
    <row r="60" spans="1:15" ht="9.9499999999999993" customHeight="1" x14ac:dyDescent="0.15">
      <c r="A60" s="234">
        <v>1</v>
      </c>
      <c r="B60" s="234">
        <v>54</v>
      </c>
      <c r="C60" s="434" t="s">
        <v>48</v>
      </c>
      <c r="D60" s="630" t="s">
        <v>49</v>
      </c>
      <c r="E60" s="630"/>
      <c r="F60" s="503" t="s">
        <v>50</v>
      </c>
      <c r="G60" s="639"/>
      <c r="H60" s="435" t="s">
        <v>9</v>
      </c>
      <c r="I60" s="198"/>
      <c r="J60" s="198"/>
      <c r="K60" s="198"/>
      <c r="L60" s="198"/>
      <c r="M60" s="198">
        <f t="shared" si="1"/>
        <v>0</v>
      </c>
      <c r="N60" s="234">
        <v>1</v>
      </c>
      <c r="O60" s="234">
        <v>54</v>
      </c>
    </row>
    <row r="61" spans="1:15" ht="9.9499999999999993" customHeight="1" x14ac:dyDescent="0.15">
      <c r="A61" s="234">
        <v>1</v>
      </c>
      <c r="B61" s="234">
        <v>55</v>
      </c>
      <c r="C61" s="434"/>
      <c r="D61" s="640" t="s">
        <v>51</v>
      </c>
      <c r="E61" s="640"/>
      <c r="F61" s="503"/>
      <c r="G61" s="639"/>
      <c r="H61" s="435" t="s">
        <v>12</v>
      </c>
      <c r="I61" s="198"/>
      <c r="J61" s="198"/>
      <c r="K61" s="198"/>
      <c r="L61" s="198"/>
      <c r="M61" s="198">
        <f t="shared" si="1"/>
        <v>0</v>
      </c>
      <c r="N61" s="234">
        <v>1</v>
      </c>
      <c r="O61" s="234">
        <v>55</v>
      </c>
    </row>
    <row r="62" spans="1:15" ht="9.9499999999999993" customHeight="1" x14ac:dyDescent="0.15">
      <c r="A62" s="234">
        <v>1</v>
      </c>
      <c r="B62" s="234">
        <v>56</v>
      </c>
      <c r="C62" s="434"/>
      <c r="D62" s="640" t="s">
        <v>52</v>
      </c>
      <c r="E62" s="640"/>
      <c r="F62" s="503" t="s">
        <v>53</v>
      </c>
      <c r="G62" s="639"/>
      <c r="H62" s="435" t="s">
        <v>9</v>
      </c>
      <c r="I62" s="198">
        <v>0</v>
      </c>
      <c r="J62" s="198">
        <v>5594</v>
      </c>
      <c r="K62" s="198">
        <v>0</v>
      </c>
      <c r="L62" s="198">
        <v>0</v>
      </c>
      <c r="M62" s="198">
        <f t="shared" si="1"/>
        <v>5594</v>
      </c>
      <c r="N62" s="234">
        <v>1</v>
      </c>
      <c r="O62" s="234">
        <v>56</v>
      </c>
    </row>
    <row r="63" spans="1:15" ht="9.9499999999999993" customHeight="1" x14ac:dyDescent="0.15">
      <c r="A63" s="234">
        <v>1</v>
      </c>
      <c r="B63" s="234">
        <v>57</v>
      </c>
      <c r="C63" s="422"/>
      <c r="D63" s="635" t="s">
        <v>54</v>
      </c>
      <c r="E63" s="635"/>
      <c r="F63" s="503"/>
      <c r="G63" s="639"/>
      <c r="H63" s="435" t="s">
        <v>12</v>
      </c>
      <c r="I63" s="198">
        <v>0</v>
      </c>
      <c r="J63" s="198">
        <v>5594</v>
      </c>
      <c r="K63" s="198">
        <v>0</v>
      </c>
      <c r="L63" s="198">
        <v>0</v>
      </c>
      <c r="M63" s="198">
        <f t="shared" si="1"/>
        <v>5594</v>
      </c>
      <c r="N63" s="234">
        <v>1</v>
      </c>
      <c r="O63" s="234">
        <v>57</v>
      </c>
    </row>
    <row r="64" spans="1:15" ht="9.9499999999999993" customHeight="1" x14ac:dyDescent="0.15">
      <c r="A64" s="234">
        <v>1</v>
      </c>
      <c r="B64" s="234">
        <v>58</v>
      </c>
      <c r="C64" s="434"/>
      <c r="D64" s="247"/>
      <c r="E64" s="247"/>
      <c r="F64" s="503" t="s">
        <v>50</v>
      </c>
      <c r="G64" s="639"/>
      <c r="H64" s="435" t="s">
        <v>9</v>
      </c>
      <c r="I64" s="198"/>
      <c r="J64" s="198"/>
      <c r="K64" s="198"/>
      <c r="L64" s="198"/>
      <c r="M64" s="198">
        <f t="shared" si="1"/>
        <v>0</v>
      </c>
      <c r="N64" s="234">
        <v>1</v>
      </c>
      <c r="O64" s="234">
        <v>58</v>
      </c>
    </row>
    <row r="65" spans="1:15" ht="9.9499999999999993" customHeight="1" x14ac:dyDescent="0.15">
      <c r="A65" s="234">
        <v>1</v>
      </c>
      <c r="B65" s="234">
        <v>59</v>
      </c>
      <c r="C65" s="434" t="s">
        <v>55</v>
      </c>
      <c r="D65" s="640" t="s">
        <v>56</v>
      </c>
      <c r="E65" s="640"/>
      <c r="F65" s="503"/>
      <c r="G65" s="639"/>
      <c r="H65" s="435" t="s">
        <v>12</v>
      </c>
      <c r="I65" s="198"/>
      <c r="J65" s="198"/>
      <c r="K65" s="198"/>
      <c r="L65" s="198"/>
      <c r="M65" s="198">
        <f t="shared" si="1"/>
        <v>0</v>
      </c>
      <c r="N65" s="234">
        <v>1</v>
      </c>
      <c r="O65" s="234">
        <v>59</v>
      </c>
    </row>
    <row r="66" spans="1:15" ht="9.9499999999999993" customHeight="1" x14ac:dyDescent="0.15">
      <c r="A66" s="234">
        <v>1</v>
      </c>
      <c r="B66" s="234">
        <v>60</v>
      </c>
      <c r="C66" s="434"/>
      <c r="D66" s="640" t="s">
        <v>54</v>
      </c>
      <c r="E66" s="640"/>
      <c r="F66" s="503" t="s">
        <v>53</v>
      </c>
      <c r="G66" s="639"/>
      <c r="H66" s="435" t="s">
        <v>9</v>
      </c>
      <c r="I66" s="198"/>
      <c r="J66" s="198"/>
      <c r="K66" s="198"/>
      <c r="L66" s="198"/>
      <c r="M66" s="198">
        <f t="shared" si="1"/>
        <v>0</v>
      </c>
      <c r="N66" s="234">
        <v>1</v>
      </c>
      <c r="O66" s="234">
        <v>60</v>
      </c>
    </row>
    <row r="67" spans="1:15" ht="9.9499999999999993" customHeight="1" x14ac:dyDescent="0.15">
      <c r="A67" s="234">
        <v>1</v>
      </c>
      <c r="B67" s="185">
        <v>61</v>
      </c>
      <c r="C67" s="422"/>
      <c r="D67" s="433"/>
      <c r="E67" s="433"/>
      <c r="F67" s="503"/>
      <c r="G67" s="639"/>
      <c r="H67" s="435" t="s">
        <v>12</v>
      </c>
      <c r="I67" s="198"/>
      <c r="J67" s="198"/>
      <c r="K67" s="198"/>
      <c r="L67" s="198"/>
      <c r="M67" s="198">
        <f t="shared" si="1"/>
        <v>0</v>
      </c>
      <c r="N67" s="234">
        <v>1</v>
      </c>
      <c r="O67" s="185">
        <v>61</v>
      </c>
    </row>
    <row r="68" spans="1:15" ht="9.9499999999999993" customHeight="1" x14ac:dyDescent="0.15">
      <c r="A68" s="234">
        <v>1</v>
      </c>
      <c r="B68" s="185">
        <v>62</v>
      </c>
      <c r="C68" s="246" t="s">
        <v>57</v>
      </c>
      <c r="D68" s="504" t="s">
        <v>58</v>
      </c>
      <c r="E68" s="504"/>
      <c r="F68" s="504"/>
      <c r="G68" s="504"/>
      <c r="H68" s="639"/>
      <c r="I68" s="198"/>
      <c r="J68" s="198"/>
      <c r="K68" s="198"/>
      <c r="L68" s="198"/>
      <c r="M68" s="198">
        <f t="shared" si="1"/>
        <v>0</v>
      </c>
      <c r="N68" s="234">
        <v>1</v>
      </c>
      <c r="O68" s="185">
        <v>62</v>
      </c>
    </row>
    <row r="69" spans="1:15" ht="9.9499999999999993" customHeight="1" x14ac:dyDescent="0.15">
      <c r="A69" s="234">
        <v>1</v>
      </c>
      <c r="B69" s="185">
        <v>63</v>
      </c>
      <c r="C69" s="627" t="s">
        <v>1594</v>
      </c>
      <c r="D69" s="496"/>
      <c r="E69" s="496"/>
      <c r="F69" s="628" t="s">
        <v>1595</v>
      </c>
      <c r="G69" s="496"/>
      <c r="H69" s="497"/>
      <c r="I69" s="198"/>
      <c r="J69" s="198"/>
      <c r="K69" s="198"/>
      <c r="L69" s="198"/>
      <c r="M69" s="198"/>
      <c r="N69" s="234">
        <v>1</v>
      </c>
      <c r="O69" s="185">
        <v>63</v>
      </c>
    </row>
    <row r="70" spans="1:15" ht="9.9499999999999993" customHeight="1" x14ac:dyDescent="0.15">
      <c r="A70" s="234">
        <v>2</v>
      </c>
      <c r="B70" s="185">
        <v>1</v>
      </c>
      <c r="C70" s="405"/>
      <c r="D70" s="674" t="s">
        <v>1368</v>
      </c>
      <c r="E70" s="630"/>
      <c r="F70" s="630"/>
      <c r="G70" s="631"/>
      <c r="H70" s="435" t="s">
        <v>9</v>
      </c>
      <c r="I70" s="198"/>
      <c r="J70" s="198"/>
      <c r="K70" s="198"/>
      <c r="L70" s="198"/>
      <c r="M70" s="198">
        <f t="shared" ref="M70:M102" si="2">SUM(I70:L70)</f>
        <v>0</v>
      </c>
      <c r="N70" s="234">
        <v>2</v>
      </c>
      <c r="O70" s="185">
        <v>1</v>
      </c>
    </row>
    <row r="71" spans="1:15" ht="9.9499999999999993" customHeight="1" x14ac:dyDescent="0.15">
      <c r="A71" s="234">
        <v>2</v>
      </c>
      <c r="B71" s="185">
        <v>2</v>
      </c>
      <c r="C71" s="434" t="s">
        <v>1371</v>
      </c>
      <c r="D71" s="675"/>
      <c r="E71" s="635"/>
      <c r="F71" s="635"/>
      <c r="G71" s="636"/>
      <c r="H71" s="435" t="s">
        <v>12</v>
      </c>
      <c r="I71" s="198"/>
      <c r="J71" s="198"/>
      <c r="K71" s="198"/>
      <c r="L71" s="198"/>
      <c r="M71" s="198">
        <f t="shared" si="2"/>
        <v>0</v>
      </c>
      <c r="N71" s="234">
        <v>2</v>
      </c>
      <c r="O71" s="185">
        <v>2</v>
      </c>
    </row>
    <row r="72" spans="1:15" ht="9.9499999999999993" customHeight="1" x14ac:dyDescent="0.15">
      <c r="A72" s="234">
        <v>2</v>
      </c>
      <c r="B72" s="185">
        <v>3</v>
      </c>
      <c r="C72" s="669" t="s">
        <v>1561</v>
      </c>
      <c r="D72" s="652" t="s">
        <v>1369</v>
      </c>
      <c r="E72" s="653"/>
      <c r="F72" s="653"/>
      <c r="G72" s="654"/>
      <c r="H72" s="435" t="s">
        <v>9</v>
      </c>
      <c r="I72" s="198"/>
      <c r="J72" s="198"/>
      <c r="K72" s="198"/>
      <c r="L72" s="198"/>
      <c r="M72" s="198">
        <f t="shared" si="2"/>
        <v>0</v>
      </c>
      <c r="N72" s="234">
        <v>2</v>
      </c>
      <c r="O72" s="185">
        <v>3</v>
      </c>
    </row>
    <row r="73" spans="1:15" ht="9.9499999999999993" customHeight="1" x14ac:dyDescent="0.15">
      <c r="A73" s="234">
        <v>2</v>
      </c>
      <c r="B73" s="185">
        <v>4</v>
      </c>
      <c r="C73" s="670"/>
      <c r="D73" s="656"/>
      <c r="E73" s="656"/>
      <c r="F73" s="656"/>
      <c r="G73" s="657"/>
      <c r="H73" s="435" t="s">
        <v>12</v>
      </c>
      <c r="I73" s="198"/>
      <c r="J73" s="198"/>
      <c r="K73" s="198"/>
      <c r="L73" s="198"/>
      <c r="M73" s="198">
        <f t="shared" si="2"/>
        <v>0</v>
      </c>
      <c r="N73" s="234">
        <v>2</v>
      </c>
      <c r="O73" s="185">
        <v>4</v>
      </c>
    </row>
    <row r="74" spans="1:15" ht="9.9499999999999993" customHeight="1" x14ac:dyDescent="0.15">
      <c r="A74" s="234">
        <v>2</v>
      </c>
      <c r="B74" s="185">
        <v>5</v>
      </c>
      <c r="C74" s="670"/>
      <c r="D74" s="652" t="s">
        <v>1370</v>
      </c>
      <c r="E74" s="653"/>
      <c r="F74" s="653"/>
      <c r="G74" s="654"/>
      <c r="H74" s="435" t="s">
        <v>9</v>
      </c>
      <c r="I74" s="198">
        <v>0</v>
      </c>
      <c r="J74" s="198">
        <v>1271</v>
      </c>
      <c r="K74" s="198">
        <v>1223</v>
      </c>
      <c r="L74" s="198">
        <v>1759</v>
      </c>
      <c r="M74" s="198">
        <f t="shared" si="2"/>
        <v>4253</v>
      </c>
      <c r="N74" s="234">
        <v>2</v>
      </c>
      <c r="O74" s="185">
        <v>5</v>
      </c>
    </row>
    <row r="75" spans="1:15" ht="9.9499999999999993" customHeight="1" x14ac:dyDescent="0.15">
      <c r="A75" s="234">
        <v>2</v>
      </c>
      <c r="B75" s="185">
        <v>6</v>
      </c>
      <c r="C75" s="670"/>
      <c r="D75" s="655"/>
      <c r="E75" s="656"/>
      <c r="F75" s="656"/>
      <c r="G75" s="657"/>
      <c r="H75" s="435" t="s">
        <v>12</v>
      </c>
      <c r="I75" s="198">
        <v>0</v>
      </c>
      <c r="J75" s="198">
        <v>1271</v>
      </c>
      <c r="K75" s="198">
        <v>1223</v>
      </c>
      <c r="L75" s="198">
        <v>1759</v>
      </c>
      <c r="M75" s="198">
        <f t="shared" si="2"/>
        <v>4253</v>
      </c>
      <c r="N75" s="234">
        <v>2</v>
      </c>
      <c r="O75" s="185">
        <v>6</v>
      </c>
    </row>
    <row r="76" spans="1:15" ht="9.9499999999999993" customHeight="1" x14ac:dyDescent="0.15">
      <c r="A76" s="234">
        <v>2</v>
      </c>
      <c r="B76" s="185">
        <v>7</v>
      </c>
      <c r="C76" s="670"/>
      <c r="D76" s="652" t="s">
        <v>18</v>
      </c>
      <c r="E76" s="653"/>
      <c r="F76" s="653"/>
      <c r="G76" s="654"/>
      <c r="H76" s="435" t="s">
        <v>9</v>
      </c>
      <c r="I76" s="198"/>
      <c r="J76" s="198"/>
      <c r="K76" s="198"/>
      <c r="L76" s="198"/>
      <c r="M76" s="198">
        <f t="shared" si="2"/>
        <v>0</v>
      </c>
      <c r="N76" s="234">
        <v>2</v>
      </c>
      <c r="O76" s="185">
        <v>7</v>
      </c>
    </row>
    <row r="77" spans="1:15" ht="9.9499999999999993" customHeight="1" x14ac:dyDescent="0.15">
      <c r="A77" s="234">
        <v>2</v>
      </c>
      <c r="B77" s="185">
        <v>8</v>
      </c>
      <c r="C77" s="670"/>
      <c r="D77" s="655" t="s">
        <v>59</v>
      </c>
      <c r="E77" s="656"/>
      <c r="F77" s="656"/>
      <c r="G77" s="657"/>
      <c r="H77" s="435" t="s">
        <v>12</v>
      </c>
      <c r="I77" s="198"/>
      <c r="J77" s="198"/>
      <c r="K77" s="198"/>
      <c r="L77" s="198"/>
      <c r="M77" s="198">
        <f t="shared" si="2"/>
        <v>0</v>
      </c>
      <c r="N77" s="234">
        <v>2</v>
      </c>
      <c r="O77" s="185">
        <v>8</v>
      </c>
    </row>
    <row r="78" spans="1:15" ht="9.9499999999999993" customHeight="1" x14ac:dyDescent="0.15">
      <c r="A78" s="234">
        <v>2</v>
      </c>
      <c r="B78" s="185">
        <v>9</v>
      </c>
      <c r="C78" s="670"/>
      <c r="D78" s="652" t="s">
        <v>60</v>
      </c>
      <c r="E78" s="653"/>
      <c r="F78" s="653"/>
      <c r="G78" s="654"/>
      <c r="H78" s="435" t="s">
        <v>9</v>
      </c>
      <c r="I78" s="198">
        <v>0</v>
      </c>
      <c r="J78" s="198">
        <v>2130</v>
      </c>
      <c r="K78" s="198">
        <v>9450</v>
      </c>
      <c r="L78" s="198">
        <v>0</v>
      </c>
      <c r="M78" s="198">
        <f t="shared" si="2"/>
        <v>11580</v>
      </c>
      <c r="N78" s="234">
        <v>2</v>
      </c>
      <c r="O78" s="185">
        <v>9</v>
      </c>
    </row>
    <row r="79" spans="1:15" ht="9.9499999999999993" customHeight="1" x14ac:dyDescent="0.15">
      <c r="A79" s="234">
        <v>2</v>
      </c>
      <c r="B79" s="185">
        <v>10</v>
      </c>
      <c r="C79" s="670"/>
      <c r="D79" s="655"/>
      <c r="E79" s="656"/>
      <c r="F79" s="656"/>
      <c r="G79" s="657"/>
      <c r="H79" s="435" t="s">
        <v>12</v>
      </c>
      <c r="I79" s="198">
        <v>0</v>
      </c>
      <c r="J79" s="198">
        <v>2130</v>
      </c>
      <c r="K79" s="198">
        <v>17181</v>
      </c>
      <c r="L79" s="198">
        <v>0</v>
      </c>
      <c r="M79" s="198">
        <f t="shared" si="2"/>
        <v>19311</v>
      </c>
      <c r="N79" s="234">
        <v>2</v>
      </c>
      <c r="O79" s="185">
        <v>10</v>
      </c>
    </row>
    <row r="80" spans="1:15" ht="9.9499999999999993" customHeight="1" x14ac:dyDescent="0.15">
      <c r="A80" s="234">
        <v>2</v>
      </c>
      <c r="B80" s="185">
        <v>11</v>
      </c>
      <c r="C80" s="670"/>
      <c r="D80" s="652" t="s">
        <v>1447</v>
      </c>
      <c r="E80" s="653"/>
      <c r="F80" s="653"/>
      <c r="G80" s="654"/>
      <c r="H80" s="435" t="s">
        <v>9</v>
      </c>
      <c r="I80" s="198">
        <v>7059</v>
      </c>
      <c r="J80" s="198">
        <v>0</v>
      </c>
      <c r="K80" s="198">
        <v>0</v>
      </c>
      <c r="L80" s="198">
        <v>0</v>
      </c>
      <c r="M80" s="198">
        <f t="shared" si="2"/>
        <v>7059</v>
      </c>
      <c r="N80" s="234">
        <v>2</v>
      </c>
      <c r="O80" s="185">
        <v>11</v>
      </c>
    </row>
    <row r="81" spans="1:15" ht="9.9499999999999993" customHeight="1" x14ac:dyDescent="0.15">
      <c r="A81" s="234">
        <v>2</v>
      </c>
      <c r="B81" s="185">
        <v>12</v>
      </c>
      <c r="C81" s="670"/>
      <c r="D81" s="655"/>
      <c r="E81" s="656"/>
      <c r="F81" s="656"/>
      <c r="G81" s="657"/>
      <c r="H81" s="435" t="s">
        <v>12</v>
      </c>
      <c r="I81" s="198">
        <v>7059</v>
      </c>
      <c r="J81" s="198">
        <v>0</v>
      </c>
      <c r="K81" s="198">
        <v>0</v>
      </c>
      <c r="L81" s="198">
        <v>0</v>
      </c>
      <c r="M81" s="198">
        <f t="shared" si="2"/>
        <v>7059</v>
      </c>
      <c r="N81" s="234">
        <v>2</v>
      </c>
      <c r="O81" s="185">
        <v>12</v>
      </c>
    </row>
    <row r="82" spans="1:15" ht="9.9499999999999993" customHeight="1" x14ac:dyDescent="0.15">
      <c r="A82" s="234">
        <v>2</v>
      </c>
      <c r="B82" s="185">
        <v>13</v>
      </c>
      <c r="C82" s="670"/>
      <c r="D82" s="652" t="s">
        <v>1401</v>
      </c>
      <c r="E82" s="653"/>
      <c r="F82" s="653"/>
      <c r="G82" s="654"/>
      <c r="H82" s="435" t="s">
        <v>9</v>
      </c>
      <c r="I82" s="198"/>
      <c r="J82" s="198"/>
      <c r="K82" s="198"/>
      <c r="L82" s="198"/>
      <c r="M82" s="198">
        <f t="shared" si="2"/>
        <v>0</v>
      </c>
      <c r="N82" s="234">
        <v>2</v>
      </c>
      <c r="O82" s="185">
        <v>13</v>
      </c>
    </row>
    <row r="83" spans="1:15" ht="9.9499999999999993" customHeight="1" x14ac:dyDescent="0.15">
      <c r="A83" s="234">
        <v>2</v>
      </c>
      <c r="B83" s="185">
        <v>14</v>
      </c>
      <c r="C83" s="670"/>
      <c r="D83" s="655"/>
      <c r="E83" s="656"/>
      <c r="F83" s="656"/>
      <c r="G83" s="657"/>
      <c r="H83" s="435" t="s">
        <v>12</v>
      </c>
      <c r="I83" s="198"/>
      <c r="J83" s="198"/>
      <c r="K83" s="198"/>
      <c r="L83" s="198"/>
      <c r="M83" s="198">
        <f t="shared" si="2"/>
        <v>0</v>
      </c>
      <c r="N83" s="234">
        <v>2</v>
      </c>
      <c r="O83" s="185">
        <v>14</v>
      </c>
    </row>
    <row r="84" spans="1:15" ht="9.9499999999999993" customHeight="1" x14ac:dyDescent="0.15">
      <c r="A84" s="234">
        <v>2</v>
      </c>
      <c r="B84" s="185">
        <v>15</v>
      </c>
      <c r="C84" s="670"/>
      <c r="D84" s="652" t="s">
        <v>1448</v>
      </c>
      <c r="E84" s="653"/>
      <c r="F84" s="653"/>
      <c r="G84" s="654"/>
      <c r="H84" s="435" t="s">
        <v>9</v>
      </c>
      <c r="I84" s="198"/>
      <c r="J84" s="198"/>
      <c r="K84" s="198"/>
      <c r="L84" s="198"/>
      <c r="M84" s="198">
        <f t="shared" si="2"/>
        <v>0</v>
      </c>
      <c r="N84" s="234">
        <v>2</v>
      </c>
      <c r="O84" s="185">
        <v>15</v>
      </c>
    </row>
    <row r="85" spans="1:15" ht="9.9499999999999993" customHeight="1" x14ac:dyDescent="0.15">
      <c r="A85" s="234">
        <v>2</v>
      </c>
      <c r="B85" s="185">
        <v>16</v>
      </c>
      <c r="C85" s="670"/>
      <c r="D85" s="655"/>
      <c r="E85" s="656"/>
      <c r="F85" s="656"/>
      <c r="G85" s="657"/>
      <c r="H85" s="435" t="s">
        <v>12</v>
      </c>
      <c r="I85" s="198"/>
      <c r="J85" s="198"/>
      <c r="K85" s="198"/>
      <c r="L85" s="198"/>
      <c r="M85" s="198">
        <f t="shared" si="2"/>
        <v>0</v>
      </c>
      <c r="N85" s="234">
        <v>2</v>
      </c>
      <c r="O85" s="185">
        <v>16</v>
      </c>
    </row>
    <row r="86" spans="1:15" ht="9.9499999999999993" customHeight="1" x14ac:dyDescent="0.15">
      <c r="A86" s="234">
        <v>2</v>
      </c>
      <c r="B86" s="185">
        <v>17</v>
      </c>
      <c r="C86" s="670"/>
      <c r="D86" s="652" t="s">
        <v>79</v>
      </c>
      <c r="E86" s="653"/>
      <c r="F86" s="653"/>
      <c r="G86" s="654"/>
      <c r="H86" s="435" t="s">
        <v>9</v>
      </c>
      <c r="I86" s="198"/>
      <c r="J86" s="198"/>
      <c r="K86" s="198"/>
      <c r="L86" s="198"/>
      <c r="M86" s="198">
        <f t="shared" si="2"/>
        <v>0</v>
      </c>
      <c r="N86" s="234">
        <v>2</v>
      </c>
      <c r="O86" s="185">
        <v>17</v>
      </c>
    </row>
    <row r="87" spans="1:15" ht="9.9499999999999993" customHeight="1" x14ac:dyDescent="0.15">
      <c r="A87" s="234">
        <v>2</v>
      </c>
      <c r="B87" s="185">
        <v>18</v>
      </c>
      <c r="C87" s="670"/>
      <c r="D87" s="655" t="s">
        <v>33</v>
      </c>
      <c r="E87" s="656"/>
      <c r="F87" s="656"/>
      <c r="G87" s="657"/>
      <c r="H87" s="435" t="s">
        <v>12</v>
      </c>
      <c r="I87" s="198"/>
      <c r="J87" s="198"/>
      <c r="K87" s="198"/>
      <c r="L87" s="198"/>
      <c r="M87" s="198">
        <f t="shared" si="2"/>
        <v>0</v>
      </c>
      <c r="N87" s="234">
        <v>2</v>
      </c>
      <c r="O87" s="185">
        <v>18</v>
      </c>
    </row>
    <row r="88" spans="1:15" ht="9.9499999999999993" customHeight="1" x14ac:dyDescent="0.15">
      <c r="A88" s="234">
        <v>2</v>
      </c>
      <c r="B88" s="185">
        <v>19</v>
      </c>
      <c r="C88" s="670"/>
      <c r="D88" s="652" t="s">
        <v>1372</v>
      </c>
      <c r="E88" s="653"/>
      <c r="F88" s="653"/>
      <c r="G88" s="654"/>
      <c r="H88" s="435" t="s">
        <v>9</v>
      </c>
      <c r="I88" s="198">
        <v>5050</v>
      </c>
      <c r="J88" s="198">
        <v>0</v>
      </c>
      <c r="K88" s="198">
        <v>0</v>
      </c>
      <c r="L88" s="198">
        <v>0</v>
      </c>
      <c r="M88" s="198">
        <f t="shared" si="2"/>
        <v>5050</v>
      </c>
      <c r="N88" s="234">
        <v>2</v>
      </c>
      <c r="O88" s="185">
        <v>19</v>
      </c>
    </row>
    <row r="89" spans="1:15" ht="9.9499999999999993" customHeight="1" x14ac:dyDescent="0.15">
      <c r="A89" s="234">
        <v>2</v>
      </c>
      <c r="B89" s="185">
        <v>20</v>
      </c>
      <c r="C89" s="670"/>
      <c r="D89" s="655"/>
      <c r="E89" s="656"/>
      <c r="F89" s="656"/>
      <c r="G89" s="657"/>
      <c r="H89" s="435" t="s">
        <v>12</v>
      </c>
      <c r="I89" s="198">
        <v>5050</v>
      </c>
      <c r="J89" s="198">
        <v>0</v>
      </c>
      <c r="K89" s="198">
        <v>0</v>
      </c>
      <c r="L89" s="198">
        <v>0</v>
      </c>
      <c r="M89" s="198">
        <f t="shared" si="2"/>
        <v>5050</v>
      </c>
      <c r="N89" s="234">
        <v>2</v>
      </c>
      <c r="O89" s="185">
        <v>20</v>
      </c>
    </row>
    <row r="90" spans="1:15" ht="9.9499999999999993" customHeight="1" x14ac:dyDescent="0.15">
      <c r="A90" s="234">
        <v>2</v>
      </c>
      <c r="B90" s="185">
        <v>21</v>
      </c>
      <c r="C90" s="670"/>
      <c r="D90" s="652" t="s">
        <v>1578</v>
      </c>
      <c r="E90" s="653"/>
      <c r="F90" s="653"/>
      <c r="G90" s="654"/>
      <c r="H90" s="435" t="s">
        <v>9</v>
      </c>
      <c r="I90" s="404"/>
      <c r="J90" s="404"/>
      <c r="K90" s="404"/>
      <c r="L90" s="404"/>
      <c r="M90" s="404">
        <f t="shared" si="2"/>
        <v>0</v>
      </c>
      <c r="N90" s="234">
        <v>2</v>
      </c>
      <c r="O90" s="185">
        <v>21</v>
      </c>
    </row>
    <row r="91" spans="1:15" ht="9.9499999999999993" customHeight="1" x14ac:dyDescent="0.15">
      <c r="A91" s="234">
        <v>2</v>
      </c>
      <c r="B91" s="185">
        <v>22</v>
      </c>
      <c r="C91" s="670"/>
      <c r="D91" s="655"/>
      <c r="E91" s="656"/>
      <c r="F91" s="656"/>
      <c r="G91" s="657"/>
      <c r="H91" s="435" t="s">
        <v>12</v>
      </c>
      <c r="I91" s="404"/>
      <c r="J91" s="404"/>
      <c r="K91" s="404"/>
      <c r="L91" s="404"/>
      <c r="M91" s="404">
        <f t="shared" si="2"/>
        <v>0</v>
      </c>
      <c r="N91" s="234">
        <v>2</v>
      </c>
      <c r="O91" s="185">
        <v>22</v>
      </c>
    </row>
    <row r="92" spans="1:15" ht="9.9499999999999993" customHeight="1" x14ac:dyDescent="0.15">
      <c r="A92" s="234">
        <v>2</v>
      </c>
      <c r="B92" s="185">
        <v>23</v>
      </c>
      <c r="C92" s="670"/>
      <c r="D92" s="652" t="s">
        <v>1486</v>
      </c>
      <c r="E92" s="653"/>
      <c r="F92" s="653"/>
      <c r="G92" s="654"/>
      <c r="H92" s="435" t="s">
        <v>9</v>
      </c>
      <c r="I92" s="404"/>
      <c r="J92" s="404"/>
      <c r="K92" s="404"/>
      <c r="L92" s="404"/>
      <c r="M92" s="404">
        <f t="shared" si="2"/>
        <v>0</v>
      </c>
      <c r="N92" s="234">
        <v>2</v>
      </c>
      <c r="O92" s="185">
        <v>23</v>
      </c>
    </row>
    <row r="93" spans="1:15" ht="9.9499999999999993" customHeight="1" x14ac:dyDescent="0.15">
      <c r="A93" s="234">
        <v>2</v>
      </c>
      <c r="B93" s="185">
        <v>24</v>
      </c>
      <c r="C93" s="670"/>
      <c r="D93" s="655"/>
      <c r="E93" s="656"/>
      <c r="F93" s="656"/>
      <c r="G93" s="657"/>
      <c r="H93" s="435" t="s">
        <v>12</v>
      </c>
      <c r="I93" s="404"/>
      <c r="J93" s="404"/>
      <c r="K93" s="404"/>
      <c r="L93" s="404"/>
      <c r="M93" s="404">
        <f t="shared" si="2"/>
        <v>0</v>
      </c>
      <c r="N93" s="234">
        <v>2</v>
      </c>
      <c r="O93" s="185">
        <v>24</v>
      </c>
    </row>
    <row r="94" spans="1:15" ht="9.9499999999999993" customHeight="1" x14ac:dyDescent="0.15">
      <c r="A94" s="234">
        <v>2</v>
      </c>
      <c r="B94" s="185">
        <v>25</v>
      </c>
      <c r="C94" s="670"/>
      <c r="D94" s="652" t="s">
        <v>704</v>
      </c>
      <c r="E94" s="653"/>
      <c r="F94" s="653"/>
      <c r="G94" s="654"/>
      <c r="H94" s="435" t="s">
        <v>9</v>
      </c>
      <c r="I94" s="198">
        <v>35092</v>
      </c>
      <c r="J94" s="198">
        <v>1805</v>
      </c>
      <c r="K94" s="198">
        <v>4931</v>
      </c>
      <c r="L94" s="198">
        <v>665</v>
      </c>
      <c r="M94" s="198">
        <f t="shared" si="2"/>
        <v>42493</v>
      </c>
      <c r="N94" s="234">
        <v>2</v>
      </c>
      <c r="O94" s="185">
        <v>25</v>
      </c>
    </row>
    <row r="95" spans="1:15" ht="9.9499999999999993" customHeight="1" x14ac:dyDescent="0.15">
      <c r="A95" s="234">
        <v>2</v>
      </c>
      <c r="B95" s="185">
        <v>26</v>
      </c>
      <c r="C95" s="671"/>
      <c r="D95" s="655"/>
      <c r="E95" s="656"/>
      <c r="F95" s="656"/>
      <c r="G95" s="657"/>
      <c r="H95" s="435" t="s">
        <v>12</v>
      </c>
      <c r="I95" s="198">
        <v>35092</v>
      </c>
      <c r="J95" s="198">
        <v>1805</v>
      </c>
      <c r="K95" s="198">
        <v>4931</v>
      </c>
      <c r="L95" s="198">
        <v>665</v>
      </c>
      <c r="M95" s="198">
        <f t="shared" si="2"/>
        <v>42493</v>
      </c>
      <c r="N95" s="234">
        <v>2</v>
      </c>
      <c r="O95" s="185">
        <v>26</v>
      </c>
    </row>
    <row r="96" spans="1:15" ht="9.9499999999999993" customHeight="1" x14ac:dyDescent="0.15">
      <c r="A96" s="234">
        <v>2</v>
      </c>
      <c r="B96" s="185">
        <v>27</v>
      </c>
      <c r="C96" s="444"/>
      <c r="D96" s="652" t="s">
        <v>1369</v>
      </c>
      <c r="E96" s="653"/>
      <c r="F96" s="653"/>
      <c r="G96" s="654"/>
      <c r="H96" s="435" t="s">
        <v>9</v>
      </c>
      <c r="I96" s="198"/>
      <c r="J96" s="198"/>
      <c r="K96" s="198"/>
      <c r="L96" s="198"/>
      <c r="M96" s="198">
        <f t="shared" si="2"/>
        <v>0</v>
      </c>
      <c r="N96" s="234">
        <v>2</v>
      </c>
      <c r="O96" s="185">
        <v>27</v>
      </c>
    </row>
    <row r="97" spans="1:15" ht="9.9499999999999993" customHeight="1" x14ac:dyDescent="0.15">
      <c r="A97" s="234">
        <v>2</v>
      </c>
      <c r="B97" s="185">
        <v>28</v>
      </c>
      <c r="C97" s="444" t="s">
        <v>421</v>
      </c>
      <c r="D97" s="655"/>
      <c r="E97" s="656"/>
      <c r="F97" s="656"/>
      <c r="G97" s="657"/>
      <c r="H97" s="435" t="s">
        <v>12</v>
      </c>
      <c r="I97" s="198"/>
      <c r="J97" s="198"/>
      <c r="K97" s="198"/>
      <c r="L97" s="198"/>
      <c r="M97" s="198">
        <f t="shared" si="2"/>
        <v>0</v>
      </c>
      <c r="N97" s="234">
        <v>2</v>
      </c>
      <c r="O97" s="185">
        <v>28</v>
      </c>
    </row>
    <row r="98" spans="1:15" ht="9.9499999999999993" customHeight="1" x14ac:dyDescent="0.15">
      <c r="A98" s="234">
        <v>2</v>
      </c>
      <c r="B98" s="185">
        <v>29</v>
      </c>
      <c r="C98" s="672" t="s">
        <v>1556</v>
      </c>
      <c r="D98" s="652" t="s">
        <v>1370</v>
      </c>
      <c r="E98" s="653"/>
      <c r="F98" s="653"/>
      <c r="G98" s="654"/>
      <c r="H98" s="435" t="s">
        <v>9</v>
      </c>
      <c r="I98" s="198">
        <v>0</v>
      </c>
      <c r="J98" s="198">
        <v>401</v>
      </c>
      <c r="K98" s="198">
        <v>426</v>
      </c>
      <c r="L98" s="198">
        <v>555</v>
      </c>
      <c r="M98" s="198">
        <f t="shared" si="2"/>
        <v>1382</v>
      </c>
      <c r="N98" s="234">
        <v>2</v>
      </c>
      <c r="O98" s="185">
        <v>29</v>
      </c>
    </row>
    <row r="99" spans="1:15" ht="9.9499999999999993" customHeight="1" x14ac:dyDescent="0.15">
      <c r="A99" s="234">
        <v>2</v>
      </c>
      <c r="B99" s="185">
        <v>30</v>
      </c>
      <c r="C99" s="669"/>
      <c r="D99" s="655"/>
      <c r="E99" s="656"/>
      <c r="F99" s="656"/>
      <c r="G99" s="657"/>
      <c r="H99" s="435" t="s">
        <v>12</v>
      </c>
      <c r="I99" s="198">
        <v>0</v>
      </c>
      <c r="J99" s="198">
        <v>401</v>
      </c>
      <c r="K99" s="198">
        <v>426</v>
      </c>
      <c r="L99" s="198">
        <v>555</v>
      </c>
      <c r="M99" s="198">
        <f t="shared" si="2"/>
        <v>1382</v>
      </c>
      <c r="N99" s="234">
        <v>2</v>
      </c>
      <c r="O99" s="185">
        <v>30</v>
      </c>
    </row>
    <row r="100" spans="1:15" ht="9.9499999999999993" customHeight="1" x14ac:dyDescent="0.15">
      <c r="A100" s="234">
        <v>2</v>
      </c>
      <c r="B100" s="185">
        <v>31</v>
      </c>
      <c r="C100" s="669"/>
      <c r="D100" s="652" t="s">
        <v>1372</v>
      </c>
      <c r="E100" s="653"/>
      <c r="F100" s="653"/>
      <c r="G100" s="654"/>
      <c r="H100" s="435" t="s">
        <v>9</v>
      </c>
      <c r="I100" s="198">
        <v>64</v>
      </c>
      <c r="J100" s="198">
        <v>0</v>
      </c>
      <c r="K100" s="198">
        <v>0</v>
      </c>
      <c r="L100" s="198">
        <v>0</v>
      </c>
      <c r="M100" s="198">
        <f t="shared" si="2"/>
        <v>64</v>
      </c>
      <c r="N100" s="234">
        <v>2</v>
      </c>
      <c r="O100" s="185">
        <v>31</v>
      </c>
    </row>
    <row r="101" spans="1:15" ht="9.9499999999999993" customHeight="1" x14ac:dyDescent="0.15">
      <c r="A101" s="234">
        <v>2</v>
      </c>
      <c r="B101" s="185">
        <v>32</v>
      </c>
      <c r="C101" s="669"/>
      <c r="D101" s="655"/>
      <c r="E101" s="656"/>
      <c r="F101" s="656"/>
      <c r="G101" s="657"/>
      <c r="H101" s="435" t="s">
        <v>12</v>
      </c>
      <c r="I101" s="198">
        <v>64</v>
      </c>
      <c r="J101" s="198">
        <v>0</v>
      </c>
      <c r="K101" s="198">
        <v>0</v>
      </c>
      <c r="L101" s="198">
        <v>0</v>
      </c>
      <c r="M101" s="198">
        <f t="shared" si="2"/>
        <v>64</v>
      </c>
      <c r="N101" s="234">
        <v>2</v>
      </c>
      <c r="O101" s="185">
        <v>32</v>
      </c>
    </row>
    <row r="102" spans="1:15" ht="9.9499999999999993" customHeight="1" x14ac:dyDescent="0.15">
      <c r="A102" s="234">
        <v>2</v>
      </c>
      <c r="B102" s="185">
        <v>33</v>
      </c>
      <c r="C102" s="669"/>
      <c r="D102" s="652" t="s">
        <v>1579</v>
      </c>
      <c r="E102" s="653"/>
      <c r="F102" s="653"/>
      <c r="G102" s="654"/>
      <c r="H102" s="435" t="s">
        <v>9</v>
      </c>
      <c r="I102" s="404"/>
      <c r="J102" s="404"/>
      <c r="K102" s="404"/>
      <c r="L102" s="404"/>
      <c r="M102" s="404">
        <f t="shared" si="2"/>
        <v>0</v>
      </c>
      <c r="N102" s="234">
        <v>2</v>
      </c>
      <c r="O102" s="185">
        <v>33</v>
      </c>
    </row>
    <row r="103" spans="1:15" ht="9.9499999999999993" customHeight="1" x14ac:dyDescent="0.15">
      <c r="A103" s="234">
        <v>2</v>
      </c>
      <c r="B103" s="185">
        <v>34</v>
      </c>
      <c r="C103" s="669"/>
      <c r="D103" s="655"/>
      <c r="E103" s="656"/>
      <c r="F103" s="656"/>
      <c r="G103" s="657"/>
      <c r="H103" s="435" t="s">
        <v>12</v>
      </c>
      <c r="I103" s="404"/>
      <c r="J103" s="404"/>
      <c r="K103" s="404"/>
      <c r="L103" s="404"/>
      <c r="M103" s="404">
        <f t="shared" ref="M103:M111" si="3">SUM(I103:L103)</f>
        <v>0</v>
      </c>
      <c r="N103" s="234">
        <v>2</v>
      </c>
      <c r="O103" s="185">
        <v>34</v>
      </c>
    </row>
    <row r="104" spans="1:15" ht="9.9499999999999993" customHeight="1" x14ac:dyDescent="0.15">
      <c r="A104" s="234">
        <v>2</v>
      </c>
      <c r="B104" s="185">
        <v>35</v>
      </c>
      <c r="C104" s="669"/>
      <c r="D104" s="652" t="s">
        <v>1486</v>
      </c>
      <c r="E104" s="653"/>
      <c r="F104" s="653"/>
      <c r="G104" s="654"/>
      <c r="H104" s="435" t="s">
        <v>9</v>
      </c>
      <c r="I104" s="404"/>
      <c r="J104" s="404"/>
      <c r="K104" s="404"/>
      <c r="L104" s="404"/>
      <c r="M104" s="404">
        <f t="shared" si="3"/>
        <v>0</v>
      </c>
      <c r="N104" s="234">
        <v>2</v>
      </c>
      <c r="O104" s="185">
        <v>35</v>
      </c>
    </row>
    <row r="105" spans="1:15" ht="9.9499999999999993" customHeight="1" x14ac:dyDescent="0.15">
      <c r="A105" s="234">
        <v>2</v>
      </c>
      <c r="B105" s="185">
        <v>36</v>
      </c>
      <c r="C105" s="669"/>
      <c r="D105" s="655"/>
      <c r="E105" s="656"/>
      <c r="F105" s="656"/>
      <c r="G105" s="657"/>
      <c r="H105" s="435" t="s">
        <v>12</v>
      </c>
      <c r="I105" s="404"/>
      <c r="J105" s="404"/>
      <c r="K105" s="404"/>
      <c r="L105" s="404"/>
      <c r="M105" s="404">
        <f t="shared" si="3"/>
        <v>0</v>
      </c>
      <c r="N105" s="234">
        <v>2</v>
      </c>
      <c r="O105" s="185">
        <v>36</v>
      </c>
    </row>
    <row r="106" spans="1:15" ht="9.9499999999999993" customHeight="1" x14ac:dyDescent="0.15">
      <c r="A106" s="234">
        <v>2</v>
      </c>
      <c r="B106" s="185">
        <v>37</v>
      </c>
      <c r="C106" s="669"/>
      <c r="D106" s="652" t="s">
        <v>1401</v>
      </c>
      <c r="E106" s="653"/>
      <c r="F106" s="653"/>
      <c r="G106" s="654"/>
      <c r="H106" s="435" t="s">
        <v>9</v>
      </c>
      <c r="I106" s="198"/>
      <c r="J106" s="198"/>
      <c r="K106" s="198"/>
      <c r="L106" s="198"/>
      <c r="M106" s="198">
        <f t="shared" si="3"/>
        <v>0</v>
      </c>
      <c r="N106" s="234">
        <v>2</v>
      </c>
      <c r="O106" s="185">
        <v>37</v>
      </c>
    </row>
    <row r="107" spans="1:15" ht="9.9499999999999993" customHeight="1" x14ac:dyDescent="0.15">
      <c r="A107" s="234">
        <v>2</v>
      </c>
      <c r="B107" s="185">
        <v>38</v>
      </c>
      <c r="C107" s="669"/>
      <c r="D107" s="655"/>
      <c r="E107" s="656"/>
      <c r="F107" s="656"/>
      <c r="G107" s="657"/>
      <c r="H107" s="435" t="s">
        <v>12</v>
      </c>
      <c r="I107" s="198"/>
      <c r="J107" s="198"/>
      <c r="K107" s="198"/>
      <c r="L107" s="198"/>
      <c r="M107" s="198">
        <f t="shared" si="3"/>
        <v>0</v>
      </c>
      <c r="N107" s="234">
        <v>2</v>
      </c>
      <c r="O107" s="185">
        <v>38</v>
      </c>
    </row>
    <row r="108" spans="1:15" ht="9.9499999999999993" customHeight="1" x14ac:dyDescent="0.15">
      <c r="A108" s="234">
        <v>2</v>
      </c>
      <c r="B108" s="185">
        <v>39</v>
      </c>
      <c r="C108" s="669"/>
      <c r="D108" s="652" t="s">
        <v>1487</v>
      </c>
      <c r="E108" s="653"/>
      <c r="F108" s="653"/>
      <c r="G108" s="654"/>
      <c r="H108" s="435" t="s">
        <v>9</v>
      </c>
      <c r="I108" s="198"/>
      <c r="J108" s="198"/>
      <c r="K108" s="198"/>
      <c r="L108" s="198"/>
      <c r="M108" s="198">
        <f t="shared" si="3"/>
        <v>0</v>
      </c>
      <c r="N108" s="234">
        <v>2</v>
      </c>
      <c r="O108" s="185">
        <v>39</v>
      </c>
    </row>
    <row r="109" spans="1:15" ht="9.9499999999999993" customHeight="1" x14ac:dyDescent="0.15">
      <c r="A109" s="234">
        <v>2</v>
      </c>
      <c r="B109" s="185">
        <v>40</v>
      </c>
      <c r="C109" s="669"/>
      <c r="D109" s="655"/>
      <c r="E109" s="656"/>
      <c r="F109" s="656"/>
      <c r="G109" s="657"/>
      <c r="H109" s="435" t="s">
        <v>12</v>
      </c>
      <c r="I109" s="198"/>
      <c r="J109" s="198"/>
      <c r="K109" s="198"/>
      <c r="L109" s="198"/>
      <c r="M109" s="198">
        <f t="shared" si="3"/>
        <v>0</v>
      </c>
      <c r="N109" s="234">
        <v>2</v>
      </c>
      <c r="O109" s="185">
        <v>40</v>
      </c>
    </row>
    <row r="110" spans="1:15" ht="9.9499999999999993" customHeight="1" x14ac:dyDescent="0.15">
      <c r="A110" s="234">
        <v>2</v>
      </c>
      <c r="B110" s="185">
        <v>41</v>
      </c>
      <c r="C110" s="669"/>
      <c r="D110" s="652" t="s">
        <v>1154</v>
      </c>
      <c r="E110" s="653"/>
      <c r="F110" s="653"/>
      <c r="G110" s="654"/>
      <c r="H110" s="435" t="s">
        <v>9</v>
      </c>
      <c r="I110" s="198"/>
      <c r="J110" s="198"/>
      <c r="K110" s="198"/>
      <c r="L110" s="198"/>
      <c r="M110" s="198">
        <f t="shared" si="3"/>
        <v>0</v>
      </c>
      <c r="N110" s="234">
        <v>2</v>
      </c>
      <c r="O110" s="185">
        <v>41</v>
      </c>
    </row>
    <row r="111" spans="1:15" ht="9.9499999999999993" customHeight="1" x14ac:dyDescent="0.15">
      <c r="A111" s="234">
        <v>2</v>
      </c>
      <c r="B111" s="185">
        <v>42</v>
      </c>
      <c r="C111" s="445"/>
      <c r="D111" s="655"/>
      <c r="E111" s="656"/>
      <c r="F111" s="656"/>
      <c r="G111" s="657"/>
      <c r="H111" s="435" t="s">
        <v>12</v>
      </c>
      <c r="I111" s="198">
        <v>16092</v>
      </c>
      <c r="J111" s="198">
        <v>0</v>
      </c>
      <c r="K111" s="198">
        <v>4704</v>
      </c>
      <c r="L111" s="198">
        <v>19539</v>
      </c>
      <c r="M111" s="198">
        <f t="shared" si="3"/>
        <v>40335</v>
      </c>
      <c r="N111" s="234">
        <v>2</v>
      </c>
      <c r="O111" s="185">
        <v>42</v>
      </c>
    </row>
  </sheetData>
  <mergeCells count="113">
    <mergeCell ref="C72:C95"/>
    <mergeCell ref="C98:C110"/>
    <mergeCell ref="D92:G93"/>
    <mergeCell ref="D102:G103"/>
    <mergeCell ref="D104:G105"/>
    <mergeCell ref="C40:C47"/>
    <mergeCell ref="D94:G95"/>
    <mergeCell ref="D100:G101"/>
    <mergeCell ref="C49:C50"/>
    <mergeCell ref="D98:G99"/>
    <mergeCell ref="D106:G107"/>
    <mergeCell ref="D110:G111"/>
    <mergeCell ref="D86:G86"/>
    <mergeCell ref="D87:G87"/>
    <mergeCell ref="D88:G89"/>
    <mergeCell ref="D90:G91"/>
    <mergeCell ref="D108:G109"/>
    <mergeCell ref="D96:G97"/>
    <mergeCell ref="E42:E43"/>
    <mergeCell ref="D46:D47"/>
    <mergeCell ref="F48:G48"/>
    <mergeCell ref="D68:H68"/>
    <mergeCell ref="D66:E66"/>
    <mergeCell ref="D70:G71"/>
    <mergeCell ref="C13:C33"/>
    <mergeCell ref="E32:E33"/>
    <mergeCell ref="E34:E35"/>
    <mergeCell ref="E22:E23"/>
    <mergeCell ref="E24:E25"/>
    <mergeCell ref="D40:D41"/>
    <mergeCell ref="E40:E41"/>
    <mergeCell ref="E38:G39"/>
    <mergeCell ref="E12:E13"/>
    <mergeCell ref="G32:G33"/>
    <mergeCell ref="F40:G40"/>
    <mergeCell ref="F41:G41"/>
    <mergeCell ref="G34:G35"/>
    <mergeCell ref="F30:F31"/>
    <mergeCell ref="F36:F37"/>
    <mergeCell ref="G36:G37"/>
    <mergeCell ref="D76:G76"/>
    <mergeCell ref="D77:G77"/>
    <mergeCell ref="D74:G75"/>
    <mergeCell ref="D78:G79"/>
    <mergeCell ref="D72:G73"/>
    <mergeCell ref="D82:G83"/>
    <mergeCell ref="D80:G81"/>
    <mergeCell ref="D84:G85"/>
    <mergeCell ref="E14:E15"/>
    <mergeCell ref="E16:E17"/>
    <mergeCell ref="E28:E29"/>
    <mergeCell ref="D38:D39"/>
    <mergeCell ref="F22:F23"/>
    <mergeCell ref="G22:G23"/>
    <mergeCell ref="E18:E19"/>
    <mergeCell ref="F24:F25"/>
    <mergeCell ref="G26:G27"/>
    <mergeCell ref="F32:F33"/>
    <mergeCell ref="F34:F35"/>
    <mergeCell ref="E20:E21"/>
    <mergeCell ref="F16:F17"/>
    <mergeCell ref="F18:F19"/>
    <mergeCell ref="E30:E31"/>
    <mergeCell ref="E26:E27"/>
    <mergeCell ref="D44:D45"/>
    <mergeCell ref="D42:D43"/>
    <mergeCell ref="F51:G52"/>
    <mergeCell ref="D56:E56"/>
    <mergeCell ref="F42:G43"/>
    <mergeCell ref="F44:G45"/>
    <mergeCell ref="D49:G50"/>
    <mergeCell ref="F46:G47"/>
    <mergeCell ref="E46:E47"/>
    <mergeCell ref="E44:E45"/>
    <mergeCell ref="F53:G53"/>
    <mergeCell ref="D51:E54"/>
    <mergeCell ref="D60:E60"/>
    <mergeCell ref="D61:E61"/>
    <mergeCell ref="D58:E58"/>
    <mergeCell ref="D55:E55"/>
    <mergeCell ref="D57:E57"/>
    <mergeCell ref="F62:G63"/>
    <mergeCell ref="F64:G65"/>
    <mergeCell ref="F54:G54"/>
    <mergeCell ref="F55:H55"/>
    <mergeCell ref="F56:G56"/>
    <mergeCell ref="F58:G58"/>
    <mergeCell ref="F57:H57"/>
    <mergeCell ref="D59:H59"/>
    <mergeCell ref="F60:G61"/>
    <mergeCell ref="C69:E69"/>
    <mergeCell ref="F69:H69"/>
    <mergeCell ref="F26:F27"/>
    <mergeCell ref="F28:F29"/>
    <mergeCell ref="F8:G8"/>
    <mergeCell ref="F9:G9"/>
    <mergeCell ref="G14:G15"/>
    <mergeCell ref="G16:G17"/>
    <mergeCell ref="F10:G11"/>
    <mergeCell ref="D1:G1"/>
    <mergeCell ref="F12:F13"/>
    <mergeCell ref="G20:G21"/>
    <mergeCell ref="D14:D34"/>
    <mergeCell ref="F14:F15"/>
    <mergeCell ref="G24:G25"/>
    <mergeCell ref="F20:F21"/>
    <mergeCell ref="E8:E9"/>
    <mergeCell ref="E10:E11"/>
    <mergeCell ref="G12:G13"/>
    <mergeCell ref="F66:G67"/>
    <mergeCell ref="D62:E62"/>
    <mergeCell ref="D65:E65"/>
    <mergeCell ref="D63:E63"/>
  </mergeCells>
  <phoneticPr fontId="2"/>
  <pageMargins left="0.78740157480314965" right="0.78740157480314965" top="0.78740157480314965" bottom="0.39370078740157483" header="0.19685039370078741" footer="0.19685039370078741"/>
  <pageSetup paperSize="9" scale="72" fitToWidth="0" pageOrder="overThenDown"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A1:M70"/>
  <sheetViews>
    <sheetView showZeros="0" view="pageBreakPreview" zoomScaleNormal="100" zoomScaleSheetLayoutView="100" workbookViewId="0">
      <pane xSplit="6" topLeftCell="G1" activePane="topRight" state="frozen"/>
      <selection activeCell="I2" sqref="I2"/>
      <selection pane="topRight"/>
    </sheetView>
  </sheetViews>
  <sheetFormatPr defaultRowHeight="12" customHeight="1" x14ac:dyDescent="0.15"/>
  <cols>
    <col min="1" max="1" width="3.125" style="224" customWidth="1"/>
    <col min="2" max="2" width="3.125" style="185" customWidth="1"/>
    <col min="3" max="3" width="3.625" style="232" customWidth="1"/>
    <col min="4" max="4" width="3.75" style="232" customWidth="1"/>
    <col min="5" max="5" width="21.875" style="232" customWidth="1"/>
    <col min="6" max="6" width="6.625" style="232" customWidth="1"/>
    <col min="7" max="11" width="8" style="224" customWidth="1"/>
    <col min="12" max="13" width="3.125" style="224" customWidth="1"/>
    <col min="14" max="16384" width="9" style="224"/>
  </cols>
  <sheetData>
    <row r="1" spans="1:13" s="176" customFormat="1" ht="14.1" customHeight="1" x14ac:dyDescent="0.15">
      <c r="B1" s="221"/>
      <c r="C1" s="178" t="s">
        <v>1407</v>
      </c>
      <c r="D1" s="461" t="s">
        <v>557</v>
      </c>
      <c r="E1" s="506"/>
      <c r="F1" s="222"/>
      <c r="K1" s="179"/>
    </row>
    <row r="2" spans="1:13" s="180" customFormat="1" ht="9.9499999999999993" customHeight="1" x14ac:dyDescent="0.15">
      <c r="B2" s="185"/>
      <c r="C2" s="181"/>
      <c r="D2" s="182"/>
      <c r="E2" s="183"/>
      <c r="F2" s="183"/>
    </row>
    <row r="3" spans="1:13" s="180" customFormat="1" ht="14.1" customHeight="1" x14ac:dyDescent="0.15">
      <c r="B3" s="180" t="s">
        <v>646</v>
      </c>
      <c r="C3" s="181"/>
      <c r="D3" s="181"/>
      <c r="E3" s="181"/>
      <c r="F3" s="181"/>
    </row>
    <row r="4" spans="1:13" s="180" customFormat="1" ht="9.9499999999999993" customHeight="1" x14ac:dyDescent="0.15">
      <c r="B4" s="185"/>
      <c r="C4" s="181"/>
      <c r="D4" s="181"/>
      <c r="E4" s="181"/>
      <c r="F4" s="181"/>
    </row>
    <row r="5" spans="1:13" s="180" customFormat="1" ht="14.1" customHeight="1" x14ac:dyDescent="0.15">
      <c r="B5" s="185"/>
      <c r="C5" s="181" t="s">
        <v>1589</v>
      </c>
      <c r="D5" s="181"/>
      <c r="E5" s="181"/>
      <c r="F5" s="181"/>
      <c r="G5" s="223"/>
      <c r="H5" s="223"/>
      <c r="I5" s="223"/>
      <c r="J5" s="223"/>
    </row>
    <row r="6" spans="1:13" ht="9.9499999999999993" customHeight="1" x14ac:dyDescent="0.15">
      <c r="A6" s="185"/>
      <c r="C6" s="186"/>
      <c r="D6" s="186"/>
      <c r="E6" s="186"/>
      <c r="F6" s="186"/>
      <c r="G6" s="185"/>
      <c r="H6" s="185"/>
      <c r="I6" s="185"/>
      <c r="J6" s="185"/>
      <c r="K6" s="185"/>
      <c r="L6" s="185"/>
      <c r="M6" s="185"/>
    </row>
    <row r="7" spans="1:13" ht="24" customHeight="1" x14ac:dyDescent="0.15">
      <c r="A7" s="188" t="s">
        <v>107</v>
      </c>
      <c r="B7" s="188" t="s">
        <v>108</v>
      </c>
      <c r="C7" s="189" t="s">
        <v>452</v>
      </c>
      <c r="D7" s="190"/>
      <c r="E7" s="190"/>
      <c r="F7" s="225" t="s">
        <v>453</v>
      </c>
      <c r="G7" s="193" t="s">
        <v>116</v>
      </c>
      <c r="H7" s="193" t="s">
        <v>117</v>
      </c>
      <c r="I7" s="193" t="s">
        <v>119</v>
      </c>
      <c r="J7" s="193" t="s">
        <v>120</v>
      </c>
      <c r="K7" s="194" t="s">
        <v>584</v>
      </c>
      <c r="L7" s="188" t="s">
        <v>107</v>
      </c>
      <c r="M7" s="188" t="s">
        <v>108</v>
      </c>
    </row>
    <row r="8" spans="1:13" ht="15.95" customHeight="1" x14ac:dyDescent="0.15">
      <c r="A8" s="185">
        <v>1</v>
      </c>
      <c r="B8" s="185">
        <v>1</v>
      </c>
      <c r="C8" s="401" t="s">
        <v>633</v>
      </c>
      <c r="D8" s="557" t="s">
        <v>1402</v>
      </c>
      <c r="E8" s="557"/>
      <c r="F8" s="208" t="s">
        <v>281</v>
      </c>
      <c r="G8" s="226">
        <v>718595</v>
      </c>
      <c r="H8" s="226">
        <v>98088</v>
      </c>
      <c r="I8" s="226">
        <v>188812</v>
      </c>
      <c r="J8" s="226">
        <v>101554</v>
      </c>
      <c r="K8" s="227">
        <f t="shared" ref="K8:K54" si="0">SUM(G8:J8)</f>
        <v>1107049</v>
      </c>
      <c r="L8" s="185">
        <v>1</v>
      </c>
      <c r="M8" s="185">
        <v>1</v>
      </c>
    </row>
    <row r="9" spans="1:13" ht="15.95" customHeight="1" x14ac:dyDescent="0.15">
      <c r="A9" s="185">
        <v>1</v>
      </c>
      <c r="B9" s="185">
        <v>2</v>
      </c>
      <c r="C9" s="684"/>
      <c r="D9" s="685" t="s">
        <v>705</v>
      </c>
      <c r="E9" s="407" t="s">
        <v>706</v>
      </c>
      <c r="F9" s="208" t="s">
        <v>281</v>
      </c>
      <c r="G9" s="226"/>
      <c r="H9" s="226"/>
      <c r="I9" s="226"/>
      <c r="J9" s="226"/>
      <c r="K9" s="227">
        <f t="shared" si="0"/>
        <v>0</v>
      </c>
      <c r="L9" s="185">
        <v>1</v>
      </c>
      <c r="M9" s="185">
        <v>2</v>
      </c>
    </row>
    <row r="10" spans="1:13" ht="15.95" customHeight="1" x14ac:dyDescent="0.15">
      <c r="A10" s="185">
        <v>1</v>
      </c>
      <c r="B10" s="185">
        <v>3</v>
      </c>
      <c r="C10" s="684"/>
      <c r="D10" s="685"/>
      <c r="E10" s="407" t="s">
        <v>707</v>
      </c>
      <c r="F10" s="208" t="s">
        <v>281</v>
      </c>
      <c r="G10" s="226"/>
      <c r="H10" s="226"/>
      <c r="I10" s="226"/>
      <c r="J10" s="226"/>
      <c r="K10" s="227">
        <f t="shared" si="0"/>
        <v>0</v>
      </c>
      <c r="L10" s="185">
        <v>1</v>
      </c>
      <c r="M10" s="185">
        <v>3</v>
      </c>
    </row>
    <row r="11" spans="1:13" ht="15.95" customHeight="1" x14ac:dyDescent="0.15">
      <c r="A11" s="185">
        <v>1</v>
      </c>
      <c r="B11" s="185">
        <v>4</v>
      </c>
      <c r="C11" s="684"/>
      <c r="D11" s="685"/>
      <c r="E11" s="407" t="s">
        <v>708</v>
      </c>
      <c r="F11" s="208" t="s">
        <v>281</v>
      </c>
      <c r="G11" s="226">
        <v>0</v>
      </c>
      <c r="H11" s="226">
        <v>3874</v>
      </c>
      <c r="I11" s="226">
        <v>17181</v>
      </c>
      <c r="J11" s="226">
        <v>0</v>
      </c>
      <c r="K11" s="227">
        <f t="shared" si="0"/>
        <v>21055</v>
      </c>
      <c r="L11" s="185">
        <v>1</v>
      </c>
      <c r="M11" s="185">
        <v>4</v>
      </c>
    </row>
    <row r="12" spans="1:13" ht="15.95" customHeight="1" x14ac:dyDescent="0.15">
      <c r="A12" s="185">
        <v>1</v>
      </c>
      <c r="B12" s="185">
        <v>5</v>
      </c>
      <c r="C12" s="684"/>
      <c r="D12" s="685"/>
      <c r="E12" s="407" t="s">
        <v>5</v>
      </c>
      <c r="F12" s="208" t="s">
        <v>281</v>
      </c>
      <c r="G12" s="226">
        <v>7059</v>
      </c>
      <c r="H12" s="226">
        <v>0</v>
      </c>
      <c r="I12" s="226">
        <v>1223</v>
      </c>
      <c r="J12" s="226">
        <v>1759</v>
      </c>
      <c r="K12" s="227">
        <f t="shared" si="0"/>
        <v>10041</v>
      </c>
      <c r="L12" s="185">
        <v>1</v>
      </c>
      <c r="M12" s="185">
        <v>5</v>
      </c>
    </row>
    <row r="13" spans="1:13" ht="15.95" customHeight="1" x14ac:dyDescent="0.15">
      <c r="A13" s="185">
        <v>1</v>
      </c>
      <c r="B13" s="185">
        <v>6</v>
      </c>
      <c r="C13" s="684"/>
      <c r="D13" s="685"/>
      <c r="E13" s="407" t="s">
        <v>709</v>
      </c>
      <c r="F13" s="208" t="s">
        <v>281</v>
      </c>
      <c r="G13" s="226">
        <v>3768</v>
      </c>
      <c r="H13" s="226">
        <v>1271</v>
      </c>
      <c r="I13" s="226">
        <v>0</v>
      </c>
      <c r="J13" s="226">
        <v>298</v>
      </c>
      <c r="K13" s="227">
        <f t="shared" si="0"/>
        <v>5337</v>
      </c>
      <c r="L13" s="185">
        <v>1</v>
      </c>
      <c r="M13" s="185">
        <v>6</v>
      </c>
    </row>
    <row r="14" spans="1:13" ht="15.95" customHeight="1" x14ac:dyDescent="0.15">
      <c r="A14" s="185">
        <v>1</v>
      </c>
      <c r="B14" s="185">
        <v>7</v>
      </c>
      <c r="C14" s="684"/>
      <c r="D14" s="685"/>
      <c r="E14" s="407" t="s">
        <v>710</v>
      </c>
      <c r="F14" s="208" t="s">
        <v>282</v>
      </c>
      <c r="G14" s="226">
        <v>0</v>
      </c>
      <c r="H14" s="226">
        <v>0</v>
      </c>
      <c r="I14" s="226">
        <v>0</v>
      </c>
      <c r="J14" s="226">
        <v>0</v>
      </c>
      <c r="K14" s="227">
        <f t="shared" si="0"/>
        <v>0</v>
      </c>
      <c r="L14" s="185">
        <v>1</v>
      </c>
      <c r="M14" s="185">
        <v>7</v>
      </c>
    </row>
    <row r="15" spans="1:13" ht="15.95" customHeight="1" x14ac:dyDescent="0.15">
      <c r="A15" s="185">
        <v>1</v>
      </c>
      <c r="B15" s="185">
        <v>8</v>
      </c>
      <c r="C15" s="684"/>
      <c r="D15" s="685"/>
      <c r="E15" s="407" t="s">
        <v>711</v>
      </c>
      <c r="F15" s="208" t="s">
        <v>282</v>
      </c>
      <c r="G15" s="226">
        <v>61</v>
      </c>
      <c r="H15" s="226">
        <v>1082</v>
      </c>
      <c r="I15" s="226">
        <v>2370</v>
      </c>
      <c r="J15" s="226">
        <v>517</v>
      </c>
      <c r="K15" s="227">
        <f t="shared" si="0"/>
        <v>4030</v>
      </c>
      <c r="L15" s="185">
        <v>1</v>
      </c>
      <c r="M15" s="185">
        <v>8</v>
      </c>
    </row>
    <row r="16" spans="1:13" ht="15.95" customHeight="1" x14ac:dyDescent="0.15">
      <c r="A16" s="185">
        <v>1</v>
      </c>
      <c r="B16" s="185">
        <v>9</v>
      </c>
      <c r="C16" s="684"/>
      <c r="D16" s="685"/>
      <c r="E16" s="407" t="s">
        <v>135</v>
      </c>
      <c r="F16" s="208" t="s">
        <v>281</v>
      </c>
      <c r="G16" s="226">
        <v>0</v>
      </c>
      <c r="H16" s="226">
        <v>0</v>
      </c>
      <c r="I16" s="226">
        <v>2232</v>
      </c>
      <c r="J16" s="226">
        <v>0</v>
      </c>
      <c r="K16" s="227">
        <f t="shared" si="0"/>
        <v>2232</v>
      </c>
      <c r="L16" s="185">
        <v>1</v>
      </c>
      <c r="M16" s="185">
        <v>9</v>
      </c>
    </row>
    <row r="17" spans="1:13" ht="15.95" customHeight="1" x14ac:dyDescent="0.15">
      <c r="A17" s="185">
        <v>1</v>
      </c>
      <c r="B17" s="185">
        <v>10</v>
      </c>
      <c r="C17" s="684"/>
      <c r="D17" s="685"/>
      <c r="E17" s="407" t="s">
        <v>136</v>
      </c>
      <c r="F17" s="208" t="s">
        <v>281</v>
      </c>
      <c r="G17" s="226">
        <v>94434</v>
      </c>
      <c r="H17" s="226">
        <v>23208</v>
      </c>
      <c r="I17" s="226">
        <v>52034</v>
      </c>
      <c r="J17" s="226">
        <v>20318</v>
      </c>
      <c r="K17" s="227">
        <f t="shared" si="0"/>
        <v>189994</v>
      </c>
      <c r="L17" s="185">
        <v>1</v>
      </c>
      <c r="M17" s="185">
        <v>10</v>
      </c>
    </row>
    <row r="18" spans="1:13" ht="15.95" customHeight="1" x14ac:dyDescent="0.15">
      <c r="A18" s="185">
        <v>1</v>
      </c>
      <c r="B18" s="185">
        <v>11</v>
      </c>
      <c r="C18" s="684"/>
      <c r="D18" s="685"/>
      <c r="E18" s="407" t="s">
        <v>6</v>
      </c>
      <c r="F18" s="208" t="s">
        <v>281</v>
      </c>
      <c r="G18" s="226"/>
      <c r="H18" s="226"/>
      <c r="I18" s="226"/>
      <c r="J18" s="226"/>
      <c r="K18" s="227">
        <f t="shared" si="0"/>
        <v>0</v>
      </c>
      <c r="L18" s="185">
        <v>1</v>
      </c>
      <c r="M18" s="185">
        <v>11</v>
      </c>
    </row>
    <row r="19" spans="1:13" ht="15.95" customHeight="1" x14ac:dyDescent="0.15">
      <c r="A19" s="185">
        <v>1</v>
      </c>
      <c r="B19" s="185">
        <v>12</v>
      </c>
      <c r="C19" s="684"/>
      <c r="D19" s="685"/>
      <c r="E19" s="407" t="s">
        <v>704</v>
      </c>
      <c r="F19" s="208" t="s">
        <v>281</v>
      </c>
      <c r="G19" s="226">
        <v>35092</v>
      </c>
      <c r="H19" s="226">
        <v>1805</v>
      </c>
      <c r="I19" s="226">
        <v>4931</v>
      </c>
      <c r="J19" s="226">
        <v>665</v>
      </c>
      <c r="K19" s="227">
        <f t="shared" si="0"/>
        <v>42493</v>
      </c>
      <c r="L19" s="185">
        <v>1</v>
      </c>
      <c r="M19" s="185">
        <v>12</v>
      </c>
    </row>
    <row r="20" spans="1:13" ht="15.95" customHeight="1" x14ac:dyDescent="0.15">
      <c r="A20" s="185">
        <v>1</v>
      </c>
      <c r="B20" s="185">
        <v>13</v>
      </c>
      <c r="C20" s="684"/>
      <c r="D20" s="685"/>
      <c r="E20" s="407" t="s">
        <v>4</v>
      </c>
      <c r="F20" s="208" t="s">
        <v>281</v>
      </c>
      <c r="G20" s="226">
        <v>0</v>
      </c>
      <c r="H20" s="226">
        <v>0</v>
      </c>
      <c r="I20" s="226">
        <v>0</v>
      </c>
      <c r="J20" s="226">
        <v>0</v>
      </c>
      <c r="K20" s="227">
        <f t="shared" si="0"/>
        <v>0</v>
      </c>
      <c r="L20" s="185">
        <v>1</v>
      </c>
      <c r="M20" s="185">
        <v>13</v>
      </c>
    </row>
    <row r="21" spans="1:13" ht="15.95" customHeight="1" x14ac:dyDescent="0.15">
      <c r="A21" s="185">
        <v>1</v>
      </c>
      <c r="B21" s="185">
        <v>14</v>
      </c>
      <c r="C21" s="436"/>
      <c r="D21" s="685"/>
      <c r="E21" s="407" t="s">
        <v>1373</v>
      </c>
      <c r="F21" s="208" t="s">
        <v>281</v>
      </c>
      <c r="G21" s="226">
        <v>0</v>
      </c>
      <c r="H21" s="226">
        <v>0</v>
      </c>
      <c r="I21" s="226">
        <v>0</v>
      </c>
      <c r="J21" s="226">
        <v>0</v>
      </c>
      <c r="K21" s="227">
        <f t="shared" si="0"/>
        <v>0</v>
      </c>
      <c r="L21" s="185">
        <v>1</v>
      </c>
      <c r="M21" s="185">
        <v>14</v>
      </c>
    </row>
    <row r="22" spans="1:13" ht="15.95" customHeight="1" x14ac:dyDescent="0.15">
      <c r="A22" s="185">
        <v>1</v>
      </c>
      <c r="B22" s="185">
        <v>15</v>
      </c>
      <c r="C22" s="401" t="s">
        <v>634</v>
      </c>
      <c r="D22" s="557" t="s">
        <v>1374</v>
      </c>
      <c r="E22" s="557"/>
      <c r="F22" s="208" t="s">
        <v>281</v>
      </c>
      <c r="G22" s="226">
        <v>140810</v>
      </c>
      <c r="H22" s="226">
        <v>19116</v>
      </c>
      <c r="I22" s="226">
        <v>29695</v>
      </c>
      <c r="J22" s="226">
        <v>16805</v>
      </c>
      <c r="K22" s="227">
        <f t="shared" si="0"/>
        <v>206426</v>
      </c>
      <c r="L22" s="185">
        <v>1</v>
      </c>
      <c r="M22" s="185">
        <v>15</v>
      </c>
    </row>
    <row r="23" spans="1:13" ht="15.95" customHeight="1" x14ac:dyDescent="0.15">
      <c r="A23" s="185">
        <v>1</v>
      </c>
      <c r="B23" s="185">
        <v>16</v>
      </c>
      <c r="C23" s="684"/>
      <c r="D23" s="465" t="s">
        <v>712</v>
      </c>
      <c r="E23" s="407" t="s">
        <v>706</v>
      </c>
      <c r="F23" s="208" t="s">
        <v>281</v>
      </c>
      <c r="G23" s="226"/>
      <c r="H23" s="226"/>
      <c r="I23" s="226"/>
      <c r="J23" s="226"/>
      <c r="K23" s="227">
        <f t="shared" si="0"/>
        <v>0</v>
      </c>
      <c r="L23" s="185">
        <v>1</v>
      </c>
      <c r="M23" s="185">
        <v>16</v>
      </c>
    </row>
    <row r="24" spans="1:13" ht="15.95" customHeight="1" x14ac:dyDescent="0.15">
      <c r="A24" s="185">
        <v>1</v>
      </c>
      <c r="B24" s="185">
        <v>17</v>
      </c>
      <c r="C24" s="684"/>
      <c r="D24" s="466"/>
      <c r="E24" s="407" t="s">
        <v>707</v>
      </c>
      <c r="F24" s="208" t="s">
        <v>281</v>
      </c>
      <c r="G24" s="226"/>
      <c r="H24" s="226"/>
      <c r="I24" s="226"/>
      <c r="J24" s="226"/>
      <c r="K24" s="227">
        <f t="shared" si="0"/>
        <v>0</v>
      </c>
      <c r="L24" s="185">
        <v>1</v>
      </c>
      <c r="M24" s="185">
        <v>17</v>
      </c>
    </row>
    <row r="25" spans="1:13" ht="15.95" customHeight="1" x14ac:dyDescent="0.15">
      <c r="A25" s="185">
        <v>1</v>
      </c>
      <c r="B25" s="185">
        <v>18</v>
      </c>
      <c r="C25" s="684"/>
      <c r="D25" s="466"/>
      <c r="E25" s="407" t="s">
        <v>708</v>
      </c>
      <c r="F25" s="208" t="s">
        <v>281</v>
      </c>
      <c r="G25" s="226">
        <v>0</v>
      </c>
      <c r="H25" s="226">
        <v>546</v>
      </c>
      <c r="I25" s="226">
        <v>2409</v>
      </c>
      <c r="J25" s="226">
        <v>0</v>
      </c>
      <c r="K25" s="227">
        <f t="shared" si="0"/>
        <v>2955</v>
      </c>
      <c r="L25" s="185">
        <v>1</v>
      </c>
      <c r="M25" s="185">
        <v>18</v>
      </c>
    </row>
    <row r="26" spans="1:13" ht="15.95" customHeight="1" x14ac:dyDescent="0.15">
      <c r="A26" s="185">
        <v>1</v>
      </c>
      <c r="B26" s="185">
        <v>19</v>
      </c>
      <c r="C26" s="684"/>
      <c r="D26" s="466"/>
      <c r="E26" s="407" t="s">
        <v>5</v>
      </c>
      <c r="F26" s="208" t="s">
        <v>281</v>
      </c>
      <c r="G26" s="226">
        <v>1022</v>
      </c>
      <c r="H26" s="226">
        <v>401</v>
      </c>
      <c r="I26" s="226">
        <v>426</v>
      </c>
      <c r="J26" s="226">
        <v>555</v>
      </c>
      <c r="K26" s="227">
        <f t="shared" si="0"/>
        <v>2404</v>
      </c>
      <c r="L26" s="185">
        <v>1</v>
      </c>
      <c r="M26" s="185">
        <v>19</v>
      </c>
    </row>
    <row r="27" spans="1:13" ht="15.95" customHeight="1" x14ac:dyDescent="0.15">
      <c r="A27" s="185">
        <v>1</v>
      </c>
      <c r="B27" s="185">
        <v>20</v>
      </c>
      <c r="C27" s="684"/>
      <c r="D27" s="466"/>
      <c r="E27" s="407" t="s">
        <v>709</v>
      </c>
      <c r="F27" s="208" t="s">
        <v>281</v>
      </c>
      <c r="G27" s="226">
        <v>478</v>
      </c>
      <c r="H27" s="226">
        <v>0</v>
      </c>
      <c r="I27" s="226">
        <v>0</v>
      </c>
      <c r="J27" s="226">
        <v>24</v>
      </c>
      <c r="K27" s="227">
        <f t="shared" si="0"/>
        <v>502</v>
      </c>
      <c r="L27" s="185">
        <v>1</v>
      </c>
      <c r="M27" s="185">
        <v>20</v>
      </c>
    </row>
    <row r="28" spans="1:13" ht="15.95" customHeight="1" x14ac:dyDescent="0.15">
      <c r="A28" s="185">
        <v>1</v>
      </c>
      <c r="B28" s="185">
        <v>21</v>
      </c>
      <c r="C28" s="684"/>
      <c r="D28" s="466"/>
      <c r="E28" s="407" t="s">
        <v>711</v>
      </c>
      <c r="F28" s="208" t="s">
        <v>281</v>
      </c>
      <c r="G28" s="226">
        <v>5</v>
      </c>
      <c r="H28" s="226">
        <v>86</v>
      </c>
      <c r="I28" s="226">
        <v>128</v>
      </c>
      <c r="J28" s="226">
        <v>41</v>
      </c>
      <c r="K28" s="227">
        <f t="shared" si="0"/>
        <v>260</v>
      </c>
      <c r="L28" s="185">
        <v>1</v>
      </c>
      <c r="M28" s="185">
        <v>21</v>
      </c>
    </row>
    <row r="29" spans="1:13" ht="15.95" customHeight="1" x14ac:dyDescent="0.15">
      <c r="A29" s="185">
        <v>1</v>
      </c>
      <c r="B29" s="185">
        <v>22</v>
      </c>
      <c r="C29" s="684"/>
      <c r="D29" s="466"/>
      <c r="E29" s="407" t="s">
        <v>135</v>
      </c>
      <c r="F29" s="208" t="s">
        <v>281</v>
      </c>
      <c r="G29" s="226">
        <v>0</v>
      </c>
      <c r="H29" s="226">
        <v>0</v>
      </c>
      <c r="I29" s="226">
        <v>173</v>
      </c>
      <c r="J29" s="226">
        <v>0</v>
      </c>
      <c r="K29" s="227">
        <f t="shared" si="0"/>
        <v>173</v>
      </c>
      <c r="L29" s="185">
        <v>1</v>
      </c>
      <c r="M29" s="185">
        <v>22</v>
      </c>
    </row>
    <row r="30" spans="1:13" ht="15.95" customHeight="1" x14ac:dyDescent="0.15">
      <c r="A30" s="185">
        <v>1</v>
      </c>
      <c r="B30" s="185">
        <v>23</v>
      </c>
      <c r="C30" s="684"/>
      <c r="D30" s="466"/>
      <c r="E30" s="407" t="s">
        <v>136</v>
      </c>
      <c r="F30" s="208" t="s">
        <v>281</v>
      </c>
      <c r="G30" s="226">
        <v>4384</v>
      </c>
      <c r="H30" s="226">
        <v>822</v>
      </c>
      <c r="I30" s="226">
        <v>3946</v>
      </c>
      <c r="J30" s="226">
        <v>1102</v>
      </c>
      <c r="K30" s="227">
        <f t="shared" si="0"/>
        <v>10254</v>
      </c>
      <c r="L30" s="185">
        <v>1</v>
      </c>
      <c r="M30" s="185">
        <v>23</v>
      </c>
    </row>
    <row r="31" spans="1:13" ht="15.95" customHeight="1" x14ac:dyDescent="0.15">
      <c r="A31" s="185">
        <v>1</v>
      </c>
      <c r="B31" s="185">
        <v>24</v>
      </c>
      <c r="C31" s="684"/>
      <c r="D31" s="466"/>
      <c r="E31" s="407" t="s">
        <v>6</v>
      </c>
      <c r="F31" s="208" t="s">
        <v>281</v>
      </c>
      <c r="G31" s="226">
        <v>0</v>
      </c>
      <c r="H31" s="226">
        <v>0</v>
      </c>
      <c r="I31" s="226">
        <v>0</v>
      </c>
      <c r="J31" s="226">
        <v>0</v>
      </c>
      <c r="K31" s="227">
        <f t="shared" si="0"/>
        <v>0</v>
      </c>
      <c r="L31" s="185">
        <v>1</v>
      </c>
      <c r="M31" s="185">
        <v>24</v>
      </c>
    </row>
    <row r="32" spans="1:13" ht="15.95" customHeight="1" x14ac:dyDescent="0.15">
      <c r="A32" s="185">
        <v>1</v>
      </c>
      <c r="B32" s="185">
        <v>25</v>
      </c>
      <c r="C32" s="684"/>
      <c r="D32" s="466"/>
      <c r="E32" s="410" t="s">
        <v>704</v>
      </c>
      <c r="F32" s="228" t="s">
        <v>281</v>
      </c>
      <c r="G32" s="226">
        <v>1788</v>
      </c>
      <c r="H32" s="226">
        <v>50</v>
      </c>
      <c r="I32" s="226">
        <v>450</v>
      </c>
      <c r="J32" s="226">
        <v>20</v>
      </c>
      <c r="K32" s="227">
        <f t="shared" si="0"/>
        <v>2308</v>
      </c>
      <c r="L32" s="185">
        <v>1</v>
      </c>
      <c r="M32" s="185">
        <v>25</v>
      </c>
    </row>
    <row r="33" spans="1:13" ht="15.95" customHeight="1" x14ac:dyDescent="0.15">
      <c r="A33" s="185">
        <v>1</v>
      </c>
      <c r="B33" s="185">
        <v>26</v>
      </c>
      <c r="C33" s="678" t="s">
        <v>109</v>
      </c>
      <c r="D33" s="679"/>
      <c r="E33" s="679"/>
      <c r="F33" s="228" t="s">
        <v>281</v>
      </c>
      <c r="G33" s="226">
        <v>578181</v>
      </c>
      <c r="H33" s="226">
        <v>66848</v>
      </c>
      <c r="I33" s="226">
        <v>108841</v>
      </c>
      <c r="J33" s="226">
        <v>77997</v>
      </c>
      <c r="K33" s="227">
        <f t="shared" si="0"/>
        <v>831867</v>
      </c>
      <c r="L33" s="185">
        <v>1</v>
      </c>
      <c r="M33" s="185">
        <v>26</v>
      </c>
    </row>
    <row r="34" spans="1:13" ht="15.95" customHeight="1" x14ac:dyDescent="0.15">
      <c r="A34" s="185">
        <v>1</v>
      </c>
      <c r="B34" s="185">
        <v>27</v>
      </c>
      <c r="C34" s="678" t="s">
        <v>110</v>
      </c>
      <c r="D34" s="679"/>
      <c r="E34" s="679"/>
      <c r="F34" s="228" t="s">
        <v>281</v>
      </c>
      <c r="G34" s="226">
        <v>133133</v>
      </c>
      <c r="H34" s="226">
        <v>17211</v>
      </c>
      <c r="I34" s="226">
        <v>22163</v>
      </c>
      <c r="J34" s="226">
        <v>15063</v>
      </c>
      <c r="K34" s="227">
        <f t="shared" si="0"/>
        <v>187570</v>
      </c>
      <c r="L34" s="185">
        <v>1</v>
      </c>
      <c r="M34" s="185">
        <v>27</v>
      </c>
    </row>
    <row r="35" spans="1:13" ht="15.95" customHeight="1" x14ac:dyDescent="0.15">
      <c r="A35" s="185">
        <v>1</v>
      </c>
      <c r="B35" s="185">
        <v>28</v>
      </c>
      <c r="C35" s="678" t="s">
        <v>111</v>
      </c>
      <c r="D35" s="679"/>
      <c r="E35" s="679"/>
      <c r="F35" s="228" t="s">
        <v>281</v>
      </c>
      <c r="G35" s="226"/>
      <c r="H35" s="226"/>
      <c r="I35" s="226"/>
      <c r="J35" s="226"/>
      <c r="K35" s="227">
        <f t="shared" si="0"/>
        <v>0</v>
      </c>
      <c r="L35" s="185">
        <v>1</v>
      </c>
      <c r="M35" s="185">
        <v>28</v>
      </c>
    </row>
    <row r="36" spans="1:13" ht="15.95" customHeight="1" x14ac:dyDescent="0.15">
      <c r="A36" s="185">
        <v>1</v>
      </c>
      <c r="B36" s="185">
        <v>29</v>
      </c>
      <c r="C36" s="678" t="s">
        <v>112</v>
      </c>
      <c r="D36" s="679"/>
      <c r="E36" s="679"/>
      <c r="F36" s="228" t="s">
        <v>281</v>
      </c>
      <c r="G36" s="226"/>
      <c r="H36" s="226"/>
      <c r="I36" s="226"/>
      <c r="J36" s="226"/>
      <c r="K36" s="227">
        <f t="shared" si="0"/>
        <v>0</v>
      </c>
      <c r="L36" s="185">
        <v>1</v>
      </c>
      <c r="M36" s="185">
        <v>29</v>
      </c>
    </row>
    <row r="37" spans="1:13" ht="15.95" customHeight="1" x14ac:dyDescent="0.15">
      <c r="A37" s="185">
        <v>1</v>
      </c>
      <c r="B37" s="185">
        <v>30</v>
      </c>
      <c r="C37" s="678" t="s">
        <v>113</v>
      </c>
      <c r="D37" s="679"/>
      <c r="E37" s="679"/>
      <c r="F37" s="228" t="s">
        <v>281</v>
      </c>
      <c r="G37" s="226">
        <v>223100</v>
      </c>
      <c r="H37" s="226">
        <v>24900</v>
      </c>
      <c r="I37" s="226">
        <v>47400</v>
      </c>
      <c r="J37" s="226">
        <v>30300</v>
      </c>
      <c r="K37" s="227">
        <f t="shared" si="0"/>
        <v>325700</v>
      </c>
      <c r="L37" s="185">
        <v>1</v>
      </c>
      <c r="M37" s="185">
        <v>30</v>
      </c>
    </row>
    <row r="38" spans="1:13" ht="15.95" customHeight="1" x14ac:dyDescent="0.15">
      <c r="A38" s="185">
        <v>1</v>
      </c>
      <c r="B38" s="185">
        <v>31</v>
      </c>
      <c r="C38" s="678" t="s">
        <v>114</v>
      </c>
      <c r="D38" s="679"/>
      <c r="E38" s="679"/>
      <c r="F38" s="228" t="s">
        <v>281</v>
      </c>
      <c r="G38" s="226"/>
      <c r="H38" s="226"/>
      <c r="I38" s="226"/>
      <c r="J38" s="226"/>
      <c r="K38" s="227">
        <f t="shared" si="0"/>
        <v>0</v>
      </c>
      <c r="L38" s="185">
        <v>1</v>
      </c>
      <c r="M38" s="185">
        <v>31</v>
      </c>
    </row>
    <row r="39" spans="1:13" ht="15.95" customHeight="1" x14ac:dyDescent="0.15">
      <c r="A39" s="185">
        <v>1</v>
      </c>
      <c r="B39" s="185">
        <v>33</v>
      </c>
      <c r="C39" s="402" t="s">
        <v>632</v>
      </c>
      <c r="D39" s="456" t="s">
        <v>1403</v>
      </c>
      <c r="E39" s="683"/>
      <c r="F39" s="208" t="s">
        <v>281</v>
      </c>
      <c r="G39" s="226">
        <v>718595</v>
      </c>
      <c r="H39" s="226">
        <v>93250</v>
      </c>
      <c r="I39" s="226">
        <v>188812</v>
      </c>
      <c r="J39" s="226">
        <v>101554</v>
      </c>
      <c r="K39" s="227">
        <f t="shared" si="0"/>
        <v>1102211</v>
      </c>
      <c r="L39" s="185">
        <v>1</v>
      </c>
      <c r="M39" s="185">
        <v>33</v>
      </c>
    </row>
    <row r="40" spans="1:13" ht="15.95" customHeight="1" x14ac:dyDescent="0.15">
      <c r="A40" s="185">
        <v>1</v>
      </c>
      <c r="B40" s="185">
        <v>34</v>
      </c>
      <c r="C40" s="603" t="s">
        <v>631</v>
      </c>
      <c r="D40" s="680" t="s">
        <v>630</v>
      </c>
      <c r="E40" s="414" t="s">
        <v>713</v>
      </c>
      <c r="F40" s="208" t="s">
        <v>281</v>
      </c>
      <c r="G40" s="226">
        <v>45919</v>
      </c>
      <c r="H40" s="226">
        <v>3076</v>
      </c>
      <c r="I40" s="226">
        <v>6154</v>
      </c>
      <c r="J40" s="226">
        <v>2057</v>
      </c>
      <c r="K40" s="227">
        <f t="shared" si="0"/>
        <v>57206</v>
      </c>
      <c r="L40" s="185">
        <v>1</v>
      </c>
      <c r="M40" s="185">
        <v>34</v>
      </c>
    </row>
    <row r="41" spans="1:13" ht="15.95" customHeight="1" x14ac:dyDescent="0.15">
      <c r="A41" s="185">
        <v>1</v>
      </c>
      <c r="B41" s="185">
        <v>35</v>
      </c>
      <c r="C41" s="603"/>
      <c r="D41" s="681"/>
      <c r="E41" s="414" t="s">
        <v>1473</v>
      </c>
      <c r="F41" s="208" t="s">
        <v>281</v>
      </c>
      <c r="G41" s="226">
        <v>223100</v>
      </c>
      <c r="H41" s="226">
        <v>24900</v>
      </c>
      <c r="I41" s="226">
        <v>47400</v>
      </c>
      <c r="J41" s="226">
        <v>30300</v>
      </c>
      <c r="K41" s="227">
        <f t="shared" si="0"/>
        <v>325700</v>
      </c>
      <c r="L41" s="185">
        <v>1</v>
      </c>
      <c r="M41" s="185">
        <v>35</v>
      </c>
    </row>
    <row r="42" spans="1:13" ht="15.95" customHeight="1" x14ac:dyDescent="0.15">
      <c r="A42" s="185">
        <v>1</v>
      </c>
      <c r="B42" s="185">
        <v>36</v>
      </c>
      <c r="C42" s="603"/>
      <c r="D42" s="681"/>
      <c r="E42" s="414" t="s">
        <v>1474</v>
      </c>
      <c r="F42" s="208" t="s">
        <v>281</v>
      </c>
      <c r="G42" s="226">
        <v>52270</v>
      </c>
      <c r="H42" s="226">
        <v>0</v>
      </c>
      <c r="I42" s="226">
        <v>0</v>
      </c>
      <c r="J42" s="226">
        <v>0</v>
      </c>
      <c r="K42" s="227">
        <f t="shared" si="0"/>
        <v>52270</v>
      </c>
      <c r="L42" s="185">
        <v>1</v>
      </c>
      <c r="M42" s="185">
        <v>36</v>
      </c>
    </row>
    <row r="43" spans="1:13" ht="15.95" customHeight="1" x14ac:dyDescent="0.15">
      <c r="A43" s="185">
        <v>1</v>
      </c>
      <c r="B43" s="185">
        <v>37</v>
      </c>
      <c r="C43" s="603"/>
      <c r="D43" s="681"/>
      <c r="E43" s="414" t="s">
        <v>81</v>
      </c>
      <c r="F43" s="208" t="s">
        <v>281</v>
      </c>
      <c r="G43" s="226"/>
      <c r="H43" s="226"/>
      <c r="I43" s="226"/>
      <c r="J43" s="226"/>
      <c r="K43" s="227">
        <f t="shared" si="0"/>
        <v>0</v>
      </c>
      <c r="L43" s="185">
        <v>1</v>
      </c>
      <c r="M43" s="185">
        <v>37</v>
      </c>
    </row>
    <row r="44" spans="1:13" ht="15.95" customHeight="1" x14ac:dyDescent="0.15">
      <c r="A44" s="185">
        <v>1</v>
      </c>
      <c r="B44" s="185">
        <v>38</v>
      </c>
      <c r="C44" s="603"/>
      <c r="D44" s="681"/>
      <c r="E44" s="414" t="s">
        <v>711</v>
      </c>
      <c r="F44" s="208" t="s">
        <v>281</v>
      </c>
      <c r="G44" s="226">
        <v>61</v>
      </c>
      <c r="H44" s="226">
        <v>1082</v>
      </c>
      <c r="I44" s="226">
        <v>2370</v>
      </c>
      <c r="J44" s="226">
        <v>517</v>
      </c>
      <c r="K44" s="227">
        <f t="shared" si="0"/>
        <v>4030</v>
      </c>
      <c r="L44" s="185">
        <v>1</v>
      </c>
      <c r="M44" s="185">
        <v>38</v>
      </c>
    </row>
    <row r="45" spans="1:13" ht="15.95" customHeight="1" x14ac:dyDescent="0.15">
      <c r="A45" s="185">
        <v>1</v>
      </c>
      <c r="B45" s="185">
        <v>39</v>
      </c>
      <c r="C45" s="603"/>
      <c r="D45" s="681"/>
      <c r="E45" s="414" t="s">
        <v>4</v>
      </c>
      <c r="F45" s="208" t="s">
        <v>281</v>
      </c>
      <c r="G45" s="226"/>
      <c r="H45" s="226"/>
      <c r="I45" s="226"/>
      <c r="J45" s="226"/>
      <c r="K45" s="227">
        <f t="shared" si="0"/>
        <v>0</v>
      </c>
      <c r="L45" s="185">
        <v>1</v>
      </c>
      <c r="M45" s="185">
        <v>39</v>
      </c>
    </row>
    <row r="46" spans="1:13" ht="15.95" customHeight="1" x14ac:dyDescent="0.15">
      <c r="A46" s="185">
        <v>1</v>
      </c>
      <c r="B46" s="185">
        <v>40</v>
      </c>
      <c r="C46" s="603"/>
      <c r="D46" s="682"/>
      <c r="E46" s="414" t="s">
        <v>1475</v>
      </c>
      <c r="F46" s="208" t="s">
        <v>281</v>
      </c>
      <c r="G46" s="226"/>
      <c r="H46" s="226"/>
      <c r="I46" s="226"/>
      <c r="J46" s="226"/>
      <c r="K46" s="227">
        <f t="shared" si="0"/>
        <v>0</v>
      </c>
      <c r="L46" s="185">
        <v>1</v>
      </c>
      <c r="M46" s="185">
        <v>40</v>
      </c>
    </row>
    <row r="47" spans="1:13" ht="15.95" customHeight="1" x14ac:dyDescent="0.15">
      <c r="A47" s="185">
        <v>1</v>
      </c>
      <c r="B47" s="185">
        <v>41</v>
      </c>
      <c r="C47" s="603"/>
      <c r="D47" s="456" t="s">
        <v>1404</v>
      </c>
      <c r="E47" s="683"/>
      <c r="F47" s="208" t="s">
        <v>281</v>
      </c>
      <c r="G47" s="226">
        <v>140810</v>
      </c>
      <c r="H47" s="226">
        <v>18359</v>
      </c>
      <c r="I47" s="226">
        <v>29695</v>
      </c>
      <c r="J47" s="226">
        <v>16805</v>
      </c>
      <c r="K47" s="227">
        <f t="shared" si="0"/>
        <v>205669</v>
      </c>
      <c r="L47" s="185">
        <v>1</v>
      </c>
      <c r="M47" s="185">
        <v>41</v>
      </c>
    </row>
    <row r="48" spans="1:13" ht="15.95" customHeight="1" x14ac:dyDescent="0.15">
      <c r="A48" s="185">
        <v>1</v>
      </c>
      <c r="B48" s="185">
        <v>42</v>
      </c>
      <c r="C48" s="603"/>
      <c r="D48" s="473" t="s">
        <v>629</v>
      </c>
      <c r="E48" s="407" t="s">
        <v>713</v>
      </c>
      <c r="F48" s="208" t="s">
        <v>281</v>
      </c>
      <c r="G48" s="226">
        <v>3288</v>
      </c>
      <c r="H48" s="226">
        <v>451</v>
      </c>
      <c r="I48" s="226">
        <v>876</v>
      </c>
      <c r="J48" s="226">
        <v>578</v>
      </c>
      <c r="K48" s="227">
        <f t="shared" si="0"/>
        <v>5193</v>
      </c>
      <c r="L48" s="185">
        <v>1</v>
      </c>
      <c r="M48" s="185">
        <v>42</v>
      </c>
    </row>
    <row r="49" spans="1:13" ht="15.95" customHeight="1" x14ac:dyDescent="0.15">
      <c r="A49" s="185">
        <v>1</v>
      </c>
      <c r="B49" s="185">
        <v>43</v>
      </c>
      <c r="C49" s="603"/>
      <c r="D49" s="474"/>
      <c r="E49" s="407" t="s">
        <v>1473</v>
      </c>
      <c r="F49" s="208" t="s">
        <v>281</v>
      </c>
      <c r="G49" s="226"/>
      <c r="H49" s="226"/>
      <c r="I49" s="226"/>
      <c r="J49" s="226"/>
      <c r="K49" s="227">
        <f t="shared" si="0"/>
        <v>0</v>
      </c>
      <c r="L49" s="185">
        <v>1</v>
      </c>
      <c r="M49" s="185">
        <v>43</v>
      </c>
    </row>
    <row r="50" spans="1:13" ht="15.95" customHeight="1" x14ac:dyDescent="0.15">
      <c r="A50" s="185">
        <v>1</v>
      </c>
      <c r="B50" s="185">
        <v>44</v>
      </c>
      <c r="C50" s="603"/>
      <c r="D50" s="474"/>
      <c r="E50" s="407" t="s">
        <v>1474</v>
      </c>
      <c r="F50" s="208" t="s">
        <v>281</v>
      </c>
      <c r="G50" s="226"/>
      <c r="H50" s="226"/>
      <c r="I50" s="226"/>
      <c r="J50" s="226"/>
      <c r="K50" s="227">
        <f t="shared" si="0"/>
        <v>0</v>
      </c>
      <c r="L50" s="185">
        <v>1</v>
      </c>
      <c r="M50" s="185">
        <v>44</v>
      </c>
    </row>
    <row r="51" spans="1:13" s="425" customFormat="1" ht="15.95" customHeight="1" x14ac:dyDescent="0.15">
      <c r="A51" s="185">
        <v>1</v>
      </c>
      <c r="B51" s="185">
        <v>45</v>
      </c>
      <c r="C51" s="603"/>
      <c r="D51" s="474"/>
      <c r="E51" s="407" t="s">
        <v>711</v>
      </c>
      <c r="F51" s="208" t="s">
        <v>281</v>
      </c>
      <c r="G51" s="226">
        <v>5</v>
      </c>
      <c r="H51" s="226">
        <v>83</v>
      </c>
      <c r="I51" s="226">
        <v>128</v>
      </c>
      <c r="J51" s="226">
        <v>41</v>
      </c>
      <c r="K51" s="227">
        <f t="shared" si="0"/>
        <v>257</v>
      </c>
      <c r="L51" s="185">
        <v>1</v>
      </c>
      <c r="M51" s="185">
        <v>45</v>
      </c>
    </row>
    <row r="52" spans="1:13" ht="15.95" customHeight="1" x14ac:dyDescent="0.15">
      <c r="A52" s="185">
        <v>1</v>
      </c>
      <c r="B52" s="185">
        <v>46</v>
      </c>
      <c r="C52" s="229"/>
      <c r="D52" s="475"/>
      <c r="E52" s="414" t="s">
        <v>706</v>
      </c>
      <c r="F52" s="230" t="s">
        <v>281</v>
      </c>
      <c r="G52" s="226"/>
      <c r="H52" s="226"/>
      <c r="I52" s="226"/>
      <c r="J52" s="226"/>
      <c r="K52" s="227">
        <f t="shared" si="0"/>
        <v>0</v>
      </c>
      <c r="L52" s="185">
        <v>1</v>
      </c>
      <c r="M52" s="185">
        <v>46</v>
      </c>
    </row>
    <row r="53" spans="1:13" ht="15.95" customHeight="1" x14ac:dyDescent="0.15">
      <c r="A53" s="185">
        <v>1</v>
      </c>
      <c r="B53" s="185">
        <v>49</v>
      </c>
      <c r="C53" s="403" t="s">
        <v>1476</v>
      </c>
      <c r="D53" s="231"/>
      <c r="E53" s="415" t="s">
        <v>1477</v>
      </c>
      <c r="F53" s="230" t="s">
        <v>281</v>
      </c>
      <c r="G53" s="226">
        <v>0</v>
      </c>
      <c r="H53" s="226">
        <v>4838</v>
      </c>
      <c r="I53" s="226">
        <v>0</v>
      </c>
      <c r="J53" s="226">
        <v>0</v>
      </c>
      <c r="K53" s="227">
        <f t="shared" si="0"/>
        <v>4838</v>
      </c>
      <c r="L53" s="185">
        <v>1</v>
      </c>
      <c r="M53" s="185">
        <v>49</v>
      </c>
    </row>
    <row r="54" spans="1:13" ht="15.95" customHeight="1" x14ac:dyDescent="0.15">
      <c r="A54" s="185">
        <v>1</v>
      </c>
      <c r="B54" s="185">
        <v>50</v>
      </c>
      <c r="C54" s="525" t="s">
        <v>804</v>
      </c>
      <c r="D54" s="455"/>
      <c r="E54" s="415" t="s">
        <v>1478</v>
      </c>
      <c r="F54" s="230" t="s">
        <v>281</v>
      </c>
      <c r="G54" s="226">
        <v>0</v>
      </c>
      <c r="H54" s="226">
        <v>756</v>
      </c>
      <c r="I54" s="226">
        <v>0</v>
      </c>
      <c r="J54" s="226">
        <v>0</v>
      </c>
      <c r="K54" s="227">
        <f t="shared" si="0"/>
        <v>756</v>
      </c>
      <c r="L54" s="185">
        <v>1</v>
      </c>
      <c r="M54" s="185">
        <v>50</v>
      </c>
    </row>
    <row r="55" spans="1:13" ht="15.95" customHeight="1" x14ac:dyDescent="0.15">
      <c r="F55" s="233"/>
      <c r="M55" s="185"/>
    </row>
    <row r="56" spans="1:13" ht="15.95" customHeight="1" x14ac:dyDescent="0.15">
      <c r="F56" s="233"/>
      <c r="M56" s="185"/>
    </row>
    <row r="57" spans="1:13" ht="15.95" customHeight="1" x14ac:dyDescent="0.15">
      <c r="B57" s="234">
        <v>101</v>
      </c>
      <c r="C57" s="676" t="s">
        <v>283</v>
      </c>
      <c r="D57" s="677"/>
      <c r="E57" s="677"/>
      <c r="F57" s="230"/>
      <c r="G57" s="235" t="str">
        <f>'10表'!I9</f>
        <v xml:space="preserve">H 10.04.01 </v>
      </c>
      <c r="H57" s="235" t="str">
        <f>'10表'!J9</f>
        <v xml:space="preserve">H 10.04.01 </v>
      </c>
      <c r="I57" s="235" t="str">
        <f>'10表'!K9</f>
        <v xml:space="preserve">H 02.10.01 </v>
      </c>
      <c r="J57" s="235" t="str">
        <f>'10表'!L9</f>
        <v xml:space="preserve">H 10.04.01 </v>
      </c>
      <c r="K57" s="235"/>
      <c r="M57" s="387">
        <v>101</v>
      </c>
    </row>
    <row r="58" spans="1:13" ht="15.95" customHeight="1" x14ac:dyDescent="0.15">
      <c r="B58" s="234">
        <v>102</v>
      </c>
      <c r="C58" s="676" t="s">
        <v>320</v>
      </c>
      <c r="D58" s="677"/>
      <c r="E58" s="677"/>
      <c r="F58" s="230" t="s">
        <v>1508</v>
      </c>
      <c r="G58" s="227">
        <f>'10表'!I57</f>
        <v>1473186</v>
      </c>
      <c r="H58" s="227">
        <f>'10表'!J57</f>
        <v>229478</v>
      </c>
      <c r="I58" s="227">
        <f>'10表'!K57</f>
        <v>466473</v>
      </c>
      <c r="J58" s="227">
        <f>'10表'!L57</f>
        <v>258830</v>
      </c>
      <c r="K58" s="227">
        <f>'10表'!M57</f>
        <v>2427967</v>
      </c>
      <c r="M58" s="387">
        <v>102</v>
      </c>
    </row>
    <row r="59" spans="1:13" ht="15.95" customHeight="1" x14ac:dyDescent="0.15">
      <c r="B59" s="234">
        <v>103</v>
      </c>
      <c r="C59" s="676" t="s">
        <v>714</v>
      </c>
      <c r="D59" s="677"/>
      <c r="E59" s="677"/>
      <c r="F59" s="208" t="s">
        <v>234</v>
      </c>
      <c r="G59" s="227">
        <f>'26表の1'!J10</f>
        <v>225462</v>
      </c>
      <c r="H59" s="227">
        <f>'26表の1'!K10</f>
        <v>47661</v>
      </c>
      <c r="I59" s="227">
        <f>'26表の1'!L10</f>
        <v>79148</v>
      </c>
      <c r="J59" s="227">
        <f>'26表の1'!M10</f>
        <v>44150</v>
      </c>
      <c r="K59" s="227">
        <f>'26表の1'!N10</f>
        <v>396421</v>
      </c>
      <c r="M59" s="387">
        <v>103</v>
      </c>
    </row>
    <row r="60" spans="1:13" ht="15.95" customHeight="1" x14ac:dyDescent="0.15">
      <c r="B60" s="234">
        <v>104</v>
      </c>
      <c r="C60" s="676" t="s">
        <v>715</v>
      </c>
      <c r="D60" s="677"/>
      <c r="E60" s="677"/>
      <c r="F60" s="208" t="s">
        <v>234</v>
      </c>
      <c r="G60" s="227">
        <f>G61+G62</f>
        <v>227088</v>
      </c>
      <c r="H60" s="227">
        <f t="shared" ref="H60:J60" si="1">H61+H62</f>
        <v>52704</v>
      </c>
      <c r="I60" s="227">
        <f t="shared" si="1"/>
        <v>88548</v>
      </c>
      <c r="J60" s="227">
        <f t="shared" si="1"/>
        <v>73897</v>
      </c>
      <c r="K60" s="227">
        <f t="shared" ref="K60" si="2">SUM(K61:K62)</f>
        <v>442237</v>
      </c>
      <c r="M60" s="387">
        <v>104</v>
      </c>
    </row>
    <row r="61" spans="1:13" s="425" customFormat="1" ht="15.95" customHeight="1" x14ac:dyDescent="0.15">
      <c r="A61" s="224"/>
      <c r="B61" s="234">
        <v>105</v>
      </c>
      <c r="C61" s="200" t="s">
        <v>3</v>
      </c>
      <c r="D61" s="498" t="s">
        <v>716</v>
      </c>
      <c r="E61" s="450"/>
      <c r="F61" s="208" t="s">
        <v>234</v>
      </c>
      <c r="G61" s="227">
        <f>'32表'!G51</f>
        <v>227088</v>
      </c>
      <c r="H61" s="227">
        <f>'32表'!H51</f>
        <v>52704</v>
      </c>
      <c r="I61" s="227">
        <f>'32表'!I51</f>
        <v>68798</v>
      </c>
      <c r="J61" s="227">
        <f>'32表'!J51</f>
        <v>73897</v>
      </c>
      <c r="K61" s="227">
        <f>'32表'!K51</f>
        <v>422487</v>
      </c>
      <c r="L61" s="224"/>
      <c r="M61" s="387">
        <v>105</v>
      </c>
    </row>
    <row r="62" spans="1:13" ht="15.95" customHeight="1" x14ac:dyDescent="0.15">
      <c r="B62" s="234">
        <v>106</v>
      </c>
      <c r="C62" s="202" t="s">
        <v>2</v>
      </c>
      <c r="D62" s="498" t="s">
        <v>220</v>
      </c>
      <c r="E62" s="450"/>
      <c r="F62" s="208" t="s">
        <v>234</v>
      </c>
      <c r="G62" s="227">
        <f>'32表'!G74</f>
        <v>0</v>
      </c>
      <c r="H62" s="227">
        <f>'32表'!H74</f>
        <v>0</v>
      </c>
      <c r="I62" s="227">
        <f>'32表'!I74</f>
        <v>19750</v>
      </c>
      <c r="J62" s="227">
        <f>'32表'!J74</f>
        <v>0</v>
      </c>
      <c r="K62" s="227">
        <f>'32表'!K74</f>
        <v>19750</v>
      </c>
      <c r="M62" s="387">
        <v>106</v>
      </c>
    </row>
    <row r="63" spans="1:13" s="180" customFormat="1" ht="15.95" customHeight="1" x14ac:dyDescent="0.15">
      <c r="A63" s="224"/>
      <c r="B63" s="234">
        <v>107</v>
      </c>
      <c r="C63" s="676" t="s">
        <v>105</v>
      </c>
      <c r="D63" s="677"/>
      <c r="E63" s="677"/>
      <c r="F63" s="417" t="s">
        <v>1509</v>
      </c>
      <c r="G63" s="236">
        <f t="shared" ref="G63:K63" si="3">IF(G58=0,0,G59/G58*1000)</f>
        <v>153.04381116844718</v>
      </c>
      <c r="H63" s="236">
        <f t="shared" si="3"/>
        <v>207.69311219376149</v>
      </c>
      <c r="I63" s="236">
        <f t="shared" si="3"/>
        <v>169.67327155055062</v>
      </c>
      <c r="J63" s="236">
        <f t="shared" si="3"/>
        <v>170.57528107251866</v>
      </c>
      <c r="K63" s="236">
        <f t="shared" si="3"/>
        <v>163.27281219225799</v>
      </c>
      <c r="L63" s="224"/>
      <c r="M63" s="387">
        <v>107</v>
      </c>
    </row>
    <row r="64" spans="1:13" ht="15.95" customHeight="1" x14ac:dyDescent="0.15">
      <c r="B64" s="234">
        <v>108</v>
      </c>
      <c r="C64" s="676" t="s">
        <v>303</v>
      </c>
      <c r="D64" s="677"/>
      <c r="E64" s="677"/>
      <c r="F64" s="417" t="s">
        <v>1509</v>
      </c>
      <c r="G64" s="236">
        <f t="shared" ref="G64:K64" si="4">IF(G58=0,0,G60/G58*1000)</f>
        <v>154.14754145097768</v>
      </c>
      <c r="H64" s="236">
        <f t="shared" si="4"/>
        <v>229.66907503115766</v>
      </c>
      <c r="I64" s="236">
        <f t="shared" si="4"/>
        <v>189.82449144966591</v>
      </c>
      <c r="J64" s="236">
        <f t="shared" si="4"/>
        <v>285.50399876366725</v>
      </c>
      <c r="K64" s="236">
        <f t="shared" si="4"/>
        <v>182.14292039389332</v>
      </c>
      <c r="M64" s="387">
        <v>108</v>
      </c>
    </row>
    <row r="65" spans="1:13" ht="15.95" customHeight="1" x14ac:dyDescent="0.15">
      <c r="B65" s="234">
        <v>109</v>
      </c>
      <c r="C65" s="676" t="s">
        <v>304</v>
      </c>
      <c r="D65" s="677"/>
      <c r="E65" s="677"/>
      <c r="F65" s="417" t="s">
        <v>805</v>
      </c>
      <c r="G65" s="236">
        <f t="shared" ref="G65:K65" si="5">IF(G64=0,0,G63/G64*100)</f>
        <v>99.283978017332501</v>
      </c>
      <c r="H65" s="236">
        <f t="shared" si="5"/>
        <v>90.431466302367951</v>
      </c>
      <c r="I65" s="236">
        <f t="shared" si="5"/>
        <v>89.384288747346062</v>
      </c>
      <c r="J65" s="236">
        <f t="shared" si="5"/>
        <v>59.745321190305432</v>
      </c>
      <c r="K65" s="236">
        <f t="shared" si="5"/>
        <v>89.639944192819698</v>
      </c>
      <c r="M65" s="387">
        <v>109</v>
      </c>
    </row>
    <row r="66" spans="1:13" ht="15.95" customHeight="1" x14ac:dyDescent="0.15">
      <c r="A66" s="180"/>
      <c r="B66" s="234">
        <v>110</v>
      </c>
      <c r="C66" s="676" t="s">
        <v>305</v>
      </c>
      <c r="D66" s="677"/>
      <c r="E66" s="677"/>
      <c r="F66" s="417" t="s">
        <v>805</v>
      </c>
      <c r="G66" s="236">
        <f>IF('10表'!I13=0,0,'10表'!I17/'10表'!I13*100)</f>
        <v>68.824765253183557</v>
      </c>
      <c r="H66" s="236">
        <f>IF('10表'!J13=0,0,'10表'!J17/'10表'!J13*100)</f>
        <v>73.799494524010115</v>
      </c>
      <c r="I66" s="236">
        <f>IF('10表'!K13=0,0,'10表'!K17/'10表'!K13*100)</f>
        <v>98.698918819864389</v>
      </c>
      <c r="J66" s="236">
        <f>IF('10表'!L13=0,0,'10表'!L17/'10表'!L13*100)</f>
        <v>20.294021916024736</v>
      </c>
      <c r="K66" s="236">
        <f>IF('10表'!M13=0,0,'10表'!M17/'10表'!M13*100)</f>
        <v>55.199953812401368</v>
      </c>
      <c r="M66" s="387">
        <v>110</v>
      </c>
    </row>
    <row r="67" spans="1:13" ht="15.95" customHeight="1" x14ac:dyDescent="0.15">
      <c r="B67" s="234">
        <v>111</v>
      </c>
      <c r="C67" s="676" t="s">
        <v>306</v>
      </c>
      <c r="D67" s="677"/>
      <c r="E67" s="677"/>
      <c r="F67" s="417" t="s">
        <v>104</v>
      </c>
      <c r="G67" s="236">
        <f>IF('10表'!I17=0,0,'10表'!I18/'10表'!I17*100)</f>
        <v>92.530525791178661</v>
      </c>
      <c r="H67" s="236">
        <f>IF('10表'!J17=0,0,'10表'!J18/'10表'!J17*100)</f>
        <v>77.882420091324207</v>
      </c>
      <c r="I67" s="236">
        <f>IF('10表'!K17=0,0,'10表'!K18/'10表'!K17*100)</f>
        <v>92.424805050129962</v>
      </c>
      <c r="J67" s="236">
        <f>IF('10表'!L17=0,0,'10表'!L18/'10表'!L17*100)</f>
        <v>65.7043571237637</v>
      </c>
      <c r="K67" s="236">
        <f>IF('10表'!M17=0,0,'10表'!M18/'10表'!M17*100)</f>
        <v>87.222396541505418</v>
      </c>
      <c r="M67" s="387">
        <v>111</v>
      </c>
    </row>
    <row r="68" spans="1:13" ht="15.95" customHeight="1" x14ac:dyDescent="0.15">
      <c r="B68" s="234">
        <v>112</v>
      </c>
      <c r="C68" s="676" t="s">
        <v>1456</v>
      </c>
      <c r="D68" s="677"/>
      <c r="E68" s="677"/>
      <c r="F68" s="417" t="s">
        <v>1457</v>
      </c>
      <c r="G68" s="236">
        <f>ROUND('10表'!I57*100/'10表'!I55,2)</f>
        <v>94.87</v>
      </c>
      <c r="H68" s="236">
        <f>ROUND('10表'!J57*100/'10表'!J55,2)</f>
        <v>89.3</v>
      </c>
      <c r="I68" s="236">
        <f>ROUND('10表'!K57*100/'10表'!K55,2)</f>
        <v>84.1</v>
      </c>
      <c r="J68" s="236">
        <f>ROUND('10表'!L57*100/'10表'!L55,2)</f>
        <v>86.15</v>
      </c>
      <c r="K68" s="236">
        <f>ROUND('10表'!M57*100/'10表'!M55,2)</f>
        <v>91.11</v>
      </c>
      <c r="L68" s="237"/>
      <c r="M68" s="387">
        <v>112</v>
      </c>
    </row>
    <row r="69" spans="1:13" ht="15.95" customHeight="1" x14ac:dyDescent="0.15">
      <c r="A69" s="180"/>
      <c r="B69" s="234">
        <v>113</v>
      </c>
      <c r="C69" s="676" t="s">
        <v>1458</v>
      </c>
      <c r="D69" s="677"/>
      <c r="E69" s="677"/>
      <c r="F69" s="417" t="s">
        <v>1457</v>
      </c>
      <c r="G69" s="236">
        <f>ROUND('26表の1'!J8*100/('26表の1'!J19+'26表の1'!J55),2)</f>
        <v>70.64</v>
      </c>
      <c r="H69" s="236">
        <f>ROUND('26表の1'!K8*100/('26表の1'!K19+'26表の1'!K55),2)</f>
        <v>74.25</v>
      </c>
      <c r="I69" s="236">
        <f>ROUND('26表の1'!L8*100/('26表の1'!L19+'26表の1'!L55),2)</f>
        <v>69.38</v>
      </c>
      <c r="J69" s="236">
        <f>ROUND('26表の1'!M8*100/('26表の1'!M19+'26表の1'!M55),2)</f>
        <v>77.62</v>
      </c>
      <c r="K69" s="236">
        <f>ROUND('26表の1'!N8*100/('26表の1'!N19+'26表の1'!N55),2)</f>
        <v>71.56</v>
      </c>
      <c r="L69" s="237"/>
      <c r="M69" s="387">
        <v>113</v>
      </c>
    </row>
    <row r="70" spans="1:13" ht="15.95" customHeight="1" x14ac:dyDescent="0.15">
      <c r="B70" s="234">
        <v>114</v>
      </c>
      <c r="C70" s="676" t="s">
        <v>1459</v>
      </c>
      <c r="D70" s="677"/>
      <c r="E70" s="677"/>
      <c r="F70" s="417" t="s">
        <v>1457</v>
      </c>
      <c r="G70" s="236">
        <f>IF('10表'!I49=0,0,ROUND('10表'!I53*100/'10表'!I49,2))</f>
        <v>59.51</v>
      </c>
      <c r="H70" s="236">
        <f>IF('10表'!J49=0,0,ROUND('10表'!J53*100/'10表'!J49,2))</f>
        <v>0</v>
      </c>
      <c r="I70" s="236">
        <f>IF('10表'!K49=0,0,ROUND('10表'!K53*100/'10表'!K49,2))</f>
        <v>0</v>
      </c>
      <c r="J70" s="236">
        <f>IF('10表'!L49=0,0,ROUND('10表'!L53*100/'10表'!L49,2))</f>
        <v>0</v>
      </c>
      <c r="K70" s="236">
        <f>IF('10表'!M49=0,0,ROUND('10表'!M53*100/'10表'!M49,2))</f>
        <v>59.51</v>
      </c>
      <c r="L70" s="237"/>
      <c r="M70" s="387">
        <v>114</v>
      </c>
    </row>
  </sheetData>
  <mergeCells count="33">
    <mergeCell ref="D61:E61"/>
    <mergeCell ref="D62:E62"/>
    <mergeCell ref="C63:E63"/>
    <mergeCell ref="D8:E8"/>
    <mergeCell ref="D22:E22"/>
    <mergeCell ref="C23:C32"/>
    <mergeCell ref="D23:D32"/>
    <mergeCell ref="D9:D21"/>
    <mergeCell ref="C60:E60"/>
    <mergeCell ref="D39:E39"/>
    <mergeCell ref="C9:C20"/>
    <mergeCell ref="C64:E64"/>
    <mergeCell ref="C65:E65"/>
    <mergeCell ref="C59:E59"/>
    <mergeCell ref="C66:E66"/>
    <mergeCell ref="C68:E68"/>
    <mergeCell ref="C69:E69"/>
    <mergeCell ref="C70:E70"/>
    <mergeCell ref="C67:E67"/>
    <mergeCell ref="C57:E57"/>
    <mergeCell ref="C58:E58"/>
    <mergeCell ref="C33:E33"/>
    <mergeCell ref="C34:E34"/>
    <mergeCell ref="C35:E35"/>
    <mergeCell ref="C38:E38"/>
    <mergeCell ref="C54:D54"/>
    <mergeCell ref="D1:E1"/>
    <mergeCell ref="D40:D46"/>
    <mergeCell ref="D48:D52"/>
    <mergeCell ref="D47:E47"/>
    <mergeCell ref="C36:E36"/>
    <mergeCell ref="C37:E37"/>
    <mergeCell ref="C40:C51"/>
  </mergeCells>
  <phoneticPr fontId="2"/>
  <pageMargins left="0.78740157480314965" right="0.78740157480314965" top="0.78740157480314965" bottom="0.39370078740157483" header="0.19685039370078741" footer="0.19685039370078741"/>
  <pageSetup paperSize="9" scale="74" fitToWidth="0" pageOrder="overThenDown"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10表</vt:lpstr>
      <vt:lpstr>26表の1</vt:lpstr>
      <vt:lpstr>26表の2</vt:lpstr>
      <vt:lpstr>21表</vt:lpstr>
      <vt:lpstr>24表</vt:lpstr>
      <vt:lpstr>32表</vt:lpstr>
      <vt:lpstr>33表</vt:lpstr>
      <vt:lpstr>40表</vt:lpstr>
      <vt:lpstr>52表の１</vt:lpstr>
      <vt:lpstr>52表の２</vt:lpstr>
      <vt:lpstr>入力シート</vt:lpstr>
      <vt:lpstr>'10表'!Print_Area</vt:lpstr>
      <vt:lpstr>'21表'!Print_Area</vt:lpstr>
      <vt:lpstr>'24表'!Print_Area</vt:lpstr>
      <vt:lpstr>'26表の1'!Print_Area</vt:lpstr>
      <vt:lpstr>'26表の2'!Print_Area</vt:lpstr>
      <vt:lpstr>'32表'!Print_Area</vt:lpstr>
      <vt:lpstr>'33表'!Print_Area</vt:lpstr>
      <vt:lpstr>'40表'!Print_Area</vt:lpstr>
      <vt:lpstr>'52表の１'!Print_Area</vt:lpstr>
      <vt:lpstr>'52表の２'!Print_Area</vt:lpstr>
    </vt:vector>
  </TitlesOfParts>
  <Company>秋田県庁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三浦　真幸</cp:lastModifiedBy>
  <cp:lastPrinted>2023-03-06T12:00:05Z</cp:lastPrinted>
  <dcterms:created xsi:type="dcterms:W3CDTF">2000-08-10T02:28:43Z</dcterms:created>
  <dcterms:modified xsi:type="dcterms:W3CDTF">2023-03-06T12:01:09Z</dcterms:modified>
</cp:coreProperties>
</file>