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12733\Desktop\いらないとこ消す\"/>
    </mc:Choice>
  </mc:AlternateContent>
  <xr:revisionPtr revIDLastSave="0" documentId="13_ncr:1_{F24A9DAF-6A74-4C6F-9F42-543DA6CDE510}" xr6:coauthVersionLast="47" xr6:coauthVersionMax="47" xr10:uidLastSave="{00000000-0000-0000-0000-000000000000}"/>
  <bookViews>
    <workbookView xWindow="-120" yWindow="-120" windowWidth="29040" windowHeight="15840" tabRatio="730" xr2:uid="{00000000-000D-0000-FFFF-FFFF00000000}"/>
  </bookViews>
  <sheets>
    <sheet name="17表・20表" sheetId="1" r:id="rId1"/>
    <sheet name="21表" sheetId="6" r:id="rId2"/>
    <sheet name="22表・23表の1" sheetId="7" r:id="rId3"/>
    <sheet name="23表の2・24表" sheetId="5" r:id="rId4"/>
    <sheet name="データ入力用" sheetId="8" state="hidden" r:id="rId5"/>
  </sheets>
  <definedNames>
    <definedName name="_xlnm.Print_Area" localSheetId="0">'17表・20表'!$A$1:$S$107</definedName>
    <definedName name="_xlnm.Print_Area" localSheetId="1">'21表'!$A$1:$Q$87</definedName>
    <definedName name="_xlnm.Print_Area" localSheetId="2">'22表・23表の1'!$A$1:$S$125</definedName>
    <definedName name="_xlnm.Print_Area" localSheetId="3">'23表の2・24表'!$A$1:$R$45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1" i="5" l="1"/>
  <c r="J42" i="5"/>
  <c r="J43" i="5"/>
  <c r="J40" i="5"/>
  <c r="J307" i="8"/>
  <c r="J306" i="8"/>
  <c r="J305" i="8"/>
  <c r="J304" i="8"/>
  <c r="J303" i="8"/>
  <c r="J36" i="5"/>
  <c r="I120" i="7"/>
  <c r="Q70" i="6"/>
  <c r="Q69" i="6"/>
  <c r="Q68" i="6"/>
  <c r="Q67" i="6"/>
  <c r="Q66" i="6"/>
  <c r="Q65" i="6"/>
  <c r="Q64" i="6"/>
  <c r="Q63" i="6"/>
  <c r="I63" i="6"/>
  <c r="Q62" i="6"/>
  <c r="I62" i="6"/>
  <c r="Q61" i="6"/>
  <c r="Q60" i="6"/>
  <c r="Q59" i="6"/>
  <c r="Q58" i="6"/>
  <c r="Q57" i="6"/>
  <c r="Q56" i="6"/>
  <c r="Q55" i="6"/>
  <c r="Q54" i="6"/>
  <c r="Q53" i="6"/>
  <c r="Q52" i="6"/>
  <c r="Q51" i="6"/>
  <c r="I51" i="6"/>
  <c r="Q50" i="6"/>
  <c r="I50" i="6"/>
  <c r="Q49" i="6"/>
  <c r="Q48" i="6"/>
  <c r="Q47" i="6"/>
  <c r="Q46" i="6"/>
  <c r="Q45" i="6"/>
  <c r="Q44" i="6"/>
  <c r="Q43" i="6"/>
  <c r="Q42" i="6"/>
  <c r="Q41" i="6"/>
  <c r="Q40" i="6"/>
  <c r="Q39" i="6"/>
  <c r="Q38" i="6"/>
  <c r="H38" i="6"/>
  <c r="Q37" i="6"/>
  <c r="H37" i="6"/>
  <c r="Q36" i="6"/>
  <c r="H36" i="6"/>
  <c r="Q35" i="6"/>
  <c r="H35" i="6"/>
  <c r="Q34" i="6"/>
  <c r="H34" i="6"/>
  <c r="Q33" i="6"/>
  <c r="Q32" i="6"/>
  <c r="Q31" i="6"/>
  <c r="Q30" i="6"/>
  <c r="Q29" i="6"/>
  <c r="Q28" i="6"/>
  <c r="Q27" i="6"/>
  <c r="Q26" i="6"/>
  <c r="Q25" i="6"/>
  <c r="Q24" i="6"/>
  <c r="Q87" i="6"/>
  <c r="Q84" i="6"/>
  <c r="Q82" i="6"/>
  <c r="Q80" i="6"/>
  <c r="Q78" i="6"/>
  <c r="Q76" i="6"/>
  <c r="Q74" i="6"/>
  <c r="Q72" i="6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1" i="1"/>
  <c r="I10" i="1"/>
  <c r="S107" i="1"/>
  <c r="Q71" i="6" l="1"/>
  <c r="Q73" i="6"/>
  <c r="Q75" i="6"/>
  <c r="Q77" i="6"/>
  <c r="Q79" i="6"/>
  <c r="Q81" i="6"/>
  <c r="Q83" i="6"/>
  <c r="Q85" i="6"/>
  <c r="I125" i="7"/>
  <c r="I119" i="7"/>
  <c r="I118" i="7"/>
  <c r="Q86" i="6"/>
  <c r="I124" i="7"/>
  <c r="S106" i="1"/>
  <c r="I116" i="7"/>
  <c r="I115" i="7"/>
  <c r="I117" i="7"/>
  <c r="I121" i="7"/>
  <c r="S105" i="1"/>
  <c r="I122" i="7"/>
  <c r="I1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M24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24表に該当があれば黒字</t>
        </r>
      </text>
    </comment>
  </commentList>
</comments>
</file>

<file path=xl/sharedStrings.xml><?xml version="1.0" encoding="utf-8"?>
<sst xmlns="http://schemas.openxmlformats.org/spreadsheetml/2006/main" count="1993" uniqueCount="700">
  <si>
    <t>現金及び預金</t>
  </si>
  <si>
    <t>１.</t>
  </si>
  <si>
    <t>３.</t>
  </si>
  <si>
    <t xml:space="preserve">施設名 </t>
    <rPh sb="0" eb="2">
      <t>シセツ</t>
    </rPh>
    <rPh sb="2" eb="3">
      <t>メイ</t>
    </rPh>
    <phoneticPr fontId="3"/>
  </si>
  <si>
    <t>償却資産</t>
  </si>
  <si>
    <t>う</t>
  </si>
  <si>
    <t>固定資産売却益</t>
  </si>
  <si>
    <t>本</t>
  </si>
  <si>
    <t>４.</t>
  </si>
  <si>
    <t>資料館</t>
    <rPh sb="0" eb="3">
      <t>シリョウカン</t>
    </rPh>
    <phoneticPr fontId="3"/>
  </si>
  <si>
    <t>５.</t>
  </si>
  <si>
    <t>(Ａ)－(Ｄ)</t>
  </si>
  <si>
    <t>(イ)</t>
  </si>
  <si>
    <t>建設改良費等以外経費企業債現在高</t>
    <rPh sb="0" eb="2">
      <t>ケンセツ</t>
    </rPh>
    <rPh sb="2" eb="4">
      <t>カイリョウ</t>
    </rPh>
    <rPh sb="4" eb="5">
      <t>ヒ</t>
    </rPh>
    <rPh sb="5" eb="6">
      <t>トウ</t>
    </rPh>
    <rPh sb="6" eb="8">
      <t>イガイ</t>
    </rPh>
    <rPh sb="8" eb="10">
      <t>ケイヒ</t>
    </rPh>
    <rPh sb="10" eb="13">
      <t>キギョウサイ</t>
    </rPh>
    <rPh sb="13" eb="15">
      <t>ゲンザイ</t>
    </rPh>
    <rPh sb="15" eb="16">
      <t>タカ</t>
    </rPh>
    <phoneticPr fontId="38"/>
  </si>
  <si>
    <t>ア繰出基準に基づく事由に係る上乗せ繰入</t>
  </si>
  <si>
    <t>うちリース資産減価償却累計額</t>
    <rPh sb="5" eb="7">
      <t>シサン</t>
    </rPh>
    <rPh sb="7" eb="9">
      <t>ゲンカ</t>
    </rPh>
    <rPh sb="9" eb="11">
      <t>ショウキャク</t>
    </rPh>
    <rPh sb="11" eb="14">
      <t>ルイケイガク</t>
    </rPh>
    <phoneticPr fontId="3"/>
  </si>
  <si>
    <t>当年度未処分利益剰余金</t>
  </si>
  <si>
    <t>２.</t>
  </si>
  <si>
    <t>差　　　額</t>
  </si>
  <si>
    <t>累積欠損金比率</t>
  </si>
  <si>
    <t>企業債取扱諸費</t>
  </si>
  <si>
    <t>７.</t>
  </si>
  <si>
    <t>６.</t>
  </si>
  <si>
    <t>減価償却費</t>
  </si>
  <si>
    <t>・消費税及び地方消費税に関する調</t>
  </si>
  <si>
    <t>８.</t>
  </si>
  <si>
    <t>　　　　　　　　　　　　　　　　　　　 団体名
項目</t>
    <rPh sb="24" eb="26">
      <t>コウモク</t>
    </rPh>
    <phoneticPr fontId="3"/>
  </si>
  <si>
    <t>その他営業外費用</t>
  </si>
  <si>
    <t>(１)</t>
  </si>
  <si>
    <t>(２)</t>
  </si>
  <si>
    <t>(Ａ)</t>
  </si>
  <si>
    <t>企業債現在高</t>
    <rPh sb="0" eb="2">
      <t>キギョウ</t>
    </rPh>
    <rPh sb="2" eb="3">
      <t>チホウサイ</t>
    </rPh>
    <rPh sb="3" eb="6">
      <t>ゲンザイダカ</t>
    </rPh>
    <phoneticPr fontId="3"/>
  </si>
  <si>
    <t>減価償却累計額</t>
  </si>
  <si>
    <t>総収支比率</t>
  </si>
  <si>
    <t>受託工事収益</t>
  </si>
  <si>
    <t>その他営業費用</t>
  </si>
  <si>
    <t>(Ｂ)</t>
  </si>
  <si>
    <t>営業費用</t>
  </si>
  <si>
    <t>負債合計</t>
  </si>
  <si>
    <t>内訳</t>
    <rPh sb="0" eb="2">
      <t>ウチワケ</t>
    </rPh>
    <phoneticPr fontId="38"/>
  </si>
  <si>
    <t>の　内　訳</t>
  </si>
  <si>
    <t>(％)</t>
  </si>
  <si>
    <t>(年)</t>
    <rPh sb="1" eb="2">
      <t>ネン</t>
    </rPh>
    <phoneticPr fontId="3"/>
  </si>
  <si>
    <t>市場公募債</t>
    <rPh sb="0" eb="2">
      <t>シジョウ</t>
    </rPh>
    <rPh sb="2" eb="4">
      <t>コウボ</t>
    </rPh>
    <rPh sb="4" eb="5">
      <t>サイ</t>
    </rPh>
    <phoneticPr fontId="38"/>
  </si>
  <si>
    <t>(Ｃ)</t>
  </si>
  <si>
    <t>繰入資本金</t>
  </si>
  <si>
    <t>10.</t>
  </si>
  <si>
    <t>出資金</t>
    <rPh sb="0" eb="3">
      <t>シュッシキン</t>
    </rPh>
    <phoneticPr fontId="38"/>
  </si>
  <si>
    <t>主営業収益</t>
  </si>
  <si>
    <t>(Ｄ)</t>
  </si>
  <si>
    <t>他会計繰入金</t>
  </si>
  <si>
    <t>良訳</t>
  </si>
  <si>
    <t>(Ｅ)</t>
  </si>
  <si>
    <t>(Ｆ)</t>
  </si>
  <si>
    <t>(Ｇ)</t>
  </si>
  <si>
    <t>計</t>
  </si>
  <si>
    <t>市 町 村 費</t>
  </si>
  <si>
    <t>(Ｈ)</t>
  </si>
  <si>
    <t>確定消費税及び地方消費税額</t>
  </si>
  <si>
    <t>市中銀行</t>
    <rPh sb="0" eb="2">
      <t>シチュウ</t>
    </rPh>
    <rPh sb="2" eb="4">
      <t>ギンコウ</t>
    </rPh>
    <phoneticPr fontId="3"/>
  </si>
  <si>
    <t>込</t>
    <rPh sb="0" eb="1">
      <t>コ</t>
    </rPh>
    <phoneticPr fontId="3"/>
  </si>
  <si>
    <t>(㎡)</t>
  </si>
  <si>
    <t>上記に対する財源としての企業債</t>
  </si>
  <si>
    <t>（１）</t>
  </si>
  <si>
    <t>他会計補助金</t>
  </si>
  <si>
    <t>基準額</t>
    <rPh sb="0" eb="3">
      <t>キジュンガク</t>
    </rPh>
    <phoneticPr fontId="3"/>
  </si>
  <si>
    <t>間状</t>
    <rPh sb="0" eb="1">
      <t>アイダ</t>
    </rPh>
    <rPh sb="1" eb="2">
      <t>ジョウキョウ</t>
    </rPh>
    <phoneticPr fontId="3"/>
  </si>
  <si>
    <t>出</t>
  </si>
  <si>
    <t>給料</t>
  </si>
  <si>
    <t>経 常 利 益　　　｛(Ｂ＋Ｃ)　</t>
  </si>
  <si>
    <t>営業収益</t>
  </si>
  <si>
    <t>その他営業収益</t>
  </si>
  <si>
    <t>国庫補助金</t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</si>
  <si>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3"/>
  </si>
  <si>
    <t>その他</t>
  </si>
  <si>
    <t>その他の企業債</t>
    <rPh sb="2" eb="3">
      <t>タ</t>
    </rPh>
    <rPh sb="4" eb="6">
      <t>キギョウ</t>
    </rPh>
    <rPh sb="6" eb="7">
      <t>サイ</t>
    </rPh>
    <phoneticPr fontId="3"/>
  </si>
  <si>
    <t>13.</t>
  </si>
  <si>
    <t>（２）</t>
  </si>
  <si>
    <t>政府資金</t>
    <rPh sb="0" eb="2">
      <t>セイフ</t>
    </rPh>
    <rPh sb="2" eb="4">
      <t>シキン</t>
    </rPh>
    <phoneticPr fontId="38"/>
  </si>
  <si>
    <t>営業外収益</t>
  </si>
  <si>
    <t>費用合計</t>
  </si>
  <si>
    <t>支</t>
  </si>
  <si>
    <t>管理者</t>
  </si>
  <si>
    <t>受取利息及び配当金</t>
  </si>
  <si>
    <t>14.</t>
  </si>
  <si>
    <t>公営企業金融公庫</t>
    <rPh sb="0" eb="2">
      <t>コウエイ</t>
    </rPh>
    <rPh sb="2" eb="4">
      <t>キギョウ</t>
    </rPh>
    <rPh sb="4" eb="6">
      <t>キンユウ</t>
    </rPh>
    <rPh sb="6" eb="8">
      <t>コウコ</t>
    </rPh>
    <phoneticPr fontId="38"/>
  </si>
  <si>
    <t>総収益(Ｂ)＋(Ｃ)＋(Ｇ)</t>
  </si>
  <si>
    <t>都道府県補助金</t>
  </si>
  <si>
    <t>料</t>
    <rPh sb="0" eb="1">
      <t>リョウ</t>
    </rPh>
    <phoneticPr fontId="3"/>
  </si>
  <si>
    <t>11.</t>
  </si>
  <si>
    <t>９.</t>
  </si>
  <si>
    <t>15.</t>
  </si>
  <si>
    <t>受託工事費</t>
  </si>
  <si>
    <t>剰余金変動額</t>
    <rPh sb="0" eb="3">
      <t>ジョウヨキン</t>
    </rPh>
    <rPh sb="3" eb="5">
      <t>ヘンドウ</t>
    </rPh>
    <rPh sb="5" eb="6">
      <t>ガク</t>
    </rPh>
    <phoneticPr fontId="3"/>
  </si>
  <si>
    <t>給　与</t>
    <rPh sb="0" eb="1">
      <t>キュウ</t>
    </rPh>
    <rPh sb="2" eb="3">
      <t>ヨ</t>
    </rPh>
    <phoneticPr fontId="3"/>
  </si>
  <si>
    <t>一般短期貸付金</t>
    <rPh sb="0" eb="2">
      <t>イッパン</t>
    </rPh>
    <rPh sb="2" eb="4">
      <t>タンキ</t>
    </rPh>
    <rPh sb="4" eb="7">
      <t>カシツケキン</t>
    </rPh>
    <phoneticPr fontId="38"/>
  </si>
  <si>
    <t>12.</t>
  </si>
  <si>
    <t>うち消費税及び地方消費税資本的収支調整額</t>
  </si>
  <si>
    <t>資産減耗費</t>
  </si>
  <si>
    <t>(月)</t>
    <rPh sb="1" eb="2">
      <t>ツキ</t>
    </rPh>
    <phoneticPr fontId="3"/>
  </si>
  <si>
    <t>繰出基準以外の繰入金</t>
  </si>
  <si>
    <t>営業外費用</t>
  </si>
  <si>
    <t>支払利息</t>
  </si>
  <si>
    <t>費</t>
  </si>
  <si>
    <t>その他資金に係る繰上償還金分</t>
  </si>
  <si>
    <t>(回)</t>
  </si>
  <si>
    <t>会計年度任用職員（フルタイム）</t>
    <rPh sb="0" eb="2">
      <t>カイケイ</t>
    </rPh>
    <rPh sb="2" eb="4">
      <t>ネンド</t>
    </rPh>
    <rPh sb="4" eb="6">
      <t>ニンヨウ</t>
    </rPh>
    <rPh sb="6" eb="8">
      <t>ショクイン</t>
    </rPh>
    <phoneticPr fontId="3"/>
  </si>
  <si>
    <t>再評価組入資本金</t>
  </si>
  <si>
    <t>純 計 (a)－｛(b)＋(c)｝</t>
  </si>
  <si>
    <t>繰延勘定償却</t>
  </si>
  <si>
    <t>営業収支比率</t>
  </si>
  <si>
    <t>職員給与費</t>
  </si>
  <si>
    <t>(８)</t>
  </si>
  <si>
    <t>前年度繰越利益剰余金</t>
  </si>
  <si>
    <t>収益的支出に充てた企業債</t>
  </si>
  <si>
    <t>純 計 (a) -｛(b)+(c)｝</t>
  </si>
  <si>
    <t>（６）</t>
  </si>
  <si>
    <t>繰出基準に基づく繰入金</t>
  </si>
  <si>
    <t>設置</t>
  </si>
  <si>
    <t>公庫資金</t>
  </si>
  <si>
    <t>分</t>
  </si>
  <si>
    <t>経常収支比率</t>
  </si>
  <si>
    <t>析</t>
  </si>
  <si>
    <t>建設改良費等の財源に充てるための長期借入金</t>
    <rPh sb="5" eb="6">
      <t>トウ</t>
    </rPh>
    <rPh sb="7" eb="9">
      <t>ザイゲン</t>
    </rPh>
    <rPh sb="10" eb="11">
      <t>ア</t>
    </rPh>
    <rPh sb="16" eb="18">
      <t>チョウキ</t>
    </rPh>
    <rPh sb="18" eb="20">
      <t>カリイレ</t>
    </rPh>
    <rPh sb="20" eb="21">
      <t>キン</t>
    </rPh>
    <phoneticPr fontId="3"/>
  </si>
  <si>
    <t>延勤続年数</t>
  </si>
  <si>
    <t>その他</t>
    <rPh sb="2" eb="3">
      <t>タ</t>
    </rPh>
    <phoneticPr fontId="3"/>
  </si>
  <si>
    <t>条例全部</t>
  </si>
  <si>
    <t>リース債務</t>
    <rPh sb="3" eb="5">
      <t>サイム</t>
    </rPh>
    <phoneticPr fontId="3"/>
  </si>
  <si>
    <t>延経験年数</t>
  </si>
  <si>
    <t>条例財務</t>
  </si>
  <si>
    <t>不　足　額　（△）</t>
  </si>
  <si>
    <t>非設置</t>
  </si>
  <si>
    <t>ア</t>
  </si>
  <si>
    <t>イ</t>
  </si>
  <si>
    <t>当年度未処理欠損金</t>
  </si>
  <si>
    <t>分析
財務</t>
    <rPh sb="0" eb="2">
      <t>ブンセキ</t>
    </rPh>
    <rPh sb="3" eb="5">
      <t>ザイム</t>
    </rPh>
    <phoneticPr fontId="3"/>
  </si>
  <si>
    <t>退職給付引当金</t>
    <rPh sb="0" eb="2">
      <t>タイショク</t>
    </rPh>
    <rPh sb="2" eb="4">
      <t>キュウフ</t>
    </rPh>
    <rPh sb="4" eb="7">
      <t>ヒキアテキン</t>
    </rPh>
    <phoneticPr fontId="38"/>
  </si>
  <si>
    <t>ウ</t>
  </si>
  <si>
    <t>⑤　資本的収支に関する調　（２３表の２）</t>
    <rPh sb="16" eb="17">
      <t>ヒョウ</t>
    </rPh>
    <phoneticPr fontId="3"/>
  </si>
  <si>
    <t>(又は当年度未処理欠損金)</t>
  </si>
  <si>
    <t>法適用年月日</t>
  </si>
  <si>
    <t>エ</t>
  </si>
  <si>
    <t>資本的支出分</t>
  </si>
  <si>
    <t>流動比率</t>
  </si>
  <si>
    <t>オ</t>
  </si>
  <si>
    <t>カ</t>
  </si>
  <si>
    <t>内訳
財源</t>
  </si>
  <si>
    <t>改良に関するもの</t>
  </si>
  <si>
    <t>上記のうち先行取得用地分</t>
    <rPh sb="0" eb="2">
      <t>ジョウキ</t>
    </rPh>
    <phoneticPr fontId="3"/>
  </si>
  <si>
    <t>雑収益</t>
  </si>
  <si>
    <t>税込み</t>
  </si>
  <si>
    <t>企業債償還に対して
繰入れたもの</t>
    <rPh sb="0" eb="3">
      <t>キギョウサイ</t>
    </rPh>
    <rPh sb="3" eb="5">
      <t>ショウカン</t>
    </rPh>
    <rPh sb="6" eb="7">
      <t>タイ</t>
    </rPh>
    <rPh sb="10" eb="12">
      <t>クリイレ</t>
    </rPh>
    <phoneticPr fontId="3"/>
  </si>
  <si>
    <t>特別利益</t>
  </si>
  <si>
    <t>(１)損益勘定所属職員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3"/>
  </si>
  <si>
    <t>4.0～4.5</t>
  </si>
  <si>
    <t>特別損失</t>
  </si>
  <si>
    <t>純利益</t>
  </si>
  <si>
    <t>純損失</t>
  </si>
  <si>
    <t>資本合計</t>
  </si>
  <si>
    <t>他会計繰入金合計</t>
  </si>
  <si>
    <t>収益的</t>
  </si>
  <si>
    <t>消費税及び</t>
  </si>
  <si>
    <t>地方消費税額</t>
  </si>
  <si>
    <t>総費用(Ｅ)＋(Ｆ)＋(Ｈ)</t>
  </si>
  <si>
    <t>(５)</t>
  </si>
  <si>
    <t>(△)</t>
  </si>
  <si>
    <t>(又は前年度繰越欠損金)</t>
  </si>
  <si>
    <t>実 質 資 金 不 足 額</t>
  </si>
  <si>
    <t>実質資金不足額比率</t>
  </si>
  <si>
    <t>(３)</t>
  </si>
  <si>
    <t>退　 職 　給 　与 　費</t>
  </si>
  <si>
    <t>当年度未処理欠損金（△）</t>
  </si>
  <si>
    <t>取  得  用  地  面  積</t>
  </si>
  <si>
    <t>資金に係る換算差額</t>
    <rPh sb="0" eb="2">
      <t>シキン</t>
    </rPh>
    <rPh sb="3" eb="4">
      <t>カカ</t>
    </rPh>
    <rPh sb="5" eb="7">
      <t>カンサン</t>
    </rPh>
    <rPh sb="7" eb="9">
      <t>サガク</t>
    </rPh>
    <phoneticPr fontId="3"/>
  </si>
  <si>
    <t>還付消費税及び地方消費税額</t>
  </si>
  <si>
    <t>職</t>
  </si>
  <si>
    <t>無形固定資産</t>
  </si>
  <si>
    <t>員</t>
  </si>
  <si>
    <t>２</t>
  </si>
  <si>
    <t>給</t>
  </si>
  <si>
    <t>積立金取りくずし額</t>
  </si>
  <si>
    <t>与</t>
  </si>
  <si>
    <t>企業債元利償還金に対して繰入れたもの</t>
  </si>
  <si>
    <t>扶養手当</t>
  </si>
  <si>
    <t>収益的支出分</t>
  </si>
  <si>
    <t>ア 個人</t>
  </si>
  <si>
    <t>1.8ℓ/分(1口当たり)</t>
    <rPh sb="5" eb="6">
      <t>フン</t>
    </rPh>
    <rPh sb="8" eb="9">
      <t>クチ</t>
    </rPh>
    <rPh sb="9" eb="10">
      <t>ア</t>
    </rPh>
    <phoneticPr fontId="3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</si>
  <si>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3"/>
  </si>
  <si>
    <t>材料及び不用品売却原価</t>
  </si>
  <si>
    <t>04</t>
  </si>
  <si>
    <t>01行10列のうち</t>
    <rPh sb="2" eb="3">
      <t>ギョウ</t>
    </rPh>
    <rPh sb="5" eb="6">
      <t>レツ</t>
    </rPh>
    <phoneticPr fontId="38"/>
  </si>
  <si>
    <t>企業債現在高</t>
    <rPh sb="0" eb="2">
      <t>キギョウ</t>
    </rPh>
    <rPh sb="2" eb="3">
      <t>サイ</t>
    </rPh>
    <rPh sb="3" eb="6">
      <t>ゲンザイダカ</t>
    </rPh>
    <phoneticPr fontId="38"/>
  </si>
  <si>
    <t>用</t>
  </si>
  <si>
    <t>建設改良積立金</t>
  </si>
  <si>
    <t>法定福利費</t>
  </si>
  <si>
    <t>企業債元利償還金</t>
  </si>
  <si>
    <t>基本給</t>
  </si>
  <si>
    <t>手当</t>
  </si>
  <si>
    <t>投資</t>
  </si>
  <si>
    <t>指定管理者制度</t>
    <rPh sb="0" eb="2">
      <t>シテイ</t>
    </rPh>
    <rPh sb="2" eb="5">
      <t>カンリシャ</t>
    </rPh>
    <rPh sb="5" eb="7">
      <t>セイド</t>
    </rPh>
    <phoneticPr fontId="3"/>
  </si>
  <si>
    <t>再</t>
  </si>
  <si>
    <t>学術・研究機関出身</t>
    <rPh sb="0" eb="2">
      <t>ガクジュツ</t>
    </rPh>
    <rPh sb="3" eb="5">
      <t>ケンキュウ</t>
    </rPh>
    <rPh sb="5" eb="7">
      <t>キカン</t>
    </rPh>
    <rPh sb="7" eb="9">
      <t>シュッシン</t>
    </rPh>
    <phoneticPr fontId="3"/>
  </si>
  <si>
    <t>当年度分損益勘定留保資金</t>
  </si>
  <si>
    <t>収益的支出に充てた他会計繰入金</t>
  </si>
  <si>
    <t>構</t>
  </si>
  <si>
    <t>退職給付引当金取りくずし額</t>
    <rPh sb="2" eb="4">
      <t>キュウフ</t>
    </rPh>
    <phoneticPr fontId="3"/>
  </si>
  <si>
    <t>成</t>
  </si>
  <si>
    <t>自己資本構成比率</t>
  </si>
  <si>
    <t>債</t>
  </si>
  <si>
    <t>貸倒引当金</t>
    <rPh sb="0" eb="2">
      <t>カシダオレ</t>
    </rPh>
    <rPh sb="2" eb="4">
      <t>ヒキアテ</t>
    </rPh>
    <rPh sb="4" eb="5">
      <t>キン</t>
    </rPh>
    <phoneticPr fontId="3"/>
  </si>
  <si>
    <t>掲</t>
  </si>
  <si>
    <t>支給対象人員数</t>
  </si>
  <si>
    <t>計</t>
    <rPh sb="0" eb="1">
      <t>ケイ</t>
    </rPh>
    <phoneticPr fontId="3"/>
  </si>
  <si>
    <t>計(1)～(10)</t>
  </si>
  <si>
    <t>時間外勤務手当</t>
  </si>
  <si>
    <t>負債・資本合計</t>
    <rPh sb="0" eb="2">
      <t>フサイ</t>
    </rPh>
    <rPh sb="3" eb="5">
      <t>シホン</t>
    </rPh>
    <rPh sb="5" eb="7">
      <t>ゴウケイ</t>
    </rPh>
    <phoneticPr fontId="38"/>
  </si>
  <si>
    <t>01行32列及び33列のうち、再　建　債</t>
    <rPh sb="2" eb="3">
      <t>ギョウ</t>
    </rPh>
    <rPh sb="5" eb="6">
      <t>レツ</t>
    </rPh>
    <rPh sb="6" eb="7">
      <t>オヨ</t>
    </rPh>
    <rPh sb="10" eb="11">
      <t>レツ</t>
    </rPh>
    <phoneticPr fontId="38"/>
  </si>
  <si>
    <t>特殊勤務手当</t>
  </si>
  <si>
    <t>政府保証付外債</t>
    <rPh sb="0" eb="2">
      <t>セイフ</t>
    </rPh>
    <rPh sb="2" eb="4">
      <t>ホショウ</t>
    </rPh>
    <rPh sb="4" eb="5">
      <t>ツ</t>
    </rPh>
    <rPh sb="5" eb="7">
      <t>ガイサイ</t>
    </rPh>
    <phoneticPr fontId="38"/>
  </si>
  <si>
    <t>１.　職　員　給　与　費　の　う　ち</t>
    <rPh sb="3" eb="4">
      <t>ショク</t>
    </rPh>
    <rPh sb="5" eb="6">
      <t>イン</t>
    </rPh>
    <rPh sb="7" eb="8">
      <t>キュウ</t>
    </rPh>
    <rPh sb="9" eb="10">
      <t>ヨ</t>
    </rPh>
    <rPh sb="11" eb="12">
      <t>ヒ</t>
    </rPh>
    <phoneticPr fontId="3"/>
  </si>
  <si>
    <t>期末勤勉手当</t>
  </si>
  <si>
    <t>光熱水費</t>
  </si>
  <si>
    <t>事 故 繰 越 繰 越 額　　　</t>
  </si>
  <si>
    <t xml:space="preserve">団体名 </t>
    <rPh sb="0" eb="3">
      <t>ダンタイメイ</t>
    </rPh>
    <phoneticPr fontId="3"/>
  </si>
  <si>
    <t>夜間</t>
    <rPh sb="0" eb="2">
      <t>ヤカン</t>
    </rPh>
    <phoneticPr fontId="3"/>
  </si>
  <si>
    <t>修繕引当金</t>
    <rPh sb="0" eb="2">
      <t>シュウゼン</t>
    </rPh>
    <rPh sb="2" eb="5">
      <t>ヒキアテキン</t>
    </rPh>
    <phoneticPr fontId="38"/>
  </si>
  <si>
    <t>通信運搬費</t>
  </si>
  <si>
    <t>修繕費</t>
  </si>
  <si>
    <t>委託料</t>
  </si>
  <si>
    <t>他会計からの長期借入金返還額</t>
  </si>
  <si>
    <t>(ｆ)</t>
  </si>
  <si>
    <t>(１０)</t>
  </si>
  <si>
    <t>退職手当支出額</t>
  </si>
  <si>
    <t>附帯事業費</t>
  </si>
  <si>
    <t>ん</t>
  </si>
  <si>
    <t>流動資産</t>
  </si>
  <si>
    <t>減債積立金</t>
  </si>
  <si>
    <t>その他借入金利息</t>
  </si>
  <si>
    <t>経常費用</t>
  </si>
  <si>
    <t>合計</t>
  </si>
  <si>
    <t>01行28列のうち</t>
    <rPh sb="2" eb="3">
      <t>ギョウ</t>
    </rPh>
    <rPh sb="5" eb="6">
      <t>レツ</t>
    </rPh>
    <phoneticPr fontId="3"/>
  </si>
  <si>
    <t>01行22列
の内訳</t>
    <rPh sb="2" eb="3">
      <t>ギョウ</t>
    </rPh>
    <rPh sb="5" eb="6">
      <t>レツ</t>
    </rPh>
    <rPh sb="8" eb="10">
      <t>ウチワケ</t>
    </rPh>
    <phoneticPr fontId="38"/>
  </si>
  <si>
    <t>建設改良のための企業債</t>
  </si>
  <si>
    <t>(ｄ)</t>
  </si>
  <si>
    <t>簡易生命保険</t>
    <rPh sb="0" eb="2">
      <t>カンイ</t>
    </rPh>
    <rPh sb="2" eb="4">
      <t>セイメイ</t>
    </rPh>
    <rPh sb="4" eb="6">
      <t>ホケン</t>
    </rPh>
    <phoneticPr fontId="38"/>
  </si>
  <si>
    <t>資</t>
  </si>
  <si>
    <t>的</t>
  </si>
  <si>
    <t>収</t>
  </si>
  <si>
    <t>手　　　当</t>
    <rPh sb="0" eb="1">
      <t>テ</t>
    </rPh>
    <rPh sb="4" eb="5">
      <t>ア</t>
    </rPh>
    <phoneticPr fontId="3"/>
  </si>
  <si>
    <t>建設改良費等の財源に充てるための企業債</t>
    <rPh sb="5" eb="6">
      <t>トウ</t>
    </rPh>
    <rPh sb="7" eb="9">
      <t>ザイゲン</t>
    </rPh>
    <rPh sb="10" eb="11">
      <t>ア</t>
    </rPh>
    <phoneticPr fontId="3"/>
  </si>
  <si>
    <t>ち</t>
  </si>
  <si>
    <t>入</t>
  </si>
  <si>
    <t>建費</t>
  </si>
  <si>
    <t>工事負担金</t>
  </si>
  <si>
    <t>償却原価法による利息相当分を除いた企業債利息</t>
    <rPh sb="0" eb="2">
      <t>ショウキャク</t>
    </rPh>
    <rPh sb="2" eb="4">
      <t>ゲンカ</t>
    </rPh>
    <rPh sb="4" eb="5">
      <t>ホウ</t>
    </rPh>
    <rPh sb="8" eb="10">
      <t>リソク</t>
    </rPh>
    <rPh sb="10" eb="13">
      <t>ソウトウブン</t>
    </rPh>
    <rPh sb="14" eb="15">
      <t>ノゾ</t>
    </rPh>
    <rPh sb="17" eb="19">
      <t>キギョウ</t>
    </rPh>
    <rPh sb="19" eb="20">
      <t>サイ</t>
    </rPh>
    <rPh sb="20" eb="22">
      <t>リソク</t>
    </rPh>
    <phoneticPr fontId="3"/>
  </si>
  <si>
    <t>事　業　繰　越　額　　　</t>
  </si>
  <si>
    <t>設の</t>
  </si>
  <si>
    <t>改内</t>
  </si>
  <si>
    <t>企   業   債   利   息    　</t>
  </si>
  <si>
    <t>手　　　　　　　　　当</t>
  </si>
  <si>
    <t>未払金及び未払費用</t>
  </si>
  <si>
    <t>延支給月数</t>
    <rPh sb="3" eb="4">
      <t>ツキ</t>
    </rPh>
    <rPh sb="4" eb="5">
      <t>スウ</t>
    </rPh>
    <phoneticPr fontId="3"/>
  </si>
  <si>
    <t>年用</t>
    <rPh sb="0" eb="1">
      <t>ネンカン</t>
    </rPh>
    <rPh sb="1" eb="2">
      <t>ヨウ</t>
    </rPh>
    <phoneticPr fontId="3"/>
  </si>
  <si>
    <t>財</t>
  </si>
  <si>
    <t>資産合計</t>
  </si>
  <si>
    <t>企</t>
  </si>
  <si>
    <t>一般</t>
    <rPh sb="0" eb="2">
      <t>イッパン</t>
    </rPh>
    <phoneticPr fontId="3"/>
  </si>
  <si>
    <t>学生</t>
    <rPh sb="0" eb="2">
      <t>ガクセイ</t>
    </rPh>
    <phoneticPr fontId="3"/>
  </si>
  <si>
    <t>業</t>
  </si>
  <si>
    <t>自 己 資 本 金</t>
  </si>
  <si>
    <t>内訳　財源</t>
  </si>
  <si>
    <t>(戸)</t>
    <rPh sb="1" eb="2">
      <t>ト</t>
    </rPh>
    <phoneticPr fontId="3"/>
  </si>
  <si>
    <t>流動負債</t>
  </si>
  <si>
    <t>源</t>
  </si>
  <si>
    <t>その他未処分利益</t>
    <rPh sb="2" eb="3">
      <t>タ</t>
    </rPh>
    <rPh sb="3" eb="6">
      <t>ミショブン</t>
    </rPh>
    <rPh sb="6" eb="8">
      <t>リエキ</t>
    </rPh>
    <phoneticPr fontId="3"/>
  </si>
  <si>
    <t>政府資金に係る繰上償還金分</t>
  </si>
  <si>
    <t>他会計への支出金</t>
  </si>
  <si>
    <t>(d)-(e)</t>
  </si>
  <si>
    <t>建設改良費のうち用地取得費</t>
  </si>
  <si>
    <t>資本金</t>
  </si>
  <si>
    <t>過年度分損益勘定留保資金</t>
  </si>
  <si>
    <t>貯蔵品</t>
  </si>
  <si>
    <t>投資活動によるキャッシュ・フロー</t>
    <rPh sb="0" eb="2">
      <t>トウシ</t>
    </rPh>
    <rPh sb="2" eb="4">
      <t>カツドウ</t>
    </rPh>
    <phoneticPr fontId="3"/>
  </si>
  <si>
    <t>補</t>
  </si>
  <si>
    <t>年度末職員数</t>
  </si>
  <si>
    <t>繰越利益剰余金処分額</t>
  </si>
  <si>
    <t>て</t>
  </si>
  <si>
    <t>当年度利益剰余金処分額</t>
  </si>
  <si>
    <t>そ料</t>
    <rPh sb="1" eb="2">
      <t>リョウ</t>
    </rPh>
    <phoneticPr fontId="3"/>
  </si>
  <si>
    <t>長期前受金戻入</t>
    <rPh sb="0" eb="2">
      <t>チョウキ</t>
    </rPh>
    <rPh sb="2" eb="5">
      <t>マエウケキン</t>
    </rPh>
    <rPh sb="5" eb="7">
      <t>レイニュウ</t>
    </rPh>
    <phoneticPr fontId="3"/>
  </si>
  <si>
    <t>長期前受金収益化累計額（△）</t>
    <rPh sb="0" eb="2">
      <t>チョウキ</t>
    </rPh>
    <rPh sb="2" eb="5">
      <t>マエウケキン</t>
    </rPh>
    <rPh sb="5" eb="8">
      <t>シュウエキカ</t>
    </rPh>
    <rPh sb="8" eb="11">
      <t>ルイケイガク</t>
    </rPh>
    <phoneticPr fontId="3"/>
  </si>
  <si>
    <t>務</t>
  </si>
  <si>
    <t>観光会館</t>
    <rPh sb="0" eb="2">
      <t>カンコウ</t>
    </rPh>
    <rPh sb="2" eb="4">
      <t>カイカン</t>
    </rPh>
    <phoneticPr fontId="3"/>
  </si>
  <si>
    <t>固定資産対長期資本比率</t>
  </si>
  <si>
    <t>③　費 用 構 成 表　（２１表）</t>
    <rPh sb="15" eb="16">
      <t>ヒョウ</t>
    </rPh>
    <phoneticPr fontId="3"/>
  </si>
  <si>
    <t>企業債元金償還額対減価償却額比率</t>
  </si>
  <si>
    <t>有形固定資産</t>
  </si>
  <si>
    <t>固定負債</t>
  </si>
  <si>
    <t>建設仮勘定</t>
  </si>
  <si>
    <t>固定資産売却代金</t>
  </si>
  <si>
    <t>短期有価証券</t>
  </si>
  <si>
    <t>他会計借入金</t>
  </si>
  <si>
    <t>補助対象事業費</t>
  </si>
  <si>
    <t>施設管理費</t>
    <rPh sb="0" eb="2">
      <t>シセツ</t>
    </rPh>
    <rPh sb="2" eb="5">
      <t>カンリヒ</t>
    </rPh>
    <phoneticPr fontId="3"/>
  </si>
  <si>
    <t>表</t>
    <rPh sb="0" eb="1">
      <t>ヒョウ</t>
    </rPh>
    <phoneticPr fontId="3"/>
  </si>
  <si>
    <t>企業債償還金</t>
  </si>
  <si>
    <t>資金の増加額（又は減少額）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3"/>
  </si>
  <si>
    <t>資本剰余金</t>
  </si>
  <si>
    <t>報　　　　　　　　　酬</t>
    <rPh sb="0" eb="1">
      <t>ホウ</t>
    </rPh>
    <rPh sb="10" eb="11">
      <t>シュウ</t>
    </rPh>
    <phoneticPr fontId="3"/>
  </si>
  <si>
    <t>再評価積立金</t>
  </si>
  <si>
    <t>補てん財源不足(△）(f)-(g)</t>
  </si>
  <si>
    <t>利益剰余金</t>
  </si>
  <si>
    <t>その他積立金</t>
  </si>
  <si>
    <t>利用料金制</t>
    <rPh sb="0" eb="2">
      <t>リヨウ</t>
    </rPh>
    <rPh sb="2" eb="5">
      <t>リョウキンセイ</t>
    </rPh>
    <phoneticPr fontId="3"/>
  </si>
  <si>
    <t>負債・資本合計</t>
  </si>
  <si>
    <t>企業債</t>
  </si>
  <si>
    <t>建設改良費</t>
  </si>
  <si>
    <t>(10)</t>
  </si>
  <si>
    <t>建設利息</t>
  </si>
  <si>
    <t>当 年 度 純 利 益</t>
  </si>
  <si>
    <t>会計年度任用職員(パートタイム)</t>
    <rPh sb="0" eb="2">
      <t>カイケイ</t>
    </rPh>
    <rPh sb="2" eb="4">
      <t>ネンド</t>
    </rPh>
    <rPh sb="4" eb="6">
      <t>ニンヨウ</t>
    </rPh>
    <rPh sb="6" eb="8">
      <t>ショクイン</t>
    </rPh>
    <phoneticPr fontId="3"/>
  </si>
  <si>
    <t>給与に関する調</t>
    <rPh sb="0" eb="2">
      <t>キュウヨ</t>
    </rPh>
    <rPh sb="3" eb="4">
      <t>カン</t>
    </rPh>
    <rPh sb="6" eb="7">
      <t>シラ</t>
    </rPh>
    <phoneticPr fontId="3"/>
  </si>
  <si>
    <t>単独事業費</t>
  </si>
  <si>
    <t>剰余金</t>
  </si>
  <si>
    <t>財政融資</t>
    <rPh sb="0" eb="2">
      <t>ザイセイ</t>
    </rPh>
    <rPh sb="2" eb="4">
      <t>ユウシ</t>
    </rPh>
    <phoneticPr fontId="3"/>
  </si>
  <si>
    <t>計(1)～(5)</t>
  </si>
  <si>
    <t>利益積立金</t>
  </si>
  <si>
    <t>01</t>
  </si>
  <si>
    <t>繰越工事資金</t>
  </si>
  <si>
    <t>不良債務</t>
  </si>
  <si>
    <t>計(1)  ～  (7)</t>
  </si>
  <si>
    <t>固定資産</t>
  </si>
  <si>
    <t>実繰入額</t>
    <rPh sb="0" eb="1">
      <t>ジツ</t>
    </rPh>
    <rPh sb="1" eb="3">
      <t>クリイレ</t>
    </rPh>
    <rPh sb="3" eb="4">
      <t>ガク</t>
    </rPh>
    <phoneticPr fontId="3"/>
  </si>
  <si>
    <t>土地</t>
  </si>
  <si>
    <t>補填財源不足額(△) (f)-(g)</t>
    <rPh sb="0" eb="2">
      <t>ホテン</t>
    </rPh>
    <rPh sb="6" eb="7">
      <t>ガク</t>
    </rPh>
    <phoneticPr fontId="3"/>
  </si>
  <si>
    <t>扶養手当</t>
    <rPh sb="0" eb="2">
      <t>フヨウ</t>
    </rPh>
    <rPh sb="2" eb="4">
      <t>テアテ</t>
    </rPh>
    <phoneticPr fontId="3"/>
  </si>
  <si>
    <t>他会計出資金</t>
  </si>
  <si>
    <t>(ａ)</t>
  </si>
  <si>
    <t>(ｂ)</t>
  </si>
  <si>
    <t>(ｃ)</t>
  </si>
  <si>
    <t>｛(Ｂ＋Ｃ)</t>
  </si>
  <si>
    <t>(ｇ)</t>
  </si>
  <si>
    <t>金</t>
    <rPh sb="0" eb="1">
      <t>キン</t>
    </rPh>
    <phoneticPr fontId="3"/>
  </si>
  <si>
    <t>(ｅ)</t>
  </si>
  <si>
    <t>う ち 未 収 金</t>
  </si>
  <si>
    <t>補助対象事業分</t>
  </si>
  <si>
    <t>単 独 事 業 分</t>
  </si>
  <si>
    <t>収入</t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</si>
  <si>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3"/>
  </si>
  <si>
    <t>建設改良費の翌年度への繰越額</t>
  </si>
  <si>
    <t>修繕引当金繰入額</t>
    <rPh sb="0" eb="2">
      <t>シュウゼン</t>
    </rPh>
    <rPh sb="2" eb="5">
      <t>ヒキアテキン</t>
    </rPh>
    <rPh sb="5" eb="8">
      <t>クリイレガク</t>
    </rPh>
    <phoneticPr fontId="38"/>
  </si>
  <si>
    <t>城</t>
    <rPh sb="0" eb="1">
      <t>シロ</t>
    </rPh>
    <phoneticPr fontId="3"/>
  </si>
  <si>
    <t>退職給付費</t>
    <rPh sb="2" eb="4">
      <t>キュウフ</t>
    </rPh>
    <rPh sb="4" eb="5">
      <t>ヒ</t>
    </rPh>
    <phoneticPr fontId="3"/>
  </si>
  <si>
    <t>継 続 費 逓 次 繰 越 額</t>
  </si>
  <si>
    <t>建 設 改 良 繰 越 額　　</t>
  </si>
  <si>
    <t>地域手当</t>
    <rPh sb="0" eb="2">
      <t>チイキ</t>
    </rPh>
    <phoneticPr fontId="3"/>
  </si>
  <si>
    <t>(３)延利用人員</t>
    <rPh sb="3" eb="4">
      <t>ノ</t>
    </rPh>
    <rPh sb="4" eb="5">
      <t>リ</t>
    </rPh>
    <rPh sb="5" eb="6">
      <t>ヨウ</t>
    </rPh>
    <rPh sb="6" eb="8">
      <t>ジンイン</t>
    </rPh>
    <phoneticPr fontId="3"/>
  </si>
  <si>
    <t>新増設に関するもの</t>
  </si>
  <si>
    <t>他 会 計 繰 入 金 合 計</t>
  </si>
  <si>
    <t>繰出基準に基づく事由に係る上乗せ繰入</t>
  </si>
  <si>
    <t>繰出基準の事由以外の繰入</t>
  </si>
  <si>
    <t>(９)</t>
  </si>
  <si>
    <t>国費</t>
  </si>
  <si>
    <t>　 その他観光施設</t>
    <rPh sb="4" eb="5">
      <t>タ</t>
    </rPh>
    <rPh sb="5" eb="7">
      <t>カンコウ</t>
    </rPh>
    <rPh sb="7" eb="9">
      <t>シセツ</t>
    </rPh>
    <phoneticPr fontId="38"/>
  </si>
  <si>
    <t>都道府県費</t>
  </si>
  <si>
    <t>④　貸 借 対 照 表（２２表）</t>
    <rPh sb="14" eb="15">
      <t>ヒョウ</t>
    </rPh>
    <phoneticPr fontId="3"/>
  </si>
  <si>
    <t>動植物園</t>
    <rPh sb="0" eb="1">
      <t>ドウ</t>
    </rPh>
    <rPh sb="1" eb="4">
      <t>ショクブツエン</t>
    </rPh>
    <phoneticPr fontId="3"/>
  </si>
  <si>
    <t>博物館</t>
    <rPh sb="0" eb="3">
      <t>ハクブツカン</t>
    </rPh>
    <phoneticPr fontId="3"/>
  </si>
  <si>
    <t>水族館</t>
    <rPh sb="0" eb="3">
      <t>スイゾクカン</t>
    </rPh>
    <phoneticPr fontId="3"/>
  </si>
  <si>
    <t>施設面積</t>
    <rPh sb="0" eb="2">
      <t>シセツ</t>
    </rPh>
    <rPh sb="2" eb="4">
      <t>メンセキ</t>
    </rPh>
    <phoneticPr fontId="3"/>
  </si>
  <si>
    <t>特別修繕引当金</t>
    <rPh sb="0" eb="2">
      <t>トクベツ</t>
    </rPh>
    <rPh sb="2" eb="4">
      <t>シュウゼン</t>
    </rPh>
    <rPh sb="4" eb="7">
      <t>ヒキアテキン</t>
    </rPh>
    <phoneticPr fontId="38"/>
  </si>
  <si>
    <t>(人)</t>
  </si>
  <si>
    <t>午前</t>
    <rPh sb="0" eb="2">
      <t>ゴゼン</t>
    </rPh>
    <phoneticPr fontId="3"/>
  </si>
  <si>
    <t>都道府県補助金</t>
    <rPh sb="0" eb="1">
      <t>ト</t>
    </rPh>
    <rPh sb="1" eb="4">
      <t>ドウフケン</t>
    </rPh>
    <rPh sb="4" eb="7">
      <t>ホジョキン</t>
    </rPh>
    <phoneticPr fontId="38"/>
  </si>
  <si>
    <t>繰延収益</t>
    <rPh sb="0" eb="2">
      <t>クリノベ</t>
    </rPh>
    <rPh sb="2" eb="4">
      <t>シュウエキ</t>
    </rPh>
    <phoneticPr fontId="38"/>
  </si>
  <si>
    <t>午後</t>
    <rPh sb="0" eb="2">
      <t>ゴゴ</t>
    </rPh>
    <phoneticPr fontId="3"/>
  </si>
  <si>
    <t>共済組合</t>
    <rPh sb="0" eb="2">
      <t>キョウサイ</t>
    </rPh>
    <rPh sb="2" eb="4">
      <t>クミアイ</t>
    </rPh>
    <phoneticPr fontId="38"/>
  </si>
  <si>
    <t>繰入再掲</t>
    <rPh sb="0" eb="2">
      <t>クリイレ</t>
    </rPh>
    <rPh sb="2" eb="4">
      <t>サイケイ</t>
    </rPh>
    <phoneticPr fontId="3"/>
  </si>
  <si>
    <t>(平　　　　日)</t>
    <rPh sb="1" eb="7">
      <t>ヘイジツ</t>
    </rPh>
    <phoneticPr fontId="3"/>
  </si>
  <si>
    <t>他使</t>
    <rPh sb="0" eb="1">
      <t>タ</t>
    </rPh>
    <rPh sb="1" eb="2">
      <t>シ</t>
    </rPh>
    <phoneticPr fontId="3"/>
  </si>
  <si>
    <t>入用</t>
    <rPh sb="0" eb="1">
      <t>ニュウ</t>
    </rPh>
    <rPh sb="1" eb="2">
      <t>ヨウ</t>
    </rPh>
    <phoneticPr fontId="3"/>
  </si>
  <si>
    <t>(４)</t>
  </si>
  <si>
    <t>その他</t>
    <rPh sb="0" eb="3">
      <t>ソノタ</t>
    </rPh>
    <phoneticPr fontId="3"/>
  </si>
  <si>
    <t>延年齢　</t>
    <rPh sb="1" eb="2">
      <t>トシ</t>
    </rPh>
    <rPh sb="2" eb="3">
      <t>ヨワイ</t>
    </rPh>
    <phoneticPr fontId="3"/>
  </si>
  <si>
    <t>事業開始年月日</t>
    <rPh sb="0" eb="2">
      <t>ジギョウ</t>
    </rPh>
    <rPh sb="2" eb="4">
      <t>カイシ</t>
    </rPh>
    <rPh sb="4" eb="7">
      <t>ネンガッピ</t>
    </rPh>
    <phoneticPr fontId="3"/>
  </si>
  <si>
    <t>温泉</t>
    <rPh sb="0" eb="2">
      <t>オンセン</t>
    </rPh>
    <phoneticPr fontId="3"/>
  </si>
  <si>
    <t>退職に関する調</t>
    <rPh sb="0" eb="2">
      <t>タイショク</t>
    </rPh>
    <rPh sb="3" eb="4">
      <t>カン</t>
    </rPh>
    <rPh sb="6" eb="7">
      <t>シラ</t>
    </rPh>
    <phoneticPr fontId="3"/>
  </si>
  <si>
    <t>定額</t>
    <rPh sb="0" eb="2">
      <t>テイガク</t>
    </rPh>
    <phoneticPr fontId="3"/>
  </si>
  <si>
    <t>イ 団体</t>
  </si>
  <si>
    <t>不良債務比率</t>
  </si>
  <si>
    <t>主営業費用</t>
    <rPh sb="3" eb="5">
      <t>ヒヨウ</t>
    </rPh>
    <phoneticPr fontId="3"/>
  </si>
  <si>
    <t>経常利益</t>
  </si>
  <si>
    <t>　　の財源内訳
 建設改良費</t>
    <rPh sb="3" eb="5">
      <t>ザイゲン</t>
    </rPh>
    <rPh sb="5" eb="7">
      <t>ウチワケ</t>
    </rPh>
    <phoneticPr fontId="3"/>
  </si>
  <si>
    <t>企業債利息に対して繰入れたもの</t>
    <rPh sb="0" eb="2">
      <t>キギョウ</t>
    </rPh>
    <rPh sb="2" eb="3">
      <t>サイ</t>
    </rPh>
    <rPh sb="3" eb="5">
      <t>リソク</t>
    </rPh>
    <rPh sb="6" eb="7">
      <t>タイ</t>
    </rPh>
    <rPh sb="9" eb="11">
      <t>クリイレ</t>
    </rPh>
    <phoneticPr fontId="3"/>
  </si>
  <si>
    <t>受託工事費</t>
    <rPh sb="0" eb="2">
      <t>ジュタク</t>
    </rPh>
    <rPh sb="2" eb="4">
      <t>コウジ</t>
    </rPh>
    <phoneticPr fontId="3"/>
  </si>
  <si>
    <t>①　施設及び業務概況に関する調　（１７表）</t>
    <rPh sb="2" eb="4">
      <t>シセツ</t>
    </rPh>
    <rPh sb="4" eb="5">
      <t>オヨ</t>
    </rPh>
    <rPh sb="6" eb="8">
      <t>ギョウム</t>
    </rPh>
    <rPh sb="8" eb="10">
      <t>ガイキョウ</t>
    </rPh>
    <rPh sb="11" eb="12">
      <t>カン</t>
    </rPh>
    <rPh sb="14" eb="15">
      <t>シラ</t>
    </rPh>
    <rPh sb="19" eb="20">
      <t>ヒョウ</t>
    </rPh>
    <phoneticPr fontId="3"/>
  </si>
  <si>
    <t>(人)</t>
    <rPh sb="1" eb="2">
      <t>ニン</t>
    </rPh>
    <phoneticPr fontId="3"/>
  </si>
  <si>
    <t>②　損 益 計 算 書　（２０表）</t>
    <rPh sb="15" eb="16">
      <t>ヒョウ</t>
    </rPh>
    <phoneticPr fontId="38"/>
  </si>
  <si>
    <t>市中銀行以外の金融機関</t>
    <rPh sb="0" eb="2">
      <t>シチュウ</t>
    </rPh>
    <rPh sb="2" eb="4">
      <t>ギンコウ</t>
    </rPh>
    <rPh sb="4" eb="6">
      <t>イガイ</t>
    </rPh>
    <rPh sb="7" eb="9">
      <t>キンユウ</t>
    </rPh>
    <rPh sb="9" eb="11">
      <t>キカン</t>
    </rPh>
    <phoneticPr fontId="3"/>
  </si>
  <si>
    <t>小・中学校</t>
    <rPh sb="0" eb="1">
      <t>ショウ</t>
    </rPh>
    <rPh sb="2" eb="5">
      <t>チュウガッコウ</t>
    </rPh>
    <phoneticPr fontId="3"/>
  </si>
  <si>
    <t>田沢湖高原温泉</t>
    <rPh sb="0" eb="3">
      <t>タザワコ</t>
    </rPh>
    <rPh sb="3" eb="5">
      <t>コウゲン</t>
    </rPh>
    <rPh sb="5" eb="7">
      <t>オンセン</t>
    </rPh>
    <phoneticPr fontId="3"/>
  </si>
  <si>
    <t>⑥　企業債に関する調　（２４表）</t>
    <rPh sb="2" eb="4">
      <t>キギョウ</t>
    </rPh>
    <rPh sb="4" eb="5">
      <t>チホウサイ</t>
    </rPh>
    <rPh sb="6" eb="7">
      <t>カン</t>
    </rPh>
    <rPh sb="9" eb="10">
      <t>シラ</t>
    </rPh>
    <rPh sb="12" eb="15">
      <t>２４ヒョウ</t>
    </rPh>
    <phoneticPr fontId="3"/>
  </si>
  <si>
    <t>料金収入に対する比率</t>
    <rPh sb="0" eb="2">
      <t>リョウキン</t>
    </rPh>
    <rPh sb="2" eb="4">
      <t>シュウニュウ</t>
    </rPh>
    <rPh sb="5" eb="6">
      <t>タイ</t>
    </rPh>
    <rPh sb="8" eb="10">
      <t>ヒリツ</t>
    </rPh>
    <phoneticPr fontId="3"/>
  </si>
  <si>
    <t>当年度純損失</t>
  </si>
  <si>
    <t>公園</t>
    <rPh sb="0" eb="2">
      <t>コウエン</t>
    </rPh>
    <phoneticPr fontId="3"/>
  </si>
  <si>
    <t>休憩施設等</t>
    <rPh sb="0" eb="2">
      <t>キュウケイ</t>
    </rPh>
    <rPh sb="2" eb="4">
      <t>シセツ</t>
    </rPh>
    <rPh sb="4" eb="5">
      <t>トウ</t>
    </rPh>
    <phoneticPr fontId="3"/>
  </si>
  <si>
    <t>　実績調
行政投資</t>
  </si>
  <si>
    <t>適用区分</t>
    <rPh sb="0" eb="2">
      <t>テキヨウ</t>
    </rPh>
    <rPh sb="2" eb="4">
      <t>クブン</t>
    </rPh>
    <phoneticPr fontId="3"/>
  </si>
  <si>
    <t>(円)</t>
    <rPh sb="1" eb="2">
      <t>エン</t>
    </rPh>
    <phoneticPr fontId="3"/>
  </si>
  <si>
    <t>差 引</t>
  </si>
  <si>
    <t>全日</t>
    <rPh sb="0" eb="1">
      <t>ゼン</t>
    </rPh>
    <rPh sb="1" eb="2">
      <t>ニチ</t>
    </rPh>
    <phoneticPr fontId="3"/>
  </si>
  <si>
    <t>の・</t>
  </si>
  <si>
    <t>うち未収金</t>
    <rPh sb="2" eb="5">
      <t>ミシュウキン</t>
    </rPh>
    <phoneticPr fontId="38"/>
  </si>
  <si>
    <t>10</t>
  </si>
  <si>
    <t>場料</t>
    <rPh sb="0" eb="1">
      <t>バ</t>
    </rPh>
    <rPh sb="1" eb="2">
      <t>リョウ</t>
    </rPh>
    <phoneticPr fontId="3"/>
  </si>
  <si>
    <t>調整手当</t>
  </si>
  <si>
    <t>「21表59,60列」再掲
企業債利息に対して繰入れたもの</t>
    <rPh sb="3" eb="4">
      <t>ヒョウ</t>
    </rPh>
    <rPh sb="9" eb="10">
      <t>レツ</t>
    </rPh>
    <rPh sb="11" eb="13">
      <t>サイケイ</t>
    </rPh>
    <rPh sb="14" eb="17">
      <t>キギョウサイ</t>
    </rPh>
    <rPh sb="17" eb="19">
      <t>リソク</t>
    </rPh>
    <rPh sb="20" eb="21">
      <t>タイ</t>
    </rPh>
    <rPh sb="23" eb="25">
      <t>クリイレ</t>
    </rPh>
    <phoneticPr fontId="3"/>
  </si>
  <si>
    <t>職員数</t>
    <rPh sb="0" eb="2">
      <t>ショクイン</t>
    </rPh>
    <rPh sb="2" eb="3">
      <t>スウ</t>
    </rPh>
    <phoneticPr fontId="3"/>
  </si>
  <si>
    <t>の財源内訳
建設改良費</t>
    <rPh sb="1" eb="3">
      <t>ザイゲン</t>
    </rPh>
    <rPh sb="3" eb="5">
      <t>ウチワケ</t>
    </rPh>
    <phoneticPr fontId="3"/>
  </si>
  <si>
    <t>(２)資本勘定所属職員</t>
    <rPh sb="3" eb="5">
      <t>シホン</t>
    </rPh>
    <rPh sb="5" eb="7">
      <t>カンジョウ</t>
    </rPh>
    <rPh sb="7" eb="9">
      <t>ショゾク</t>
    </rPh>
    <rPh sb="9" eb="11">
      <t>ショクイン</t>
    </rPh>
    <phoneticPr fontId="3"/>
  </si>
  <si>
    <t>(ホール使用料)</t>
    <rPh sb="4" eb="7">
      <t>シヨウリョウ</t>
    </rPh>
    <phoneticPr fontId="3"/>
  </si>
  <si>
    <t>(ア)</t>
  </si>
  <si>
    <t>会計年度任用職員(パートタイム）</t>
    <rPh sb="0" eb="1">
      <t>カイケイ</t>
    </rPh>
    <phoneticPr fontId="3"/>
  </si>
  <si>
    <t>法定福利費</t>
    <rPh sb="0" eb="2">
      <t>ホウテイ</t>
    </rPh>
    <rPh sb="2" eb="5">
      <t>フクリヒ</t>
    </rPh>
    <phoneticPr fontId="3"/>
  </si>
  <si>
    <t>(12)</t>
  </si>
  <si>
    <t>一般管理費</t>
    <rPh sb="0" eb="2">
      <t>イッパン</t>
    </rPh>
    <rPh sb="2" eb="5">
      <t>カンリヒ</t>
    </rPh>
    <phoneticPr fontId="3"/>
  </si>
  <si>
    <t>税抜き</t>
  </si>
  <si>
    <t>支出</t>
    <rPh sb="0" eb="1">
      <t>シシュツ</t>
    </rPh>
    <rPh sb="1" eb="2">
      <t>デ</t>
    </rPh>
    <phoneticPr fontId="38"/>
  </si>
  <si>
    <t>(６)</t>
  </si>
  <si>
    <t>資金に係る交換差額</t>
    <rPh sb="0" eb="2">
      <t>シキン</t>
    </rPh>
    <rPh sb="3" eb="4">
      <t>カカ</t>
    </rPh>
    <rPh sb="5" eb="7">
      <t>コウカン</t>
    </rPh>
    <rPh sb="7" eb="9">
      <t>サガク</t>
    </rPh>
    <phoneticPr fontId="3"/>
  </si>
  <si>
    <t>率</t>
    <rPh sb="0" eb="1">
      <t>リツ</t>
    </rPh>
    <phoneticPr fontId="3"/>
  </si>
  <si>
    <t>(７)</t>
  </si>
  <si>
    <t>賞与引当金</t>
    <rPh sb="0" eb="2">
      <t>ショウヨ</t>
    </rPh>
    <rPh sb="2" eb="5">
      <t>ヒキアテキン</t>
    </rPh>
    <phoneticPr fontId="38"/>
  </si>
  <si>
    <t>(11)</t>
  </si>
  <si>
    <t>市中銀行以外の金融機関</t>
    <rPh sb="0" eb="2">
      <t>シチュウ</t>
    </rPh>
    <rPh sb="2" eb="4">
      <t>ギンコウ</t>
    </rPh>
    <rPh sb="4" eb="6">
      <t>イガイ</t>
    </rPh>
    <rPh sb="7" eb="9">
      <t>キンユウ</t>
    </rPh>
    <rPh sb="9" eb="11">
      <t>キカン</t>
    </rPh>
    <phoneticPr fontId="38"/>
  </si>
  <si>
    <t>年度末職員数(人）</t>
    <rPh sb="0" eb="3">
      <t>ネンドマツ</t>
    </rPh>
    <rPh sb="3" eb="5">
      <t>ショクイン</t>
    </rPh>
    <rPh sb="5" eb="6">
      <t>スウ</t>
    </rPh>
    <rPh sb="7" eb="8">
      <t>ニン</t>
    </rPh>
    <phoneticPr fontId="3"/>
  </si>
  <si>
    <t>(13)</t>
  </si>
  <si>
    <t>(14)</t>
  </si>
  <si>
    <t>投　　　　資　　　　額（税込み）</t>
  </si>
  <si>
    <t>上記の</t>
  </si>
  <si>
    <t>内　訳</t>
  </si>
  <si>
    <t>上記のうち先行取得用地面積</t>
    <rPh sb="0" eb="2">
      <t>ジョウキ</t>
    </rPh>
    <phoneticPr fontId="3"/>
  </si>
  <si>
    <t>建物面積</t>
    <rPh sb="0" eb="2">
      <t>タテモノ</t>
    </rPh>
    <rPh sb="2" eb="4">
      <t>メンセキ</t>
    </rPh>
    <phoneticPr fontId="3"/>
  </si>
  <si>
    <t>行</t>
    <rPh sb="0" eb="1">
      <t>ギョウ</t>
    </rPh>
    <phoneticPr fontId="3"/>
  </si>
  <si>
    <t>列</t>
    <rPh sb="0" eb="1">
      <t>レツ</t>
    </rPh>
    <phoneticPr fontId="3"/>
  </si>
  <si>
    <t>観光施設事業</t>
  </si>
  <si>
    <t>01行45列
の内訳</t>
    <rPh sb="2" eb="3">
      <t>ギョウ</t>
    </rPh>
    <rPh sb="5" eb="6">
      <t>レツ</t>
    </rPh>
    <rPh sb="8" eb="10">
      <t>ウチワケ</t>
    </rPh>
    <phoneticPr fontId="3"/>
  </si>
  <si>
    <t>政府資金</t>
    <rPh sb="0" eb="2">
      <t>セイフシキン</t>
    </rPh>
    <rPh sb="2" eb="4">
      <t>シキン</t>
    </rPh>
    <phoneticPr fontId="3"/>
  </si>
  <si>
    <t>郵便貯金</t>
    <rPh sb="0" eb="2">
      <t>ユウビン</t>
    </rPh>
    <rPh sb="2" eb="4">
      <t>チョキン</t>
    </rPh>
    <phoneticPr fontId="3"/>
  </si>
  <si>
    <t>簡易生命保険</t>
    <rPh sb="0" eb="2">
      <t>カンイ</t>
    </rPh>
    <rPh sb="2" eb="4">
      <t>セイメイ</t>
    </rPh>
    <rPh sb="4" eb="6">
      <t>ホケン</t>
    </rPh>
    <phoneticPr fontId="3"/>
  </si>
  <si>
    <t>内</t>
    <rPh sb="0" eb="1">
      <t>ウチ</t>
    </rPh>
    <phoneticPr fontId="3"/>
  </si>
  <si>
    <t>当年度純利益</t>
  </si>
  <si>
    <t>市場公募債</t>
    <rPh sb="0" eb="2">
      <t>シジョウ</t>
    </rPh>
    <rPh sb="2" eb="4">
      <t>コウボ</t>
    </rPh>
    <rPh sb="4" eb="5">
      <t>サイ</t>
    </rPh>
    <phoneticPr fontId="3"/>
  </si>
  <si>
    <t>共済組合</t>
    <rPh sb="0" eb="2">
      <t>キョウサイ</t>
    </rPh>
    <rPh sb="2" eb="4">
      <t>クミアイ</t>
    </rPh>
    <phoneticPr fontId="3"/>
  </si>
  <si>
    <t>機構資金に係る繰上償還金分</t>
    <rPh sb="0" eb="2">
      <t>キコウ</t>
    </rPh>
    <phoneticPr fontId="3"/>
  </si>
  <si>
    <t>11.退職に関する調</t>
    <rPh sb="3" eb="5">
      <t>タイショク</t>
    </rPh>
    <rPh sb="6" eb="7">
      <t>カン</t>
    </rPh>
    <rPh sb="9" eb="10">
      <t>シラ</t>
    </rPh>
    <phoneticPr fontId="3"/>
  </si>
  <si>
    <t>訳</t>
    <rPh sb="0" eb="1">
      <t>ワケ</t>
    </rPh>
    <phoneticPr fontId="3"/>
  </si>
  <si>
    <t>１．　職員給与費の　う　ち</t>
    <rPh sb="3" eb="4">
      <t>ショク</t>
    </rPh>
    <rPh sb="4" eb="5">
      <t>イン</t>
    </rPh>
    <rPh sb="5" eb="6">
      <t>キュウ</t>
    </rPh>
    <rPh sb="6" eb="7">
      <t>ヨ</t>
    </rPh>
    <rPh sb="7" eb="8">
      <t>ヒ</t>
    </rPh>
    <phoneticPr fontId="3"/>
  </si>
  <si>
    <t>投資その他の資産</t>
    <rPh sb="4" eb="5">
      <t>タ</t>
    </rPh>
    <rPh sb="6" eb="8">
      <t>シサン</t>
    </rPh>
    <phoneticPr fontId="3"/>
  </si>
  <si>
    <t>政府保証付外債</t>
    <rPh sb="0" eb="2">
      <t>セイフ</t>
    </rPh>
    <rPh sb="2" eb="4">
      <t>ホショウ</t>
    </rPh>
    <rPh sb="4" eb="5">
      <t>ツ</t>
    </rPh>
    <rPh sb="5" eb="7">
      <t>ガイサイ</t>
    </rPh>
    <phoneticPr fontId="3"/>
  </si>
  <si>
    <t>交付公債</t>
    <rPh sb="0" eb="2">
      <t>コウフ</t>
    </rPh>
    <rPh sb="2" eb="4">
      <t>コウサイ</t>
    </rPh>
    <phoneticPr fontId="3"/>
  </si>
  <si>
    <t>事業の種類</t>
    <rPh sb="0" eb="2">
      <t>ジギョウ</t>
    </rPh>
    <rPh sb="3" eb="5">
      <t>シュルイ</t>
    </rPh>
    <phoneticPr fontId="3"/>
  </si>
  <si>
    <t>その他</t>
    <rPh sb="2" eb="3">
      <t>タ</t>
    </rPh>
    <phoneticPr fontId="38"/>
  </si>
  <si>
    <t>都道府県補助金</t>
    <rPh sb="0" eb="4">
      <t>トドウフケン</t>
    </rPh>
    <rPh sb="4" eb="7">
      <t>ホジョキン</t>
    </rPh>
    <phoneticPr fontId="38"/>
  </si>
  <si>
    <t>⑤　資本的収支に関する調（２３表の１）</t>
    <rPh sb="15" eb="16">
      <t>ヒョウ</t>
    </rPh>
    <phoneticPr fontId="3"/>
  </si>
  <si>
    <t>企業債利息に対して繰入れたもの</t>
    <rPh sb="0" eb="3">
      <t>キギョウサイ</t>
    </rPh>
    <rPh sb="3" eb="5">
      <t>リソク</t>
    </rPh>
    <rPh sb="6" eb="7">
      <t>タイ</t>
    </rPh>
    <rPh sb="9" eb="11">
      <t>クリイレ</t>
    </rPh>
    <phoneticPr fontId="3"/>
  </si>
  <si>
    <t>企業債利息に対して
繰入れたもの</t>
    <rPh sb="0" eb="3">
      <t>キギョウサイ</t>
    </rPh>
    <rPh sb="3" eb="5">
      <t>リソク</t>
    </rPh>
    <rPh sb="6" eb="7">
      <t>タイ</t>
    </rPh>
    <rPh sb="10" eb="12">
      <t>クリイレ</t>
    </rPh>
    <phoneticPr fontId="3"/>
  </si>
  <si>
    <t>（</t>
  </si>
  <si>
    <t>企業債元利償還金に対して
繰入れたもの</t>
    <rPh sb="0" eb="3">
      <t>キギョウサイ</t>
    </rPh>
    <rPh sb="3" eb="5">
      <t>ガンリ</t>
    </rPh>
    <rPh sb="5" eb="8">
      <t>ショウカンキン</t>
    </rPh>
    <rPh sb="9" eb="10">
      <t>タイ</t>
    </rPh>
    <rPh sb="13" eb="15">
      <t>クリイレ</t>
    </rPh>
    <phoneticPr fontId="3"/>
  </si>
  <si>
    <t>仙北市</t>
    <rPh sb="0" eb="2">
      <t>センボク</t>
    </rPh>
    <rPh sb="2" eb="3">
      <t>シ</t>
    </rPh>
    <phoneticPr fontId="3"/>
  </si>
  <si>
    <t>事業の種類</t>
  </si>
  <si>
    <t>当年度同意等債で未借入又は未発行の額</t>
    <rPh sb="2" eb="3">
      <t>ド</t>
    </rPh>
    <rPh sb="3" eb="5">
      <t>ドウイ</t>
    </rPh>
    <rPh sb="5" eb="6">
      <t>トウ</t>
    </rPh>
    <phoneticPr fontId="3"/>
  </si>
  <si>
    <t>うち建設改良費等以外の経費に対する企業債現在高</t>
    <rPh sb="2" eb="4">
      <t>ケンセツ</t>
    </rPh>
    <rPh sb="4" eb="7">
      <t>カイリョウヒ</t>
    </rPh>
    <rPh sb="7" eb="8">
      <t>トウ</t>
    </rPh>
    <rPh sb="8" eb="10">
      <t>イガイ</t>
    </rPh>
    <rPh sb="11" eb="13">
      <t>ケイヒ</t>
    </rPh>
    <rPh sb="14" eb="15">
      <t>タイ</t>
    </rPh>
    <rPh sb="17" eb="20">
      <t>キギョウサイ</t>
    </rPh>
    <rPh sb="20" eb="22">
      <t>ゲンザイ</t>
    </rPh>
    <rPh sb="22" eb="23">
      <t>ダカ</t>
    </rPh>
    <phoneticPr fontId="3"/>
  </si>
  <si>
    <t>(１)延利用回数</t>
    <rPh sb="3" eb="4">
      <t>ノ</t>
    </rPh>
    <rPh sb="4" eb="5">
      <t>リ</t>
    </rPh>
    <rPh sb="5" eb="6">
      <t>ヨウ</t>
    </rPh>
    <rPh sb="6" eb="8">
      <t>カイスウ</t>
    </rPh>
    <phoneticPr fontId="3"/>
  </si>
  <si>
    <t>(２)延利用戸数</t>
    <rPh sb="3" eb="4">
      <t>ノ</t>
    </rPh>
    <rPh sb="4" eb="5">
      <t>リ</t>
    </rPh>
    <rPh sb="5" eb="6">
      <t>ヨウ</t>
    </rPh>
    <rPh sb="6" eb="8">
      <t>コスウ</t>
    </rPh>
    <phoneticPr fontId="3"/>
  </si>
  <si>
    <t>収益的支出に充てた他会計借入金</t>
    <rPh sb="12" eb="14">
      <t>カリイレ</t>
    </rPh>
    <phoneticPr fontId="3"/>
  </si>
  <si>
    <t>内訳</t>
    <rPh sb="0" eb="2">
      <t>ウチワケ</t>
    </rPh>
    <phoneticPr fontId="3"/>
  </si>
  <si>
    <t>一時借入金</t>
    <rPh sb="0" eb="2">
      <t>イチジ</t>
    </rPh>
    <rPh sb="2" eb="4">
      <t>カリイレ</t>
    </rPh>
    <rPh sb="4" eb="5">
      <t>キン</t>
    </rPh>
    <phoneticPr fontId="3"/>
  </si>
  <si>
    <t>前年度同意等債で今年度収入分</t>
    <rPh sb="3" eb="5">
      <t>ドウイ</t>
    </rPh>
    <rPh sb="5" eb="6">
      <t>トウ</t>
    </rPh>
    <phoneticPr fontId="3"/>
  </si>
  <si>
    <t>(１)延 利 用 回 数</t>
    <rPh sb="3" eb="4">
      <t>ノ</t>
    </rPh>
    <rPh sb="5" eb="8">
      <t>リヨウ</t>
    </rPh>
    <rPh sb="9" eb="12">
      <t>カイスウ</t>
    </rPh>
    <phoneticPr fontId="3"/>
  </si>
  <si>
    <t>特殊勤務手当</t>
    <rPh sb="0" eb="2">
      <t>トクシュ</t>
    </rPh>
    <rPh sb="2" eb="4">
      <t>キンム</t>
    </rPh>
    <rPh sb="4" eb="6">
      <t>テアテ</t>
    </rPh>
    <phoneticPr fontId="3"/>
  </si>
  <si>
    <t>支　　払　　利　　息</t>
  </si>
  <si>
    <t>機構資金</t>
    <rPh sb="0" eb="2">
      <t>キコウ</t>
    </rPh>
    <phoneticPr fontId="3"/>
  </si>
  <si>
    <t>企業債利息</t>
  </si>
  <si>
    <t>一時借入金利息</t>
  </si>
  <si>
    <t>他会計借入金等利息</t>
    <rPh sb="0" eb="1">
      <t>タ</t>
    </rPh>
    <rPh sb="1" eb="3">
      <t>カイケイ</t>
    </rPh>
    <rPh sb="6" eb="7">
      <t>トウ</t>
    </rPh>
    <phoneticPr fontId="3"/>
  </si>
  <si>
    <t>年間利用</t>
    <rPh sb="0" eb="2">
      <t>ネンカン</t>
    </rPh>
    <rPh sb="2" eb="4">
      <t>リヨウ</t>
    </rPh>
    <phoneticPr fontId="3"/>
  </si>
  <si>
    <t>状　　況</t>
    <rPh sb="0" eb="1">
      <t>ジョウ</t>
    </rPh>
    <rPh sb="3" eb="4">
      <t>キョウ</t>
    </rPh>
    <phoneticPr fontId="3"/>
  </si>
  <si>
    <t>未収金及び未収収益</t>
    <rPh sb="3" eb="4">
      <t>オヨ</t>
    </rPh>
    <rPh sb="5" eb="7">
      <t>ミシュウ</t>
    </rPh>
    <rPh sb="7" eb="9">
      <t>シュウエキ</t>
    </rPh>
    <phoneticPr fontId="3"/>
  </si>
  <si>
    <t>他会計負担金</t>
    <rPh sb="0" eb="1">
      <t>タ</t>
    </rPh>
    <rPh sb="1" eb="3">
      <t>カイケイ</t>
    </rPh>
    <rPh sb="3" eb="6">
      <t>フタンキン</t>
    </rPh>
    <phoneticPr fontId="3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</si>
  <si>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3"/>
  </si>
  <si>
    <t>実質資金不足額</t>
  </si>
  <si>
    <t>（税込み）</t>
    <rPh sb="1" eb="3">
      <t>ゼイコ</t>
    </rPh>
    <phoneticPr fontId="3"/>
  </si>
  <si>
    <t>※　地方債現在高の全てを証書借入で行っているため、証券発行は無い。</t>
  </si>
  <si>
    <t>01行36列の内訳</t>
    <rPh sb="2" eb="3">
      <t>ギョウ</t>
    </rPh>
    <rPh sb="5" eb="6">
      <t>レツ</t>
    </rPh>
    <rPh sb="7" eb="9">
      <t>ウチワケ</t>
    </rPh>
    <phoneticPr fontId="38"/>
  </si>
  <si>
    <t>内　訳</t>
    <rPh sb="0" eb="1">
      <t>ウチ</t>
    </rPh>
    <rPh sb="2" eb="3">
      <t>ヤク</t>
    </rPh>
    <phoneticPr fontId="3"/>
  </si>
  <si>
    <t>市中銀行</t>
    <rPh sb="0" eb="2">
      <t>シチュウ</t>
    </rPh>
    <rPh sb="2" eb="4">
      <t>ギンコウ</t>
    </rPh>
    <phoneticPr fontId="38"/>
  </si>
  <si>
    <t xml:space="preserve"> 項　目</t>
  </si>
  <si>
    <t xml:space="preserve"> 項　目</t>
    <rPh sb="1" eb="2">
      <t>コウ</t>
    </rPh>
    <rPh sb="3" eb="4">
      <t>メ</t>
    </rPh>
    <phoneticPr fontId="3"/>
  </si>
  <si>
    <t>(２)延 利 用 戸 数</t>
    <rPh sb="3" eb="4">
      <t>ノ</t>
    </rPh>
    <rPh sb="5" eb="8">
      <t>リヨウ</t>
    </rPh>
    <rPh sb="9" eb="12">
      <t>コスウ</t>
    </rPh>
    <phoneticPr fontId="3"/>
  </si>
  <si>
    <t xml:space="preserve">団体名 </t>
  </si>
  <si>
    <t xml:space="preserve"> 項　目</t>
    <rPh sb="1" eb="4">
      <t>コウモク</t>
    </rPh>
    <phoneticPr fontId="3"/>
  </si>
  <si>
    <t>　　　　　計</t>
  </si>
  <si>
    <t xml:space="preserve">団体名 </t>
    <rPh sb="0" eb="3">
      <t>ダンタイメイ</t>
    </rPh>
    <phoneticPr fontId="38"/>
  </si>
  <si>
    <t>補</t>
    <rPh sb="0" eb="1">
      <t>ホ</t>
    </rPh>
    <phoneticPr fontId="3"/>
  </si>
  <si>
    <t>延経験年数　</t>
  </si>
  <si>
    <t>）</t>
  </si>
  <si>
    <t>年間延職員数</t>
  </si>
  <si>
    <t>年間延職員数(人)</t>
    <rPh sb="0" eb="2">
      <t>ネンカン</t>
    </rPh>
    <rPh sb="2" eb="3">
      <t>ノ</t>
    </rPh>
    <rPh sb="3" eb="5">
      <t>ショクイン</t>
    </rPh>
    <rPh sb="5" eb="6">
      <t>スウ</t>
    </rPh>
    <rPh sb="7" eb="8">
      <t>ニン</t>
    </rPh>
    <phoneticPr fontId="3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</si>
  <si>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3"/>
  </si>
  <si>
    <t>うち</t>
  </si>
  <si>
    <t>固有資本金(引継資本金)</t>
  </si>
  <si>
    <t>組入資本金(造成資本金)</t>
  </si>
  <si>
    <t>利況</t>
    <rPh sb="0" eb="1">
      <t>リヨウ</t>
    </rPh>
    <rPh sb="1" eb="2">
      <t>キョウ</t>
    </rPh>
    <phoneticPr fontId="3"/>
  </si>
  <si>
    <t>訳</t>
  </si>
  <si>
    <t>(３)延 利 用 人 員</t>
    <rPh sb="3" eb="4">
      <t>ノ</t>
    </rPh>
    <rPh sb="5" eb="8">
      <t>リヨウ</t>
    </rPh>
    <rPh sb="9" eb="12">
      <t>ジンイン</t>
    </rPh>
    <phoneticPr fontId="3"/>
  </si>
  <si>
    <t>1.8/分(1口当たり)</t>
    <rPh sb="5" eb="6">
      <t>フン</t>
    </rPh>
    <rPh sb="8" eb="9">
      <t>クチ</t>
    </rPh>
    <rPh sb="9" eb="10">
      <t>ア</t>
    </rPh>
    <phoneticPr fontId="3"/>
  </si>
  <si>
    <t>うちリース資産</t>
    <rPh sb="5" eb="7">
      <t>シサン</t>
    </rPh>
    <phoneticPr fontId="3"/>
  </si>
  <si>
    <t>税</t>
    <rPh sb="0" eb="1">
      <t>ゼイ</t>
    </rPh>
    <phoneticPr fontId="3"/>
  </si>
  <si>
    <t>み</t>
  </si>
  <si>
    <t>経 常 損 失(△)　－(Ｅ＋Ｆ)｝</t>
  </si>
  <si>
    <t>「02行31列」のうち、国の補正予算等に基づく事業に係る繰入</t>
    <rPh sb="12" eb="13">
      <t>クニ</t>
    </rPh>
    <rPh sb="14" eb="16">
      <t>ホセイ</t>
    </rPh>
    <rPh sb="16" eb="18">
      <t>ヨサン</t>
    </rPh>
    <phoneticPr fontId="3"/>
  </si>
  <si>
    <t>イ繰出基準の事由以外の繰入</t>
  </si>
  <si>
    <t>内</t>
  </si>
  <si>
    <t>延年数</t>
  </si>
  <si>
    <t>延支給率</t>
  </si>
  <si>
    <t>減価償却累計額(△)</t>
  </si>
  <si>
    <t>報酬</t>
    <rPh sb="0" eb="2">
      <t>ホウシュウ</t>
    </rPh>
    <phoneticPr fontId="3"/>
  </si>
  <si>
    <t>当 年 度 純 損 失 （△）</t>
  </si>
  <si>
    <t>経 　   常　    利　    益</t>
  </si>
  <si>
    <t>経    　常 　   損 　   失 （△）</t>
  </si>
  <si>
    <t>年間延職員数(人）</t>
    <rPh sb="0" eb="2">
      <t>ネンカン</t>
    </rPh>
    <rPh sb="2" eb="3">
      <t>ノ</t>
    </rPh>
    <rPh sb="3" eb="5">
      <t>ショクイン</t>
    </rPh>
    <rPh sb="5" eb="6">
      <t>スウ</t>
    </rPh>
    <rPh sb="7" eb="8">
      <t>ニン</t>
    </rPh>
    <phoneticPr fontId="3"/>
  </si>
  <si>
    <t>その他出資金</t>
    <rPh sb="2" eb="3">
      <t>タ</t>
    </rPh>
    <rPh sb="3" eb="6">
      <t>シュッシキン</t>
    </rPh>
    <phoneticPr fontId="38"/>
  </si>
  <si>
    <t>その他貸付金</t>
    <rPh sb="2" eb="3">
      <t>タ</t>
    </rPh>
    <rPh sb="3" eb="6">
      <t>カシツケキン</t>
    </rPh>
    <phoneticPr fontId="38"/>
  </si>
  <si>
    <t>01行08列
のうち</t>
    <rPh sb="2" eb="3">
      <t>ギョウ</t>
    </rPh>
    <rPh sb="5" eb="6">
      <t>レツ</t>
    </rPh>
    <phoneticPr fontId="3"/>
  </si>
  <si>
    <t>01行27列のうち</t>
    <rPh sb="1" eb="2">
      <t>ギョウ</t>
    </rPh>
    <rPh sb="4" eb="5">
      <t>レツ</t>
    </rPh>
    <phoneticPr fontId="3"/>
  </si>
  <si>
    <t>基金</t>
    <rPh sb="0" eb="2">
      <t>キキン</t>
    </rPh>
    <phoneticPr fontId="38"/>
  </si>
  <si>
    <t>うち翌年度に繰越される支出の財源充当額</t>
  </si>
  <si>
    <t>前年度許可債で今年度収入分</t>
  </si>
  <si>
    <t>公庫資金に係る繰上償還金分</t>
  </si>
  <si>
    <t>「02行05列」のうち、「経済危機対策等」に基づく事業に係る繰入</t>
  </si>
  <si>
    <t>不足額（△）</t>
  </si>
  <si>
    <t>当年許可債で未借入又は未発行の額</t>
  </si>
  <si>
    <t>等状況調　　　　期首資産</t>
    <rPh sb="0" eb="1">
      <t>トウ</t>
    </rPh>
    <phoneticPr fontId="3"/>
  </si>
  <si>
    <t>実績調　　行政投資</t>
  </si>
  <si>
    <t>4.0未満</t>
    <rPh sb="3" eb="5">
      <t>ミマン</t>
    </rPh>
    <phoneticPr fontId="38"/>
  </si>
  <si>
    <t>8.5以上</t>
    <rPh sb="3" eb="5">
      <t>イジョウ</t>
    </rPh>
    <phoneticPr fontId="38"/>
  </si>
  <si>
    <t>地域手当</t>
    <rPh sb="0" eb="2">
      <t>チイキ</t>
    </rPh>
    <rPh sb="2" eb="4">
      <t>テアテ</t>
    </rPh>
    <phoneticPr fontId="3"/>
  </si>
  <si>
    <t>合計</t>
    <rPh sb="0" eb="2">
      <t>ゴウケイ</t>
    </rPh>
    <phoneticPr fontId="38"/>
  </si>
  <si>
    <t>財政融資</t>
    <rPh sb="0" eb="2">
      <t>ザイセイ</t>
    </rPh>
    <rPh sb="2" eb="4">
      <t>ユウシ</t>
    </rPh>
    <phoneticPr fontId="38"/>
  </si>
  <si>
    <t>郵便貯金</t>
    <rPh sb="0" eb="2">
      <t>ユウビン</t>
    </rPh>
    <rPh sb="2" eb="4">
      <t>チョキン</t>
    </rPh>
    <phoneticPr fontId="38"/>
  </si>
  <si>
    <t>退職給付費</t>
    <rPh sb="0" eb="2">
      <t>タイショク</t>
    </rPh>
    <rPh sb="2" eb="5">
      <t>キュウフヒ</t>
    </rPh>
    <phoneticPr fontId="3"/>
  </si>
  <si>
    <t>交付公債</t>
    <rPh sb="0" eb="2">
      <t>コウフ</t>
    </rPh>
    <rPh sb="2" eb="4">
      <t>コウサイ</t>
    </rPh>
    <phoneticPr fontId="38"/>
  </si>
  <si>
    <t>代行制</t>
    <rPh sb="0" eb="2">
      <t>ダイコウ</t>
    </rPh>
    <rPh sb="2" eb="3">
      <t>セイ</t>
    </rPh>
    <phoneticPr fontId="3"/>
  </si>
  <si>
    <t>無</t>
    <rPh sb="0" eb="1">
      <t>ナ</t>
    </rPh>
    <phoneticPr fontId="3"/>
  </si>
  <si>
    <t>財政融資資金</t>
    <rPh sb="0" eb="2">
      <t>ザイセイ</t>
    </rPh>
    <rPh sb="2" eb="4">
      <t>ユウシ</t>
    </rPh>
    <phoneticPr fontId="3"/>
  </si>
  <si>
    <t>－(Ｅ＋Ｆ)｝</t>
  </si>
  <si>
    <t>経常損失</t>
  </si>
  <si>
    <t>填</t>
    <rPh sb="0" eb="1">
      <t>マコト</t>
    </rPh>
    <phoneticPr fontId="3"/>
  </si>
  <si>
    <t>企業債元金償還金</t>
  </si>
  <si>
    <t>（△）</t>
  </si>
  <si>
    <t>再建債（含む特例債）</t>
  </si>
  <si>
    <t>うち翌年度へ繰越される支出の財源充当額</t>
  </si>
  <si>
    <t>小中学校</t>
    <rPh sb="0" eb="1">
      <t>ショウ</t>
    </rPh>
    <rPh sb="1" eb="4">
      <t>チュウガッコウ</t>
    </rPh>
    <phoneticPr fontId="3"/>
  </si>
  <si>
    <t>キ</t>
  </si>
  <si>
    <t>ク</t>
  </si>
  <si>
    <t>その他未処分利益</t>
    <rPh sb="3" eb="6">
      <t>ミショブン</t>
    </rPh>
    <rPh sb="6" eb="8">
      <t>リエキ</t>
    </rPh>
    <phoneticPr fontId="3"/>
  </si>
  <si>
    <t>業務活動によるキャッシュ・フロー</t>
    <rPh sb="0" eb="2">
      <t>ギョウム</t>
    </rPh>
    <rPh sb="2" eb="4">
      <t>カツドウ</t>
    </rPh>
    <phoneticPr fontId="3"/>
  </si>
  <si>
    <t>03</t>
  </si>
  <si>
    <t>財務活動によるキャッシュ・フロー</t>
    <rPh sb="0" eb="2">
      <t>ザイム</t>
    </rPh>
    <rPh sb="2" eb="4">
      <t>カツドウ</t>
    </rPh>
    <phoneticPr fontId="3"/>
  </si>
  <si>
    <t>・キャッシュ・フロー計算書に関する調</t>
    <rPh sb="10" eb="13">
      <t>ケイサンショ</t>
    </rPh>
    <rPh sb="14" eb="15">
      <t>カン</t>
    </rPh>
    <rPh sb="17" eb="18">
      <t>シラ</t>
    </rPh>
    <phoneticPr fontId="3"/>
  </si>
  <si>
    <t>01行08列のうち償却原価法による利息相当分を除いた企業債利息</t>
    <rPh sb="5" eb="6">
      <t>レツ</t>
    </rPh>
    <phoneticPr fontId="3"/>
  </si>
  <si>
    <t>貸倒引当金（△）</t>
    <rPh sb="0" eb="2">
      <t>カシダオレ</t>
    </rPh>
    <rPh sb="2" eb="4">
      <t>ヒキアテ</t>
    </rPh>
    <rPh sb="4" eb="5">
      <t>キン</t>
    </rPh>
    <phoneticPr fontId="3"/>
  </si>
  <si>
    <t>繰延資産</t>
    <rPh sb="2" eb="4">
      <t>シサン</t>
    </rPh>
    <phoneticPr fontId="3"/>
  </si>
  <si>
    <t>引当金</t>
    <rPh sb="0" eb="2">
      <t>ヒキアテ</t>
    </rPh>
    <rPh sb="2" eb="3">
      <t>キン</t>
    </rPh>
    <phoneticPr fontId="3"/>
  </si>
  <si>
    <t>前受金及び前受収益</t>
    <rPh sb="0" eb="3">
      <t>マエウケキン</t>
    </rPh>
    <rPh sb="3" eb="4">
      <t>オヨ</t>
    </rPh>
    <rPh sb="5" eb="7">
      <t>マエウケ</t>
    </rPh>
    <rPh sb="7" eb="9">
      <t>シュウエキ</t>
    </rPh>
    <phoneticPr fontId="3"/>
  </si>
  <si>
    <t>繰延収益</t>
    <rPh sb="0" eb="2">
      <t>クリノベ</t>
    </rPh>
    <rPh sb="2" eb="4">
      <t>シュウエキ</t>
    </rPh>
    <phoneticPr fontId="3"/>
  </si>
  <si>
    <t>長期前受金</t>
    <rPh sb="0" eb="2">
      <t>チョウキ</t>
    </rPh>
    <rPh sb="2" eb="5">
      <t>マエウケキン</t>
    </rPh>
    <phoneticPr fontId="3"/>
  </si>
  <si>
    <t>投資額（税込み）</t>
  </si>
  <si>
    <t>一  時  借  入  金  利  息　</t>
  </si>
  <si>
    <t>「02行31列」のうち、国の補正予算等に基づく事業に係る繰入</t>
    <rPh sb="3" eb="4">
      <t>ギョウ</t>
    </rPh>
    <rPh sb="6" eb="7">
      <t>レツ</t>
    </rPh>
    <rPh sb="12" eb="13">
      <t>クニ</t>
    </rPh>
    <rPh sb="14" eb="16">
      <t>ホセイ</t>
    </rPh>
    <rPh sb="16" eb="18">
      <t>ヨサン</t>
    </rPh>
    <rPh sb="18" eb="19">
      <t>トウ</t>
    </rPh>
    <rPh sb="20" eb="21">
      <t>モト</t>
    </rPh>
    <rPh sb="23" eb="25">
      <t>ジギョウ</t>
    </rPh>
    <rPh sb="26" eb="27">
      <t>カカ</t>
    </rPh>
    <rPh sb="28" eb="29">
      <t>ク</t>
    </rPh>
    <rPh sb="29" eb="30">
      <t>イ</t>
    </rPh>
    <phoneticPr fontId="3"/>
  </si>
  <si>
    <t>5.5～6.0</t>
  </si>
  <si>
    <t>4.5～5.0</t>
  </si>
  <si>
    <t>5.0～5.5</t>
  </si>
  <si>
    <t>8.0～8.5</t>
  </si>
  <si>
    <t>6.0～6.5</t>
  </si>
  <si>
    <t>6.5～7.0</t>
  </si>
  <si>
    <t>7.0～7.5</t>
  </si>
  <si>
    <t>7.5～8.0</t>
  </si>
  <si>
    <t>短期貸付金</t>
    <rPh sb="0" eb="2">
      <t>タンキ</t>
    </rPh>
    <rPh sb="2" eb="4">
      <t>カシツケ</t>
    </rPh>
    <rPh sb="4" eb="5">
      <t>キン</t>
    </rPh>
    <phoneticPr fontId="38"/>
  </si>
  <si>
    <t>「01行26列」のうち、各種引当金繰入額の合計</t>
    <rPh sb="3" eb="4">
      <t>ギョウ</t>
    </rPh>
    <rPh sb="6" eb="7">
      <t>レツ</t>
    </rPh>
    <rPh sb="12" eb="14">
      <t>カクシュ</t>
    </rPh>
    <rPh sb="14" eb="17">
      <t>ヒキアテキン</t>
    </rPh>
    <rPh sb="17" eb="20">
      <t>クリイレガク</t>
    </rPh>
    <rPh sb="21" eb="23">
      <t>ゴウケイ</t>
    </rPh>
    <phoneticPr fontId="38"/>
  </si>
  <si>
    <t>01行64列の内訳</t>
    <rPh sb="2" eb="3">
      <t>ギョウ</t>
    </rPh>
    <rPh sb="5" eb="6">
      <t>レツ</t>
    </rPh>
    <rPh sb="7" eb="9">
      <t>ウチワケ</t>
    </rPh>
    <phoneticPr fontId="38"/>
  </si>
  <si>
    <t>賞与引当金繰入額</t>
    <rPh sb="0" eb="2">
      <t>ショウヨ</t>
    </rPh>
    <rPh sb="2" eb="5">
      <t>ヒキアテキン</t>
    </rPh>
    <rPh sb="5" eb="8">
      <t>クリイレガク</t>
    </rPh>
    <phoneticPr fontId="38"/>
  </si>
  <si>
    <t>10.　給　与　に　関　す　る　調　内　訳</t>
    <rPh sb="4" eb="5">
      <t>キュウ</t>
    </rPh>
    <rPh sb="6" eb="7">
      <t>ヨ</t>
    </rPh>
    <rPh sb="10" eb="11">
      <t>カン</t>
    </rPh>
    <rPh sb="16" eb="17">
      <t>シラ</t>
    </rPh>
    <rPh sb="18" eb="19">
      <t>ナイ</t>
    </rPh>
    <rPh sb="20" eb="21">
      <t>ヤク</t>
    </rPh>
    <phoneticPr fontId="3"/>
  </si>
  <si>
    <t>特別修繕引当金繰入額</t>
    <rPh sb="0" eb="2">
      <t>トクベツ</t>
    </rPh>
    <rPh sb="2" eb="4">
      <t>シュウゼン</t>
    </rPh>
    <rPh sb="4" eb="7">
      <t>ヒキアテキン</t>
    </rPh>
    <rPh sb="7" eb="10">
      <t>クリイレガク</t>
    </rPh>
    <phoneticPr fontId="38"/>
  </si>
  <si>
    <t>貸倒引当金繰入額</t>
    <rPh sb="0" eb="2">
      <t>カシダオレ</t>
    </rPh>
    <rPh sb="2" eb="5">
      <t>ヒキアテキン</t>
    </rPh>
    <rPh sb="5" eb="8">
      <t>クリイレガク</t>
    </rPh>
    <phoneticPr fontId="38"/>
  </si>
  <si>
    <t>その他引当金繰入額</t>
    <rPh sb="2" eb="3">
      <t>タ</t>
    </rPh>
    <rPh sb="3" eb="6">
      <t>ヒキアテキン</t>
    </rPh>
    <rPh sb="6" eb="9">
      <t>クリイレガク</t>
    </rPh>
    <phoneticPr fontId="38"/>
  </si>
  <si>
    <t>「01行26列」のうち、たな卸資産評価損</t>
    <rPh sb="3" eb="4">
      <t>ギョウ</t>
    </rPh>
    <rPh sb="6" eb="7">
      <t>レツ</t>
    </rPh>
    <rPh sb="14" eb="15">
      <t>オロシ</t>
    </rPh>
    <rPh sb="15" eb="17">
      <t>シサン</t>
    </rPh>
    <rPh sb="17" eb="19">
      <t>ヒョウカ</t>
    </rPh>
    <rPh sb="19" eb="20">
      <t>ゾン</t>
    </rPh>
    <phoneticPr fontId="38"/>
  </si>
  <si>
    <t>「01行54列」のうち、減損損失額</t>
    <rPh sb="3" eb="4">
      <t>ギョウ</t>
    </rPh>
    <rPh sb="6" eb="7">
      <t>レツ</t>
    </rPh>
    <rPh sb="12" eb="14">
      <t>ゲンソン</t>
    </rPh>
    <rPh sb="14" eb="16">
      <t>ソンシツ</t>
    </rPh>
    <rPh sb="16" eb="17">
      <t>ガク</t>
    </rPh>
    <phoneticPr fontId="38"/>
  </si>
  <si>
    <t>「01行54列」のうち、繰延資産償却</t>
    <rPh sb="3" eb="4">
      <t>ギョウ</t>
    </rPh>
    <rPh sb="6" eb="7">
      <t>レツ</t>
    </rPh>
    <rPh sb="12" eb="14">
      <t>クリノベ</t>
    </rPh>
    <rPh sb="14" eb="16">
      <t>シサン</t>
    </rPh>
    <rPh sb="16" eb="18">
      <t>ショウキャク</t>
    </rPh>
    <phoneticPr fontId="38"/>
  </si>
  <si>
    <t>「01行51列」のうち、長期前受金戻入</t>
    <rPh sb="3" eb="4">
      <t>ギョウ</t>
    </rPh>
    <rPh sb="6" eb="7">
      <t>レツ</t>
    </rPh>
    <rPh sb="12" eb="14">
      <t>チョウキ</t>
    </rPh>
    <rPh sb="14" eb="17">
      <t>マエウケキン</t>
    </rPh>
    <rPh sb="17" eb="19">
      <t>レイニュウ</t>
    </rPh>
    <phoneticPr fontId="38"/>
  </si>
  <si>
    <t>国庫補助金</t>
    <rPh sb="0" eb="2">
      <t>コッコ</t>
    </rPh>
    <rPh sb="2" eb="5">
      <t>ホジョキン</t>
    </rPh>
    <phoneticPr fontId="38"/>
  </si>
  <si>
    <t>工事負担金</t>
    <rPh sb="0" eb="2">
      <t>コウジ</t>
    </rPh>
    <rPh sb="2" eb="5">
      <t>フタンキン</t>
    </rPh>
    <phoneticPr fontId="38"/>
  </si>
  <si>
    <t>他会計繰入金</t>
    <rPh sb="0" eb="1">
      <t>タ</t>
    </rPh>
    <rPh sb="1" eb="3">
      <t>カイケイ</t>
    </rPh>
    <rPh sb="3" eb="6">
      <t>クリイレキン</t>
    </rPh>
    <phoneticPr fontId="38"/>
  </si>
  <si>
    <t>寄付</t>
    <rPh sb="0" eb="2">
      <t>キフ</t>
    </rPh>
    <phoneticPr fontId="38"/>
  </si>
  <si>
    <t>受贈</t>
    <rPh sb="0" eb="2">
      <t>ジュゾウ</t>
    </rPh>
    <phoneticPr fontId="38"/>
  </si>
  <si>
    <t>16.</t>
  </si>
  <si>
    <t>17.</t>
  </si>
  <si>
    <t>資本不足額</t>
    <rPh sb="0" eb="2">
      <t>シホン</t>
    </rPh>
    <rPh sb="2" eb="4">
      <t>ブソク</t>
    </rPh>
    <rPh sb="4" eb="5">
      <t>ガク</t>
    </rPh>
    <phoneticPr fontId="3"/>
  </si>
  <si>
    <t>手当</t>
    <rPh sb="0" eb="2">
      <t>テアテ</t>
    </rPh>
    <phoneticPr fontId="3"/>
  </si>
  <si>
    <t>01行28列の内訳</t>
  </si>
  <si>
    <t>退職給与引当金</t>
    <rPh sb="0" eb="2">
      <t>タイショク</t>
    </rPh>
    <rPh sb="2" eb="4">
      <t>キュウヨ</t>
    </rPh>
    <rPh sb="4" eb="7">
      <t>ヒキアテキン</t>
    </rPh>
    <phoneticPr fontId="38"/>
  </si>
  <si>
    <t>その他引当金</t>
    <rPh sb="2" eb="3">
      <t>タ</t>
    </rPh>
    <rPh sb="3" eb="6">
      <t>ヒキアテキン</t>
    </rPh>
    <phoneticPr fontId="38"/>
  </si>
  <si>
    <t>会計年度任用職員(フルタイム）</t>
    <rPh sb="0" eb="1">
      <t>カイケイ</t>
    </rPh>
    <rPh sb="1" eb="3">
      <t>ネンド</t>
    </rPh>
    <rPh sb="3" eb="5">
      <t>ニンヨウ</t>
    </rPh>
    <rPh sb="5" eb="7">
      <t>ショクイン</t>
    </rPh>
    <phoneticPr fontId="3"/>
  </si>
  <si>
    <t>他公営企業出資金</t>
    <rPh sb="0" eb="1">
      <t>ホカ</t>
    </rPh>
    <rPh sb="1" eb="3">
      <t>コウエイ</t>
    </rPh>
    <rPh sb="3" eb="5">
      <t>キギョウ</t>
    </rPh>
    <rPh sb="5" eb="8">
      <t>シュッシキン</t>
    </rPh>
    <phoneticPr fontId="38"/>
  </si>
  <si>
    <t>長期貸付金</t>
    <rPh sb="0" eb="2">
      <t>チョウキ</t>
    </rPh>
    <rPh sb="2" eb="5">
      <t>カシツケキン</t>
    </rPh>
    <phoneticPr fontId="38"/>
  </si>
  <si>
    <t>他会計貸付金</t>
    <rPh sb="0" eb="1">
      <t>ホカ</t>
    </rPh>
    <rPh sb="1" eb="3">
      <t>カイケイ</t>
    </rPh>
    <rPh sb="3" eb="6">
      <t>カシツケキン</t>
    </rPh>
    <phoneticPr fontId="38"/>
  </si>
  <si>
    <t>投資有価証券</t>
    <rPh sb="0" eb="2">
      <t>トウシ</t>
    </rPh>
    <rPh sb="2" eb="4">
      <t>ユウカ</t>
    </rPh>
    <rPh sb="4" eb="6">
      <t>ショウケン</t>
    </rPh>
    <phoneticPr fontId="38"/>
  </si>
  <si>
    <t>前払退職手当組合負担金</t>
    <rPh sb="0" eb="2">
      <t>マエバラ</t>
    </rPh>
    <rPh sb="2" eb="4">
      <t>タイショク</t>
    </rPh>
    <rPh sb="4" eb="6">
      <t>テアテ</t>
    </rPh>
    <rPh sb="6" eb="8">
      <t>クミアイ</t>
    </rPh>
    <rPh sb="8" eb="11">
      <t>フタンキン</t>
    </rPh>
    <phoneticPr fontId="38"/>
  </si>
  <si>
    <t>01行14列のうち</t>
  </si>
  <si>
    <t>地方債に関する省令附則第8条の3に係るリース債務
（PFI法に基づく事業に係る建設事業費等）</t>
    <rPh sb="0" eb="3">
      <t>チホウサイ</t>
    </rPh>
    <rPh sb="4" eb="5">
      <t>カン</t>
    </rPh>
    <rPh sb="7" eb="9">
      <t>ショウレイ</t>
    </rPh>
    <rPh sb="9" eb="11">
      <t>フソク</t>
    </rPh>
    <rPh sb="11" eb="12">
      <t>ダイ</t>
    </rPh>
    <rPh sb="13" eb="14">
      <t>ジョウ</t>
    </rPh>
    <rPh sb="17" eb="18">
      <t>カカ</t>
    </rPh>
    <rPh sb="22" eb="24">
      <t>サイム</t>
    </rPh>
    <rPh sb="29" eb="30">
      <t>ホウ</t>
    </rPh>
    <rPh sb="31" eb="32">
      <t>モト</t>
    </rPh>
    <rPh sb="34" eb="36">
      <t>ジギョウ</t>
    </rPh>
    <rPh sb="37" eb="38">
      <t>カカ</t>
    </rPh>
    <rPh sb="39" eb="41">
      <t>ケンセツ</t>
    </rPh>
    <rPh sb="41" eb="44">
      <t>ジギョウヒ</t>
    </rPh>
    <rPh sb="44" eb="45">
      <t>トウ</t>
    </rPh>
    <phoneticPr fontId="38"/>
  </si>
  <si>
    <t>01行43列の内訳</t>
    <rPh sb="2" eb="3">
      <t>ギョウ</t>
    </rPh>
    <rPh sb="5" eb="6">
      <t>レツ</t>
    </rPh>
    <rPh sb="7" eb="9">
      <t>ウチワケ</t>
    </rPh>
    <phoneticPr fontId="38"/>
  </si>
  <si>
    <t>期首資産等状況調</t>
    <rPh sb="0" eb="2">
      <t>キシュ</t>
    </rPh>
    <rPh sb="2" eb="4">
      <t>シサン</t>
    </rPh>
    <rPh sb="4" eb="5">
      <t>トウ</t>
    </rPh>
    <rPh sb="5" eb="7">
      <t>ジョウキョウ</t>
    </rPh>
    <rPh sb="7" eb="8">
      <t>シラ</t>
    </rPh>
    <phoneticPr fontId="38"/>
  </si>
  <si>
    <t>固定資産</t>
    <rPh sb="0" eb="4">
      <t>コテイシサン</t>
    </rPh>
    <phoneticPr fontId="38"/>
  </si>
  <si>
    <t>資金期首残高</t>
    <rPh sb="0" eb="2">
      <t>シキン</t>
    </rPh>
    <rPh sb="2" eb="4">
      <t>キシュ</t>
    </rPh>
    <rPh sb="4" eb="5">
      <t>ノコ</t>
    </rPh>
    <rPh sb="5" eb="6">
      <t>タカ</t>
    </rPh>
    <phoneticPr fontId="3"/>
  </si>
  <si>
    <t>流動資産</t>
    <rPh sb="0" eb="2">
      <t>リュウドウ</t>
    </rPh>
    <rPh sb="2" eb="4">
      <t>シサン</t>
    </rPh>
    <phoneticPr fontId="38"/>
  </si>
  <si>
    <t>資本金</t>
    <rPh sb="0" eb="3">
      <t>シホンキン</t>
    </rPh>
    <phoneticPr fontId="38"/>
  </si>
  <si>
    <t>剰余金</t>
    <rPh sb="0" eb="2">
      <t>ジョウヨ</t>
    </rPh>
    <rPh sb="2" eb="3">
      <t>キン</t>
    </rPh>
    <phoneticPr fontId="38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</si>
  <si>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38"/>
  </si>
  <si>
    <t>一般会計負担分</t>
    <rPh sb="0" eb="2">
      <t>イッパン</t>
    </rPh>
    <rPh sb="2" eb="4">
      <t>カイケイ</t>
    </rPh>
    <rPh sb="4" eb="7">
      <t>フタンブン</t>
    </rPh>
    <phoneticPr fontId="3"/>
  </si>
  <si>
    <t>「01行26列」のうち、退職給付費（会計基準の見直し等に伴う経過措置分）</t>
    <rPh sb="3" eb="4">
      <t>ギョウ</t>
    </rPh>
    <rPh sb="6" eb="7">
      <t>レツ</t>
    </rPh>
    <rPh sb="12" eb="14">
      <t>タイショク</t>
    </rPh>
    <rPh sb="14" eb="17">
      <t>キュウフヒ</t>
    </rPh>
    <rPh sb="18" eb="20">
      <t>カイケイ</t>
    </rPh>
    <rPh sb="20" eb="22">
      <t>キジュン</t>
    </rPh>
    <rPh sb="23" eb="25">
      <t>ミナオ</t>
    </rPh>
    <rPh sb="26" eb="27">
      <t>トウ</t>
    </rPh>
    <rPh sb="28" eb="29">
      <t>トモナ</t>
    </rPh>
    <rPh sb="30" eb="32">
      <t>ケイカ</t>
    </rPh>
    <rPh sb="32" eb="34">
      <t>ソチ</t>
    </rPh>
    <rPh sb="34" eb="35">
      <t>ブン</t>
    </rPh>
    <phoneticPr fontId="3"/>
  </si>
  <si>
    <t>「01行53列」のうち、退職給付費（会計基準の見直し等に伴う経過措置分）</t>
    <rPh sb="3" eb="4">
      <t>ギョウ</t>
    </rPh>
    <rPh sb="6" eb="7">
      <t>レツ</t>
    </rPh>
    <rPh sb="12" eb="14">
      <t>タイショク</t>
    </rPh>
    <rPh sb="14" eb="17">
      <t>キュウフヒ</t>
    </rPh>
    <rPh sb="18" eb="20">
      <t>カイケイ</t>
    </rPh>
    <rPh sb="20" eb="22">
      <t>キジュン</t>
    </rPh>
    <rPh sb="23" eb="25">
      <t>ミナオ</t>
    </rPh>
    <rPh sb="26" eb="27">
      <t>トウ</t>
    </rPh>
    <rPh sb="28" eb="29">
      <t>トモナ</t>
    </rPh>
    <rPh sb="30" eb="32">
      <t>ケイカ</t>
    </rPh>
    <rPh sb="32" eb="34">
      <t>ソチ</t>
    </rPh>
    <rPh sb="34" eb="35">
      <t>ブン</t>
    </rPh>
    <phoneticPr fontId="38"/>
  </si>
  <si>
    <t>「01行26列」のうち、退職給付費（会計基準の見直し等に伴う経過措置分）</t>
    <rPh sb="26" eb="27">
      <t>トウ</t>
    </rPh>
    <phoneticPr fontId="3"/>
  </si>
  <si>
    <t>退職給付引当金繰入額</t>
    <rPh sb="0" eb="2">
      <t>タイショク</t>
    </rPh>
    <rPh sb="2" eb="4">
      <t>キュウフ</t>
    </rPh>
    <rPh sb="4" eb="7">
      <t>ヒキアテキン</t>
    </rPh>
    <rPh sb="7" eb="10">
      <t>クリイレガク</t>
    </rPh>
    <phoneticPr fontId="38"/>
  </si>
  <si>
    <t>資金期末残高</t>
    <rPh sb="0" eb="2">
      <t>シキン</t>
    </rPh>
    <rPh sb="2" eb="4">
      <t>キマツ</t>
    </rPh>
    <rPh sb="4" eb="5">
      <t>ノコ</t>
    </rPh>
    <rPh sb="5" eb="6">
      <t>タカ</t>
    </rPh>
    <phoneticPr fontId="3"/>
  </si>
  <si>
    <t>建設改良費等の財源に充てるための企業債</t>
    <rPh sb="5" eb="6">
      <t>トウ</t>
    </rPh>
    <rPh sb="7" eb="9">
      <t>ザイゲン</t>
    </rPh>
    <rPh sb="10" eb="11">
      <t>ア</t>
    </rPh>
    <rPh sb="16" eb="18">
      <t>キギョウ</t>
    </rPh>
    <rPh sb="18" eb="19">
      <t>サイ</t>
    </rPh>
    <phoneticPr fontId="3"/>
  </si>
  <si>
    <t>資本不足額（繰延収益控除後）</t>
    <rPh sb="0" eb="2">
      <t>シホン</t>
    </rPh>
    <rPh sb="2" eb="4">
      <t>ブソク</t>
    </rPh>
    <rPh sb="4" eb="5">
      <t>ガク</t>
    </rPh>
    <rPh sb="6" eb="7">
      <t>ク</t>
    </rPh>
    <rPh sb="7" eb="8">
      <t>ノ</t>
    </rPh>
    <rPh sb="8" eb="10">
      <t>シュウエキ</t>
    </rPh>
    <rPh sb="10" eb="12">
      <t>コウジョ</t>
    </rPh>
    <rPh sb="12" eb="13">
      <t>ゴ</t>
    </rPh>
    <phoneticPr fontId="3"/>
  </si>
  <si>
    <t>企業債の償還に要する資金の全部又は
一部を一般会計等において負担する
ことを定めている場合、その金額</t>
    <rPh sb="0" eb="3">
      <t>キギョウサイ</t>
    </rPh>
    <rPh sb="4" eb="6">
      <t>ショウカン</t>
    </rPh>
    <rPh sb="7" eb="8">
      <t>ヨウ</t>
    </rPh>
    <rPh sb="10" eb="12">
      <t>シキン</t>
    </rPh>
    <rPh sb="13" eb="15">
      <t>ゼンブ</t>
    </rPh>
    <rPh sb="15" eb="16">
      <t>マタ</t>
    </rPh>
    <rPh sb="18" eb="20">
      <t>イチブ</t>
    </rPh>
    <rPh sb="21" eb="23">
      <t>イッパン</t>
    </rPh>
    <rPh sb="23" eb="25">
      <t>カイケイ</t>
    </rPh>
    <rPh sb="25" eb="26">
      <t>トウ</t>
    </rPh>
    <rPh sb="30" eb="32">
      <t>フタン</t>
    </rPh>
    <rPh sb="38" eb="39">
      <t>サダ</t>
    </rPh>
    <rPh sb="43" eb="45">
      <t>バアイ</t>
    </rPh>
    <rPh sb="48" eb="50">
      <t>キンガク</t>
    </rPh>
    <phoneticPr fontId="3"/>
  </si>
  <si>
    <t>01行64列
の 内 訳</t>
    <rPh sb="2" eb="3">
      <t>ギョウ</t>
    </rPh>
    <rPh sb="5" eb="6">
      <t>レツ</t>
    </rPh>
    <rPh sb="9" eb="10">
      <t>ウチ</t>
    </rPh>
    <rPh sb="11" eb="12">
      <t>ヤク</t>
    </rPh>
    <phoneticPr fontId="38"/>
  </si>
  <si>
    <t>01行28列
の 内 訳</t>
  </si>
  <si>
    <t>01行36列
の 内 訳</t>
    <rPh sb="2" eb="3">
      <t>ギョウ</t>
    </rPh>
    <rPh sb="5" eb="6">
      <t>レツ</t>
    </rPh>
    <rPh sb="9" eb="10">
      <t>ウチ</t>
    </rPh>
    <rPh sb="11" eb="12">
      <t>ヤク</t>
    </rPh>
    <phoneticPr fontId="38"/>
  </si>
  <si>
    <t>01行10列
の う ち</t>
    <rPh sb="2" eb="3">
      <t>ギョウ</t>
    </rPh>
    <rPh sb="5" eb="6">
      <t>レツ</t>
    </rPh>
    <phoneticPr fontId="38"/>
  </si>
  <si>
    <t>01行14列
の う ち</t>
  </si>
  <si>
    <t>01行43列
の 内 訳</t>
    <rPh sb="2" eb="3">
      <t>ギョウ</t>
    </rPh>
    <rPh sb="5" eb="6">
      <t>レツ</t>
    </rPh>
    <rPh sb="9" eb="10">
      <t>ウチ</t>
    </rPh>
    <rPh sb="11" eb="12">
      <t>ヤク</t>
    </rPh>
    <phoneticPr fontId="38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</si>
  <si>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1">
      <t>ルイケイガク</t>
    </rPh>
    <phoneticPr fontId="3"/>
  </si>
  <si>
    <t>管理者の情報</t>
    <rPh sb="0" eb="3">
      <t>カンリシャ</t>
    </rPh>
    <rPh sb="4" eb="6">
      <t>ジョウホウ</t>
    </rPh>
    <phoneticPr fontId="3"/>
  </si>
  <si>
    <t>02</t>
  </si>
  <si>
    <t>自治体職員</t>
    <rPh sb="0" eb="3">
      <t>ジチタイ</t>
    </rPh>
    <rPh sb="3" eb="5">
      <t>ショクイン</t>
    </rPh>
    <phoneticPr fontId="3"/>
  </si>
  <si>
    <t>民間企業出身</t>
    <rPh sb="0" eb="2">
      <t>ミンカン</t>
    </rPh>
    <rPh sb="2" eb="4">
      <t>キギョウ</t>
    </rPh>
    <rPh sb="4" eb="6">
      <t>シュッシン</t>
    </rPh>
    <phoneticPr fontId="3"/>
  </si>
  <si>
    <t>管理者の情報</t>
    <rPh sb="0" eb="2">
      <t>カンリシャ</t>
    </rPh>
    <rPh sb="3" eb="5">
      <t>ジョウホウ</t>
    </rPh>
    <phoneticPr fontId="3"/>
  </si>
  <si>
    <t>「02行05列」のうち、国の補正予算等に基づく事業に係る繰入</t>
    <rPh sb="12" eb="13">
      <t>クニ</t>
    </rPh>
    <rPh sb="14" eb="16">
      <t>ホセイ</t>
    </rPh>
    <rPh sb="16" eb="18">
      <t>ヨサン</t>
    </rPh>
    <phoneticPr fontId="3"/>
  </si>
  <si>
    <t>基　　　　本　　　　給</t>
  </si>
  <si>
    <t>法　 定　 福　 利　 費</t>
  </si>
  <si>
    <t>内訳</t>
  </si>
  <si>
    <t>10.給与に関する調</t>
    <rPh sb="3" eb="5">
      <t>キュウヨ</t>
    </rPh>
    <rPh sb="6" eb="7">
      <t>カン</t>
    </rPh>
    <rPh sb="9" eb="10">
      <t>シラ</t>
    </rPh>
    <phoneticPr fontId="3"/>
  </si>
  <si>
    <t>常勤職員</t>
    <rPh sb="0" eb="2">
      <t>ジョウキン</t>
    </rPh>
    <rPh sb="2" eb="4">
      <t>ショクイン</t>
    </rPh>
    <phoneticPr fontId="3"/>
  </si>
  <si>
    <t>会計年度任用職員（パートタイム）</t>
    <rPh sb="0" eb="2">
      <t>カイケイ</t>
    </rPh>
    <rPh sb="2" eb="4">
      <t>ネンド</t>
    </rPh>
    <rPh sb="4" eb="6">
      <t>ニンヨウ</t>
    </rPh>
    <rPh sb="6" eb="8">
      <t>ショクイン</t>
    </rPh>
    <phoneticPr fontId="3"/>
  </si>
  <si>
    <t>基本給</t>
    <rPh sb="0" eb="3">
      <t>キホンキュウ</t>
    </rPh>
    <phoneticPr fontId="3"/>
  </si>
  <si>
    <t>報酬(再掲)</t>
    <rPh sb="0" eb="2">
      <t>ホウシュウ</t>
    </rPh>
    <rPh sb="3" eb="5">
      <t>サイケイ</t>
    </rPh>
    <phoneticPr fontId="3"/>
  </si>
  <si>
    <t>年度末職員数(人)</t>
    <rPh sb="0" eb="3">
      <t>ネンドマツ</t>
    </rPh>
    <rPh sb="3" eb="5">
      <t>ショクイン</t>
    </rPh>
    <rPh sb="5" eb="6">
      <t>スウ</t>
    </rPh>
    <rPh sb="7" eb="8">
      <t>ニン</t>
    </rPh>
    <phoneticPr fontId="3"/>
  </si>
  <si>
    <t>会計年度任用職員(パートタイム）</t>
    <rPh sb="0" eb="2">
      <t>カイケイ</t>
    </rPh>
    <rPh sb="2" eb="4">
      <t>ネンド</t>
    </rPh>
    <phoneticPr fontId="3"/>
  </si>
  <si>
    <t>時間外勤務手当</t>
    <rPh sb="0" eb="3">
      <t>ジカンガイ</t>
    </rPh>
    <rPh sb="3" eb="5">
      <t>キンム</t>
    </rPh>
    <rPh sb="5" eb="7">
      <t>テアテ</t>
    </rPh>
    <phoneticPr fontId="3"/>
  </si>
  <si>
    <t>期末勤勉手当</t>
    <rPh sb="0" eb="2">
      <t>キマツ</t>
    </rPh>
    <rPh sb="2" eb="4">
      <t>キンベン</t>
    </rPh>
    <rPh sb="4" eb="6">
      <t>テアテ</t>
    </rPh>
    <phoneticPr fontId="3"/>
  </si>
  <si>
    <t>手　　　当</t>
    <rPh sb="0" eb="1">
      <t>テ</t>
    </rPh>
    <rPh sb="4" eb="5">
      <t>トウ</t>
    </rPh>
    <phoneticPr fontId="3"/>
  </si>
  <si>
    <t>01行45列の内訳</t>
    <rPh sb="2" eb="3">
      <t>ギョウ</t>
    </rPh>
    <rPh sb="5" eb="6">
      <t>レツ</t>
    </rPh>
    <rPh sb="7" eb="9">
      <t>ウチワケ</t>
    </rPh>
    <phoneticPr fontId="3"/>
  </si>
  <si>
    <t>01行49列の内訳</t>
    <rPh sb="2" eb="3">
      <t>ギョウ</t>
    </rPh>
    <rPh sb="5" eb="6">
      <t>レツ</t>
    </rPh>
    <rPh sb="7" eb="9">
      <t>ウチワケ</t>
    </rPh>
    <phoneticPr fontId="3"/>
  </si>
  <si>
    <t>常勤職員</t>
    <rPh sb="0" eb="1">
      <t>ジョウキン</t>
    </rPh>
    <rPh sb="1" eb="3">
      <t>ショクイン</t>
    </rPh>
    <phoneticPr fontId="3"/>
  </si>
  <si>
    <t>01行27列のうち</t>
    <rPh sb="2" eb="3">
      <t>ギョウ</t>
    </rPh>
    <rPh sb="5" eb="6">
      <t>レツ</t>
    </rPh>
    <phoneticPr fontId="3"/>
  </si>
  <si>
    <t>会計年度任用職員(フルタイム)</t>
    <rPh sb="0" eb="2">
      <t>カイケイ</t>
    </rPh>
    <rPh sb="2" eb="4">
      <t>ネンド</t>
    </rPh>
    <rPh sb="4" eb="6">
      <t>ニンヨウ</t>
    </rPh>
    <rPh sb="6" eb="8">
      <t>ショクイン</t>
    </rPh>
    <phoneticPr fontId="3"/>
  </si>
  <si>
    <t>報酬
(再掲)</t>
    <rPh sb="0" eb="2">
      <t>ホウシュウ</t>
    </rPh>
    <rPh sb="4" eb="6">
      <t>サイケイ</t>
    </rPh>
    <phoneticPr fontId="3"/>
  </si>
  <si>
    <t>給料</t>
    <rPh sb="0" eb="2">
      <t>キュウリョウ</t>
    </rPh>
    <phoneticPr fontId="3"/>
  </si>
  <si>
    <t>基　本　給</t>
    <rPh sb="0" eb="1">
      <t>モト</t>
    </rPh>
    <rPh sb="2" eb="3">
      <t>ホン</t>
    </rPh>
    <rPh sb="4" eb="5">
      <t>キュウ</t>
    </rPh>
    <phoneticPr fontId="3"/>
  </si>
  <si>
    <t>10.　給　与　に　関　す　る　調　　内　訳</t>
    <rPh sb="4" eb="5">
      <t>キュウ</t>
    </rPh>
    <rPh sb="6" eb="7">
      <t>ヨ</t>
    </rPh>
    <rPh sb="10" eb="11">
      <t>カン</t>
    </rPh>
    <rPh sb="16" eb="17">
      <t>シラ</t>
    </rPh>
    <rPh sb="19" eb="20">
      <t>ウチ</t>
    </rPh>
    <rPh sb="21" eb="22">
      <t>ワケ</t>
    </rPh>
    <phoneticPr fontId="3"/>
  </si>
  <si>
    <t>01行49列
の内訳</t>
    <rPh sb="2" eb="3">
      <t>ギョウ</t>
    </rPh>
    <rPh sb="5" eb="6">
      <t>レツ</t>
    </rPh>
    <rPh sb="8" eb="10">
      <t>ウチワケ</t>
    </rPh>
    <phoneticPr fontId="3"/>
  </si>
  <si>
    <t>(再掲)報酬</t>
    <rPh sb="1" eb="3">
      <t>サイケイ</t>
    </rPh>
    <rPh sb="4" eb="6">
      <t>ホウシュウ</t>
    </rPh>
    <phoneticPr fontId="3"/>
  </si>
  <si>
    <t>企業債元利償還金に対して繰り入れたもの</t>
    <rPh sb="0" eb="3">
      <t>キギョウサイ</t>
    </rPh>
    <rPh sb="3" eb="5">
      <t>ガンリ</t>
    </rPh>
    <rPh sb="5" eb="8">
      <t>ショウカンキン</t>
    </rPh>
    <rPh sb="9" eb="10">
      <t>タイ</t>
    </rPh>
    <rPh sb="12" eb="13">
      <t>ク</t>
    </rPh>
    <rPh sb="14" eb="15">
      <t>イ</t>
    </rPh>
    <phoneticPr fontId="3"/>
  </si>
  <si>
    <t>01行01列のうち</t>
    <rPh sb="2" eb="3">
      <t>ギョウ</t>
    </rPh>
    <rPh sb="5" eb="6">
      <t>レツ</t>
    </rPh>
    <phoneticPr fontId="3"/>
  </si>
  <si>
    <t>特別減収対策企業債</t>
    <rPh sb="0" eb="2">
      <t>トクベツ</t>
    </rPh>
    <rPh sb="2" eb="4">
      <t>ゲンシュウ</t>
    </rPh>
    <rPh sb="4" eb="6">
      <t>タイサク</t>
    </rPh>
    <rPh sb="6" eb="9">
      <t>キギョウサイ</t>
    </rPh>
    <phoneticPr fontId="3"/>
  </si>
  <si>
    <t>01行18列のうち</t>
    <rPh sb="2" eb="3">
      <t>ギョウ</t>
    </rPh>
    <rPh sb="5" eb="6">
      <t>レツ</t>
    </rPh>
    <phoneticPr fontId="3"/>
  </si>
  <si>
    <t>会計年度任用職員
(フルタイム)</t>
    <rPh sb="0" eb="2">
      <t>カイケイ</t>
    </rPh>
    <rPh sb="2" eb="4">
      <t>ネンド</t>
    </rPh>
    <rPh sb="4" eb="6">
      <t>ニンヨウ</t>
    </rPh>
    <rPh sb="6" eb="8">
      <t>ショクイン</t>
    </rPh>
    <phoneticPr fontId="3"/>
  </si>
  <si>
    <t>会計年度任用職員
(パートタイム)</t>
    <rPh sb="0" eb="2">
      <t>カイケイ</t>
    </rPh>
    <rPh sb="2" eb="4">
      <t>ネンド</t>
    </rPh>
    <rPh sb="4" eb="6">
      <t>ニンヨウ</t>
    </rPh>
    <rPh sb="6" eb="8">
      <t>ショクイン</t>
    </rPh>
    <phoneticPr fontId="3"/>
  </si>
  <si>
    <t>ウ</t>
    <phoneticPr fontId="3"/>
  </si>
  <si>
    <t>エ</t>
    <phoneticPr fontId="3"/>
  </si>
  <si>
    <t>オ</t>
    <phoneticPr fontId="3"/>
  </si>
  <si>
    <t>繰延運営権対価収益</t>
    <rPh sb="0" eb="2">
      <t>クリノベ</t>
    </rPh>
    <rPh sb="2" eb="5">
      <t>ウンエイケン</t>
    </rPh>
    <rPh sb="5" eb="7">
      <t>タイカ</t>
    </rPh>
    <rPh sb="7" eb="9">
      <t>シュウエキ</t>
    </rPh>
    <phoneticPr fontId="3"/>
  </si>
  <si>
    <t>運営権者更新投資収益</t>
    <rPh sb="0" eb="2">
      <t>ウンエイ</t>
    </rPh>
    <rPh sb="2" eb="4">
      <t>ケンシャ</t>
    </rPh>
    <rPh sb="4" eb="6">
      <t>コウシン</t>
    </rPh>
    <rPh sb="6" eb="8">
      <t>トウシ</t>
    </rPh>
    <rPh sb="8" eb="10">
      <t>シュウエキ</t>
    </rPh>
    <phoneticPr fontId="3"/>
  </si>
  <si>
    <t>(３)</t>
    <phoneticPr fontId="3"/>
  </si>
  <si>
    <t>(４)</t>
    <phoneticPr fontId="3"/>
  </si>
  <si>
    <t>(５)</t>
    <phoneticPr fontId="3"/>
  </si>
  <si>
    <t>(６)</t>
    <phoneticPr fontId="3"/>
  </si>
  <si>
    <t>繰延運営権対価</t>
    <rPh sb="0" eb="2">
      <t>クリノベ</t>
    </rPh>
    <rPh sb="2" eb="5">
      <t>ウンエイケン</t>
    </rPh>
    <rPh sb="5" eb="7">
      <t>タイカ</t>
    </rPh>
    <phoneticPr fontId="3"/>
  </si>
  <si>
    <t>繰延運営権対価収益化累計額</t>
    <rPh sb="0" eb="2">
      <t>クリノベ</t>
    </rPh>
    <rPh sb="2" eb="5">
      <t>ウンエイケン</t>
    </rPh>
    <rPh sb="5" eb="7">
      <t>タイカ</t>
    </rPh>
    <rPh sb="7" eb="10">
      <t>シュウエキカ</t>
    </rPh>
    <rPh sb="10" eb="13">
      <t>ルイケイガク</t>
    </rPh>
    <phoneticPr fontId="3"/>
  </si>
  <si>
    <t>(△)</t>
    <phoneticPr fontId="3"/>
  </si>
  <si>
    <t>管理権者更新投資</t>
    <rPh sb="0" eb="3">
      <t>カンリケン</t>
    </rPh>
    <rPh sb="3" eb="4">
      <t>シャ</t>
    </rPh>
    <rPh sb="4" eb="6">
      <t>コウシン</t>
    </rPh>
    <rPh sb="6" eb="8">
      <t>トウシ</t>
    </rPh>
    <phoneticPr fontId="3"/>
  </si>
  <si>
    <t>管理権者更新投資収益化累計額</t>
    <rPh sb="0" eb="2">
      <t>カンリ</t>
    </rPh>
    <rPh sb="8" eb="11">
      <t>シュウエキカ</t>
    </rPh>
    <rPh sb="11" eb="14">
      <t>ルイケイガク</t>
    </rPh>
    <phoneticPr fontId="3"/>
  </si>
  <si>
    <t>○</t>
    <phoneticPr fontId="3"/>
  </si>
  <si>
    <t>資本不足額(繰延収益控除後)</t>
    <rPh sb="0" eb="2">
      <t>シホン</t>
    </rPh>
    <rPh sb="2" eb="4">
      <t>ブソク</t>
    </rPh>
    <rPh sb="4" eb="5">
      <t>ガク</t>
    </rPh>
    <rPh sb="6" eb="7">
      <t>ク</t>
    </rPh>
    <rPh sb="7" eb="8">
      <t>ノ</t>
    </rPh>
    <rPh sb="8" eb="10">
      <t>シュウエキ</t>
    </rPh>
    <rPh sb="10" eb="12">
      <t>コウジョ</t>
    </rPh>
    <rPh sb="12" eb="13">
      <t>ゴ</t>
    </rPh>
    <phoneticPr fontId="3"/>
  </si>
  <si>
    <t>(歳)</t>
    <phoneticPr fontId="3"/>
  </si>
  <si>
    <t>(年)</t>
    <phoneticPr fontId="3"/>
  </si>
  <si>
    <r>
      <t>他</t>
    </r>
    <r>
      <rPr>
        <sz val="3.5"/>
        <color theme="1"/>
        <rFont val="ＭＳ ゴシック"/>
        <family val="3"/>
        <charset val="128"/>
      </rPr>
      <t xml:space="preserve"> </t>
    </r>
    <r>
      <rPr>
        <sz val="8"/>
        <color theme="1"/>
        <rFont val="ＭＳ ゴシック"/>
        <family val="3"/>
        <charset val="128"/>
      </rPr>
      <t>会</t>
    </r>
    <r>
      <rPr>
        <sz val="3.5"/>
        <color theme="1"/>
        <rFont val="ＭＳ ゴシック"/>
        <family val="3"/>
        <charset val="128"/>
      </rPr>
      <t xml:space="preserve"> </t>
    </r>
    <r>
      <rPr>
        <sz val="8"/>
        <color theme="1"/>
        <rFont val="ＭＳ ゴシック"/>
        <family val="3"/>
        <charset val="128"/>
      </rPr>
      <t>計</t>
    </r>
    <r>
      <rPr>
        <sz val="4"/>
        <color theme="1"/>
        <rFont val="ＭＳ ゴシック"/>
        <family val="3"/>
        <charset val="128"/>
      </rPr>
      <t xml:space="preserve"> </t>
    </r>
    <r>
      <rPr>
        <sz val="8"/>
        <color theme="1"/>
        <rFont val="ＭＳ ゴシック"/>
        <family val="3"/>
        <charset val="128"/>
      </rPr>
      <t>借</t>
    </r>
    <r>
      <rPr>
        <sz val="4"/>
        <color theme="1"/>
        <rFont val="ＭＳ ゴシック"/>
        <family val="3"/>
        <charset val="128"/>
      </rPr>
      <t xml:space="preserve"> </t>
    </r>
    <r>
      <rPr>
        <sz val="8"/>
        <color theme="1"/>
        <rFont val="ＭＳ ゴシック"/>
        <family val="3"/>
        <charset val="128"/>
      </rPr>
      <t>入</t>
    </r>
    <r>
      <rPr>
        <sz val="4"/>
        <color theme="1"/>
        <rFont val="ＭＳ ゴシック"/>
        <family val="3"/>
        <charset val="128"/>
      </rPr>
      <t xml:space="preserve"> </t>
    </r>
    <r>
      <rPr>
        <sz val="8"/>
        <color theme="1"/>
        <rFont val="ＭＳ ゴシック"/>
        <family val="3"/>
        <charset val="128"/>
      </rPr>
      <t>金</t>
    </r>
    <r>
      <rPr>
        <sz val="4"/>
        <color theme="1"/>
        <rFont val="ＭＳ ゴシック"/>
        <family val="3"/>
        <charset val="128"/>
      </rPr>
      <t xml:space="preserve"> </t>
    </r>
    <r>
      <rPr>
        <sz val="8"/>
        <color theme="1"/>
        <rFont val="ＭＳ ゴシック"/>
        <family val="3"/>
        <charset val="128"/>
      </rPr>
      <t>等</t>
    </r>
    <r>
      <rPr>
        <sz val="4"/>
        <color theme="1"/>
        <rFont val="ＭＳ ゴシック"/>
        <family val="3"/>
        <charset val="128"/>
      </rPr>
      <t xml:space="preserve"> </t>
    </r>
    <r>
      <rPr>
        <sz val="8"/>
        <color theme="1"/>
        <rFont val="ＭＳ ゴシック"/>
        <family val="3"/>
        <charset val="128"/>
      </rPr>
      <t>利</t>
    </r>
    <r>
      <rPr>
        <sz val="4"/>
        <color theme="1"/>
        <rFont val="ＭＳ ゴシック"/>
        <family val="3"/>
        <charset val="128"/>
      </rPr>
      <t xml:space="preserve"> </t>
    </r>
    <r>
      <rPr>
        <sz val="8"/>
        <color theme="1"/>
        <rFont val="ＭＳ ゴシック"/>
        <family val="3"/>
        <charset val="128"/>
      </rPr>
      <t>息</t>
    </r>
    <rPh sb="0" eb="1">
      <t>タ</t>
    </rPh>
    <rPh sb="2" eb="3">
      <t>カイ</t>
    </rPh>
    <rPh sb="4" eb="5">
      <t>ケイ</t>
    </rPh>
    <rPh sb="6" eb="7">
      <t>シャク</t>
    </rPh>
    <rPh sb="8" eb="9">
      <t>イリ</t>
    </rPh>
    <rPh sb="10" eb="11">
      <t>キン</t>
    </rPh>
    <rPh sb="12" eb="13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</si>
</sst>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#,##0.0\ ;&quot;△&quot;\ #,##0.0\ "/>
    <numFmt numFmtId="177" formatCode="#,##0\ ;&quot;△&quot;\ #,##0\ "/>
    <numFmt numFmtId="178" formatCode="#,##0_ "/>
    <numFmt numFmtId="179" formatCode="0_ "/>
    <numFmt numFmtId="180" formatCode="[$-411]ge\.m\.d;@"/>
  </numFmts>
  <fonts count="49" x14ac:knownFonts="1">
    <font>
      <sz val="11"/>
      <name val="ＭＳ Ｐゴシック"/>
      <family val="3"/>
    </font>
    <font>
      <sz val="10"/>
      <name val="ＭＳ 明朝"/>
      <family val="1"/>
    </font>
    <font>
      <sz val="12"/>
      <name val="ＭＳ 明朝"/>
      <family val="1"/>
    </font>
    <font>
      <sz val="6"/>
      <name val="ＭＳ Ｐゴシック"/>
      <family val="3"/>
    </font>
    <font>
      <sz val="9"/>
      <name val="ＭＳ ゴシック"/>
      <family val="3"/>
    </font>
    <font>
      <sz val="8"/>
      <name val="ＭＳ ゴシック"/>
      <family val="3"/>
    </font>
    <font>
      <sz val="12"/>
      <color theme="1"/>
      <name val="ＭＳ ゴシック"/>
      <family val="3"/>
    </font>
    <font>
      <sz val="11"/>
      <color theme="1"/>
      <name val="ＭＳ ゴシック"/>
      <family val="3"/>
    </font>
    <font>
      <sz val="9"/>
      <color theme="1"/>
      <name val="ＭＳ ゴシック"/>
      <family val="3"/>
    </font>
    <font>
      <sz val="8"/>
      <color theme="1"/>
      <name val="ＭＳ ゴシック"/>
      <family val="3"/>
    </font>
    <font>
      <sz val="9"/>
      <color rgb="FFFF0000"/>
      <name val="ＭＳ ゴシック"/>
      <family val="3"/>
    </font>
    <font>
      <b/>
      <sz val="12"/>
      <color theme="1"/>
      <name val="ＭＳ ゴシック"/>
      <family val="3"/>
    </font>
    <font>
      <sz val="8"/>
      <color rgb="FFFF0000"/>
      <name val="ＭＳ ゴシック"/>
      <family val="3"/>
    </font>
    <font>
      <sz val="6"/>
      <color rgb="FFFF0000"/>
      <name val="ＭＳ ゴシック"/>
      <family val="3"/>
    </font>
    <font>
      <sz val="6"/>
      <color rgb="FFFF0000"/>
      <name val="ＭＳ Ｐゴシック"/>
      <family val="3"/>
    </font>
    <font>
      <sz val="7"/>
      <color theme="1"/>
      <name val="ＭＳ ゴシック"/>
      <family val="3"/>
    </font>
    <font>
      <sz val="11"/>
      <color rgb="FFFF0000"/>
      <name val="ＭＳ Ｐゴシック"/>
      <family val="3"/>
    </font>
    <font>
      <sz val="6"/>
      <color theme="1"/>
      <name val="ＭＳ ゴシック"/>
      <family val="3"/>
    </font>
    <font>
      <sz val="10"/>
      <color theme="1"/>
      <name val="ＭＳ ゴシック"/>
      <family val="3"/>
    </font>
    <font>
      <sz val="8"/>
      <color theme="1"/>
      <name val="ＭＳ Ｐゴシック"/>
      <family val="3"/>
    </font>
    <font>
      <b/>
      <sz val="11"/>
      <color theme="1"/>
      <name val="ＭＳ ゴシック"/>
      <family val="3"/>
    </font>
    <font>
      <b/>
      <sz val="10"/>
      <color theme="1"/>
      <name val="ＭＳ ゴシック"/>
      <family val="3"/>
    </font>
    <font>
      <sz val="11"/>
      <color theme="1"/>
      <name val="ＭＳ Ｐゴシック"/>
      <family val="3"/>
    </font>
    <font>
      <sz val="7.5"/>
      <color theme="1"/>
      <name val="ＭＳ ゴシック"/>
      <family val="3"/>
    </font>
    <font>
      <sz val="5.5"/>
      <color theme="1"/>
      <name val="ＭＳ ゴシック"/>
      <family val="3"/>
    </font>
    <font>
      <b/>
      <i/>
      <sz val="9"/>
      <color theme="1"/>
      <name val="ＭＳ ゴシック"/>
      <family val="3"/>
    </font>
    <font>
      <sz val="11"/>
      <name val="ＭＳ ゴシック"/>
      <family val="3"/>
    </font>
    <font>
      <sz val="6"/>
      <name val="ＭＳ Ｐゴシック"/>
      <family val="3"/>
    </font>
    <font>
      <sz val="6"/>
      <name val="ＭＳ ゴシック"/>
      <family val="3"/>
    </font>
    <font>
      <sz val="10"/>
      <color rgb="FFFF0000"/>
      <name val="ＭＳ Ｐゴシック"/>
      <family val="3"/>
    </font>
    <font>
      <sz val="8"/>
      <color rgb="FFFF0000"/>
      <name val="ＭＳ Ｐゴシック"/>
      <family val="3"/>
    </font>
    <font>
      <sz val="12"/>
      <color rgb="FFFF0000"/>
      <name val="ＭＳ Ｐゴシック"/>
      <family val="3"/>
    </font>
    <font>
      <sz val="9"/>
      <color rgb="FFFF0000"/>
      <name val="ＭＳ Ｐゴシック"/>
      <family val="3"/>
    </font>
    <font>
      <sz val="7"/>
      <name val="ＭＳ ゴシック"/>
      <family val="3"/>
    </font>
    <font>
      <b/>
      <i/>
      <sz val="9"/>
      <name val="ＭＳ ゴシック"/>
      <family val="3"/>
    </font>
    <font>
      <sz val="7.5"/>
      <name val="ＭＳ ゴシック"/>
      <family val="3"/>
    </font>
    <font>
      <sz val="10"/>
      <name val="ＭＳ ゴシック"/>
      <family val="3"/>
    </font>
    <font>
      <sz val="8"/>
      <name val="ＭＳ Ｐゴシック"/>
      <family val="3"/>
    </font>
    <font>
      <sz val="6"/>
      <name val="ＭＳ Ｐ明朝"/>
      <family val="1"/>
    </font>
    <font>
      <b/>
      <sz val="9"/>
      <color indexed="8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3.5"/>
      <color theme="1"/>
      <name val="ＭＳ ゴシック"/>
      <family val="3"/>
      <charset val="128"/>
    </font>
    <font>
      <sz val="4"/>
      <color theme="1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" fontId="1" fillId="0" borderId="0"/>
    <xf numFmtId="3" fontId="1" fillId="0" borderId="0"/>
    <xf numFmtId="0" fontId="2" fillId="0" borderId="0"/>
    <xf numFmtId="0" fontId="2" fillId="0" borderId="0"/>
  </cellStyleXfs>
  <cellXfs count="1140">
    <xf numFmtId="0" fontId="0" fillId="0" borderId="0" xfId="0"/>
    <xf numFmtId="177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177" fontId="5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8" fillId="0" borderId="0" xfId="0" applyNumberFormat="1" applyFont="1" applyFill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7" fontId="9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horizontal="center" vertical="center"/>
    </xf>
    <xf numFmtId="177" fontId="10" fillId="0" borderId="0" xfId="0" applyNumberFormat="1" applyFont="1" applyFill="1" applyAlignment="1">
      <alignment vertical="center"/>
    </xf>
    <xf numFmtId="177" fontId="11" fillId="0" borderId="0" xfId="3" quotePrefix="1" applyNumberFormat="1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11" fillId="0" borderId="0" xfId="0" quotePrefix="1" applyNumberFormat="1" applyFont="1" applyFill="1" applyAlignment="1">
      <alignment horizontal="right" vertical="center"/>
    </xf>
    <xf numFmtId="49" fontId="6" fillId="0" borderId="0" xfId="0" applyNumberFormat="1" applyFont="1" applyFill="1" applyAlignment="1">
      <alignment vertical="center"/>
    </xf>
    <xf numFmtId="49" fontId="6" fillId="0" borderId="0" xfId="0" quotePrefix="1" applyNumberFormat="1" applyFont="1" applyFill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8" fillId="0" borderId="2" xfId="0" applyNumberFormat="1" applyFont="1" applyFill="1" applyBorder="1" applyAlignment="1"/>
    <xf numFmtId="49" fontId="8" fillId="0" borderId="2" xfId="0" applyNumberFormat="1" applyFont="1" applyFill="1" applyBorder="1" applyAlignment="1">
      <alignment vertical="center"/>
    </xf>
    <xf numFmtId="49" fontId="9" fillId="0" borderId="2" xfId="0" quotePrefix="1" applyNumberFormat="1" applyFont="1" applyFill="1" applyBorder="1" applyAlignment="1">
      <alignment horizontal="center" vertical="center"/>
    </xf>
    <xf numFmtId="49" fontId="9" fillId="0" borderId="5" xfId="0" quotePrefix="1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vertical="center"/>
    </xf>
    <xf numFmtId="49" fontId="8" fillId="0" borderId="9" xfId="0" applyNumberFormat="1" applyFont="1" applyFill="1" applyBorder="1" applyAlignment="1">
      <alignment vertical="center"/>
    </xf>
    <xf numFmtId="49" fontId="9" fillId="0" borderId="9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right" vertical="center"/>
    </xf>
    <xf numFmtId="49" fontId="9" fillId="0" borderId="1" xfId="0" applyNumberFormat="1" applyFont="1" applyFill="1" applyBorder="1" applyAlignment="1">
      <alignment vertical="center"/>
    </xf>
    <xf numFmtId="49" fontId="9" fillId="0" borderId="0" xfId="0" quotePrefix="1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vertical="center"/>
    </xf>
    <xf numFmtId="49" fontId="9" fillId="0" borderId="8" xfId="0" applyNumberFormat="1" applyFont="1" applyFill="1" applyBorder="1" applyAlignment="1">
      <alignment horizontal="distributed" vertical="center"/>
    </xf>
    <xf numFmtId="49" fontId="9" fillId="0" borderId="6" xfId="0" applyNumberFormat="1" applyFont="1" applyFill="1" applyBorder="1" applyAlignment="1">
      <alignment horizontal="distributed" vertical="center"/>
    </xf>
    <xf numFmtId="49" fontId="9" fillId="0" borderId="7" xfId="0" applyNumberFormat="1" applyFont="1" applyFill="1" applyBorder="1" applyAlignment="1">
      <alignment horizontal="right" vertical="center"/>
    </xf>
    <xf numFmtId="49" fontId="9" fillId="0" borderId="13" xfId="0" applyNumberFormat="1" applyFont="1" applyFill="1" applyBorder="1" applyAlignment="1">
      <alignment vertical="center"/>
    </xf>
    <xf numFmtId="49" fontId="9" fillId="0" borderId="0" xfId="3" applyNumberFormat="1" applyFont="1" applyFill="1" applyBorder="1" applyAlignment="1" applyProtection="1">
      <alignment vertical="center"/>
      <protection locked="0"/>
    </xf>
    <xf numFmtId="49" fontId="11" fillId="0" borderId="0" xfId="0" applyNumberFormat="1" applyFont="1" applyFill="1" applyBorder="1" applyAlignment="1">
      <alignment horizontal="distributed" vertical="center"/>
    </xf>
    <xf numFmtId="49" fontId="8" fillId="0" borderId="14" xfId="0" applyNumberFormat="1" applyFont="1" applyFill="1" applyBorder="1" applyAlignment="1">
      <alignment horizontal="right" vertical="center"/>
    </xf>
    <xf numFmtId="49" fontId="9" fillId="0" borderId="10" xfId="0" quotePrefix="1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18" fillId="0" borderId="15" xfId="0" applyNumberFormat="1" applyFont="1" applyFill="1" applyBorder="1" applyAlignment="1">
      <alignment horizontal="center" vertical="center"/>
    </xf>
    <xf numFmtId="177" fontId="8" fillId="0" borderId="15" xfId="0" applyNumberFormat="1" applyFont="1" applyFill="1" applyBorder="1" applyAlignment="1">
      <alignment horizontal="center" vertical="center"/>
    </xf>
    <xf numFmtId="180" fontId="8" fillId="0" borderId="15" xfId="0" applyNumberFormat="1" applyFont="1" applyFill="1" applyBorder="1" applyAlignment="1">
      <alignment horizontal="right" vertical="center"/>
    </xf>
    <xf numFmtId="177" fontId="8" fillId="0" borderId="16" xfId="0" applyNumberFormat="1" applyFont="1" applyFill="1" applyBorder="1" applyAlignment="1">
      <alignment horizontal="center" vertical="center"/>
    </xf>
    <xf numFmtId="177" fontId="8" fillId="0" borderId="16" xfId="0" applyNumberFormat="1" applyFont="1" applyFill="1" applyBorder="1" applyAlignment="1">
      <alignment vertical="center"/>
    </xf>
    <xf numFmtId="177" fontId="8" fillId="0" borderId="17" xfId="0" applyNumberFormat="1" applyFont="1" applyFill="1" applyBorder="1" applyAlignment="1">
      <alignment vertical="center"/>
    </xf>
    <xf numFmtId="177" fontId="8" fillId="0" borderId="15" xfId="0" applyNumberFormat="1" applyFont="1" applyFill="1" applyBorder="1" applyAlignment="1">
      <alignment vertical="center"/>
    </xf>
    <xf numFmtId="177" fontId="8" fillId="0" borderId="8" xfId="0" applyNumberFormat="1" applyFont="1" applyFill="1" applyBorder="1" applyAlignment="1">
      <alignment vertical="center"/>
    </xf>
    <xf numFmtId="177" fontId="8" fillId="0" borderId="7" xfId="0" applyNumberFormat="1" applyFont="1" applyFill="1" applyBorder="1" applyAlignment="1">
      <alignment vertical="center"/>
    </xf>
    <xf numFmtId="177" fontId="9" fillId="0" borderId="0" xfId="0" applyNumberFormat="1" applyFont="1" applyFill="1" applyAlignment="1" applyProtection="1">
      <alignment vertical="center"/>
      <protection locked="0"/>
    </xf>
    <xf numFmtId="177" fontId="9" fillId="0" borderId="0" xfId="0" applyNumberFormat="1" applyFont="1" applyFill="1" applyBorder="1" applyAlignment="1">
      <alignment vertical="center"/>
    </xf>
    <xf numFmtId="49" fontId="9" fillId="0" borderId="0" xfId="3" applyNumberFormat="1" applyFont="1" applyFill="1" applyBorder="1" applyAlignment="1" applyProtection="1">
      <alignment horizontal="left" vertical="center"/>
      <protection locked="0"/>
    </xf>
    <xf numFmtId="178" fontId="19" fillId="0" borderId="0" xfId="0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49" fontId="9" fillId="0" borderId="18" xfId="0" quotePrefix="1" applyNumberFormat="1" applyFont="1" applyFill="1" applyBorder="1" applyAlignment="1">
      <alignment horizontal="center" vertical="center"/>
    </xf>
    <xf numFmtId="49" fontId="9" fillId="0" borderId="19" xfId="0" quotePrefix="1" applyNumberFormat="1" applyFont="1" applyFill="1" applyBorder="1" applyAlignment="1">
      <alignment horizontal="center" vertical="center"/>
    </xf>
    <xf numFmtId="49" fontId="9" fillId="0" borderId="0" xfId="3" applyNumberFormat="1" applyFont="1" applyFill="1" applyBorder="1" applyAlignment="1" applyProtection="1">
      <alignment horizontal="distributed" vertical="center"/>
      <protection locked="0"/>
    </xf>
    <xf numFmtId="49" fontId="6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8" fillId="0" borderId="6" xfId="0" applyNumberFormat="1" applyFont="1" applyFill="1" applyBorder="1" applyAlignment="1">
      <alignment vertical="center"/>
    </xf>
    <xf numFmtId="49" fontId="8" fillId="0" borderId="7" xfId="0" applyNumberFormat="1" applyFont="1" applyFill="1" applyBorder="1" applyAlignment="1">
      <alignment vertical="center"/>
    </xf>
    <xf numFmtId="49" fontId="9" fillId="0" borderId="9" xfId="0" quotePrefix="1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vertical="center"/>
      <protection locked="0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>
      <alignment vertical="center"/>
    </xf>
    <xf numFmtId="49" fontId="8" fillId="0" borderId="13" xfId="0" applyNumberFormat="1" applyFont="1" applyFill="1" applyBorder="1" applyAlignment="1">
      <alignment vertical="center"/>
    </xf>
    <xf numFmtId="49" fontId="8" fillId="0" borderId="9" xfId="0" applyNumberFormat="1" applyFont="1" applyFill="1" applyBorder="1" applyAlignment="1">
      <alignment horizontal="right" vertical="top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 applyProtection="1">
      <alignment horizontal="center" vertical="center"/>
      <protection locked="0"/>
    </xf>
    <xf numFmtId="49" fontId="9" fillId="0" borderId="25" xfId="0" applyNumberFormat="1" applyFont="1" applyFill="1" applyBorder="1" applyAlignment="1">
      <alignment horizontal="center" vertical="center"/>
    </xf>
    <xf numFmtId="49" fontId="9" fillId="0" borderId="24" xfId="0" applyNumberFormat="1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 applyProtection="1">
      <alignment vertical="center"/>
    </xf>
    <xf numFmtId="177" fontId="8" fillId="2" borderId="14" xfId="0" applyNumberFormat="1" applyFont="1" applyFill="1" applyBorder="1" applyAlignment="1" applyProtection="1">
      <alignment vertical="center"/>
    </xf>
    <xf numFmtId="177" fontId="8" fillId="2" borderId="16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176" fontId="8" fillId="0" borderId="8" xfId="0" applyNumberFormat="1" applyFont="1" applyFill="1" applyBorder="1" applyAlignment="1">
      <alignment vertical="center"/>
    </xf>
    <xf numFmtId="176" fontId="8" fillId="0" borderId="16" xfId="0" applyNumberFormat="1" applyFont="1" applyFill="1" applyBorder="1" applyAlignment="1">
      <alignment vertical="center"/>
    </xf>
    <xf numFmtId="176" fontId="8" fillId="0" borderId="17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77" fontId="20" fillId="0" borderId="0" xfId="3" quotePrefix="1" applyNumberFormat="1" applyFont="1" applyFill="1" applyAlignment="1" applyProtection="1">
      <alignment horizontal="center" vertical="center"/>
      <protection locked="0"/>
    </xf>
    <xf numFmtId="0" fontId="7" fillId="0" borderId="0" xfId="0" quotePrefix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77" fontId="12" fillId="0" borderId="0" xfId="0" applyNumberFormat="1" applyFont="1" applyFill="1" applyAlignment="1">
      <alignment vertical="center"/>
    </xf>
    <xf numFmtId="49" fontId="20" fillId="0" borderId="0" xfId="0" quotePrefix="1" applyNumberFormat="1" applyFont="1" applyFill="1" applyAlignment="1">
      <alignment horizontal="right" vertical="center"/>
    </xf>
    <xf numFmtId="49" fontId="8" fillId="0" borderId="3" xfId="0" applyNumberFormat="1" applyFont="1" applyFill="1" applyBorder="1" applyAlignment="1"/>
    <xf numFmtId="49" fontId="9" fillId="0" borderId="29" xfId="0" quotePrefix="1" applyNumberFormat="1" applyFont="1" applyFill="1" applyBorder="1" applyAlignment="1">
      <alignment horizontal="center" vertical="center"/>
    </xf>
    <xf numFmtId="49" fontId="9" fillId="0" borderId="30" xfId="0" quotePrefix="1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6" xfId="0" quotePrefix="1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9" fillId="0" borderId="3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20" fillId="0" borderId="0" xfId="0" applyNumberFormat="1" applyFont="1" applyFill="1" applyBorder="1" applyAlignment="1">
      <alignment horizontal="distributed" vertical="center"/>
    </xf>
    <xf numFmtId="49" fontId="8" fillId="0" borderId="11" xfId="0" applyNumberFormat="1" applyFont="1" applyFill="1" applyBorder="1" applyAlignment="1">
      <alignment horizontal="right" vertical="top"/>
    </xf>
    <xf numFmtId="177" fontId="8" fillId="0" borderId="14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horizontal="distributed" vertical="center"/>
    </xf>
    <xf numFmtId="177" fontId="9" fillId="0" borderId="0" xfId="0" applyNumberFormat="1" applyFont="1" applyFill="1" applyBorder="1" applyAlignment="1">
      <alignment horizontal="center" vertical="center"/>
    </xf>
    <xf numFmtId="49" fontId="9" fillId="0" borderId="8" xfId="0" quotePrefix="1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vertical="center"/>
    </xf>
    <xf numFmtId="49" fontId="9" fillId="0" borderId="30" xfId="0" applyNumberFormat="1" applyFont="1" applyFill="1" applyBorder="1" applyAlignment="1">
      <alignment horizontal="center" vertical="center"/>
    </xf>
    <xf numFmtId="49" fontId="9" fillId="0" borderId="4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centerContinuous" vertical="center"/>
    </xf>
    <xf numFmtId="49" fontId="8" fillId="0" borderId="1" xfId="0" applyNumberFormat="1" applyFont="1" applyFill="1" applyBorder="1" applyAlignment="1">
      <alignment horizontal="centerContinuous" vertical="center"/>
    </xf>
    <xf numFmtId="49" fontId="8" fillId="0" borderId="14" xfId="0" applyNumberFormat="1" applyFont="1" applyFill="1" applyBorder="1" applyAlignment="1">
      <alignment horizontal="right" vertical="top"/>
    </xf>
    <xf numFmtId="49" fontId="9" fillId="0" borderId="15" xfId="0" applyNumberFormat="1" applyFont="1" applyFill="1" applyBorder="1" applyAlignment="1" applyProtection="1">
      <alignment horizontal="distributed" vertical="center" shrinkToFit="1"/>
      <protection locked="0"/>
    </xf>
    <xf numFmtId="49" fontId="9" fillId="0" borderId="15" xfId="0" applyNumberFormat="1" applyFont="1" applyFill="1" applyBorder="1" applyAlignment="1">
      <alignment horizontal="centerContinuous" vertical="center" shrinkToFit="1"/>
    </xf>
    <xf numFmtId="177" fontId="8" fillId="0" borderId="0" xfId="0" applyNumberFormat="1" applyFont="1" applyFill="1" applyBorder="1" applyAlignment="1" applyProtection="1">
      <alignment vertical="center"/>
      <protection locked="0"/>
    </xf>
    <xf numFmtId="177" fontId="8" fillId="0" borderId="13" xfId="0" applyNumberFormat="1" applyFont="1" applyFill="1" applyBorder="1" applyAlignment="1">
      <alignment vertical="center"/>
    </xf>
    <xf numFmtId="176" fontId="8" fillId="0" borderId="11" xfId="0" applyNumberFormat="1" applyFont="1" applyFill="1" applyBorder="1" applyAlignment="1">
      <alignment vertical="center"/>
    </xf>
    <xf numFmtId="176" fontId="8" fillId="0" borderId="55" xfId="0" applyNumberFormat="1" applyFont="1" applyFill="1" applyBorder="1" applyAlignment="1">
      <alignment vertical="center"/>
    </xf>
    <xf numFmtId="176" fontId="8" fillId="0" borderId="56" xfId="0" applyNumberFormat="1" applyFont="1" applyFill="1" applyBorder="1" applyAlignment="1">
      <alignment vertical="center"/>
    </xf>
    <xf numFmtId="176" fontId="8" fillId="0" borderId="57" xfId="0" applyNumberFormat="1" applyFont="1" applyFill="1" applyBorder="1" applyAlignment="1">
      <alignment vertical="center"/>
    </xf>
    <xf numFmtId="176" fontId="8" fillId="0" borderId="58" xfId="0" applyNumberFormat="1" applyFont="1" applyFill="1" applyBorder="1" applyAlignment="1">
      <alignment vertical="center"/>
    </xf>
    <xf numFmtId="176" fontId="8" fillId="0" borderId="59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vertical="center"/>
    </xf>
    <xf numFmtId="177" fontId="9" fillId="0" borderId="15" xfId="0" applyNumberFormat="1" applyFont="1" applyFill="1" applyBorder="1" applyAlignment="1">
      <alignment vertical="center"/>
    </xf>
    <xf numFmtId="49" fontId="8" fillId="0" borderId="10" xfId="0" applyNumberFormat="1" applyFont="1" applyFill="1" applyBorder="1" applyAlignment="1">
      <alignment horizontal="right" vertical="top"/>
    </xf>
    <xf numFmtId="49" fontId="9" fillId="0" borderId="14" xfId="0" applyNumberFormat="1" applyFont="1" applyFill="1" applyBorder="1" applyAlignment="1">
      <alignment horizontal="right" vertical="center"/>
    </xf>
    <xf numFmtId="49" fontId="9" fillId="0" borderId="11" xfId="0" applyNumberFormat="1" applyFont="1" applyFill="1" applyBorder="1" applyAlignment="1">
      <alignment horizontal="right" vertical="center"/>
    </xf>
    <xf numFmtId="177" fontId="8" fillId="0" borderId="8" xfId="0" applyNumberFormat="1" applyFont="1" applyFill="1" applyBorder="1" applyAlignment="1" applyProtection="1">
      <alignment vertical="center"/>
    </xf>
    <xf numFmtId="177" fontId="8" fillId="0" borderId="11" xfId="0" applyNumberFormat="1" applyFont="1" applyFill="1" applyBorder="1" applyAlignment="1" applyProtection="1">
      <alignment vertical="center"/>
    </xf>
    <xf numFmtId="177" fontId="8" fillId="0" borderId="15" xfId="0" applyNumberFormat="1" applyFont="1" applyFill="1" applyBorder="1" applyAlignment="1" applyProtection="1">
      <alignment vertical="center"/>
    </xf>
    <xf numFmtId="177" fontId="8" fillId="0" borderId="0" xfId="0" applyNumberFormat="1" applyFont="1" applyFill="1" applyBorder="1" applyAlignment="1" applyProtection="1">
      <alignment vertical="center"/>
    </xf>
    <xf numFmtId="177" fontId="9" fillId="0" borderId="0" xfId="0" applyNumberFormat="1" applyFont="1" applyFill="1" applyBorder="1" applyAlignment="1" applyProtection="1">
      <alignment vertical="center"/>
      <protection locked="0"/>
    </xf>
    <xf numFmtId="49" fontId="9" fillId="0" borderId="46" xfId="4" applyNumberFormat="1" applyFont="1" applyFill="1" applyBorder="1" applyAlignment="1">
      <alignment horizontal="center" vertical="center"/>
    </xf>
    <xf numFmtId="49" fontId="9" fillId="0" borderId="1" xfId="0" quotePrefix="1" applyNumberFormat="1" applyFont="1" applyFill="1" applyBorder="1" applyAlignment="1">
      <alignment horizontal="center" vertical="center"/>
    </xf>
    <xf numFmtId="49" fontId="9" fillId="0" borderId="23" xfId="0" applyNumberFormat="1" applyFont="1" applyFill="1" applyBorder="1" applyAlignment="1">
      <alignment horizontal="center" vertical="center"/>
    </xf>
    <xf numFmtId="49" fontId="9" fillId="0" borderId="45" xfId="0" applyNumberFormat="1" applyFont="1" applyFill="1" applyBorder="1" applyAlignment="1">
      <alignment horizontal="center" vertical="center"/>
    </xf>
    <xf numFmtId="49" fontId="9" fillId="0" borderId="25" xfId="0" applyNumberFormat="1" applyFont="1" applyFill="1" applyBorder="1" applyAlignment="1">
      <alignment vertical="center"/>
    </xf>
    <xf numFmtId="49" fontId="9" fillId="0" borderId="24" xfId="0" applyNumberFormat="1" applyFont="1" applyFill="1" applyBorder="1" applyAlignment="1">
      <alignment vertical="center"/>
    </xf>
    <xf numFmtId="49" fontId="9" fillId="0" borderId="34" xfId="0" applyNumberFormat="1" applyFont="1" applyFill="1" applyBorder="1" applyAlignment="1">
      <alignment horizontal="center" vertical="center"/>
    </xf>
    <xf numFmtId="49" fontId="9" fillId="0" borderId="55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29" xfId="4" applyNumberFormat="1" applyFont="1" applyFill="1" applyBorder="1" applyAlignment="1">
      <alignment vertical="center"/>
    </xf>
    <xf numFmtId="49" fontId="9" fillId="0" borderId="4" xfId="0" quotePrefix="1" applyNumberFormat="1" applyFont="1" applyFill="1" applyBorder="1" applyAlignment="1">
      <alignment vertical="center"/>
    </xf>
    <xf numFmtId="49" fontId="9" fillId="0" borderId="2" xfId="0" quotePrefix="1" applyNumberFormat="1" applyFont="1" applyFill="1" applyBorder="1" applyAlignment="1">
      <alignment vertical="center"/>
    </xf>
    <xf numFmtId="49" fontId="9" fillId="0" borderId="6" xfId="0" applyNumberFormat="1" applyFont="1" applyFill="1" applyBorder="1" applyAlignment="1">
      <alignment vertical="center"/>
    </xf>
    <xf numFmtId="49" fontId="9" fillId="0" borderId="7" xfId="0" applyNumberFormat="1" applyFont="1" applyFill="1" applyBorder="1" applyAlignment="1">
      <alignment vertical="center"/>
    </xf>
    <xf numFmtId="49" fontId="8" fillId="0" borderId="0" xfId="4" applyNumberFormat="1" applyFont="1" applyFill="1" applyAlignment="1">
      <alignment horizontal="center" vertical="center"/>
    </xf>
    <xf numFmtId="177" fontId="17" fillId="0" borderId="0" xfId="2" applyNumberFormat="1" applyFont="1" applyFill="1" applyBorder="1" applyAlignment="1" applyProtection="1">
      <alignment vertical="center"/>
      <protection locked="0"/>
    </xf>
    <xf numFmtId="177" fontId="25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distributed" vertical="center"/>
    </xf>
    <xf numFmtId="177" fontId="8" fillId="0" borderId="0" xfId="0" applyNumberFormat="1" applyFont="1" applyFill="1" applyBorder="1" applyAlignment="1">
      <alignment horizontal="distributed" vertical="center" wrapText="1"/>
    </xf>
    <xf numFmtId="177" fontId="25" fillId="0" borderId="0" xfId="0" applyNumberFormat="1" applyFont="1" applyFill="1" applyBorder="1" applyAlignment="1">
      <alignment horizontal="distributed" vertical="center"/>
    </xf>
    <xf numFmtId="177" fontId="25" fillId="0" borderId="0" xfId="0" applyNumberFormat="1" applyFont="1" applyFill="1" applyBorder="1" applyAlignment="1">
      <alignment horizontal="distributed" vertical="center" wrapText="1"/>
    </xf>
    <xf numFmtId="177" fontId="21" fillId="0" borderId="0" xfId="0" applyNumberFormat="1" applyFont="1" applyFill="1" applyBorder="1" applyAlignment="1">
      <alignment vertical="center"/>
    </xf>
    <xf numFmtId="177" fontId="26" fillId="0" borderId="0" xfId="0" applyNumberFormat="1" applyFont="1" applyFill="1" applyAlignment="1">
      <alignment vertical="center"/>
    </xf>
    <xf numFmtId="177" fontId="5" fillId="0" borderId="71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Alignment="1">
      <alignment horizontal="center" vertical="center"/>
    </xf>
    <xf numFmtId="177" fontId="4" fillId="3" borderId="0" xfId="0" applyNumberFormat="1" applyFont="1" applyFill="1" applyAlignment="1">
      <alignment vertical="center"/>
    </xf>
    <xf numFmtId="177" fontId="4" fillId="3" borderId="71" xfId="0" applyNumberFormat="1" applyFont="1" applyFill="1" applyBorder="1" applyAlignment="1">
      <alignment vertical="center"/>
    </xf>
    <xf numFmtId="177" fontId="4" fillId="4" borderId="0" xfId="0" applyNumberFormat="1" applyFont="1" applyFill="1" applyAlignment="1">
      <alignment vertical="center"/>
    </xf>
    <xf numFmtId="177" fontId="4" fillId="4" borderId="0" xfId="0" applyNumberFormat="1" applyFont="1" applyFill="1" applyAlignment="1">
      <alignment vertical="center"/>
    </xf>
    <xf numFmtId="177" fontId="4" fillId="4" borderId="72" xfId="0" applyNumberFormat="1" applyFont="1" applyFill="1" applyBorder="1" applyAlignment="1">
      <alignment vertical="center"/>
    </xf>
    <xf numFmtId="177" fontId="4" fillId="4" borderId="71" xfId="0" applyNumberFormat="1" applyFont="1" applyFill="1" applyBorder="1" applyAlignment="1">
      <alignment vertical="center"/>
    </xf>
    <xf numFmtId="177" fontId="5" fillId="5" borderId="71" xfId="0" applyNumberFormat="1" applyFont="1" applyFill="1" applyBorder="1" applyAlignment="1">
      <alignment vertical="center"/>
    </xf>
    <xf numFmtId="177" fontId="5" fillId="5" borderId="0" xfId="0" applyNumberFormat="1" applyFont="1" applyFill="1" applyBorder="1" applyAlignment="1">
      <alignment vertical="center"/>
    </xf>
    <xf numFmtId="177" fontId="5" fillId="5" borderId="0" xfId="0" applyNumberFormat="1" applyFont="1" applyFill="1" applyAlignment="1">
      <alignment vertical="center"/>
    </xf>
    <xf numFmtId="0" fontId="5" fillId="0" borderId="7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5" fillId="5" borderId="0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5" fillId="5" borderId="72" xfId="0" applyFont="1" applyFill="1" applyBorder="1" applyAlignment="1">
      <alignment vertical="center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177" fontId="12" fillId="0" borderId="0" xfId="0" applyNumberFormat="1" applyFont="1" applyFill="1" applyBorder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177" fontId="5" fillId="0" borderId="71" xfId="2" applyNumberFormat="1" applyFont="1" applyFill="1" applyBorder="1" applyAlignment="1" applyProtection="1">
      <alignment vertical="center"/>
      <protection locked="0"/>
    </xf>
    <xf numFmtId="177" fontId="5" fillId="0" borderId="0" xfId="2" applyNumberFormat="1" applyFont="1" applyFill="1" applyAlignment="1" applyProtection="1">
      <alignment vertical="center"/>
      <protection locked="0"/>
    </xf>
    <xf numFmtId="177" fontId="5" fillId="5" borderId="71" xfId="2" applyNumberFormat="1" applyFont="1" applyFill="1" applyBorder="1" applyAlignment="1" applyProtection="1">
      <alignment vertical="center"/>
      <protection locked="0"/>
    </xf>
    <xf numFmtId="177" fontId="5" fillId="5" borderId="0" xfId="2" applyNumberFormat="1" applyFont="1" applyFill="1" applyAlignment="1" applyProtection="1">
      <alignment vertical="center"/>
      <protection locked="0"/>
    </xf>
    <xf numFmtId="177" fontId="4" fillId="0" borderId="12" xfId="0" applyNumberFormat="1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177" fontId="5" fillId="0" borderId="12" xfId="0" applyNumberFormat="1" applyFont="1" applyFill="1" applyBorder="1" applyAlignment="1">
      <alignment vertical="center"/>
    </xf>
    <xf numFmtId="177" fontId="5" fillId="0" borderId="73" xfId="0" applyNumberFormat="1" applyFont="1" applyFill="1" applyBorder="1" applyAlignment="1">
      <alignment vertical="center"/>
    </xf>
    <xf numFmtId="177" fontId="12" fillId="0" borderId="12" xfId="0" applyNumberFormat="1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5" fillId="0" borderId="5" xfId="0" quotePrefix="1" applyFont="1" applyBorder="1" applyAlignment="1">
      <alignment horizontal="center" vertical="center"/>
    </xf>
    <xf numFmtId="49" fontId="5" fillId="0" borderId="5" xfId="0" quotePrefix="1" applyNumberFormat="1" applyFont="1" applyFill="1" applyBorder="1" applyAlignment="1">
      <alignment horizontal="center" vertical="center"/>
    </xf>
    <xf numFmtId="49" fontId="5" fillId="7" borderId="5" xfId="0" quotePrefix="1" applyNumberFormat="1" applyFont="1" applyFill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 textRotation="180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2" fillId="0" borderId="2" xfId="0" quotePrefix="1" applyFont="1" applyBorder="1" applyAlignment="1">
      <alignment horizontal="center" vertical="center"/>
    </xf>
    <xf numFmtId="49" fontId="5" fillId="0" borderId="76" xfId="0" quotePrefix="1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7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>
      <alignment horizontal="left" vertical="center"/>
    </xf>
    <xf numFmtId="177" fontId="5" fillId="0" borderId="15" xfId="0" applyNumberFormat="1" applyFont="1" applyFill="1" applyBorder="1" applyAlignment="1">
      <alignment horizontal="distributed" vertical="center"/>
    </xf>
    <xf numFmtId="49" fontId="5" fillId="7" borderId="76" xfId="0" applyNumberFormat="1" applyFont="1" applyFill="1" applyBorder="1" applyAlignment="1">
      <alignment horizontal="distributed" vertical="center"/>
    </xf>
    <xf numFmtId="177" fontId="4" fillId="0" borderId="5" xfId="0" applyNumberFormat="1" applyFont="1" applyFill="1" applyBorder="1" applyAlignment="1">
      <alignment vertical="center"/>
    </xf>
    <xf numFmtId="49" fontId="5" fillId="0" borderId="2" xfId="0" quotePrefix="1" applyNumberFormat="1" applyFont="1" applyFill="1" applyBorder="1" applyAlignment="1">
      <alignment horizontal="center" vertical="center"/>
    </xf>
    <xf numFmtId="49" fontId="5" fillId="0" borderId="78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29" xfId="0" applyNumberFormat="1" applyFont="1" applyFill="1" applyBorder="1" applyAlignment="1">
      <alignment horizontal="center" vertical="center"/>
    </xf>
    <xf numFmtId="49" fontId="5" fillId="7" borderId="69" xfId="0" applyNumberFormat="1" applyFont="1" applyFill="1" applyBorder="1" applyAlignment="1">
      <alignment horizontal="center" vertical="center"/>
    </xf>
    <xf numFmtId="49" fontId="5" fillId="0" borderId="29" xfId="0" quotePrefix="1" applyNumberFormat="1" applyFont="1" applyFill="1" applyBorder="1" applyAlignment="1">
      <alignment horizontal="center" vertical="center"/>
    </xf>
    <xf numFmtId="49" fontId="5" fillId="7" borderId="29" xfId="0" quotePrefix="1" applyNumberFormat="1" applyFont="1" applyFill="1" applyBorder="1" applyAlignment="1">
      <alignment horizontal="center" vertical="center"/>
    </xf>
    <xf numFmtId="49" fontId="5" fillId="0" borderId="30" xfId="0" quotePrefix="1" applyNumberFormat="1" applyFont="1" applyFill="1" applyBorder="1" applyAlignment="1">
      <alignment horizontal="center" vertical="center"/>
    </xf>
    <xf numFmtId="49" fontId="5" fillId="0" borderId="76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49" fontId="12" fillId="0" borderId="27" xfId="4" applyNumberFormat="1" applyFont="1" applyFill="1" applyBorder="1" applyAlignment="1">
      <alignment horizontal="center" vertical="center" textRotation="255" wrapText="1"/>
    </xf>
    <xf numFmtId="49" fontId="12" fillId="0" borderId="2" xfId="4" applyNumberFormat="1" applyFont="1" applyFill="1" applyBorder="1" applyAlignment="1">
      <alignment horizontal="center" vertical="center" textRotation="255" wrapText="1"/>
    </xf>
    <xf numFmtId="49" fontId="5" fillId="7" borderId="27" xfId="4" applyNumberFormat="1" applyFont="1" applyFill="1" applyBorder="1" applyAlignment="1">
      <alignment horizontal="center" vertical="center" textRotation="255" wrapText="1"/>
    </xf>
    <xf numFmtId="49" fontId="5" fillId="7" borderId="2" xfId="4" applyNumberFormat="1" applyFont="1" applyFill="1" applyBorder="1" applyAlignment="1">
      <alignment horizontal="distributed" vertical="center" textRotation="255"/>
    </xf>
    <xf numFmtId="49" fontId="5" fillId="0" borderId="29" xfId="4" applyNumberFormat="1" applyFont="1" applyFill="1" applyBorder="1" applyAlignment="1">
      <alignment vertical="center"/>
    </xf>
    <xf numFmtId="49" fontId="5" fillId="0" borderId="4" xfId="4" applyNumberFormat="1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horizontal="distributed" vertical="center"/>
    </xf>
    <xf numFmtId="49" fontId="5" fillId="0" borderId="4" xfId="0" quotePrefix="1" applyNumberFormat="1" applyFont="1" applyFill="1" applyBorder="1" applyAlignment="1">
      <alignment vertical="center"/>
    </xf>
    <xf numFmtId="49" fontId="4" fillId="8" borderId="3" xfId="0" applyNumberFormat="1" applyFont="1" applyFill="1" applyBorder="1" applyAlignment="1">
      <alignment vertical="center" shrinkToFit="1"/>
    </xf>
    <xf numFmtId="177" fontId="4" fillId="0" borderId="78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7" borderId="10" xfId="0" applyFont="1" applyFill="1" applyBorder="1" applyAlignment="1">
      <alignment horizontal="distributed" vertical="center"/>
    </xf>
    <xf numFmtId="0" fontId="5" fillId="7" borderId="10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5" fillId="7" borderId="10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0" fillId="0" borderId="15" xfId="0" quotePrefix="1" applyFont="1" applyBorder="1" applyAlignment="1">
      <alignment horizontal="center" vertical="center"/>
    </xf>
    <xf numFmtId="0" fontId="12" fillId="0" borderId="15" xfId="0" quotePrefix="1" applyFont="1" applyBorder="1" applyAlignment="1">
      <alignment horizontal="center" vertical="center"/>
    </xf>
    <xf numFmtId="0" fontId="12" fillId="0" borderId="8" xfId="0" quotePrefix="1" applyFont="1" applyBorder="1" applyAlignment="1">
      <alignment horizontal="center" vertical="center"/>
    </xf>
    <xf numFmtId="49" fontId="5" fillId="7" borderId="10" xfId="0" applyNumberFormat="1" applyFont="1" applyFill="1" applyBorder="1" applyAlignment="1">
      <alignment horizontal="distributed" vertical="center"/>
    </xf>
    <xf numFmtId="49" fontId="5" fillId="7" borderId="10" xfId="0" applyNumberFormat="1" applyFont="1" applyFill="1" applyBorder="1" applyAlignment="1">
      <alignment horizontal="left" vertical="center"/>
    </xf>
    <xf numFmtId="49" fontId="5" fillId="0" borderId="10" xfId="0" applyNumberFormat="1" applyFont="1" applyFill="1" applyBorder="1" applyAlignment="1">
      <alignment horizontal="left" vertical="center"/>
    </xf>
    <xf numFmtId="177" fontId="4" fillId="0" borderId="10" xfId="0" applyNumberFormat="1" applyFont="1" applyFill="1" applyBorder="1" applyAlignment="1">
      <alignment vertical="center"/>
    </xf>
    <xf numFmtId="49" fontId="5" fillId="7" borderId="10" xfId="0" applyNumberFormat="1" applyFont="1" applyFill="1" applyBorder="1" applyAlignment="1">
      <alignment vertical="center"/>
    </xf>
    <xf numFmtId="49" fontId="5" fillId="0" borderId="10" xfId="0" applyNumberFormat="1" applyFont="1" applyFill="1" applyBorder="1" applyAlignment="1">
      <alignment vertical="center"/>
    </xf>
    <xf numFmtId="49" fontId="5" fillId="0" borderId="10" xfId="0" applyNumberFormat="1" applyFont="1" applyFill="1" applyBorder="1" applyAlignment="1">
      <alignment horizontal="distributed" vertical="center"/>
    </xf>
    <xf numFmtId="49" fontId="5" fillId="7" borderId="82" xfId="0" applyNumberFormat="1" applyFont="1" applyFill="1" applyBorder="1" applyAlignment="1">
      <alignment horizontal="distributed" vertical="center"/>
    </xf>
    <xf numFmtId="49" fontId="5" fillId="0" borderId="10" xfId="0" quotePrefix="1" applyNumberFormat="1" applyFont="1" applyFill="1" applyBorder="1" applyAlignment="1">
      <alignment horizontal="center" vertical="center"/>
    </xf>
    <xf numFmtId="177" fontId="4" fillId="0" borderId="71" xfId="0" applyNumberFormat="1" applyFont="1" applyFill="1" applyBorder="1" applyAlignment="1">
      <alignment vertical="center"/>
    </xf>
    <xf numFmtId="177" fontId="4" fillId="0" borderId="23" xfId="0" applyNumberFormat="1" applyFont="1" applyFill="1" applyBorder="1" applyAlignment="1">
      <alignment vertical="center"/>
    </xf>
    <xf numFmtId="49" fontId="5" fillId="7" borderId="23" xfId="0" applyNumberFormat="1" applyFont="1" applyFill="1" applyBorder="1" applyAlignment="1">
      <alignment horizontal="distributed" vertical="center"/>
    </xf>
    <xf numFmtId="49" fontId="5" fillId="7" borderId="25" xfId="0" applyNumberFormat="1" applyFont="1" applyFill="1" applyBorder="1" applyAlignment="1">
      <alignment horizontal="distributed" vertical="center" wrapText="1"/>
    </xf>
    <xf numFmtId="49" fontId="5" fillId="0" borderId="5" xfId="0" applyNumberFormat="1" applyFont="1" applyFill="1" applyBorder="1" applyAlignment="1" applyProtection="1">
      <alignment horizontal="distributed" vertical="center"/>
      <protection locked="0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 wrapText="1"/>
    </xf>
    <xf numFmtId="49" fontId="5" fillId="7" borderId="10" xfId="0" applyNumberFormat="1" applyFont="1" applyFill="1" applyBorder="1" applyAlignment="1">
      <alignment horizontal="center" vertical="center"/>
    </xf>
    <xf numFmtId="49" fontId="5" fillId="0" borderId="49" xfId="0" applyNumberFormat="1" applyFont="1" applyFill="1" applyBorder="1" applyAlignment="1">
      <alignment vertical="center"/>
    </xf>
    <xf numFmtId="49" fontId="5" fillId="0" borderId="84" xfId="0" applyNumberFormat="1" applyFont="1" applyFill="1" applyBorder="1" applyAlignment="1">
      <alignment vertical="center"/>
    </xf>
    <xf numFmtId="49" fontId="5" fillId="0" borderId="31" xfId="4" applyNumberFormat="1" applyFont="1" applyFill="1" applyBorder="1" applyAlignment="1">
      <alignment horizontal="center" vertical="center"/>
    </xf>
    <xf numFmtId="49" fontId="5" fillId="0" borderId="49" xfId="4" applyNumberFormat="1" applyFont="1" applyFill="1" applyBorder="1" applyAlignment="1">
      <alignment horizontal="center" vertical="center"/>
    </xf>
    <xf numFmtId="49" fontId="12" fillId="0" borderId="31" xfId="4" applyNumberFormat="1" applyFont="1" applyFill="1" applyBorder="1" applyAlignment="1">
      <alignment horizontal="center" vertical="center"/>
    </xf>
    <xf numFmtId="49" fontId="12" fillId="0" borderId="45" xfId="4" applyNumberFormat="1" applyFont="1" applyFill="1" applyBorder="1" applyAlignment="1">
      <alignment horizontal="center" vertical="center"/>
    </xf>
    <xf numFmtId="49" fontId="12" fillId="0" borderId="15" xfId="4" applyNumberFormat="1" applyFont="1" applyFill="1" applyBorder="1" applyAlignment="1">
      <alignment horizontal="center" vertical="center"/>
    </xf>
    <xf numFmtId="49" fontId="5" fillId="7" borderId="46" xfId="4" applyNumberFormat="1" applyFont="1" applyFill="1" applyBorder="1" applyAlignment="1">
      <alignment horizontal="center" vertical="center"/>
    </xf>
    <xf numFmtId="49" fontId="5" fillId="7" borderId="0" xfId="4" applyNumberFormat="1" applyFont="1" applyFill="1" applyBorder="1" applyAlignment="1">
      <alignment horizontal="center" vertical="center" textRotation="255" wrapText="1"/>
    </xf>
    <xf numFmtId="49" fontId="5" fillId="0" borderId="23" xfId="4" applyNumberFormat="1" applyFont="1" applyFill="1" applyBorder="1" applyAlignment="1">
      <alignment horizontal="distributed" vertical="center"/>
    </xf>
    <xf numFmtId="49" fontId="5" fillId="0" borderId="25" xfId="4" applyNumberFormat="1" applyFont="1" applyFill="1" applyBorder="1" applyAlignment="1">
      <alignment vertical="center"/>
    </xf>
    <xf numFmtId="49" fontId="5" fillId="0" borderId="1" xfId="4" applyNumberFormat="1" applyFont="1" applyFill="1" applyBorder="1" applyAlignment="1">
      <alignment vertical="center"/>
    </xf>
    <xf numFmtId="0" fontId="0" fillId="8" borderId="9" xfId="0" applyFill="1" applyBorder="1" applyAlignment="1">
      <alignment vertical="center" shrinkToFit="1"/>
    </xf>
    <xf numFmtId="49" fontId="5" fillId="0" borderId="15" xfId="0" applyNumberFormat="1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5" fillId="0" borderId="10" xfId="0" applyFont="1" applyBorder="1" applyAlignment="1">
      <alignment horizontal="distributed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5" fillId="0" borderId="85" xfId="0" applyNumberFormat="1" applyFont="1" applyFill="1" applyBorder="1" applyAlignment="1">
      <alignment horizontal="center" vertical="center"/>
    </xf>
    <xf numFmtId="49" fontId="5" fillId="0" borderId="44" xfId="0" applyNumberFormat="1" applyFont="1" applyFill="1" applyBorder="1" applyAlignment="1">
      <alignment horizontal="center" vertical="center"/>
    </xf>
    <xf numFmtId="49" fontId="5" fillId="0" borderId="45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distributed" vertical="center" wrapText="1"/>
    </xf>
    <xf numFmtId="49" fontId="5" fillId="0" borderId="46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distributed" vertical="center"/>
    </xf>
    <xf numFmtId="49" fontId="5" fillId="0" borderId="25" xfId="0" applyNumberFormat="1" applyFont="1" applyFill="1" applyBorder="1" applyAlignment="1">
      <alignment horizontal="distributed" vertical="center"/>
    </xf>
    <xf numFmtId="49" fontId="5" fillId="7" borderId="0" xfId="4" applyNumberFormat="1" applyFont="1" applyFill="1" applyBorder="1" applyAlignment="1">
      <alignment horizontal="distributed" vertical="center"/>
    </xf>
    <xf numFmtId="49" fontId="5" fillId="7" borderId="0" xfId="4" applyNumberFormat="1" applyFont="1" applyFill="1" applyBorder="1" applyAlignment="1">
      <alignment horizontal="distributed" vertical="center" wrapText="1"/>
    </xf>
    <xf numFmtId="49" fontId="33" fillId="0" borderId="10" xfId="0" applyNumberFormat="1" applyFont="1" applyFill="1" applyBorder="1" applyAlignment="1">
      <alignment horizontal="distributed" vertical="center"/>
    </xf>
    <xf numFmtId="177" fontId="34" fillId="0" borderId="0" xfId="0" applyNumberFormat="1" applyFont="1" applyFill="1" applyBorder="1" applyAlignment="1">
      <alignment vertical="center"/>
    </xf>
    <xf numFmtId="0" fontId="5" fillId="7" borderId="10" xfId="0" quotePrefix="1" applyFont="1" applyFill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right" vertical="center"/>
    </xf>
    <xf numFmtId="0" fontId="26" fillId="0" borderId="10" xfId="0" applyFont="1" applyBorder="1" applyAlignment="1">
      <alignment vertical="center"/>
    </xf>
    <xf numFmtId="49" fontId="5" fillId="7" borderId="10" xfId="0" applyNumberFormat="1" applyFont="1" applyFill="1" applyBorder="1" applyAlignment="1" applyProtection="1">
      <alignment horizontal="distributed" vertical="center"/>
      <protection locked="0"/>
    </xf>
    <xf numFmtId="49" fontId="5" fillId="0" borderId="23" xfId="0" applyNumberFormat="1" applyFont="1" applyFill="1" applyBorder="1" applyAlignment="1">
      <alignment horizontal="left" vertical="center"/>
    </xf>
    <xf numFmtId="49" fontId="5" fillId="0" borderId="23" xfId="4" applyNumberFormat="1" applyFont="1" applyFill="1" applyBorder="1" applyAlignment="1">
      <alignment horizontal="center" vertical="center"/>
    </xf>
    <xf numFmtId="177" fontId="34" fillId="0" borderId="0" xfId="0" applyNumberFormat="1" applyFont="1" applyFill="1" applyBorder="1" applyAlignment="1">
      <alignment horizontal="distributed" vertical="center" wrapText="1"/>
    </xf>
    <xf numFmtId="177" fontId="4" fillId="0" borderId="0" xfId="0" applyNumberFormat="1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horizontal="distributed" vertical="center" wrapText="1"/>
    </xf>
    <xf numFmtId="0" fontId="4" fillId="0" borderId="0" xfId="0" applyNumberFormat="1" applyFont="1" applyFill="1" applyBorder="1" applyAlignment="1">
      <alignment horizontal="center" vertical="center" shrinkToFit="1"/>
    </xf>
    <xf numFmtId="49" fontId="5" fillId="0" borderId="24" xfId="0" applyNumberFormat="1" applyFont="1" applyFill="1" applyBorder="1" applyAlignment="1">
      <alignment horizontal="distributed" vertical="center" wrapText="1"/>
    </xf>
    <xf numFmtId="3" fontId="34" fillId="10" borderId="71" xfId="0" applyNumberFormat="1" applyFont="1" applyFill="1" applyBorder="1" applyAlignment="1">
      <alignment vertical="center"/>
    </xf>
    <xf numFmtId="177" fontId="34" fillId="0" borderId="0" xfId="0" applyNumberFormat="1" applyFont="1" applyFill="1" applyBorder="1" applyAlignment="1">
      <alignment horizontal="distributed" vertical="center"/>
    </xf>
    <xf numFmtId="177" fontId="4" fillId="0" borderId="71" xfId="0" applyNumberFormat="1" applyFont="1" applyFill="1" applyBorder="1" applyAlignment="1">
      <alignment vertical="center" shrinkToFit="1"/>
    </xf>
    <xf numFmtId="0" fontId="4" fillId="8" borderId="10" xfId="0" applyFont="1" applyFill="1" applyBorder="1" applyAlignment="1">
      <alignment vertical="center"/>
    </xf>
    <xf numFmtId="0" fontId="4" fillId="0" borderId="82" xfId="0" applyFont="1" applyBorder="1" applyAlignment="1">
      <alignment vertical="center"/>
    </xf>
    <xf numFmtId="49" fontId="5" fillId="0" borderId="14" xfId="0" applyNumberFormat="1" applyFont="1" applyFill="1" applyBorder="1" applyAlignment="1">
      <alignment horizontal="distributed" vertical="center"/>
    </xf>
    <xf numFmtId="0" fontId="10" fillId="0" borderId="10" xfId="0" applyFont="1" applyBorder="1" applyAlignment="1">
      <alignment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49" fontId="5" fillId="8" borderId="5" xfId="0" applyNumberFormat="1" applyFont="1" applyFill="1" applyBorder="1" applyAlignment="1">
      <alignment horizontal="distributed" vertical="center"/>
    </xf>
    <xf numFmtId="0" fontId="5" fillId="0" borderId="10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5" fillId="0" borderId="88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7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 applyProtection="1">
      <alignment horizontal="center" vertical="center"/>
      <protection locked="0"/>
    </xf>
    <xf numFmtId="49" fontId="5" fillId="7" borderId="88" xfId="0" applyNumberFormat="1" applyFont="1" applyFill="1" applyBorder="1" applyAlignment="1">
      <alignment horizontal="distributed" vertical="center"/>
    </xf>
    <xf numFmtId="49" fontId="5" fillId="0" borderId="13" xfId="3" applyNumberFormat="1" applyFont="1" applyFill="1" applyBorder="1" applyAlignment="1" applyProtection="1">
      <alignment horizontal="left" vertical="center"/>
      <protection locked="0"/>
    </xf>
    <xf numFmtId="49" fontId="5" fillId="0" borderId="0" xfId="3" applyNumberFormat="1" applyFont="1" applyFill="1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 shrinkToFit="1"/>
    </xf>
    <xf numFmtId="177" fontId="4" fillId="0" borderId="8" xfId="0" applyNumberFormat="1" applyFont="1" applyFill="1" applyBorder="1" applyAlignment="1" applyProtection="1">
      <alignment vertical="center"/>
    </xf>
    <xf numFmtId="49" fontId="4" fillId="7" borderId="10" xfId="0" applyNumberFormat="1" applyFont="1" applyFill="1" applyBorder="1" applyAlignment="1">
      <alignment horizontal="distributed" vertical="center"/>
    </xf>
    <xf numFmtId="49" fontId="5" fillId="7" borderId="71" xfId="0" applyNumberFormat="1" applyFont="1" applyFill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49" fontId="4" fillId="7" borderId="10" xfId="0" applyNumberFormat="1" applyFont="1" applyFill="1" applyBorder="1" applyAlignment="1">
      <alignment vertical="center"/>
    </xf>
    <xf numFmtId="177" fontId="4" fillId="0" borderId="13" xfId="0" applyNumberFormat="1" applyFont="1" applyFill="1" applyBorder="1" applyAlignment="1">
      <alignment horizontal="left" vertical="center"/>
    </xf>
    <xf numFmtId="177" fontId="4" fillId="0" borderId="14" xfId="0" applyNumberFormat="1" applyFont="1" applyFill="1" applyBorder="1" applyAlignment="1">
      <alignment horizontal="left" vertical="center"/>
    </xf>
    <xf numFmtId="0" fontId="4" fillId="0" borderId="14" xfId="0" applyNumberFormat="1" applyFont="1" applyFill="1" applyBorder="1" applyAlignment="1">
      <alignment horizontal="center" vertical="center" shrinkToFit="1"/>
    </xf>
    <xf numFmtId="177" fontId="4" fillId="0" borderId="12" xfId="0" applyNumberFormat="1" applyFont="1" applyFill="1" applyBorder="1" applyAlignment="1">
      <alignment horizontal="left" vertical="center"/>
    </xf>
    <xf numFmtId="177" fontId="4" fillId="8" borderId="14" xfId="0" applyNumberFormat="1" applyFont="1" applyFill="1" applyBorder="1" applyAlignment="1">
      <alignment horizontal="left" vertical="center"/>
    </xf>
    <xf numFmtId="0" fontId="4" fillId="0" borderId="12" xfId="0" applyNumberFormat="1" applyFont="1" applyFill="1" applyBorder="1" applyAlignment="1">
      <alignment horizontal="center" vertical="center" shrinkToFit="1"/>
    </xf>
    <xf numFmtId="177" fontId="26" fillId="0" borderId="0" xfId="0" applyNumberFormat="1" applyFont="1" applyFill="1" applyAlignment="1">
      <alignment horizontal="center" vertical="center"/>
    </xf>
    <xf numFmtId="177" fontId="36" fillId="0" borderId="15" xfId="0" applyNumberFormat="1" applyFont="1" applyFill="1" applyBorder="1" applyAlignment="1">
      <alignment horizontal="center" vertical="center"/>
    </xf>
    <xf numFmtId="178" fontId="37" fillId="0" borderId="15" xfId="0" applyNumberFormat="1" applyFont="1" applyBorder="1" applyAlignment="1">
      <alignment vertical="center"/>
    </xf>
    <xf numFmtId="178" fontId="37" fillId="0" borderId="6" xfId="0" applyNumberFormat="1" applyFont="1" applyBorder="1" applyAlignment="1">
      <alignment vertical="center"/>
    </xf>
    <xf numFmtId="178" fontId="37" fillId="0" borderId="8" xfId="0" applyNumberFormat="1" applyFont="1" applyBorder="1" applyAlignment="1">
      <alignment vertical="center"/>
    </xf>
    <xf numFmtId="178" fontId="37" fillId="0" borderId="77" xfId="0" applyNumberFormat="1" applyFont="1" applyBorder="1" applyAlignment="1">
      <alignment vertical="center"/>
    </xf>
    <xf numFmtId="178" fontId="37" fillId="0" borderId="90" xfId="0" applyNumberFormat="1" applyFont="1" applyBorder="1" applyAlignment="1">
      <alignment vertical="center"/>
    </xf>
    <xf numFmtId="178" fontId="37" fillId="0" borderId="7" xfId="0" applyNumberFormat="1" applyFon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77" xfId="0" applyNumberFormat="1" applyBorder="1" applyAlignment="1">
      <alignment vertical="center"/>
    </xf>
    <xf numFmtId="178" fontId="37" fillId="0" borderId="75" xfId="0" applyNumberFormat="1" applyFont="1" applyBorder="1" applyAlignment="1">
      <alignment vertical="center"/>
    </xf>
    <xf numFmtId="0" fontId="26" fillId="0" borderId="7" xfId="0" quotePrefix="1" applyNumberFormat="1" applyFont="1" applyBorder="1"/>
    <xf numFmtId="0" fontId="26" fillId="0" borderId="15" xfId="0" quotePrefix="1" applyNumberFormat="1" applyFont="1" applyBorder="1"/>
    <xf numFmtId="0" fontId="5" fillId="0" borderId="15" xfId="0" applyNumberFormat="1" applyFont="1" applyFill="1" applyBorder="1" applyAlignment="1">
      <alignment vertical="center" shrinkToFit="1"/>
    </xf>
    <xf numFmtId="3" fontId="26" fillId="0" borderId="15" xfId="0" quotePrefix="1" applyNumberFormat="1" applyFont="1" applyBorder="1"/>
    <xf numFmtId="0" fontId="26" fillId="0" borderId="90" xfId="0" quotePrefix="1" applyNumberFormat="1" applyFont="1" applyBorder="1"/>
    <xf numFmtId="0" fontId="5" fillId="0" borderId="8" xfId="0" applyNumberFormat="1" applyFont="1" applyFill="1" applyBorder="1" applyAlignment="1">
      <alignment vertical="center" shrinkToFit="1"/>
    </xf>
    <xf numFmtId="3" fontId="5" fillId="0" borderId="8" xfId="0" applyNumberFormat="1" applyFont="1" applyFill="1" applyBorder="1" applyAlignment="1">
      <alignment vertical="center" shrinkToFit="1"/>
    </xf>
    <xf numFmtId="0" fontId="5" fillId="0" borderId="77" xfId="0" applyNumberFormat="1" applyFont="1" applyFill="1" applyBorder="1" applyAlignment="1">
      <alignment vertical="center" shrinkToFit="1"/>
    </xf>
    <xf numFmtId="177" fontId="4" fillId="0" borderId="8" xfId="0" applyNumberFormat="1" applyFont="1" applyBorder="1" applyAlignment="1">
      <alignment vertical="center"/>
    </xf>
    <xf numFmtId="0" fontId="26" fillId="0" borderId="8" xfId="0" quotePrefix="1" applyNumberFormat="1" applyFont="1" applyBorder="1"/>
    <xf numFmtId="177" fontId="4" fillId="0" borderId="15" xfId="0" applyNumberFormat="1" applyFont="1" applyBorder="1" applyAlignment="1">
      <alignment vertical="center"/>
    </xf>
    <xf numFmtId="0" fontId="37" fillId="0" borderId="71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0" fillId="0" borderId="0" xfId="0" applyAlignment="1">
      <alignment vertical="center"/>
    </xf>
    <xf numFmtId="177" fontId="8" fillId="0" borderId="91" xfId="0" applyNumberFormat="1" applyFont="1" applyFill="1" applyBorder="1" applyAlignment="1">
      <alignment vertical="center"/>
    </xf>
    <xf numFmtId="177" fontId="8" fillId="0" borderId="92" xfId="0" applyNumberFormat="1" applyFont="1" applyFill="1" applyBorder="1" applyAlignment="1">
      <alignment vertical="center"/>
    </xf>
    <xf numFmtId="0" fontId="5" fillId="5" borderId="0" xfId="0" applyFont="1" applyFill="1" applyBorder="1" applyAlignment="1">
      <alignment horizontal="center" vertical="center"/>
    </xf>
    <xf numFmtId="177" fontId="5" fillId="0" borderId="0" xfId="4" applyNumberFormat="1" applyFont="1" applyFill="1" applyBorder="1" applyAlignment="1">
      <alignment vertical="center"/>
    </xf>
    <xf numFmtId="0" fontId="26" fillId="11" borderId="15" xfId="0" quotePrefix="1" applyNumberFormat="1" applyFont="1" applyFill="1" applyBorder="1"/>
    <xf numFmtId="177" fontId="5" fillId="0" borderId="12" xfId="4" applyNumberFormat="1" applyFont="1" applyFill="1" applyBorder="1" applyAlignment="1">
      <alignment vertical="center"/>
    </xf>
    <xf numFmtId="0" fontId="37" fillId="0" borderId="78" xfId="0" applyFont="1" applyBorder="1" applyAlignment="1">
      <alignment vertical="center"/>
    </xf>
    <xf numFmtId="177" fontId="8" fillId="0" borderId="0" xfId="0" applyNumberFormat="1" applyFont="1" applyFill="1" applyAlignment="1">
      <alignment horizontal="right" vertical="center"/>
    </xf>
    <xf numFmtId="177" fontId="8" fillId="9" borderId="8" xfId="0" applyNumberFormat="1" applyFont="1" applyFill="1" applyBorder="1" applyAlignment="1">
      <alignment vertical="center"/>
    </xf>
    <xf numFmtId="177" fontId="21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49" fontId="9" fillId="11" borderId="5" xfId="0" quotePrefix="1" applyNumberFormat="1" applyFont="1" applyFill="1" applyBorder="1" applyAlignment="1">
      <alignment horizontal="center" vertical="center"/>
    </xf>
    <xf numFmtId="49" fontId="9" fillId="11" borderId="10" xfId="0" applyNumberFormat="1" applyFont="1" applyFill="1" applyBorder="1" applyAlignment="1">
      <alignment horizontal="distributed" vertical="center"/>
    </xf>
    <xf numFmtId="49" fontId="9" fillId="11" borderId="14" xfId="0" applyNumberFormat="1" applyFont="1" applyFill="1" applyBorder="1" applyAlignment="1">
      <alignment horizontal="distributed" vertical="center"/>
    </xf>
    <xf numFmtId="177" fontId="8" fillId="11" borderId="15" xfId="0" applyNumberFormat="1" applyFont="1" applyFill="1" applyBorder="1" applyAlignment="1">
      <alignment horizontal="center" vertical="center"/>
    </xf>
    <xf numFmtId="49" fontId="9" fillId="11" borderId="2" xfId="0" applyNumberFormat="1" applyFont="1" applyFill="1" applyBorder="1" applyAlignment="1">
      <alignment horizontal="center" vertical="center"/>
    </xf>
    <xf numFmtId="49" fontId="9" fillId="11" borderId="0" xfId="0" applyNumberFormat="1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vertical="center"/>
    </xf>
    <xf numFmtId="49" fontId="9" fillId="11" borderId="9" xfId="0" applyNumberFormat="1" applyFont="1" applyFill="1" applyBorder="1" applyAlignment="1">
      <alignment horizontal="center" vertical="center"/>
    </xf>
    <xf numFmtId="49" fontId="9" fillId="11" borderId="0" xfId="0" applyNumberFormat="1" applyFont="1" applyFill="1" applyBorder="1" applyAlignment="1">
      <alignment vertical="center"/>
    </xf>
    <xf numFmtId="49" fontId="9" fillId="11" borderId="12" xfId="0" applyNumberFormat="1" applyFont="1" applyFill="1" applyBorder="1" applyAlignment="1">
      <alignment horizontal="center" vertical="center"/>
    </xf>
    <xf numFmtId="177" fontId="8" fillId="11" borderId="8" xfId="0" applyNumberFormat="1" applyFont="1" applyFill="1" applyBorder="1" applyAlignment="1">
      <alignment vertical="center"/>
    </xf>
    <xf numFmtId="177" fontId="8" fillId="11" borderId="6" xfId="0" applyNumberFormat="1" applyFont="1" applyFill="1" applyBorder="1" applyAlignment="1">
      <alignment vertical="center"/>
    </xf>
    <xf numFmtId="49" fontId="9" fillId="11" borderId="4" xfId="0" applyNumberFormat="1" applyFont="1" applyFill="1" applyBorder="1" applyAlignment="1">
      <alignment horizontal="center" vertical="center"/>
    </xf>
    <xf numFmtId="49" fontId="9" fillId="11" borderId="1" xfId="0" applyNumberFormat="1" applyFont="1" applyFill="1" applyBorder="1" applyAlignment="1">
      <alignment vertical="center"/>
    </xf>
    <xf numFmtId="49" fontId="9" fillId="11" borderId="13" xfId="0" applyNumberFormat="1" applyFont="1" applyFill="1" applyBorder="1" applyAlignment="1">
      <alignment horizontal="center" vertical="center"/>
    </xf>
    <xf numFmtId="49" fontId="9" fillId="0" borderId="3" xfId="0" quotePrefix="1" applyNumberFormat="1" applyFont="1" applyFill="1" applyBorder="1" applyAlignment="1">
      <alignment horizontal="center" vertical="center"/>
    </xf>
    <xf numFmtId="49" fontId="9" fillId="0" borderId="4" xfId="0" quotePrefix="1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distributed" vertical="center"/>
    </xf>
    <xf numFmtId="49" fontId="9" fillId="0" borderId="11" xfId="0" applyNumberFormat="1" applyFont="1" applyFill="1" applyBorder="1" applyAlignment="1">
      <alignment horizontal="distributed" vertical="center"/>
    </xf>
    <xf numFmtId="49" fontId="9" fillId="0" borderId="1" xfId="0" applyNumberFormat="1" applyFont="1" applyFill="1" applyBorder="1" applyAlignment="1">
      <alignment horizontal="distributed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distributed" vertical="center"/>
    </xf>
    <xf numFmtId="49" fontId="9" fillId="0" borderId="14" xfId="0" applyNumberFormat="1" applyFont="1" applyFill="1" applyBorder="1" applyAlignment="1">
      <alignment horizontal="distributed" vertical="center"/>
    </xf>
    <xf numFmtId="49" fontId="9" fillId="0" borderId="9" xfId="3" applyNumberFormat="1" applyFont="1" applyFill="1" applyBorder="1" applyAlignment="1" applyProtection="1">
      <alignment horizontal="distributed" vertical="center"/>
      <protection locked="0"/>
    </xf>
    <xf numFmtId="49" fontId="9" fillId="0" borderId="21" xfId="0" applyNumberFormat="1" applyFont="1" applyFill="1" applyBorder="1" applyAlignment="1">
      <alignment horizontal="distributed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distributed" vertical="center"/>
    </xf>
    <xf numFmtId="49" fontId="9" fillId="0" borderId="11" xfId="0" applyNumberFormat="1" applyFont="1" applyFill="1" applyBorder="1" applyAlignment="1">
      <alignment vertical="center"/>
    </xf>
    <xf numFmtId="49" fontId="9" fillId="0" borderId="10" xfId="0" applyNumberFormat="1" applyFont="1" applyFill="1" applyBorder="1" applyAlignment="1">
      <alignment vertical="center"/>
    </xf>
    <xf numFmtId="49" fontId="9" fillId="0" borderId="14" xfId="0" applyNumberFormat="1" applyFont="1" applyFill="1" applyBorder="1" applyAlignment="1">
      <alignment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11" borderId="1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 shrinkToFit="1"/>
    </xf>
    <xf numFmtId="49" fontId="15" fillId="0" borderId="14" xfId="0" applyNumberFormat="1" applyFont="1" applyFill="1" applyBorder="1" applyAlignment="1">
      <alignment horizontal="center" vertical="center" shrinkToFit="1"/>
    </xf>
    <xf numFmtId="49" fontId="9" fillId="0" borderId="29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9" fillId="0" borderId="14" xfId="0" applyNumberFormat="1" applyFont="1" applyFill="1" applyBorder="1" applyAlignment="1">
      <alignment horizontal="left" vertical="center"/>
    </xf>
    <xf numFmtId="49" fontId="40" fillId="0" borderId="14" xfId="0" applyNumberFormat="1" applyFont="1" applyFill="1" applyBorder="1" applyAlignment="1">
      <alignment horizontal="left" vertical="center"/>
    </xf>
    <xf numFmtId="49" fontId="9" fillId="0" borderId="10" xfId="0" applyNumberFormat="1" applyFont="1" applyFill="1" applyBorder="1" applyAlignment="1">
      <alignment horizontal="left" vertical="center"/>
    </xf>
    <xf numFmtId="49" fontId="15" fillId="0" borderId="10" xfId="0" applyNumberFormat="1" applyFont="1" applyFill="1" applyBorder="1" applyAlignment="1">
      <alignment horizontal="left" vertical="center"/>
    </xf>
    <xf numFmtId="49" fontId="9" fillId="0" borderId="50" xfId="0" applyNumberFormat="1" applyFont="1" applyFill="1" applyBorder="1" applyAlignment="1" applyProtection="1">
      <alignment horizontal="left" vertical="center"/>
      <protection locked="0"/>
    </xf>
    <xf numFmtId="49" fontId="9" fillId="0" borderId="33" xfId="0" applyNumberFormat="1" applyFont="1" applyFill="1" applyBorder="1" applyAlignment="1" applyProtection="1">
      <alignment horizontal="left" vertical="center"/>
      <protection locked="0"/>
    </xf>
    <xf numFmtId="49" fontId="9" fillId="0" borderId="34" xfId="0" applyNumberFormat="1" applyFont="1" applyFill="1" applyBorder="1" applyAlignment="1" applyProtection="1">
      <alignment horizontal="left" vertical="center"/>
      <protection locked="0"/>
    </xf>
    <xf numFmtId="177" fontId="41" fillId="0" borderId="0" xfId="0" applyNumberFormat="1" applyFont="1" applyFill="1" applyAlignment="1">
      <alignment horizontal="center" vertical="center"/>
    </xf>
    <xf numFmtId="177" fontId="41" fillId="0" borderId="0" xfId="0" applyNumberFormat="1" applyFont="1" applyFill="1" applyAlignment="1" applyProtection="1">
      <alignment horizontal="center" vertical="center"/>
      <protection locked="0"/>
    </xf>
    <xf numFmtId="49" fontId="41" fillId="0" borderId="6" xfId="0" applyNumberFormat="1" applyFont="1" applyFill="1" applyBorder="1" applyAlignment="1" applyProtection="1">
      <alignment horizontal="center" vertical="center"/>
      <protection locked="0"/>
    </xf>
    <xf numFmtId="49" fontId="42" fillId="0" borderId="6" xfId="0" applyNumberFormat="1" applyFont="1" applyFill="1" applyBorder="1" applyAlignment="1">
      <alignment vertical="center"/>
    </xf>
    <xf numFmtId="49" fontId="41" fillId="0" borderId="9" xfId="0" applyNumberFormat="1" applyFont="1" applyFill="1" applyBorder="1" applyAlignment="1" applyProtection="1">
      <alignment horizontal="center" vertical="center"/>
      <protection locked="0"/>
    </xf>
    <xf numFmtId="177" fontId="9" fillId="0" borderId="0" xfId="0" applyNumberFormat="1" applyFont="1" applyFill="1" applyAlignment="1">
      <alignment horizontal="right" vertical="center"/>
    </xf>
    <xf numFmtId="49" fontId="8" fillId="0" borderId="8" xfId="0" quotePrefix="1" applyNumberFormat="1" applyFont="1" applyFill="1" applyBorder="1" applyAlignment="1">
      <alignment horizontal="center" vertical="center"/>
    </xf>
    <xf numFmtId="49" fontId="8" fillId="0" borderId="5" xfId="0" quotePrefix="1" applyNumberFormat="1" applyFont="1" applyFill="1" applyBorder="1" applyAlignment="1">
      <alignment horizontal="center" vertical="center"/>
    </xf>
    <xf numFmtId="177" fontId="42" fillId="0" borderId="0" xfId="0" applyNumberFormat="1" applyFont="1" applyFill="1" applyAlignment="1">
      <alignment horizontal="right" vertical="center"/>
    </xf>
    <xf numFmtId="0" fontId="41" fillId="0" borderId="0" xfId="0" applyFont="1" applyFill="1" applyAlignment="1">
      <alignment horizontal="center" vertical="center"/>
    </xf>
    <xf numFmtId="177" fontId="42" fillId="0" borderId="8" xfId="0" applyNumberFormat="1" applyFont="1" applyFill="1" applyBorder="1" applyAlignment="1">
      <alignment vertical="center"/>
    </xf>
    <xf numFmtId="177" fontId="42" fillId="0" borderId="15" xfId="0" applyNumberFormat="1" applyFont="1" applyFill="1" applyBorder="1" applyAlignment="1">
      <alignment vertical="center"/>
    </xf>
    <xf numFmtId="177" fontId="42" fillId="0" borderId="7" xfId="0" applyNumberFormat="1" applyFont="1" applyFill="1" applyBorder="1" applyAlignment="1">
      <alignment vertical="center"/>
    </xf>
    <xf numFmtId="49" fontId="9" fillId="0" borderId="15" xfId="0" applyNumberFormat="1" applyFont="1" applyFill="1" applyBorder="1" applyAlignment="1">
      <alignment horizontal="distributed" vertical="center" wrapText="1"/>
    </xf>
    <xf numFmtId="0" fontId="40" fillId="0" borderId="0" xfId="0" applyFont="1" applyFill="1" applyAlignment="1">
      <alignment vertical="center"/>
    </xf>
    <xf numFmtId="177" fontId="40" fillId="0" borderId="0" xfId="0" applyNumberFormat="1" applyFont="1" applyFill="1" applyAlignment="1">
      <alignment vertical="center"/>
    </xf>
    <xf numFmtId="49" fontId="41" fillId="0" borderId="2" xfId="0" applyNumberFormat="1" applyFont="1" applyFill="1" applyBorder="1" applyAlignment="1">
      <alignment horizontal="center" vertical="center"/>
    </xf>
    <xf numFmtId="49" fontId="40" fillId="0" borderId="5" xfId="0" applyNumberFormat="1" applyFont="1" applyFill="1" applyBorder="1" applyAlignment="1">
      <alignment horizontal="center" vertical="center"/>
    </xf>
    <xf numFmtId="49" fontId="40" fillId="0" borderId="31" xfId="0" applyNumberFormat="1" applyFont="1" applyFill="1" applyBorder="1" applyAlignment="1">
      <alignment horizontal="center" vertical="center"/>
    </xf>
    <xf numFmtId="177" fontId="41" fillId="0" borderId="0" xfId="0" applyNumberFormat="1" applyFont="1" applyFill="1" applyBorder="1" applyAlignment="1">
      <alignment vertical="center"/>
    </xf>
    <xf numFmtId="177" fontId="40" fillId="0" borderId="0" xfId="0" applyNumberFormat="1" applyFont="1" applyFill="1" applyBorder="1" applyAlignment="1">
      <alignment horizontal="right" vertical="center"/>
    </xf>
    <xf numFmtId="177" fontId="40" fillId="0" borderId="0" xfId="0" applyNumberFormat="1" applyFont="1" applyFill="1" applyAlignment="1">
      <alignment horizontal="right" vertical="center"/>
    </xf>
    <xf numFmtId="176" fontId="42" fillId="0" borderId="11" xfId="0" applyNumberFormat="1" applyFont="1" applyFill="1" applyBorder="1" applyAlignment="1">
      <alignment vertical="center"/>
    </xf>
    <xf numFmtId="176" fontId="42" fillId="0" borderId="55" xfId="0" applyNumberFormat="1" applyFont="1" applyFill="1" applyBorder="1" applyAlignment="1">
      <alignment vertical="center"/>
    </xf>
    <xf numFmtId="176" fontId="44" fillId="0" borderId="55" xfId="0" applyNumberFormat="1" applyFont="1" applyFill="1" applyBorder="1" applyAlignment="1">
      <alignment vertical="center"/>
    </xf>
    <xf numFmtId="177" fontId="46" fillId="0" borderId="17" xfId="0" applyNumberFormat="1" applyFont="1" applyFill="1" applyBorder="1" applyAlignment="1">
      <alignment vertical="center"/>
    </xf>
    <xf numFmtId="49" fontId="44" fillId="0" borderId="29" xfId="0" applyNumberFormat="1" applyFont="1" applyFill="1" applyBorder="1" applyAlignment="1">
      <alignment horizontal="center" vertical="center" wrapText="1"/>
    </xf>
    <xf numFmtId="176" fontId="42" fillId="0" borderId="56" xfId="0" applyNumberFormat="1" applyFont="1" applyFill="1" applyBorder="1" applyAlignment="1">
      <alignment vertical="center"/>
    </xf>
    <xf numFmtId="176" fontId="42" fillId="0" borderId="57" xfId="0" applyNumberFormat="1" applyFont="1" applyFill="1" applyBorder="1" applyAlignment="1">
      <alignment vertical="center"/>
    </xf>
    <xf numFmtId="176" fontId="42" fillId="0" borderId="58" xfId="0" applyNumberFormat="1" applyFont="1" applyFill="1" applyBorder="1" applyAlignment="1">
      <alignment vertical="center"/>
    </xf>
    <xf numFmtId="176" fontId="42" fillId="0" borderId="59" xfId="0" applyNumberFormat="1" applyFont="1" applyFill="1" applyBorder="1" applyAlignment="1">
      <alignment vertical="center"/>
    </xf>
    <xf numFmtId="0" fontId="42" fillId="0" borderId="15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2" fillId="0" borderId="8" xfId="0" applyFont="1" applyFill="1" applyBorder="1" applyAlignment="1">
      <alignment vertical="center"/>
    </xf>
    <xf numFmtId="0" fontId="42" fillId="0" borderId="60" xfId="0" applyFont="1" applyFill="1" applyBorder="1" applyAlignment="1">
      <alignment vertical="center"/>
    </xf>
    <xf numFmtId="177" fontId="41" fillId="0" borderId="0" xfId="0" applyNumberFormat="1" applyFont="1" applyFill="1" applyAlignment="1" applyProtection="1">
      <alignment vertical="center"/>
      <protection locked="0"/>
    </xf>
    <xf numFmtId="177" fontId="41" fillId="0" borderId="0" xfId="0" applyNumberFormat="1" applyFont="1" applyFill="1" applyAlignment="1">
      <alignment vertical="center"/>
    </xf>
    <xf numFmtId="177" fontId="42" fillId="0" borderId="56" xfId="0" applyNumberFormat="1" applyFont="1" applyFill="1" applyBorder="1" applyAlignment="1">
      <alignment vertical="center"/>
    </xf>
    <xf numFmtId="177" fontId="42" fillId="0" borderId="61" xfId="0" applyNumberFormat="1" applyFont="1" applyFill="1" applyBorder="1" applyAlignment="1">
      <alignment vertical="center"/>
    </xf>
    <xf numFmtId="177" fontId="42" fillId="0" borderId="62" xfId="0" applyNumberFormat="1" applyFont="1" applyFill="1" applyBorder="1" applyAlignment="1">
      <alignment vertical="center"/>
    </xf>
    <xf numFmtId="177" fontId="42" fillId="0" borderId="14" xfId="0" applyNumberFormat="1" applyFont="1" applyFill="1" applyBorder="1" applyAlignment="1">
      <alignment vertical="center"/>
    </xf>
    <xf numFmtId="49" fontId="9" fillId="0" borderId="3" xfId="0" quotePrefix="1" applyNumberFormat="1" applyFont="1" applyFill="1" applyBorder="1" applyAlignment="1">
      <alignment horizontal="center" vertical="center"/>
    </xf>
    <xf numFmtId="49" fontId="9" fillId="0" borderId="4" xfId="0" quotePrefix="1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distributed" vertical="center" wrapText="1"/>
    </xf>
    <xf numFmtId="49" fontId="9" fillId="0" borderId="11" xfId="0" applyNumberFormat="1" applyFont="1" applyFill="1" applyBorder="1" applyAlignment="1">
      <alignment horizontal="distributed" vertical="center" wrapText="1"/>
    </xf>
    <xf numFmtId="49" fontId="9" fillId="0" borderId="1" xfId="0" applyNumberFormat="1" applyFont="1" applyFill="1" applyBorder="1" applyAlignment="1">
      <alignment horizontal="distributed" vertical="center" wrapText="1"/>
    </xf>
    <xf numFmtId="49" fontId="9" fillId="0" borderId="13" xfId="0" applyNumberFormat="1" applyFont="1" applyFill="1" applyBorder="1" applyAlignment="1">
      <alignment horizontal="distributed" vertical="center" wrapText="1"/>
    </xf>
    <xf numFmtId="49" fontId="9" fillId="0" borderId="9" xfId="0" applyNumberFormat="1" applyFont="1" applyFill="1" applyBorder="1" applyAlignment="1">
      <alignment horizontal="distributed" vertical="center"/>
    </xf>
    <xf numFmtId="49" fontId="9" fillId="0" borderId="11" xfId="0" applyNumberFormat="1" applyFont="1" applyFill="1" applyBorder="1" applyAlignment="1">
      <alignment horizontal="distributed" vertical="center"/>
    </xf>
    <xf numFmtId="49" fontId="9" fillId="0" borderId="1" xfId="0" applyNumberFormat="1" applyFont="1" applyFill="1" applyBorder="1" applyAlignment="1">
      <alignment horizontal="distributed" vertical="center"/>
    </xf>
    <xf numFmtId="49" fontId="9" fillId="0" borderId="13" xfId="0" applyNumberFormat="1" applyFont="1" applyFill="1" applyBorder="1" applyAlignment="1">
      <alignment horizontal="distributed" vertical="center"/>
    </xf>
    <xf numFmtId="49" fontId="9" fillId="0" borderId="6" xfId="0" applyNumberFormat="1" applyFont="1" applyFill="1" applyBorder="1" applyAlignment="1">
      <alignment horizontal="center" vertical="center" textRotation="255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textRotation="255" wrapText="1"/>
    </xf>
    <xf numFmtId="49" fontId="40" fillId="0" borderId="6" xfId="0" applyNumberFormat="1" applyFont="1" applyFill="1" applyBorder="1" applyAlignment="1">
      <alignment horizontal="center" vertical="center" textRotation="255" wrapText="1"/>
    </xf>
    <xf numFmtId="49" fontId="40" fillId="0" borderId="7" xfId="0" applyNumberFormat="1" applyFont="1" applyFill="1" applyBorder="1" applyAlignment="1">
      <alignment horizontal="center" vertical="center" textRotation="255" wrapText="1"/>
    </xf>
    <xf numFmtId="49" fontId="44" fillId="0" borderId="3" xfId="0" applyNumberFormat="1" applyFont="1" applyFill="1" applyBorder="1" applyAlignment="1">
      <alignment vertical="center" textRotation="255" wrapText="1"/>
    </xf>
    <xf numFmtId="0" fontId="44" fillId="0" borderId="2" xfId="0" applyFont="1" applyBorder="1" applyAlignment="1">
      <alignment vertical="center" textRotation="255" wrapText="1"/>
    </xf>
    <xf numFmtId="0" fontId="44" fillId="0" borderId="4" xfId="0" applyFont="1" applyBorder="1" applyAlignment="1">
      <alignment vertical="center" textRotation="255" wrapText="1"/>
    </xf>
    <xf numFmtId="49" fontId="42" fillId="0" borderId="5" xfId="0" applyNumberFormat="1" applyFont="1" applyFill="1" applyBorder="1" applyAlignment="1">
      <alignment horizontal="distributed" vertical="center"/>
    </xf>
    <xf numFmtId="0" fontId="43" fillId="0" borderId="10" xfId="0" applyFont="1" applyBorder="1" applyAlignment="1">
      <alignment horizontal="distributed" vertical="center"/>
    </xf>
    <xf numFmtId="0" fontId="43" fillId="0" borderId="14" xfId="0" applyFont="1" applyBorder="1" applyAlignment="1">
      <alignment horizontal="distributed" vertical="center"/>
    </xf>
    <xf numFmtId="49" fontId="9" fillId="0" borderId="5" xfId="0" applyNumberFormat="1" applyFont="1" applyFill="1" applyBorder="1" applyAlignment="1">
      <alignment horizontal="distributed" vertical="center"/>
    </xf>
    <xf numFmtId="49" fontId="9" fillId="0" borderId="10" xfId="0" applyNumberFormat="1" applyFont="1" applyFill="1" applyBorder="1" applyAlignment="1">
      <alignment horizontal="distributed" vertical="center"/>
    </xf>
    <xf numFmtId="49" fontId="9" fillId="0" borderId="14" xfId="0" applyNumberFormat="1" applyFont="1" applyFill="1" applyBorder="1" applyAlignment="1">
      <alignment horizontal="distributed" vertical="center"/>
    </xf>
    <xf numFmtId="49" fontId="17" fillId="0" borderId="5" xfId="0" applyNumberFormat="1" applyFont="1" applyFill="1" applyBorder="1" applyAlignment="1">
      <alignment horizontal="distributed" vertical="center" wrapText="1"/>
    </xf>
    <xf numFmtId="49" fontId="17" fillId="0" borderId="10" xfId="0" applyNumberFormat="1" applyFont="1" applyFill="1" applyBorder="1" applyAlignment="1">
      <alignment horizontal="distributed" vertical="center"/>
    </xf>
    <xf numFmtId="49" fontId="17" fillId="0" borderId="14" xfId="0" applyNumberFormat="1" applyFont="1" applyFill="1" applyBorder="1" applyAlignment="1">
      <alignment horizontal="distributed" vertical="center"/>
    </xf>
    <xf numFmtId="177" fontId="17" fillId="0" borderId="5" xfId="0" applyNumberFormat="1" applyFont="1" applyFill="1" applyBorder="1" applyAlignment="1">
      <alignment horizontal="distributed" vertical="center" wrapText="1" shrinkToFit="1"/>
    </xf>
    <xf numFmtId="177" fontId="17" fillId="0" borderId="10" xfId="0" applyNumberFormat="1" applyFont="1" applyFill="1" applyBorder="1" applyAlignment="1">
      <alignment horizontal="distributed" vertical="center" shrinkToFit="1"/>
    </xf>
    <xf numFmtId="177" fontId="17" fillId="0" borderId="14" xfId="0" applyNumberFormat="1" applyFont="1" applyFill="1" applyBorder="1" applyAlignment="1">
      <alignment horizontal="distributed" vertical="center" shrinkToFit="1"/>
    </xf>
    <xf numFmtId="49" fontId="8" fillId="0" borderId="14" xfId="0" applyNumberFormat="1" applyFont="1" applyFill="1" applyBorder="1" applyAlignment="1">
      <alignment horizontal="distributed" vertical="center"/>
    </xf>
    <xf numFmtId="49" fontId="8" fillId="0" borderId="15" xfId="0" applyNumberFormat="1" applyFont="1" applyFill="1" applyBorder="1" applyAlignment="1">
      <alignment horizontal="distributed" vertical="center"/>
    </xf>
    <xf numFmtId="177" fontId="9" fillId="0" borderId="15" xfId="0" applyNumberFormat="1" applyFont="1" applyFill="1" applyBorder="1" applyAlignment="1">
      <alignment horizontal="distributed" vertical="center"/>
    </xf>
    <xf numFmtId="49" fontId="9" fillId="0" borderId="22" xfId="0" applyNumberFormat="1" applyFont="1" applyFill="1" applyBorder="1" applyAlignment="1">
      <alignment horizontal="distributed" vertical="center"/>
    </xf>
    <xf numFmtId="49" fontId="9" fillId="0" borderId="23" xfId="0" applyNumberFormat="1" applyFont="1" applyFill="1" applyBorder="1" applyAlignment="1">
      <alignment horizontal="distributed" vertical="center"/>
    </xf>
    <xf numFmtId="49" fontId="9" fillId="0" borderId="24" xfId="0" applyNumberFormat="1" applyFont="1" applyFill="1" applyBorder="1" applyAlignment="1">
      <alignment horizontal="distributed" vertical="center"/>
    </xf>
    <xf numFmtId="49" fontId="15" fillId="0" borderId="11" xfId="0" applyNumberFormat="1" applyFont="1" applyFill="1" applyBorder="1" applyAlignment="1">
      <alignment horizontal="right" vertical="center"/>
    </xf>
    <xf numFmtId="0" fontId="7" fillId="0" borderId="13" xfId="0" applyFont="1" applyFill="1" applyBorder="1"/>
    <xf numFmtId="177" fontId="15" fillId="0" borderId="8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 wrapText="1"/>
    </xf>
    <xf numFmtId="177" fontId="9" fillId="0" borderId="11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7" fontId="9" fillId="0" borderId="12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177" fontId="9" fillId="0" borderId="13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textRotation="255" wrapText="1"/>
    </xf>
    <xf numFmtId="49" fontId="9" fillId="0" borderId="7" xfId="0" applyNumberFormat="1" applyFont="1" applyFill="1" applyBorder="1" applyAlignment="1">
      <alignment horizontal="center" vertical="center" textRotation="255" wrapText="1"/>
    </xf>
    <xf numFmtId="177" fontId="9" fillId="0" borderId="3" xfId="0" applyNumberFormat="1" applyFont="1" applyFill="1" applyBorder="1" applyAlignment="1">
      <alignment horizontal="distributed" vertical="center" wrapText="1"/>
    </xf>
    <xf numFmtId="177" fontId="9" fillId="0" borderId="11" xfId="0" applyNumberFormat="1" applyFont="1" applyFill="1" applyBorder="1" applyAlignment="1">
      <alignment horizontal="distributed" vertical="center" wrapText="1"/>
    </xf>
    <xf numFmtId="177" fontId="9" fillId="0" borderId="2" xfId="0" applyNumberFormat="1" applyFont="1" applyFill="1" applyBorder="1" applyAlignment="1">
      <alignment horizontal="distributed" vertical="center" wrapText="1"/>
    </xf>
    <xf numFmtId="177" fontId="9" fillId="0" borderId="12" xfId="0" applyNumberFormat="1" applyFont="1" applyFill="1" applyBorder="1" applyAlignment="1">
      <alignment horizontal="distributed" vertical="center" wrapText="1"/>
    </xf>
    <xf numFmtId="177" fontId="9" fillId="0" borderId="4" xfId="0" applyNumberFormat="1" applyFont="1" applyFill="1" applyBorder="1" applyAlignment="1">
      <alignment horizontal="distributed" vertical="center" wrapText="1"/>
    </xf>
    <xf numFmtId="177" fontId="9" fillId="0" borderId="13" xfId="0" applyNumberFormat="1" applyFont="1" applyFill="1" applyBorder="1" applyAlignment="1">
      <alignment horizontal="distributed" vertical="center" wrapText="1"/>
    </xf>
    <xf numFmtId="49" fontId="9" fillId="0" borderId="10" xfId="3" applyNumberFormat="1" applyFont="1" applyFill="1" applyBorder="1" applyAlignment="1" applyProtection="1">
      <alignment horizontal="distributed" vertical="center"/>
      <protection locked="0"/>
    </xf>
    <xf numFmtId="49" fontId="9" fillId="0" borderId="14" xfId="3" applyNumberFormat="1" applyFont="1" applyFill="1" applyBorder="1" applyAlignment="1" applyProtection="1">
      <alignment horizontal="distributed" vertical="center"/>
      <protection locked="0"/>
    </xf>
    <xf numFmtId="49" fontId="9" fillId="0" borderId="1" xfId="3" applyNumberFormat="1" applyFont="1" applyFill="1" applyBorder="1" applyAlignment="1" applyProtection="1">
      <alignment horizontal="distributed" vertical="center"/>
      <protection locked="0"/>
    </xf>
    <xf numFmtId="49" fontId="9" fillId="0" borderId="13" xfId="3" applyNumberFormat="1" applyFont="1" applyFill="1" applyBorder="1" applyAlignment="1" applyProtection="1">
      <alignment horizontal="distributed" vertical="center"/>
      <protection locked="0"/>
    </xf>
    <xf numFmtId="49" fontId="9" fillId="0" borderId="4" xfId="3" applyNumberFormat="1" applyFont="1" applyFill="1" applyBorder="1" applyAlignment="1" applyProtection="1">
      <alignment horizontal="distributed" vertical="center"/>
      <protection locked="0"/>
    </xf>
    <xf numFmtId="49" fontId="9" fillId="0" borderId="5" xfId="3" applyNumberFormat="1" applyFont="1" applyFill="1" applyBorder="1" applyAlignment="1" applyProtection="1">
      <alignment horizontal="distributed" vertical="center"/>
      <protection locked="0"/>
    </xf>
    <xf numFmtId="49" fontId="9" fillId="0" borderId="3" xfId="3" applyNumberFormat="1" applyFont="1" applyFill="1" applyBorder="1" applyAlignment="1" applyProtection="1">
      <alignment horizontal="distributed" vertical="center"/>
      <protection locked="0"/>
    </xf>
    <xf numFmtId="49" fontId="9" fillId="0" borderId="9" xfId="3" applyNumberFormat="1" applyFont="1" applyFill="1" applyBorder="1" applyAlignment="1" applyProtection="1">
      <alignment horizontal="distributed" vertical="center"/>
      <protection locked="0"/>
    </xf>
    <xf numFmtId="49" fontId="9" fillId="0" borderId="11" xfId="3" applyNumberFormat="1" applyFont="1" applyFill="1" applyBorder="1" applyAlignment="1" applyProtection="1">
      <alignment horizontal="distributed" vertical="center"/>
      <protection locked="0"/>
    </xf>
    <xf numFmtId="177" fontId="9" fillId="0" borderId="5" xfId="0" applyNumberFormat="1" applyFont="1" applyFill="1" applyBorder="1" applyAlignment="1">
      <alignment horizontal="distributed" vertical="center"/>
    </xf>
    <xf numFmtId="177" fontId="9" fillId="0" borderId="10" xfId="0" applyNumberFormat="1" applyFont="1" applyFill="1" applyBorder="1" applyAlignment="1">
      <alignment horizontal="distributed" vertical="center"/>
    </xf>
    <xf numFmtId="177" fontId="9" fillId="0" borderId="14" xfId="0" applyNumberFormat="1" applyFont="1" applyFill="1" applyBorder="1" applyAlignment="1">
      <alignment horizontal="distributed" vertical="center"/>
    </xf>
    <xf numFmtId="49" fontId="9" fillId="0" borderId="5" xfId="0" applyNumberFormat="1" applyFont="1" applyFill="1" applyBorder="1" applyAlignment="1">
      <alignment horizontal="distributed" vertical="top" shrinkToFit="1"/>
    </xf>
    <xf numFmtId="49" fontId="9" fillId="0" borderId="10" xfId="0" applyNumberFormat="1" applyFont="1" applyFill="1" applyBorder="1" applyAlignment="1">
      <alignment horizontal="distributed" vertical="top" shrinkToFit="1"/>
    </xf>
    <xf numFmtId="49" fontId="9" fillId="0" borderId="14" xfId="0" applyNumberFormat="1" applyFont="1" applyFill="1" applyBorder="1" applyAlignment="1">
      <alignment horizontal="distributed" vertical="top" shrinkToFit="1"/>
    </xf>
    <xf numFmtId="49" fontId="9" fillId="0" borderId="3" xfId="0" applyNumberFormat="1" applyFont="1" applyFill="1" applyBorder="1" applyAlignment="1">
      <alignment horizontal="distributed" vertical="center"/>
    </xf>
    <xf numFmtId="49" fontId="9" fillId="0" borderId="10" xfId="0" applyNumberFormat="1" applyFont="1" applyFill="1" applyBorder="1" applyAlignment="1">
      <alignment horizontal="distributed" vertical="center" wrapText="1"/>
    </xf>
    <xf numFmtId="49" fontId="9" fillId="0" borderId="14" xfId="0" applyNumberFormat="1" applyFont="1" applyFill="1" applyBorder="1" applyAlignment="1">
      <alignment horizontal="distributed" vertical="center" wrapText="1"/>
    </xf>
    <xf numFmtId="49" fontId="9" fillId="0" borderId="2" xfId="0" applyNumberFormat="1" applyFont="1" applyFill="1" applyBorder="1" applyAlignment="1">
      <alignment horizontal="distributed" vertical="center" justifyLastLine="1"/>
    </xf>
    <xf numFmtId="49" fontId="9" fillId="0" borderId="0" xfId="0" applyNumberFormat="1" applyFont="1" applyFill="1" applyBorder="1" applyAlignment="1">
      <alignment horizontal="distributed" vertical="center" justifyLastLine="1"/>
    </xf>
    <xf numFmtId="49" fontId="9" fillId="0" borderId="12" xfId="0" applyNumberFormat="1" applyFont="1" applyFill="1" applyBorder="1" applyAlignment="1">
      <alignment horizontal="distributed" vertical="center" justifyLastLine="1"/>
    </xf>
    <xf numFmtId="49" fontId="9" fillId="0" borderId="21" xfId="0" applyNumberFormat="1" applyFont="1" applyFill="1" applyBorder="1" applyAlignment="1">
      <alignment horizontal="distributed" vertical="center"/>
    </xf>
    <xf numFmtId="49" fontId="9" fillId="0" borderId="20" xfId="0" applyNumberFormat="1" applyFont="1" applyFill="1" applyBorder="1" applyAlignment="1">
      <alignment horizontal="distributed" vertical="center"/>
    </xf>
    <xf numFmtId="49" fontId="17" fillId="0" borderId="5" xfId="0" applyNumberFormat="1" applyFont="1" applyFill="1" applyBorder="1" applyAlignment="1">
      <alignment horizontal="distributed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/>
    </xf>
    <xf numFmtId="49" fontId="9" fillId="0" borderId="10" xfId="0" quotePrefix="1" applyNumberFormat="1" applyFont="1" applyFill="1" applyBorder="1" applyAlignment="1">
      <alignment horizontal="distributed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distributed" vertical="center"/>
    </xf>
    <xf numFmtId="49" fontId="9" fillId="0" borderId="12" xfId="0" applyNumberFormat="1" applyFont="1" applyFill="1" applyBorder="1" applyAlignment="1">
      <alignment horizontal="distributed" vertical="center"/>
    </xf>
    <xf numFmtId="49" fontId="11" fillId="0" borderId="5" xfId="0" applyNumberFormat="1" applyFont="1" applyFill="1" applyBorder="1" applyAlignment="1" applyProtection="1">
      <alignment horizontal="distributed" vertical="center" justifyLastLine="1"/>
      <protection locked="0"/>
    </xf>
    <xf numFmtId="49" fontId="11" fillId="0" borderId="10" xfId="0" applyNumberFormat="1" applyFont="1" applyFill="1" applyBorder="1" applyAlignment="1" applyProtection="1">
      <alignment horizontal="distributed" vertical="center" justifyLastLine="1"/>
      <protection locked="0"/>
    </xf>
    <xf numFmtId="49" fontId="11" fillId="0" borderId="14" xfId="0" applyNumberFormat="1" applyFont="1" applyFill="1" applyBorder="1" applyAlignment="1" applyProtection="1">
      <alignment horizontal="distributed" vertical="center" justifyLastLine="1"/>
      <protection locked="0"/>
    </xf>
    <xf numFmtId="49" fontId="41" fillId="0" borderId="10" xfId="3" applyNumberFormat="1" applyFont="1" applyFill="1" applyBorder="1" applyAlignment="1" applyProtection="1">
      <alignment horizontal="distributed" vertical="center"/>
      <protection locked="0"/>
    </xf>
    <xf numFmtId="49" fontId="9" fillId="0" borderId="26" xfId="0" applyNumberFormat="1" applyFont="1" applyFill="1" applyBorder="1" applyAlignment="1">
      <alignment horizontal="center" vertical="center" textRotation="255"/>
    </xf>
    <xf numFmtId="49" fontId="9" fillId="0" borderId="27" xfId="0" applyNumberFormat="1" applyFont="1" applyFill="1" applyBorder="1" applyAlignment="1">
      <alignment horizontal="center" vertical="center" textRotation="255"/>
    </xf>
    <xf numFmtId="49" fontId="9" fillId="0" borderId="38" xfId="0" applyNumberFormat="1" applyFont="1" applyFill="1" applyBorder="1" applyAlignment="1">
      <alignment horizontal="center" vertical="center" textRotation="255"/>
    </xf>
    <xf numFmtId="49" fontId="41" fillId="0" borderId="3" xfId="0" applyNumberFormat="1" applyFont="1" applyFill="1" applyBorder="1" applyAlignment="1">
      <alignment horizontal="center" vertical="center" textRotation="255"/>
    </xf>
    <xf numFmtId="0" fontId="41" fillId="0" borderId="2" xfId="0" applyFont="1" applyBorder="1" applyAlignment="1">
      <alignment horizontal="center" vertical="center" textRotation="255"/>
    </xf>
    <xf numFmtId="0" fontId="41" fillId="0" borderId="4" xfId="0" applyFont="1" applyBorder="1" applyAlignment="1">
      <alignment horizontal="center" vertical="center" textRotation="255"/>
    </xf>
    <xf numFmtId="49" fontId="9" fillId="0" borderId="6" xfId="0" applyNumberFormat="1" applyFont="1" applyFill="1" applyBorder="1" applyAlignment="1">
      <alignment horizontal="center" vertical="distributed" textRotation="255"/>
    </xf>
    <xf numFmtId="49" fontId="41" fillId="0" borderId="8" xfId="0" applyNumberFormat="1" applyFont="1" applyFill="1" applyBorder="1" applyAlignment="1">
      <alignment horizontal="center" vertical="center" textRotation="255"/>
    </xf>
    <xf numFmtId="0" fontId="43" fillId="0" borderId="6" xfId="0" applyFont="1" applyBorder="1" applyAlignment="1">
      <alignment vertical="center"/>
    </xf>
    <xf numFmtId="0" fontId="43" fillId="0" borderId="7" xfId="0" applyFont="1" applyBorder="1" applyAlignment="1">
      <alignment vertical="center"/>
    </xf>
    <xf numFmtId="49" fontId="43" fillId="0" borderId="39" xfId="0" applyNumberFormat="1" applyFont="1" applyFill="1" applyBorder="1" applyAlignment="1">
      <alignment horizontal="center" vertical="center" textRotation="255"/>
    </xf>
    <xf numFmtId="0" fontId="43" fillId="0" borderId="27" xfId="0" applyFont="1" applyBorder="1" applyAlignment="1">
      <alignment horizontal="center" vertical="center" textRotation="255"/>
    </xf>
    <xf numFmtId="0" fontId="43" fillId="0" borderId="28" xfId="0" applyFont="1" applyBorder="1" applyAlignment="1">
      <alignment horizontal="center" vertical="center" textRotation="255"/>
    </xf>
    <xf numFmtId="0" fontId="43" fillId="0" borderId="39" xfId="0" applyFont="1" applyBorder="1" applyAlignment="1">
      <alignment horizontal="center" vertical="center" textRotation="255"/>
    </xf>
    <xf numFmtId="0" fontId="43" fillId="0" borderId="27" xfId="0" applyFont="1" applyBorder="1" applyAlignment="1">
      <alignment vertical="center"/>
    </xf>
    <xf numFmtId="0" fontId="43" fillId="0" borderId="28" xfId="0" applyFont="1" applyBorder="1" applyAlignment="1">
      <alignment vertical="center"/>
    </xf>
    <xf numFmtId="49" fontId="9" fillId="0" borderId="51" xfId="0" applyNumberFormat="1" applyFont="1" applyFill="1" applyBorder="1" applyAlignment="1">
      <alignment horizontal="distributed" vertical="center"/>
    </xf>
    <xf numFmtId="49" fontId="9" fillId="0" borderId="11" xfId="0" applyNumberFormat="1" applyFont="1" applyFill="1" applyBorder="1" applyAlignment="1">
      <alignment vertical="center"/>
    </xf>
    <xf numFmtId="49" fontId="9" fillId="0" borderId="8" xfId="0" applyNumberFormat="1" applyFont="1" applyFill="1" applyBorder="1" applyAlignment="1">
      <alignment vertical="center"/>
    </xf>
    <xf numFmtId="0" fontId="22" fillId="0" borderId="10" xfId="0" applyFont="1" applyBorder="1" applyAlignment="1">
      <alignment horizontal="distributed" vertical="center"/>
    </xf>
    <xf numFmtId="0" fontId="22" fillId="0" borderId="53" xfId="0" applyFont="1" applyBorder="1" applyAlignment="1">
      <alignment horizontal="distributed" vertical="center"/>
    </xf>
    <xf numFmtId="49" fontId="9" fillId="0" borderId="10" xfId="0" applyNumberFormat="1" applyFont="1" applyFill="1" applyBorder="1" applyAlignment="1">
      <alignment vertical="center"/>
    </xf>
    <xf numFmtId="49" fontId="9" fillId="0" borderId="53" xfId="0" applyNumberFormat="1" applyFont="1" applyFill="1" applyBorder="1" applyAlignment="1">
      <alignment vertical="center"/>
    </xf>
    <xf numFmtId="49" fontId="9" fillId="0" borderId="22" xfId="0" applyNumberFormat="1" applyFont="1" applyFill="1" applyBorder="1" applyAlignment="1">
      <alignment vertical="center"/>
    </xf>
    <xf numFmtId="49" fontId="9" fillId="0" borderId="54" xfId="0" applyNumberFormat="1" applyFont="1" applyFill="1" applyBorder="1" applyAlignment="1">
      <alignment vertical="center"/>
    </xf>
    <xf numFmtId="49" fontId="44" fillId="0" borderId="44" xfId="0" applyNumberFormat="1" applyFont="1" applyFill="1" applyBorder="1" applyAlignment="1">
      <alignment horizontal="distributed" vertical="center"/>
    </xf>
    <xf numFmtId="0" fontId="44" fillId="0" borderId="51" xfId="0" applyFont="1" applyBorder="1" applyAlignment="1">
      <alignment horizontal="distributed" vertical="center"/>
    </xf>
    <xf numFmtId="0" fontId="41" fillId="0" borderId="2" xfId="0" applyFont="1" applyBorder="1" applyAlignment="1">
      <alignment vertical="center"/>
    </xf>
    <xf numFmtId="0" fontId="41" fillId="0" borderId="41" xfId="0" applyFont="1" applyBorder="1" applyAlignment="1">
      <alignment vertical="center"/>
    </xf>
    <xf numFmtId="49" fontId="42" fillId="0" borderId="44" xfId="0" applyNumberFormat="1" applyFont="1" applyFill="1" applyBorder="1" applyAlignment="1">
      <alignment horizontal="distributed" vertical="center"/>
    </xf>
    <xf numFmtId="0" fontId="43" fillId="0" borderId="23" xfId="0" applyFont="1" applyBorder="1" applyAlignment="1">
      <alignment horizontal="distributed" vertical="center"/>
    </xf>
    <xf numFmtId="0" fontId="43" fillId="0" borderId="51" xfId="0" applyFont="1" applyBorder="1" applyAlignment="1">
      <alignment horizontal="distributed" vertical="center"/>
    </xf>
    <xf numFmtId="49" fontId="41" fillId="0" borderId="44" xfId="0" applyNumberFormat="1" applyFont="1" applyFill="1" applyBorder="1" applyAlignment="1">
      <alignment horizontal="distributed" vertical="center"/>
    </xf>
    <xf numFmtId="49" fontId="9" fillId="0" borderId="14" xfId="0" applyNumberFormat="1" applyFont="1" applyFill="1" applyBorder="1" applyAlignment="1">
      <alignment vertical="center"/>
    </xf>
    <xf numFmtId="49" fontId="9" fillId="0" borderId="15" xfId="0" applyNumberFormat="1" applyFont="1" applyFill="1" applyBorder="1" applyAlignment="1">
      <alignment vertical="center"/>
    </xf>
    <xf numFmtId="49" fontId="9" fillId="0" borderId="52" xfId="0" applyNumberFormat="1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horizontal="center" vertical="center" textRotation="255"/>
    </xf>
    <xf numFmtId="0" fontId="9" fillId="0" borderId="7" xfId="0" applyFont="1" applyFill="1" applyBorder="1" applyAlignment="1">
      <alignment horizontal="center" vertical="center" textRotation="255"/>
    </xf>
    <xf numFmtId="49" fontId="9" fillId="0" borderId="8" xfId="0" applyNumberFormat="1" applyFont="1" applyFill="1" applyBorder="1" applyAlignment="1">
      <alignment horizontal="center" vertical="center" textRotation="255"/>
    </xf>
    <xf numFmtId="49" fontId="9" fillId="0" borderId="7" xfId="0" applyNumberFormat="1" applyFont="1" applyFill="1" applyBorder="1" applyAlignment="1">
      <alignment horizontal="center" vertical="center" textRotation="255"/>
    </xf>
    <xf numFmtId="49" fontId="9" fillId="0" borderId="28" xfId="0" applyNumberFormat="1" applyFont="1" applyFill="1" applyBorder="1" applyAlignment="1">
      <alignment horizontal="center" vertical="center" textRotation="255"/>
    </xf>
    <xf numFmtId="0" fontId="9" fillId="0" borderId="3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distributed" vertical="center"/>
    </xf>
    <xf numFmtId="0" fontId="9" fillId="0" borderId="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0" fontId="43" fillId="0" borderId="2" xfId="0" applyFont="1" applyBorder="1" applyAlignment="1">
      <alignment horizontal="center" vertical="center" textRotation="255"/>
    </xf>
    <xf numFmtId="0" fontId="43" fillId="0" borderId="4" xfId="0" applyFont="1" applyBorder="1" applyAlignment="1">
      <alignment horizontal="center" vertical="center" textRotation="255"/>
    </xf>
    <xf numFmtId="0" fontId="43" fillId="0" borderId="6" xfId="0" applyFont="1" applyBorder="1" applyAlignment="1">
      <alignment horizontal="center" vertical="center" textRotation="255"/>
    </xf>
    <xf numFmtId="0" fontId="43" fillId="0" borderId="37" xfId="0" applyFont="1" applyBorder="1" applyAlignment="1">
      <alignment horizontal="center" vertical="center" textRotation="255"/>
    </xf>
    <xf numFmtId="49" fontId="40" fillId="0" borderId="8" xfId="0" applyNumberFormat="1" applyFont="1" applyFill="1" applyBorder="1" applyAlignment="1">
      <alignment horizontal="center" vertical="center" textRotation="255"/>
    </xf>
    <xf numFmtId="49" fontId="40" fillId="0" borderId="6" xfId="0" applyNumberFormat="1" applyFont="1" applyFill="1" applyBorder="1" applyAlignment="1">
      <alignment horizontal="center" vertical="center" textRotation="255"/>
    </xf>
    <xf numFmtId="49" fontId="40" fillId="0" borderId="7" xfId="0" applyNumberFormat="1" applyFont="1" applyFill="1" applyBorder="1" applyAlignment="1">
      <alignment horizontal="center" vertical="center" textRotation="255"/>
    </xf>
    <xf numFmtId="49" fontId="44" fillId="0" borderId="26" xfId="0" applyNumberFormat="1" applyFont="1" applyFill="1" applyBorder="1" applyAlignment="1">
      <alignment horizontal="center" vertical="top" textRotation="255" wrapText="1"/>
    </xf>
    <xf numFmtId="49" fontId="44" fillId="0" borderId="27" xfId="0" applyNumberFormat="1" applyFont="1" applyFill="1" applyBorder="1" applyAlignment="1">
      <alignment horizontal="center" vertical="top" textRotation="255" wrapText="1"/>
    </xf>
    <xf numFmtId="49" fontId="44" fillId="0" borderId="38" xfId="0" applyNumberFormat="1" applyFont="1" applyFill="1" applyBorder="1" applyAlignment="1">
      <alignment horizontal="center" vertical="top" textRotation="255" wrapText="1"/>
    </xf>
    <xf numFmtId="0" fontId="44" fillId="0" borderId="27" xfId="0" applyFont="1" applyBorder="1" applyAlignment="1">
      <alignment horizontal="center" vertical="top" textRotation="255" wrapText="1"/>
    </xf>
    <xf numFmtId="0" fontId="44" fillId="0" borderId="38" xfId="0" applyFont="1" applyBorder="1" applyAlignment="1">
      <alignment horizontal="center" vertical="top" textRotation="255" wrapText="1"/>
    </xf>
    <xf numFmtId="0" fontId="44" fillId="0" borderId="27" xfId="0" applyFont="1" applyBorder="1" applyAlignment="1">
      <alignment vertical="top" textRotation="255" wrapText="1"/>
    </xf>
    <xf numFmtId="0" fontId="44" fillId="0" borderId="28" xfId="0" applyFont="1" applyBorder="1" applyAlignment="1">
      <alignment vertical="top" textRotation="255" wrapText="1"/>
    </xf>
    <xf numFmtId="49" fontId="42" fillId="0" borderId="45" xfId="0" applyNumberFormat="1" applyFont="1" applyFill="1" applyBorder="1" applyAlignment="1">
      <alignment vertical="center" textRotation="255"/>
    </xf>
    <xf numFmtId="0" fontId="43" fillId="0" borderId="46" xfId="0" applyFont="1" applyBorder="1" applyAlignment="1">
      <alignment vertical="center" textRotation="255"/>
    </xf>
    <xf numFmtId="0" fontId="43" fillId="0" borderId="47" xfId="0" applyFont="1" applyBorder="1" applyAlignment="1">
      <alignment vertical="center" textRotation="255"/>
    </xf>
    <xf numFmtId="49" fontId="44" fillId="0" borderId="45" xfId="0" applyNumberFormat="1" applyFont="1" applyFill="1" applyBorder="1" applyAlignment="1">
      <alignment vertical="center" textRotation="255"/>
    </xf>
    <xf numFmtId="0" fontId="44" fillId="0" borderId="46" xfId="0" applyFont="1" applyBorder="1" applyAlignment="1">
      <alignment vertical="center" textRotation="255"/>
    </xf>
    <xf numFmtId="0" fontId="44" fillId="0" borderId="47" xfId="0" applyFont="1" applyBorder="1" applyAlignment="1">
      <alignment vertical="center" textRotation="255"/>
    </xf>
    <xf numFmtId="49" fontId="44" fillId="0" borderId="45" xfId="0" applyNumberFormat="1" applyFont="1" applyFill="1" applyBorder="1" applyAlignment="1">
      <alignment vertical="top" textRotation="255" wrapText="1"/>
    </xf>
    <xf numFmtId="0" fontId="44" fillId="0" borderId="46" xfId="0" applyFont="1" applyBorder="1" applyAlignment="1">
      <alignment vertical="top" textRotation="255" wrapText="1"/>
    </xf>
    <xf numFmtId="0" fontId="44" fillId="0" borderId="47" xfId="0" applyFont="1" applyBorder="1" applyAlignment="1">
      <alignment vertical="top" textRotation="255" wrapText="1"/>
    </xf>
    <xf numFmtId="0" fontId="41" fillId="0" borderId="3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42" xfId="0" applyFont="1" applyBorder="1" applyAlignment="1">
      <alignment horizontal="center" vertical="center" wrapText="1"/>
    </xf>
    <xf numFmtId="0" fontId="41" fillId="0" borderId="40" xfId="0" applyFont="1" applyBorder="1" applyAlignment="1">
      <alignment vertical="center" wrapText="1"/>
    </xf>
    <xf numFmtId="0" fontId="41" fillId="0" borderId="2" xfId="0" applyFont="1" applyBorder="1" applyAlignment="1">
      <alignment vertical="center" wrapText="1"/>
    </xf>
    <xf numFmtId="0" fontId="41" fillId="0" borderId="41" xfId="0" applyFont="1" applyBorder="1" applyAlignment="1">
      <alignment vertical="center" wrapText="1"/>
    </xf>
    <xf numFmtId="0" fontId="41" fillId="0" borderId="4" xfId="0" applyFont="1" applyBorder="1" applyAlignment="1">
      <alignment vertical="center" wrapText="1"/>
    </xf>
    <xf numFmtId="0" fontId="41" fillId="0" borderId="42" xfId="0" applyFont="1" applyBorder="1" applyAlignment="1">
      <alignment vertical="center" wrapText="1"/>
    </xf>
    <xf numFmtId="49" fontId="41" fillId="0" borderId="5" xfId="0" applyNumberFormat="1" applyFont="1" applyFill="1" applyBorder="1" applyAlignment="1">
      <alignment horizontal="distributed" vertical="center"/>
    </xf>
    <xf numFmtId="49" fontId="40" fillId="0" borderId="5" xfId="0" applyNumberFormat="1" applyFont="1" applyFill="1" applyBorder="1" applyAlignment="1">
      <alignment horizontal="distributed" vertical="center"/>
    </xf>
    <xf numFmtId="49" fontId="40" fillId="0" borderId="10" xfId="0" applyNumberFormat="1" applyFont="1" applyFill="1" applyBorder="1" applyAlignment="1">
      <alignment horizontal="distributed" vertical="center"/>
    </xf>
    <xf numFmtId="49" fontId="40" fillId="0" borderId="14" xfId="0" applyNumberFormat="1" applyFont="1" applyFill="1" applyBorder="1" applyAlignment="1">
      <alignment horizontal="distributed" vertical="center"/>
    </xf>
    <xf numFmtId="49" fontId="40" fillId="0" borderId="5" xfId="0" applyNumberFormat="1" applyFont="1" applyFill="1" applyBorder="1" applyAlignment="1" applyProtection="1">
      <alignment horizontal="distributed" vertical="center" wrapText="1"/>
      <protection locked="0"/>
    </xf>
    <xf numFmtId="49" fontId="40" fillId="0" borderId="10" xfId="0" applyNumberFormat="1" applyFont="1" applyFill="1" applyBorder="1" applyAlignment="1" applyProtection="1">
      <alignment horizontal="distributed" vertical="center" wrapText="1"/>
      <protection locked="0"/>
    </xf>
    <xf numFmtId="49" fontId="40" fillId="0" borderId="14" xfId="0" applyNumberFormat="1" applyFont="1" applyFill="1" applyBorder="1" applyAlignment="1" applyProtection="1">
      <alignment horizontal="distributed" vertical="center" wrapText="1"/>
      <protection locked="0"/>
    </xf>
    <xf numFmtId="49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5" xfId="0" applyNumberFormat="1" applyFont="1" applyFill="1" applyBorder="1" applyAlignment="1">
      <alignment horizontal="distributed" vertical="center" wrapText="1"/>
    </xf>
    <xf numFmtId="49" fontId="40" fillId="0" borderId="10" xfId="0" applyNumberFormat="1" applyFont="1" applyFill="1" applyBorder="1" applyAlignment="1">
      <alignment horizontal="distributed" vertical="center" wrapText="1"/>
    </xf>
    <xf numFmtId="49" fontId="40" fillId="0" borderId="14" xfId="0" applyNumberFormat="1" applyFont="1" applyFill="1" applyBorder="1" applyAlignment="1">
      <alignment horizontal="distributed" vertical="center" wrapText="1"/>
    </xf>
    <xf numFmtId="49" fontId="9" fillId="0" borderId="34" xfId="0" applyNumberFormat="1" applyFont="1" applyFill="1" applyBorder="1" applyAlignment="1">
      <alignment horizontal="distributed" vertical="center"/>
    </xf>
    <xf numFmtId="49" fontId="9" fillId="0" borderId="5" xfId="0" applyNumberFormat="1" applyFont="1" applyFill="1" applyBorder="1" applyAlignment="1">
      <alignment horizontal="distributed" vertical="center" wrapText="1"/>
    </xf>
    <xf numFmtId="49" fontId="9" fillId="0" borderId="24" xfId="0" applyNumberFormat="1" applyFont="1" applyFill="1" applyBorder="1" applyAlignment="1" applyProtection="1">
      <alignment horizontal="distributed" vertical="center"/>
      <protection locked="0"/>
    </xf>
    <xf numFmtId="49" fontId="9" fillId="0" borderId="34" xfId="0" applyNumberFormat="1" applyFont="1" applyFill="1" applyBorder="1" applyAlignment="1" applyProtection="1">
      <alignment horizontal="distributed" vertical="center"/>
      <protection locked="0"/>
    </xf>
    <xf numFmtId="49" fontId="9" fillId="0" borderId="32" xfId="0" applyNumberFormat="1" applyFont="1" applyFill="1" applyBorder="1" applyAlignment="1">
      <alignment horizontal="distributed" vertical="center"/>
    </xf>
    <xf numFmtId="49" fontId="9" fillId="0" borderId="33" xfId="0" applyNumberFormat="1" applyFont="1" applyFill="1" applyBorder="1" applyAlignment="1">
      <alignment horizontal="distributed" vertical="center"/>
    </xf>
    <xf numFmtId="49" fontId="17" fillId="0" borderId="5" xfId="0" applyNumberFormat="1" applyFont="1" applyFill="1" applyBorder="1" applyAlignment="1">
      <alignment horizontal="center" vertical="center" shrinkToFit="1"/>
    </xf>
    <xf numFmtId="49" fontId="17" fillId="0" borderId="10" xfId="0" applyNumberFormat="1" applyFont="1" applyFill="1" applyBorder="1" applyAlignment="1">
      <alignment horizontal="center" vertical="center" shrinkToFit="1"/>
    </xf>
    <xf numFmtId="49" fontId="17" fillId="0" borderId="14" xfId="0" applyNumberFormat="1" applyFont="1" applyFill="1" applyBorder="1" applyAlignment="1">
      <alignment horizontal="center" vertical="center" shrinkToFit="1"/>
    </xf>
    <xf numFmtId="49" fontId="9" fillId="0" borderId="23" xfId="0" applyNumberFormat="1" applyFont="1" applyFill="1" applyBorder="1" applyAlignment="1">
      <alignment horizontal="distributed" vertical="center" wrapText="1"/>
    </xf>
    <xf numFmtId="49" fontId="9" fillId="0" borderId="33" xfId="0" applyNumberFormat="1" applyFont="1" applyFill="1" applyBorder="1" applyAlignment="1">
      <alignment horizontal="distributed" vertical="center" wrapText="1"/>
    </xf>
    <xf numFmtId="49" fontId="9" fillId="0" borderId="23" xfId="0" applyNumberFormat="1" applyFont="1" applyFill="1" applyBorder="1" applyAlignment="1" applyProtection="1">
      <alignment horizontal="distributed" vertical="center"/>
      <protection locked="0"/>
    </xf>
    <xf numFmtId="49" fontId="9" fillId="0" borderId="33" xfId="0" applyNumberFormat="1" applyFont="1" applyFill="1" applyBorder="1" applyAlignment="1" applyProtection="1">
      <alignment horizontal="distributed" vertical="center"/>
      <protection locked="0"/>
    </xf>
    <xf numFmtId="49" fontId="9" fillId="0" borderId="35" xfId="0" applyNumberFormat="1" applyFont="1" applyFill="1" applyBorder="1" applyAlignment="1">
      <alignment horizontal="distributed" vertical="center"/>
    </xf>
    <xf numFmtId="49" fontId="9" fillId="0" borderId="43" xfId="0" applyNumberFormat="1" applyFont="1" applyFill="1" applyBorder="1" applyAlignment="1">
      <alignment horizontal="distributed" vertical="center"/>
    </xf>
    <xf numFmtId="49" fontId="9" fillId="0" borderId="43" xfId="0" applyNumberFormat="1" applyFont="1" applyFill="1" applyBorder="1" applyAlignment="1" applyProtection="1">
      <alignment horizontal="distributed" vertical="center"/>
      <protection locked="0"/>
    </xf>
    <xf numFmtId="49" fontId="9" fillId="0" borderId="36" xfId="0" applyNumberFormat="1" applyFont="1" applyFill="1" applyBorder="1" applyAlignment="1">
      <alignment horizontal="distributed" vertical="center"/>
    </xf>
    <xf numFmtId="49" fontId="9" fillId="0" borderId="22" xfId="0" applyNumberFormat="1" applyFont="1" applyFill="1" applyBorder="1" applyAlignment="1" applyProtection="1">
      <alignment horizontal="distributed" vertical="center"/>
      <protection locked="0"/>
    </xf>
    <xf numFmtId="49" fontId="9" fillId="0" borderId="32" xfId="0" applyNumberFormat="1" applyFont="1" applyFill="1" applyBorder="1" applyAlignment="1" applyProtection="1">
      <alignment horizontal="distributed" vertical="center"/>
      <protection locked="0"/>
    </xf>
    <xf numFmtId="49" fontId="9" fillId="0" borderId="30" xfId="0" applyNumberFormat="1" applyFont="1" applyFill="1" applyBorder="1" applyAlignment="1">
      <alignment horizontal="distributed" vertical="center"/>
    </xf>
    <xf numFmtId="49" fontId="20" fillId="0" borderId="5" xfId="0" applyNumberFormat="1" applyFont="1" applyFill="1" applyBorder="1" applyAlignment="1" applyProtection="1">
      <alignment horizontal="distributed" vertical="center" justifyLastLine="1"/>
      <protection locked="0"/>
    </xf>
    <xf numFmtId="49" fontId="20" fillId="0" borderId="10" xfId="0" applyNumberFormat="1" applyFont="1" applyFill="1" applyBorder="1" applyAlignment="1" applyProtection="1">
      <alignment horizontal="distributed" vertical="center" justifyLastLine="1"/>
      <protection locked="0"/>
    </xf>
    <xf numFmtId="49" fontId="20" fillId="0" borderId="14" xfId="0" applyNumberFormat="1" applyFont="1" applyFill="1" applyBorder="1" applyAlignment="1" applyProtection="1">
      <alignment horizontal="distributed" vertical="center" justifyLastLine="1"/>
      <protection locked="0"/>
    </xf>
    <xf numFmtId="49" fontId="9" fillId="0" borderId="10" xfId="0" applyNumberFormat="1" applyFont="1" applyFill="1" applyBorder="1" applyAlignment="1" applyProtection="1">
      <alignment horizontal="distributed" vertical="center" wrapText="1"/>
      <protection locked="0"/>
    </xf>
    <xf numFmtId="0" fontId="9" fillId="0" borderId="14" xfId="0" applyFont="1" applyFill="1" applyBorder="1" applyAlignment="1">
      <alignment horizontal="distributed" vertical="center" wrapText="1"/>
    </xf>
    <xf numFmtId="49" fontId="40" fillId="0" borderId="23" xfId="0" applyNumberFormat="1" applyFont="1" applyFill="1" applyBorder="1" applyAlignment="1">
      <alignment horizontal="distributed" vertical="center"/>
    </xf>
    <xf numFmtId="49" fontId="40" fillId="0" borderId="23" xfId="0" applyNumberFormat="1" applyFont="1" applyFill="1" applyBorder="1" applyAlignment="1" applyProtection="1">
      <alignment horizontal="distributed" vertical="center"/>
      <protection locked="0"/>
    </xf>
    <xf numFmtId="49" fontId="40" fillId="0" borderId="33" xfId="0" applyNumberFormat="1" applyFont="1" applyFill="1" applyBorder="1" applyAlignment="1" applyProtection="1">
      <alignment horizontal="distributed" vertical="center"/>
      <protection locked="0"/>
    </xf>
    <xf numFmtId="49" fontId="9" fillId="0" borderId="2" xfId="0" applyNumberFormat="1" applyFont="1" applyFill="1" applyBorder="1" applyAlignment="1">
      <alignment horizontal="distributed" vertical="center"/>
    </xf>
    <xf numFmtId="49" fontId="9" fillId="0" borderId="44" xfId="0" applyNumberFormat="1" applyFont="1" applyFill="1" applyBorder="1" applyAlignment="1">
      <alignment horizontal="distributed" vertical="center"/>
    </xf>
    <xf numFmtId="49" fontId="9" fillId="0" borderId="66" xfId="0" applyNumberFormat="1" applyFont="1" applyFill="1" applyBorder="1" applyAlignment="1">
      <alignment horizontal="center" vertical="center" textRotation="255"/>
    </xf>
    <xf numFmtId="49" fontId="9" fillId="0" borderId="67" xfId="0" applyNumberFormat="1" applyFont="1" applyFill="1" applyBorder="1" applyAlignment="1">
      <alignment horizontal="center" vertical="center" textRotation="255"/>
    </xf>
    <xf numFmtId="49" fontId="9" fillId="0" borderId="68" xfId="0" applyNumberFormat="1" applyFont="1" applyFill="1" applyBorder="1" applyAlignment="1">
      <alignment horizontal="center" vertical="center" textRotation="255"/>
    </xf>
    <xf numFmtId="49" fontId="9" fillId="0" borderId="26" xfId="0" applyNumberFormat="1" applyFont="1" applyFill="1" applyBorder="1" applyAlignment="1">
      <alignment horizontal="center" vertical="distributed" textRotation="255" justifyLastLine="1"/>
    </xf>
    <xf numFmtId="49" fontId="9" fillId="0" borderId="27" xfId="0" applyNumberFormat="1" applyFont="1" applyFill="1" applyBorder="1" applyAlignment="1">
      <alignment horizontal="center" vertical="distributed" textRotation="255" justifyLastLine="1"/>
    </xf>
    <xf numFmtId="49" fontId="9" fillId="0" borderId="38" xfId="0" applyNumberFormat="1" applyFont="1" applyFill="1" applyBorder="1" applyAlignment="1">
      <alignment horizontal="center" vertical="distributed" textRotation="255" justifyLastLine="1"/>
    </xf>
    <xf numFmtId="49" fontId="9" fillId="0" borderId="3" xfId="0" applyNumberFormat="1" applyFont="1" applyFill="1" applyBorder="1" applyAlignment="1">
      <alignment horizontal="center" vertical="center"/>
    </xf>
    <xf numFmtId="177" fontId="9" fillId="0" borderId="15" xfId="0" applyNumberFormat="1" applyFont="1" applyFill="1" applyBorder="1" applyAlignment="1">
      <alignment horizontal="center" vertical="center" wrapText="1"/>
    </xf>
    <xf numFmtId="3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5" xfId="0" quotePrefix="1" applyNumberFormat="1" applyFont="1" applyFill="1" applyBorder="1" applyAlignment="1" applyProtection="1">
      <alignment horizontal="center" vertical="center" wrapText="1"/>
      <protection locked="0"/>
    </xf>
    <xf numFmtId="49" fontId="15" fillId="0" borderId="45" xfId="0" applyNumberFormat="1" applyFont="1" applyFill="1" applyBorder="1" applyAlignment="1">
      <alignment horizontal="distributed" vertical="center" wrapText="1"/>
    </xf>
    <xf numFmtId="0" fontId="15" fillId="0" borderId="64" xfId="0" applyFont="1" applyFill="1" applyBorder="1" applyAlignment="1">
      <alignment horizontal="distributed" vertical="center" wrapText="1"/>
    </xf>
    <xf numFmtId="0" fontId="15" fillId="0" borderId="46" xfId="0" applyFont="1" applyFill="1" applyBorder="1" applyAlignment="1">
      <alignment horizontal="distributed" vertical="center" wrapText="1"/>
    </xf>
    <xf numFmtId="0" fontId="15" fillId="0" borderId="41" xfId="0" applyFont="1" applyFill="1" applyBorder="1" applyAlignment="1">
      <alignment horizontal="distributed" vertical="center" wrapText="1"/>
    </xf>
    <xf numFmtId="0" fontId="15" fillId="0" borderId="47" xfId="0" applyFont="1" applyFill="1" applyBorder="1" applyAlignment="1">
      <alignment horizontal="distributed" vertical="center" wrapText="1"/>
    </xf>
    <xf numFmtId="0" fontId="15" fillId="0" borderId="65" xfId="0" applyFont="1" applyFill="1" applyBorder="1" applyAlignment="1">
      <alignment horizontal="distributed" vertical="center" wrapText="1"/>
    </xf>
    <xf numFmtId="49" fontId="9" fillId="0" borderId="26" xfId="0" applyNumberFormat="1" applyFont="1" applyFill="1" applyBorder="1" applyAlignment="1">
      <alignment vertical="top" textRotation="255" wrapText="1"/>
    </xf>
    <xf numFmtId="0" fontId="9" fillId="0" borderId="27" xfId="0" applyFont="1" applyFill="1" applyBorder="1" applyAlignment="1">
      <alignment vertical="top" textRotation="255"/>
    </xf>
    <xf numFmtId="0" fontId="9" fillId="0" borderId="28" xfId="0" applyFont="1" applyFill="1" applyBorder="1" applyAlignment="1">
      <alignment vertical="top" textRotation="255"/>
    </xf>
    <xf numFmtId="49" fontId="9" fillId="0" borderId="8" xfId="0" applyNumberFormat="1" applyFont="1" applyFill="1" applyBorder="1" applyAlignment="1">
      <alignment horizontal="center" vertical="center" textRotation="255" shrinkToFit="1"/>
    </xf>
    <xf numFmtId="49" fontId="9" fillId="0" borderId="6" xfId="0" applyNumberFormat="1" applyFont="1" applyFill="1" applyBorder="1" applyAlignment="1">
      <alignment horizontal="center" vertical="center" textRotation="255" shrinkToFit="1"/>
    </xf>
    <xf numFmtId="49" fontId="9" fillId="0" borderId="7" xfId="0" applyNumberFormat="1" applyFont="1" applyFill="1" applyBorder="1" applyAlignment="1">
      <alignment horizontal="center" vertical="center" textRotation="255" shrinkToFit="1"/>
    </xf>
    <xf numFmtId="49" fontId="9" fillId="0" borderId="63" xfId="0" applyNumberFormat="1" applyFont="1" applyFill="1" applyBorder="1" applyAlignment="1">
      <alignment horizontal="distributed" vertical="center"/>
    </xf>
    <xf numFmtId="49" fontId="15" fillId="0" borderId="44" xfId="0" applyNumberFormat="1" applyFont="1" applyFill="1" applyBorder="1" applyAlignment="1">
      <alignment horizontal="distributed" vertical="center" shrinkToFit="1"/>
    </xf>
    <xf numFmtId="49" fontId="15" fillId="0" borderId="23" xfId="0" applyNumberFormat="1" applyFont="1" applyFill="1" applyBorder="1" applyAlignment="1">
      <alignment horizontal="distributed" vertical="center" shrinkToFit="1"/>
    </xf>
    <xf numFmtId="49" fontId="15" fillId="0" borderId="33" xfId="0" applyNumberFormat="1" applyFont="1" applyFill="1" applyBorder="1" applyAlignment="1">
      <alignment horizontal="distributed" vertical="center" shrinkToFit="1"/>
    </xf>
    <xf numFmtId="3" fontId="9" fillId="0" borderId="15" xfId="0" applyNumberFormat="1" applyFont="1" applyFill="1" applyBorder="1" applyAlignment="1" applyProtection="1">
      <alignment horizontal="distributed" vertical="center" wrapText="1"/>
      <protection locked="0"/>
    </xf>
    <xf numFmtId="3" fontId="17" fillId="0" borderId="5" xfId="0" applyNumberFormat="1" applyFont="1" applyFill="1" applyBorder="1" applyAlignment="1" applyProtection="1">
      <alignment horizontal="distributed" vertical="center"/>
      <protection locked="0"/>
    </xf>
    <xf numFmtId="3" fontId="17" fillId="0" borderId="10" xfId="0" applyNumberFormat="1" applyFont="1" applyFill="1" applyBorder="1" applyAlignment="1" applyProtection="1">
      <alignment horizontal="distributed" vertical="center"/>
      <protection locked="0"/>
    </xf>
    <xf numFmtId="3" fontId="17" fillId="0" borderId="14" xfId="0" applyNumberFormat="1" applyFont="1" applyFill="1" applyBorder="1" applyAlignment="1" applyProtection="1">
      <alignment horizontal="distributed" vertical="center"/>
      <protection locked="0"/>
    </xf>
    <xf numFmtId="49" fontId="9" fillId="0" borderId="48" xfId="0" applyNumberFormat="1" applyFont="1" applyFill="1" applyBorder="1" applyAlignment="1">
      <alignment horizontal="distributed" vertical="center"/>
    </xf>
    <xf numFmtId="49" fontId="15" fillId="0" borderId="10" xfId="0" applyNumberFormat="1" applyFont="1" applyFill="1" applyBorder="1" applyAlignment="1">
      <alignment horizontal="distributed" vertical="center"/>
    </xf>
    <xf numFmtId="49" fontId="15" fillId="0" borderId="14" xfId="0" applyNumberFormat="1" applyFont="1" applyFill="1" applyBorder="1" applyAlignment="1">
      <alignment horizontal="distributed" vertical="center"/>
    </xf>
    <xf numFmtId="0" fontId="19" fillId="0" borderId="10" xfId="0" applyFont="1" applyFill="1" applyBorder="1" applyAlignment="1">
      <alignment horizontal="distributed" vertical="center"/>
    </xf>
    <xf numFmtId="0" fontId="19" fillId="0" borderId="14" xfId="0" applyFont="1" applyFill="1" applyBorder="1" applyAlignment="1">
      <alignment horizontal="distributed" vertical="center"/>
    </xf>
    <xf numFmtId="49" fontId="15" fillId="0" borderId="29" xfId="0" applyNumberFormat="1" applyFont="1" applyFill="1" applyBorder="1" applyAlignment="1">
      <alignment horizontal="distributed" vertical="center" shrinkToFit="1"/>
    </xf>
    <xf numFmtId="49" fontId="15" fillId="0" borderId="25" xfId="0" applyNumberFormat="1" applyFont="1" applyFill="1" applyBorder="1" applyAlignment="1">
      <alignment horizontal="distributed" vertical="center" shrinkToFit="1"/>
    </xf>
    <xf numFmtId="49" fontId="15" fillId="0" borderId="55" xfId="0" applyNumberFormat="1" applyFont="1" applyFill="1" applyBorder="1" applyAlignment="1">
      <alignment horizontal="distributed" vertical="center" shrinkToFit="1"/>
    </xf>
    <xf numFmtId="0" fontId="22" fillId="0" borderId="10" xfId="0" applyFont="1" applyFill="1" applyBorder="1" applyAlignment="1">
      <alignment horizontal="distributed" vertical="center"/>
    </xf>
    <xf numFmtId="0" fontId="22" fillId="0" borderId="14" xfId="0" applyFont="1" applyFill="1" applyBorder="1" applyAlignment="1">
      <alignment horizontal="distributed" vertical="center"/>
    </xf>
    <xf numFmtId="0" fontId="9" fillId="0" borderId="40" xfId="0" applyFont="1" applyFill="1" applyBorder="1" applyAlignment="1">
      <alignment vertical="center"/>
    </xf>
    <xf numFmtId="49" fontId="9" fillId="11" borderId="1" xfId="0" applyNumberFormat="1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vertical="center"/>
    </xf>
    <xf numFmtId="0" fontId="9" fillId="0" borderId="42" xfId="0" applyFont="1" applyFill="1" applyBorder="1" applyAlignment="1">
      <alignment vertical="center"/>
    </xf>
    <xf numFmtId="0" fontId="45" fillId="0" borderId="10" xfId="0" applyFont="1" applyBorder="1" applyAlignment="1">
      <alignment vertical="center"/>
    </xf>
    <xf numFmtId="0" fontId="45" fillId="0" borderId="14" xfId="0" applyFont="1" applyBorder="1" applyAlignment="1">
      <alignment vertical="center"/>
    </xf>
    <xf numFmtId="0" fontId="45" fillId="0" borderId="10" xfId="0" applyFont="1" applyBorder="1" applyAlignment="1">
      <alignment horizontal="distributed" vertical="center"/>
    </xf>
    <xf numFmtId="49" fontId="15" fillId="0" borderId="10" xfId="0" applyNumberFormat="1" applyFont="1" applyFill="1" applyBorder="1" applyAlignment="1">
      <alignment horizontal="center" vertical="center" shrinkToFit="1"/>
    </xf>
    <xf numFmtId="49" fontId="15" fillId="0" borderId="14" xfId="0" applyNumberFormat="1" applyFont="1" applyFill="1" applyBorder="1" applyAlignment="1">
      <alignment horizontal="center" vertical="center" shrinkToFit="1"/>
    </xf>
    <xf numFmtId="49" fontId="9" fillId="0" borderId="44" xfId="0" applyNumberFormat="1" applyFont="1" applyFill="1" applyBorder="1" applyAlignment="1">
      <alignment horizontal="distributed" vertical="center" wrapText="1"/>
    </xf>
    <xf numFmtId="49" fontId="9" fillId="0" borderId="10" xfId="0" applyNumberFormat="1" applyFont="1" applyFill="1" applyBorder="1" applyAlignment="1">
      <alignment horizontal="center" vertical="center" shrinkToFit="1"/>
    </xf>
    <xf numFmtId="49" fontId="8" fillId="0" borderId="10" xfId="0" applyNumberFormat="1" applyFont="1" applyFill="1" applyBorder="1" applyAlignment="1">
      <alignment horizontal="distributed" vertical="center"/>
    </xf>
    <xf numFmtId="49" fontId="8" fillId="0" borderId="5" xfId="0" applyNumberFormat="1" applyFont="1" applyFill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49" fontId="8" fillId="0" borderId="5" xfId="0" applyNumberFormat="1" applyFont="1" applyFill="1" applyBorder="1" applyAlignment="1">
      <alignment horizontal="distributed" vertical="center"/>
    </xf>
    <xf numFmtId="0" fontId="22" fillId="0" borderId="14" xfId="0" applyFont="1" applyBorder="1" applyAlignment="1">
      <alignment horizontal="distributed" vertical="center"/>
    </xf>
    <xf numFmtId="49" fontId="8" fillId="0" borderId="3" xfId="0" applyNumberFormat="1" applyFont="1" applyFill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19" fillId="0" borderId="10" xfId="0" applyFont="1" applyBorder="1" applyAlignment="1">
      <alignment horizontal="distributed" vertical="center"/>
    </xf>
    <xf numFmtId="0" fontId="19" fillId="0" borderId="14" xfId="0" applyFont="1" applyBorder="1" applyAlignment="1">
      <alignment horizontal="distributed" vertical="center"/>
    </xf>
    <xf numFmtId="177" fontId="8" fillId="0" borderId="8" xfId="0" applyNumberFormat="1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horizontal="right" vertical="center"/>
    </xf>
    <xf numFmtId="177" fontId="9" fillId="0" borderId="1" xfId="4" applyNumberFormat="1" applyFont="1" applyFill="1" applyBorder="1" applyAlignment="1">
      <alignment horizontal="right" vertical="center"/>
    </xf>
    <xf numFmtId="177" fontId="9" fillId="0" borderId="9" xfId="4" applyNumberFormat="1" applyFont="1" applyFill="1" applyBorder="1" applyAlignment="1">
      <alignment horizontal="right" vertical="center"/>
    </xf>
    <xf numFmtId="177" fontId="9" fillId="0" borderId="1" xfId="2" applyNumberFormat="1" applyFont="1" applyFill="1" applyBorder="1" applyAlignment="1" applyProtection="1">
      <alignment horizontal="right" vertical="center"/>
      <protection locked="0"/>
    </xf>
    <xf numFmtId="177" fontId="9" fillId="0" borderId="9" xfId="2" applyNumberFormat="1" applyFont="1" applyFill="1" applyBorder="1" applyAlignment="1" applyProtection="1">
      <alignment horizontal="right" vertical="center"/>
      <protection locked="0"/>
    </xf>
    <xf numFmtId="49" fontId="23" fillId="0" borderId="3" xfId="0" applyNumberFormat="1" applyFont="1" applyFill="1" applyBorder="1" applyAlignment="1">
      <alignment horizontal="distributed" vertical="center" wrapText="1"/>
    </xf>
    <xf numFmtId="49" fontId="23" fillId="0" borderId="9" xfId="0" applyNumberFormat="1" applyFont="1" applyFill="1" applyBorder="1" applyAlignment="1">
      <alignment horizontal="distributed" vertical="center" wrapText="1"/>
    </xf>
    <xf numFmtId="49" fontId="23" fillId="0" borderId="11" xfId="0" applyNumberFormat="1" applyFont="1" applyFill="1" applyBorder="1" applyAlignment="1">
      <alignment horizontal="distributed" vertical="center" wrapText="1"/>
    </xf>
    <xf numFmtId="49" fontId="23" fillId="0" borderId="4" xfId="0" applyNumberFormat="1" applyFont="1" applyFill="1" applyBorder="1" applyAlignment="1">
      <alignment horizontal="distributed" vertical="center" wrapText="1"/>
    </xf>
    <xf numFmtId="49" fontId="23" fillId="0" borderId="1" xfId="0" applyNumberFormat="1" applyFont="1" applyFill="1" applyBorder="1" applyAlignment="1">
      <alignment horizontal="distributed" vertical="center" wrapText="1"/>
    </xf>
    <xf numFmtId="49" fontId="23" fillId="0" borderId="13" xfId="0" applyNumberFormat="1" applyFont="1" applyFill="1" applyBorder="1" applyAlignment="1">
      <alignment horizontal="distributed" vertical="center" wrapText="1"/>
    </xf>
    <xf numFmtId="49" fontId="9" fillId="0" borderId="3" xfId="0" applyNumberFormat="1" applyFont="1" applyFill="1" applyBorder="1" applyAlignment="1">
      <alignment horizontal="distributed" vertical="center" wrapText="1" justifyLastLine="1"/>
    </xf>
    <xf numFmtId="49" fontId="9" fillId="0" borderId="11" xfId="0" applyNumberFormat="1" applyFont="1" applyFill="1" applyBorder="1" applyAlignment="1">
      <alignment horizontal="distributed" vertical="center" wrapText="1" justifyLastLine="1"/>
    </xf>
    <xf numFmtId="49" fontId="9" fillId="0" borderId="4" xfId="0" applyNumberFormat="1" applyFont="1" applyFill="1" applyBorder="1" applyAlignment="1">
      <alignment horizontal="distributed" vertical="center" wrapText="1" justifyLastLine="1"/>
    </xf>
    <xf numFmtId="49" fontId="9" fillId="0" borderId="13" xfId="0" applyNumberFormat="1" applyFont="1" applyFill="1" applyBorder="1" applyAlignment="1">
      <alignment horizontal="distributed" vertical="center" wrapText="1" justifyLastLine="1"/>
    </xf>
    <xf numFmtId="49" fontId="23" fillId="0" borderId="3" xfId="0" applyNumberFormat="1" applyFont="1" applyFill="1" applyBorder="1" applyAlignment="1">
      <alignment horizontal="distributed" vertical="center"/>
    </xf>
    <xf numFmtId="49" fontId="23" fillId="0" borderId="9" xfId="0" applyNumberFormat="1" applyFont="1" applyFill="1" applyBorder="1" applyAlignment="1">
      <alignment horizontal="distributed" vertical="center"/>
    </xf>
    <xf numFmtId="49" fontId="23" fillId="0" borderId="11" xfId="0" applyNumberFormat="1" applyFont="1" applyFill="1" applyBorder="1" applyAlignment="1">
      <alignment horizontal="distributed" vertical="center"/>
    </xf>
    <xf numFmtId="49" fontId="23" fillId="0" borderId="4" xfId="0" applyNumberFormat="1" applyFont="1" applyFill="1" applyBorder="1" applyAlignment="1">
      <alignment horizontal="distributed" vertical="center"/>
    </xf>
    <xf numFmtId="49" fontId="23" fillId="0" borderId="1" xfId="0" applyNumberFormat="1" applyFont="1" applyFill="1" applyBorder="1" applyAlignment="1">
      <alignment horizontal="distributed" vertical="center"/>
    </xf>
    <xf numFmtId="49" fontId="23" fillId="0" borderId="13" xfId="0" applyNumberFormat="1" applyFont="1" applyFill="1" applyBorder="1" applyAlignment="1">
      <alignment horizontal="distributed" vertical="center"/>
    </xf>
    <xf numFmtId="49" fontId="9" fillId="9" borderId="5" xfId="0" applyNumberFormat="1" applyFont="1" applyFill="1" applyBorder="1" applyAlignment="1">
      <alignment horizontal="distributed" vertical="center"/>
    </xf>
    <xf numFmtId="49" fontId="9" fillId="9" borderId="14" xfId="0" applyNumberFormat="1" applyFont="1" applyFill="1" applyBorder="1" applyAlignment="1">
      <alignment horizontal="distributed" vertical="center"/>
    </xf>
    <xf numFmtId="49" fontId="9" fillId="0" borderId="5" xfId="0" applyNumberFormat="1" applyFont="1" applyFill="1" applyBorder="1" applyAlignment="1">
      <alignment horizontal="center" vertical="center" shrinkToFit="1"/>
    </xf>
    <xf numFmtId="49" fontId="9" fillId="0" borderId="14" xfId="0" applyNumberFormat="1" applyFont="1" applyFill="1" applyBorder="1" applyAlignment="1">
      <alignment horizontal="center" vertical="center" shrinkToFit="1"/>
    </xf>
    <xf numFmtId="49" fontId="9" fillId="0" borderId="15" xfId="0" applyNumberFormat="1" applyFont="1" applyFill="1" applyBorder="1" applyAlignment="1">
      <alignment horizontal="distributed" vertical="center"/>
    </xf>
    <xf numFmtId="177" fontId="9" fillId="0" borderId="13" xfId="2" applyNumberFormat="1" applyFont="1" applyFill="1" applyBorder="1" applyAlignment="1" applyProtection="1">
      <alignment horizontal="right" vertical="center"/>
      <protection locked="0"/>
    </xf>
    <xf numFmtId="177" fontId="9" fillId="0" borderId="11" xfId="2" applyNumberFormat="1" applyFont="1" applyFill="1" applyBorder="1" applyAlignment="1" applyProtection="1">
      <alignment horizontal="right" vertical="center"/>
      <protection locked="0"/>
    </xf>
    <xf numFmtId="49" fontId="17" fillId="0" borderId="3" xfId="0" applyNumberFormat="1" applyFont="1" applyFill="1" applyBorder="1" applyAlignment="1">
      <alignment horizontal="distributed" vertical="center" wrapText="1"/>
    </xf>
    <xf numFmtId="49" fontId="17" fillId="0" borderId="9" xfId="0" applyNumberFormat="1" applyFont="1" applyFill="1" applyBorder="1" applyAlignment="1">
      <alignment horizontal="distributed" vertical="center" wrapText="1"/>
    </xf>
    <xf numFmtId="49" fontId="17" fillId="0" borderId="11" xfId="0" applyNumberFormat="1" applyFont="1" applyFill="1" applyBorder="1" applyAlignment="1">
      <alignment horizontal="distributed" vertical="center" wrapText="1"/>
    </xf>
    <xf numFmtId="49" fontId="17" fillId="0" borderId="4" xfId="0" applyNumberFormat="1" applyFont="1" applyFill="1" applyBorder="1" applyAlignment="1">
      <alignment horizontal="distributed" vertical="center" wrapText="1"/>
    </xf>
    <xf numFmtId="49" fontId="17" fillId="0" borderId="1" xfId="0" applyNumberFormat="1" applyFont="1" applyFill="1" applyBorder="1" applyAlignment="1">
      <alignment horizontal="distributed" vertical="center" wrapText="1"/>
    </xf>
    <xf numFmtId="49" fontId="17" fillId="0" borderId="13" xfId="0" applyNumberFormat="1" applyFont="1" applyFill="1" applyBorder="1" applyAlignment="1">
      <alignment horizontal="distributed" vertical="center" wrapText="1"/>
    </xf>
    <xf numFmtId="49" fontId="9" fillId="0" borderId="69" xfId="4" applyNumberFormat="1" applyFont="1" applyFill="1" applyBorder="1" applyAlignment="1">
      <alignment horizontal="distributed" vertical="center"/>
    </xf>
    <xf numFmtId="0" fontId="9" fillId="0" borderId="22" xfId="0" applyFont="1" applyFill="1" applyBorder="1" applyAlignment="1">
      <alignment horizontal="distributed" vertical="center"/>
    </xf>
    <xf numFmtId="0" fontId="9" fillId="0" borderId="32" xfId="0" applyFont="1" applyFill="1" applyBorder="1" applyAlignment="1">
      <alignment horizontal="distributed" vertical="center"/>
    </xf>
    <xf numFmtId="49" fontId="24" fillId="0" borderId="3" xfId="0" applyNumberFormat="1" applyFont="1" applyFill="1" applyBorder="1" applyAlignment="1">
      <alignment horizontal="distributed" vertical="center" shrinkToFit="1"/>
    </xf>
    <xf numFmtId="49" fontId="24" fillId="0" borderId="9" xfId="0" applyNumberFormat="1" applyFont="1" applyFill="1" applyBorder="1" applyAlignment="1">
      <alignment horizontal="distributed" vertical="center" shrinkToFit="1"/>
    </xf>
    <xf numFmtId="49" fontId="24" fillId="0" borderId="11" xfId="0" applyNumberFormat="1" applyFont="1" applyFill="1" applyBorder="1" applyAlignment="1">
      <alignment horizontal="distributed" vertical="center" shrinkToFit="1"/>
    </xf>
    <xf numFmtId="49" fontId="9" fillId="0" borderId="29" xfId="0" applyNumberFormat="1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distributed" vertical="center"/>
    </xf>
    <xf numFmtId="0" fontId="9" fillId="0" borderId="33" xfId="0" applyFont="1" applyFill="1" applyBorder="1" applyAlignment="1">
      <alignment horizontal="distributed" vertical="center"/>
    </xf>
    <xf numFmtId="49" fontId="9" fillId="0" borderId="35" xfId="4" applyNumberFormat="1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distributed" vertical="center"/>
    </xf>
    <xf numFmtId="0" fontId="17" fillId="0" borderId="33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distributed" vertical="center"/>
    </xf>
    <xf numFmtId="0" fontId="9" fillId="0" borderId="34" xfId="0" applyFont="1" applyFill="1" applyBorder="1" applyAlignment="1">
      <alignment horizontal="distributed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distributed" vertical="center"/>
    </xf>
    <xf numFmtId="0" fontId="9" fillId="0" borderId="14" xfId="0" applyFont="1" applyFill="1" applyBorder="1" applyAlignment="1">
      <alignment horizontal="distributed" vertical="center"/>
    </xf>
    <xf numFmtId="0" fontId="9" fillId="0" borderId="41" xfId="0" applyFont="1" applyFill="1" applyBorder="1" applyAlignment="1">
      <alignment horizontal="center" vertical="center"/>
    </xf>
    <xf numFmtId="49" fontId="9" fillId="0" borderId="48" xfId="4" applyNumberFormat="1" applyFont="1" applyFill="1" applyBorder="1" applyAlignment="1">
      <alignment horizontal="distributed" vertical="center" wrapText="1"/>
    </xf>
    <xf numFmtId="49" fontId="9" fillId="0" borderId="24" xfId="0" applyNumberFormat="1" applyFont="1" applyFill="1" applyBorder="1" applyAlignment="1">
      <alignment horizontal="distributed" vertical="center" wrapText="1"/>
    </xf>
    <xf numFmtId="49" fontId="9" fillId="0" borderId="34" xfId="0" applyNumberFormat="1" applyFont="1" applyFill="1" applyBorder="1" applyAlignment="1">
      <alignment horizontal="distributed" vertical="center" wrapText="1"/>
    </xf>
    <xf numFmtId="49" fontId="9" fillId="0" borderId="39" xfId="4" applyNumberFormat="1" applyFont="1" applyFill="1" applyBorder="1" applyAlignment="1">
      <alignment horizontal="distributed" vertical="center" textRotation="255" wrapText="1"/>
    </xf>
    <xf numFmtId="49" fontId="9" fillId="0" borderId="27" xfId="4" applyNumberFormat="1" applyFont="1" applyFill="1" applyBorder="1" applyAlignment="1">
      <alignment horizontal="distributed" vertical="center" textRotation="255"/>
    </xf>
    <xf numFmtId="49" fontId="9" fillId="0" borderId="28" xfId="4" applyNumberFormat="1" applyFont="1" applyFill="1" applyBorder="1" applyAlignment="1">
      <alignment horizontal="distributed" vertical="center" textRotation="255"/>
    </xf>
    <xf numFmtId="49" fontId="9" fillId="0" borderId="66" xfId="4" applyNumberFormat="1" applyFont="1" applyFill="1" applyBorder="1" applyAlignment="1">
      <alignment horizontal="center" vertical="center" textRotation="255" wrapText="1"/>
    </xf>
    <xf numFmtId="49" fontId="9" fillId="0" borderId="67" xfId="4" applyNumberFormat="1" applyFont="1" applyFill="1" applyBorder="1" applyAlignment="1">
      <alignment horizontal="center" vertical="center" textRotation="255" wrapText="1"/>
    </xf>
    <xf numFmtId="49" fontId="9" fillId="0" borderId="70" xfId="4" applyNumberFormat="1" applyFont="1" applyFill="1" applyBorder="1" applyAlignment="1">
      <alignment horizontal="center" vertical="center" textRotation="255" wrapText="1"/>
    </xf>
    <xf numFmtId="49" fontId="9" fillId="0" borderId="3" xfId="0" applyNumberFormat="1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3" fontId="5" fillId="10" borderId="15" xfId="0" applyNumberFormat="1" applyFont="1" applyFill="1" applyBorder="1" applyAlignment="1" applyProtection="1">
      <alignment horizontal="distributed" vertical="center" wrapText="1"/>
      <protection locked="0"/>
    </xf>
    <xf numFmtId="3" fontId="5" fillId="10" borderId="15" xfId="0" quotePrefix="1" applyNumberFormat="1" applyFont="1" applyFill="1" applyBorder="1" applyAlignment="1" applyProtection="1">
      <alignment horizontal="distributed" vertical="center" wrapText="1"/>
      <protection locked="0"/>
    </xf>
    <xf numFmtId="49" fontId="12" fillId="0" borderId="39" xfId="4" applyNumberFormat="1" applyFont="1" applyFill="1" applyBorder="1" applyAlignment="1">
      <alignment horizontal="center" vertical="center" textRotation="255" wrapText="1"/>
    </xf>
    <xf numFmtId="49" fontId="12" fillId="0" borderId="27" xfId="4" applyNumberFormat="1" applyFont="1" applyFill="1" applyBorder="1" applyAlignment="1">
      <alignment horizontal="center" vertical="center" textRotation="255" wrapText="1"/>
    </xf>
    <xf numFmtId="49" fontId="5" fillId="0" borderId="39" xfId="4" applyNumberFormat="1" applyFont="1" applyFill="1" applyBorder="1" applyAlignment="1">
      <alignment horizontal="distributed" vertical="center" textRotation="255"/>
    </xf>
    <xf numFmtId="49" fontId="5" fillId="0" borderId="27" xfId="4" applyNumberFormat="1" applyFont="1" applyFill="1" applyBorder="1" applyAlignment="1">
      <alignment horizontal="distributed" vertical="center" textRotation="255"/>
    </xf>
    <xf numFmtId="49" fontId="5" fillId="0" borderId="28" xfId="4" applyNumberFormat="1" applyFont="1" applyFill="1" applyBorder="1" applyAlignment="1">
      <alignment horizontal="distributed" vertical="center" textRotation="255"/>
    </xf>
    <xf numFmtId="49" fontId="5" fillId="0" borderId="66" xfId="4" applyNumberFormat="1" applyFont="1" applyFill="1" applyBorder="1" applyAlignment="1">
      <alignment horizontal="center" vertical="center" textRotation="255" wrapText="1"/>
    </xf>
    <xf numFmtId="49" fontId="5" fillId="0" borderId="67" xfId="4" applyNumberFormat="1" applyFont="1" applyFill="1" applyBorder="1" applyAlignment="1">
      <alignment horizontal="center" vertical="center" textRotation="255" wrapText="1"/>
    </xf>
    <xf numFmtId="49" fontId="5" fillId="0" borderId="70" xfId="4" applyNumberFormat="1" applyFont="1" applyFill="1" applyBorder="1" applyAlignment="1">
      <alignment horizontal="center" vertical="center" textRotation="255" wrapText="1"/>
    </xf>
    <xf numFmtId="49" fontId="5" fillId="0" borderId="3" xfId="0" applyNumberFormat="1" applyFont="1" applyFill="1" applyBorder="1" applyAlignment="1">
      <alignment horizontal="distributed" vertical="center" wrapText="1"/>
    </xf>
    <xf numFmtId="49" fontId="5" fillId="0" borderId="9" xfId="0" applyNumberFormat="1" applyFont="1" applyFill="1" applyBorder="1" applyAlignment="1">
      <alignment horizontal="distributed" vertical="center" wrapText="1"/>
    </xf>
    <xf numFmtId="49" fontId="5" fillId="0" borderId="11" xfId="0" applyNumberFormat="1" applyFont="1" applyFill="1" applyBorder="1" applyAlignment="1">
      <alignment horizontal="distributed" vertical="center" wrapText="1"/>
    </xf>
    <xf numFmtId="49" fontId="5" fillId="0" borderId="4" xfId="0" applyNumberFormat="1" applyFont="1" applyFill="1" applyBorder="1" applyAlignment="1">
      <alignment horizontal="distributed" vertical="center" wrapText="1"/>
    </xf>
    <xf numFmtId="49" fontId="5" fillId="0" borderId="1" xfId="0" applyNumberFormat="1" applyFont="1" applyFill="1" applyBorder="1" applyAlignment="1">
      <alignment horizontal="distributed" vertical="center" wrapText="1"/>
    </xf>
    <xf numFmtId="49" fontId="5" fillId="0" borderId="13" xfId="0" applyNumberFormat="1" applyFont="1" applyFill="1" applyBorder="1" applyAlignment="1">
      <alignment horizontal="distributed" vertical="center" wrapText="1"/>
    </xf>
    <xf numFmtId="3" fontId="5" fillId="10" borderId="7" xfId="0" applyNumberFormat="1" applyFont="1" applyFill="1" applyBorder="1" applyAlignment="1" applyProtection="1">
      <alignment horizontal="distributed" vertical="center" wrapText="1"/>
      <protection locked="0"/>
    </xf>
    <xf numFmtId="3" fontId="5" fillId="10" borderId="77" xfId="0" applyNumberFormat="1" applyFont="1" applyFill="1" applyBorder="1" applyAlignment="1" applyProtection="1">
      <alignment horizontal="distributed" vertical="center" wrapText="1"/>
      <protection locked="0"/>
    </xf>
    <xf numFmtId="49" fontId="5" fillId="0" borderId="26" xfId="0" applyNumberFormat="1" applyFont="1" applyFill="1" applyBorder="1" applyAlignment="1">
      <alignment horizontal="center" vertical="center" textRotation="255" wrapText="1"/>
    </xf>
    <xf numFmtId="0" fontId="5" fillId="0" borderId="27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49" fontId="5" fillId="0" borderId="10" xfId="0" applyNumberFormat="1" applyFont="1" applyFill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49" fontId="4" fillId="0" borderId="3" xfId="0" applyNumberFormat="1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49" fontId="5" fillId="0" borderId="69" xfId="4" applyNumberFormat="1" applyFont="1" applyFill="1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49" fontId="5" fillId="0" borderId="29" xfId="0" applyNumberFormat="1" applyFont="1" applyFill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49" fontId="5" fillId="0" borderId="44" xfId="0" applyNumberFormat="1" applyFont="1" applyFill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49" fontId="5" fillId="0" borderId="35" xfId="4" applyNumberFormat="1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49" fontId="32" fillId="0" borderId="80" xfId="0" applyNumberFormat="1" applyFont="1" applyFill="1" applyBorder="1" applyAlignment="1">
      <alignment horizontal="center" vertical="top" textRotation="255" wrapText="1"/>
    </xf>
    <xf numFmtId="0" fontId="32" fillId="0" borderId="6" xfId="0" applyFont="1" applyBorder="1" applyAlignment="1">
      <alignment horizontal="center" vertical="top" textRotation="255" wrapText="1"/>
    </xf>
    <xf numFmtId="0" fontId="32" fillId="0" borderId="7" xfId="0" applyFont="1" applyBorder="1" applyAlignment="1">
      <alignment horizontal="center" vertical="top" textRotation="255" wrapText="1"/>
    </xf>
    <xf numFmtId="49" fontId="30" fillId="0" borderId="80" xfId="0" applyNumberFormat="1" applyFont="1" applyFill="1" applyBorder="1" applyAlignment="1">
      <alignment horizontal="center" vertical="top" textRotation="255" wrapText="1"/>
    </xf>
    <xf numFmtId="0" fontId="30" fillId="0" borderId="6" xfId="0" applyFont="1" applyBorder="1" applyAlignment="1">
      <alignment horizontal="center" vertical="top" textRotation="255" wrapText="1"/>
    </xf>
    <xf numFmtId="0" fontId="30" fillId="0" borderId="7" xfId="0" applyFont="1" applyBorder="1" applyAlignment="1">
      <alignment horizontal="center" vertical="top" textRotation="255" wrapText="1"/>
    </xf>
    <xf numFmtId="49" fontId="29" fillId="0" borderId="8" xfId="0" applyNumberFormat="1" applyFont="1" applyFill="1" applyBorder="1" applyAlignment="1">
      <alignment horizontal="center" vertical="center" textRotation="255" wrapText="1"/>
    </xf>
    <xf numFmtId="0" fontId="29" fillId="0" borderId="6" xfId="0" applyFont="1" applyBorder="1" applyAlignment="1">
      <alignment horizontal="center" vertical="center" textRotation="255" wrapText="1"/>
    </xf>
    <xf numFmtId="0" fontId="29" fillId="0" borderId="7" xfId="0" applyFont="1" applyBorder="1" applyAlignment="1">
      <alignment horizontal="center" vertical="center" textRotation="255" wrapText="1"/>
    </xf>
    <xf numFmtId="49" fontId="29" fillId="0" borderId="8" xfId="0" applyNumberFormat="1" applyFont="1" applyFill="1" applyBorder="1" applyAlignment="1">
      <alignment horizontal="center" vertical="top" textRotation="255" wrapText="1"/>
    </xf>
    <xf numFmtId="0" fontId="29" fillId="0" borderId="6" xfId="0" applyFont="1" applyBorder="1" applyAlignment="1">
      <alignment horizontal="center" vertical="top" textRotation="255" wrapText="1"/>
    </xf>
    <xf numFmtId="0" fontId="29" fillId="0" borderId="7" xfId="0" applyFont="1" applyBorder="1" applyAlignment="1">
      <alignment horizontal="center" vertical="top" textRotation="255" wrapText="1"/>
    </xf>
    <xf numFmtId="49" fontId="30" fillId="0" borderId="5" xfId="0" applyNumberFormat="1" applyFont="1" applyFill="1" applyBorder="1" applyAlignment="1">
      <alignment horizontal="distributed" vertical="center" wrapText="1"/>
    </xf>
    <xf numFmtId="0" fontId="16" fillId="0" borderId="10" xfId="0" applyFont="1" applyBorder="1" applyAlignment="1">
      <alignment horizontal="distributed" vertical="center"/>
    </xf>
    <xf numFmtId="0" fontId="16" fillId="0" borderId="14" xfId="0" applyFont="1" applyBorder="1" applyAlignment="1">
      <alignment horizontal="distributed" vertical="center"/>
    </xf>
    <xf numFmtId="49" fontId="30" fillId="0" borderId="5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49" fontId="30" fillId="0" borderId="5" xfId="0" applyNumberFormat="1" applyFont="1" applyFill="1" applyBorder="1" applyAlignment="1">
      <alignment horizontal="distributed" vertical="center"/>
    </xf>
    <xf numFmtId="177" fontId="33" fillId="0" borderId="8" xfId="0" applyNumberFormat="1" applyFont="1" applyFill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12" fillId="0" borderId="2" xfId="0" quotePrefix="1" applyFont="1" applyBorder="1" applyAlignment="1">
      <alignment horizontal="center" vertical="center" textRotation="255" shrinkToFit="1"/>
    </xf>
    <xf numFmtId="0" fontId="13" fillId="0" borderId="8" xfId="0" quotePrefix="1" applyFont="1" applyBorder="1" applyAlignment="1">
      <alignment horizontal="center" vertical="center" textRotation="255" wrapText="1"/>
    </xf>
    <xf numFmtId="0" fontId="27" fillId="0" borderId="6" xfId="0" applyFont="1" applyBorder="1" applyAlignment="1">
      <alignment horizontal="center" vertical="center" textRotation="255" wrapText="1"/>
    </xf>
    <xf numFmtId="0" fontId="27" fillId="0" borderId="7" xfId="0" applyFont="1" applyBorder="1" applyAlignment="1">
      <alignment horizontal="center" vertical="center" textRotation="255" wrapText="1"/>
    </xf>
    <xf numFmtId="0" fontId="14" fillId="0" borderId="8" xfId="0" applyFont="1" applyBorder="1" applyAlignment="1">
      <alignment horizontal="center" vertical="center" textRotation="255" wrapText="1"/>
    </xf>
    <xf numFmtId="0" fontId="16" fillId="0" borderId="6" xfId="0" applyFont="1" applyBorder="1" applyAlignment="1">
      <alignment horizontal="center" vertical="center" textRotation="255"/>
    </xf>
    <xf numFmtId="0" fontId="16" fillId="0" borderId="75" xfId="0" applyFont="1" applyBorder="1" applyAlignment="1">
      <alignment horizontal="center" vertical="center" textRotation="255"/>
    </xf>
    <xf numFmtId="177" fontId="5" fillId="0" borderId="15" xfId="0" applyNumberFormat="1" applyFont="1" applyFill="1" applyBorder="1" applyAlignment="1">
      <alignment horizontal="distributed" vertical="center" wrapText="1"/>
    </xf>
    <xf numFmtId="49" fontId="5" fillId="0" borderId="8" xfId="0" applyNumberFormat="1" applyFont="1" applyFill="1" applyBorder="1" applyAlignment="1">
      <alignment horizontal="distributed" vertical="center" textRotation="255"/>
    </xf>
    <xf numFmtId="0" fontId="0" fillId="0" borderId="6" xfId="0" applyBorder="1" applyAlignment="1">
      <alignment horizontal="distributed" vertical="center" textRotation="255"/>
    </xf>
    <xf numFmtId="0" fontId="0" fillId="0" borderId="7" xfId="0" applyBorder="1" applyAlignment="1">
      <alignment horizontal="distributed" vertical="center" textRotation="255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distributed" vertical="center" wrapText="1"/>
    </xf>
    <xf numFmtId="0" fontId="12" fillId="9" borderId="9" xfId="0" applyFont="1" applyFill="1" applyBorder="1" applyAlignment="1">
      <alignment horizontal="distributed" vertical="center" wrapText="1"/>
    </xf>
    <xf numFmtId="0" fontId="12" fillId="9" borderId="11" xfId="0" applyFont="1" applyFill="1" applyBorder="1" applyAlignment="1">
      <alignment horizontal="distributed" vertical="center" wrapText="1"/>
    </xf>
    <xf numFmtId="0" fontId="12" fillId="9" borderId="4" xfId="0" applyFont="1" applyFill="1" applyBorder="1" applyAlignment="1">
      <alignment horizontal="distributed" vertical="center" wrapText="1"/>
    </xf>
    <xf numFmtId="0" fontId="12" fillId="9" borderId="1" xfId="0" applyFont="1" applyFill="1" applyBorder="1" applyAlignment="1">
      <alignment horizontal="distributed" vertical="center" wrapText="1"/>
    </xf>
    <xf numFmtId="0" fontId="12" fillId="9" borderId="13" xfId="0" applyFont="1" applyFill="1" applyBorder="1" applyAlignment="1">
      <alignment horizontal="distributed" vertical="center" wrapText="1"/>
    </xf>
    <xf numFmtId="177" fontId="5" fillId="0" borderId="3" xfId="0" applyNumberFormat="1" applyFont="1" applyFill="1" applyBorder="1" applyAlignment="1">
      <alignment horizontal="distributed" vertical="center" wrapText="1"/>
    </xf>
    <xf numFmtId="177" fontId="5" fillId="0" borderId="11" xfId="0" applyNumberFormat="1" applyFont="1" applyFill="1" applyBorder="1" applyAlignment="1">
      <alignment horizontal="distributed" vertical="center" wrapText="1"/>
    </xf>
    <xf numFmtId="177" fontId="5" fillId="0" borderId="2" xfId="0" applyNumberFormat="1" applyFont="1" applyFill="1" applyBorder="1" applyAlignment="1">
      <alignment horizontal="distributed" vertical="center" wrapText="1"/>
    </xf>
    <xf numFmtId="177" fontId="5" fillId="0" borderId="12" xfId="0" applyNumberFormat="1" applyFont="1" applyFill="1" applyBorder="1" applyAlignment="1">
      <alignment horizontal="distributed" vertical="center" wrapText="1"/>
    </xf>
    <xf numFmtId="177" fontId="5" fillId="0" borderId="4" xfId="0" applyNumberFormat="1" applyFont="1" applyFill="1" applyBorder="1" applyAlignment="1">
      <alignment horizontal="distributed" vertical="center" wrapText="1"/>
    </xf>
    <xf numFmtId="177" fontId="5" fillId="0" borderId="13" xfId="0" applyNumberFormat="1" applyFont="1" applyFill="1" applyBorder="1" applyAlignment="1">
      <alignment horizontal="distributed" vertical="center" wrapText="1"/>
    </xf>
    <xf numFmtId="0" fontId="0" fillId="0" borderId="6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49" fontId="12" fillId="9" borderId="15" xfId="0" applyNumberFormat="1" applyFont="1" applyFill="1" applyBorder="1" applyAlignment="1" applyProtection="1">
      <alignment horizontal="distributed" vertical="center" shrinkToFit="1"/>
      <protection locked="0"/>
    </xf>
    <xf numFmtId="49" fontId="12" fillId="9" borderId="15" xfId="0" applyNumberFormat="1" applyFont="1" applyFill="1" applyBorder="1" applyAlignment="1">
      <alignment horizontal="distributed" vertical="center" shrinkToFit="1"/>
    </xf>
    <xf numFmtId="49" fontId="5" fillId="0" borderId="5" xfId="0" applyNumberFormat="1" applyFont="1" applyFill="1" applyBorder="1" applyAlignment="1">
      <alignment horizontal="distributed" vertical="center"/>
    </xf>
    <xf numFmtId="0" fontId="0" fillId="0" borderId="10" xfId="0" applyBorder="1" applyAlignment="1">
      <alignment vertical="center"/>
    </xf>
    <xf numFmtId="49" fontId="4" fillId="8" borderId="5" xfId="0" applyNumberFormat="1" applyFont="1" applyFill="1" applyBorder="1" applyAlignment="1">
      <alignment horizontal="distributed" vertical="center"/>
    </xf>
    <xf numFmtId="49" fontId="4" fillId="8" borderId="10" xfId="0" applyNumberFormat="1" applyFont="1" applyFill="1" applyBorder="1" applyAlignment="1">
      <alignment horizontal="distributed" vertical="center"/>
    </xf>
    <xf numFmtId="49" fontId="5" fillId="0" borderId="5" xfId="0" applyNumberFormat="1" applyFont="1" applyFill="1" applyBorder="1" applyAlignment="1">
      <alignment horizontal="left" vertical="center" shrinkToFit="1"/>
    </xf>
    <xf numFmtId="49" fontId="5" fillId="0" borderId="10" xfId="0" applyNumberFormat="1" applyFont="1" applyFill="1" applyBorder="1" applyAlignment="1">
      <alignment horizontal="left" vertical="center" shrinkToFit="1"/>
    </xf>
    <xf numFmtId="0" fontId="5" fillId="0" borderId="10" xfId="0" applyFont="1" applyBorder="1" applyAlignment="1">
      <alignment horizontal="distributed" vertical="center"/>
    </xf>
    <xf numFmtId="177" fontId="4" fillId="0" borderId="5" xfId="0" applyNumberFormat="1" applyFont="1" applyFill="1" applyBorder="1" applyAlignment="1">
      <alignment horizontal="left" vertical="center"/>
    </xf>
    <xf numFmtId="177" fontId="4" fillId="0" borderId="14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center" vertical="center" shrinkToFit="1"/>
    </xf>
    <xf numFmtId="0" fontId="33" fillId="0" borderId="12" xfId="0" applyFont="1" applyBorder="1" applyAlignment="1">
      <alignment horizontal="right" vertical="center"/>
    </xf>
    <xf numFmtId="49" fontId="5" fillId="8" borderId="3" xfId="0" applyNumberFormat="1" applyFont="1" applyFill="1" applyBorder="1" applyAlignment="1">
      <alignment horizontal="distributed" vertical="center" wrapText="1"/>
    </xf>
    <xf numFmtId="49" fontId="5" fillId="8" borderId="9" xfId="0" applyNumberFormat="1" applyFont="1" applyFill="1" applyBorder="1" applyAlignment="1">
      <alignment horizontal="distributed" vertical="center" wrapText="1"/>
    </xf>
    <xf numFmtId="49" fontId="5" fillId="8" borderId="11" xfId="0" applyNumberFormat="1" applyFont="1" applyFill="1" applyBorder="1" applyAlignment="1">
      <alignment horizontal="distributed" vertical="center" wrapText="1"/>
    </xf>
    <xf numFmtId="49" fontId="5" fillId="8" borderId="4" xfId="0" applyNumberFormat="1" applyFont="1" applyFill="1" applyBorder="1" applyAlignment="1">
      <alignment horizontal="distributed" vertical="center" wrapText="1"/>
    </xf>
    <xf numFmtId="49" fontId="5" fillId="8" borderId="1" xfId="0" applyNumberFormat="1" applyFont="1" applyFill="1" applyBorder="1" applyAlignment="1">
      <alignment horizontal="distributed" vertical="center" wrapText="1"/>
    </xf>
    <xf numFmtId="49" fontId="5" fillId="8" borderId="13" xfId="0" applyNumberFormat="1" applyFont="1" applyFill="1" applyBorder="1" applyAlignment="1">
      <alignment horizontal="distributed" vertical="center" wrapText="1"/>
    </xf>
    <xf numFmtId="177" fontId="4" fillId="0" borderId="0" xfId="0" applyNumberFormat="1" applyFont="1" applyFill="1" applyBorder="1" applyAlignment="1">
      <alignment horizontal="distributed" vertical="center" wrapText="1"/>
    </xf>
    <xf numFmtId="49" fontId="29" fillId="0" borderId="80" xfId="0" applyNumberFormat="1" applyFont="1" applyFill="1" applyBorder="1" applyAlignment="1">
      <alignment horizontal="center" vertical="center" textRotation="255" wrapTex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177" fontId="4" fillId="0" borderId="71" xfId="0" applyNumberFormat="1" applyFont="1" applyFill="1" applyBorder="1" applyAlignment="1">
      <alignment horizontal="left" vertical="center"/>
    </xf>
    <xf numFmtId="177" fontId="4" fillId="0" borderId="76" xfId="0" applyNumberFormat="1" applyFont="1" applyFill="1" applyBorder="1" applyAlignment="1">
      <alignment horizontal="left" vertical="center"/>
    </xf>
    <xf numFmtId="177" fontId="4" fillId="0" borderId="88" xfId="0" applyNumberFormat="1" applyFont="1" applyFill="1" applyBorder="1" applyAlignment="1">
      <alignment horizontal="left" vertical="center"/>
    </xf>
    <xf numFmtId="177" fontId="4" fillId="0" borderId="3" xfId="0" applyNumberFormat="1" applyFont="1" applyFill="1" applyBorder="1" applyAlignment="1">
      <alignment horizontal="left" vertical="center"/>
    </xf>
    <xf numFmtId="177" fontId="4" fillId="0" borderId="11" xfId="0" applyNumberFormat="1" applyFont="1" applyFill="1" applyBorder="1" applyAlignment="1">
      <alignment horizontal="left" vertical="center"/>
    </xf>
    <xf numFmtId="177" fontId="4" fillId="0" borderId="71" xfId="0" applyNumberFormat="1" applyFont="1" applyFill="1" applyBorder="1" applyAlignment="1">
      <alignment horizontal="left" vertical="center" shrinkToFit="1"/>
    </xf>
    <xf numFmtId="177" fontId="4" fillId="0" borderId="0" xfId="0" applyNumberFormat="1" applyFont="1" applyFill="1" applyBorder="1" applyAlignment="1">
      <alignment horizontal="left" vertical="center" wrapText="1"/>
    </xf>
    <xf numFmtId="177" fontId="4" fillId="0" borderId="12" xfId="0" applyNumberFormat="1" applyFont="1" applyFill="1" applyBorder="1" applyAlignment="1">
      <alignment horizontal="left" vertical="center" wrapText="1"/>
    </xf>
    <xf numFmtId="177" fontId="4" fillId="0" borderId="86" xfId="0" applyNumberFormat="1" applyFont="1" applyFill="1" applyBorder="1" applyAlignment="1">
      <alignment horizontal="left" vertical="center"/>
    </xf>
    <xf numFmtId="177" fontId="4" fillId="0" borderId="78" xfId="0" applyNumberFormat="1" applyFont="1" applyFill="1" applyBorder="1" applyAlignment="1">
      <alignment horizontal="left" vertical="center"/>
    </xf>
    <xf numFmtId="49" fontId="5" fillId="0" borderId="45" xfId="4" applyNumberFormat="1" applyFont="1" applyFill="1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30" xfId="4" applyNumberFormat="1" applyFont="1" applyFill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33" fillId="0" borderId="10" xfId="0" applyNumberFormat="1" applyFont="1" applyFill="1" applyBorder="1" applyAlignment="1">
      <alignment horizontal="distributed" vertical="center"/>
    </xf>
    <xf numFmtId="49" fontId="5" fillId="0" borderId="3" xfId="0" applyNumberFormat="1" applyFont="1" applyFill="1" applyBorder="1" applyAlignment="1">
      <alignment horizontal="distributed" vertical="center"/>
    </xf>
    <xf numFmtId="0" fontId="0" fillId="0" borderId="11" xfId="0" applyBorder="1" applyAlignment="1">
      <alignment vertical="center"/>
    </xf>
    <xf numFmtId="0" fontId="0" fillId="0" borderId="14" xfId="0" applyFill="1" applyBorder="1" applyAlignment="1">
      <alignment vertical="center"/>
    </xf>
    <xf numFmtId="49" fontId="5" fillId="2" borderId="8" xfId="0" applyNumberFormat="1" applyFont="1" applyFill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49" fontId="5" fillId="2" borderId="3" xfId="0" applyNumberFormat="1" applyFont="1" applyFill="1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wrapText="1"/>
    </xf>
    <xf numFmtId="0" fontId="0" fillId="0" borderId="4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49" fontId="5" fillId="2" borderId="5" xfId="0" applyNumberFormat="1" applyFont="1" applyFill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93" xfId="0" applyBorder="1" applyAlignment="1">
      <alignment horizontal="distributed" vertical="center" wrapText="1"/>
    </xf>
    <xf numFmtId="0" fontId="0" fillId="0" borderId="72" xfId="0" applyBorder="1" applyAlignment="1">
      <alignment horizontal="distributed" vertical="center" wrapText="1"/>
    </xf>
    <xf numFmtId="0" fontId="0" fillId="0" borderId="73" xfId="0" applyBorder="1" applyAlignment="1">
      <alignment horizontal="distributed" vertical="center" wrapText="1"/>
    </xf>
    <xf numFmtId="49" fontId="5" fillId="0" borderId="79" xfId="0" applyNumberFormat="1" applyFont="1" applyFill="1" applyBorder="1" applyAlignment="1">
      <alignment horizontal="distributed" vertical="center"/>
    </xf>
    <xf numFmtId="0" fontId="0" fillId="0" borderId="83" xfId="0" applyBorder="1" applyAlignment="1">
      <alignment vertical="center"/>
    </xf>
    <xf numFmtId="0" fontId="0" fillId="0" borderId="89" xfId="0" applyBorder="1" applyAlignment="1">
      <alignment vertical="center"/>
    </xf>
    <xf numFmtId="49" fontId="5" fillId="0" borderId="35" xfId="4" applyNumberFormat="1" applyFont="1" applyFill="1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49" fontId="5" fillId="0" borderId="36" xfId="4" applyNumberFormat="1" applyFont="1" applyFill="1" applyBorder="1" applyAlignment="1">
      <alignment horizontal="distributed" vertical="center"/>
    </xf>
    <xf numFmtId="49" fontId="5" fillId="0" borderId="23" xfId="4" applyNumberFormat="1" applyFont="1" applyFill="1" applyBorder="1" applyAlignment="1">
      <alignment horizontal="distributed" vertical="center"/>
    </xf>
    <xf numFmtId="49" fontId="5" fillId="0" borderId="24" xfId="4" applyNumberFormat="1" applyFont="1" applyFill="1" applyBorder="1" applyAlignment="1">
      <alignment horizontal="distributed" vertical="center"/>
    </xf>
    <xf numFmtId="49" fontId="5" fillId="0" borderId="63" xfId="4" applyNumberFormat="1" applyFont="1" applyFill="1" applyBorder="1" applyAlignment="1">
      <alignment horizontal="center" vertical="center"/>
    </xf>
    <xf numFmtId="49" fontId="5" fillId="0" borderId="22" xfId="4" applyNumberFormat="1" applyFont="1" applyFill="1" applyBorder="1" applyAlignment="1">
      <alignment horizontal="center" vertical="center"/>
    </xf>
    <xf numFmtId="49" fontId="5" fillId="0" borderId="44" xfId="0" applyNumberFormat="1" applyFont="1" applyFill="1" applyBorder="1" applyAlignment="1">
      <alignment horizontal="center" vertical="center"/>
    </xf>
    <xf numFmtId="49" fontId="5" fillId="0" borderId="23" xfId="4" applyNumberFormat="1" applyFont="1" applyFill="1" applyBorder="1" applyAlignment="1">
      <alignment horizontal="center" vertical="center"/>
    </xf>
    <xf numFmtId="49" fontId="5" fillId="0" borderId="48" xfId="4" applyNumberFormat="1" applyFont="1" applyFill="1" applyBorder="1" applyAlignment="1">
      <alignment horizontal="center" vertical="center" wrapText="1"/>
    </xf>
    <xf numFmtId="49" fontId="5" fillId="0" borderId="24" xfId="4" applyNumberFormat="1" applyFont="1" applyFill="1" applyBorder="1" applyAlignment="1">
      <alignment horizontal="center" vertical="center" wrapText="1"/>
    </xf>
    <xf numFmtId="49" fontId="5" fillId="0" borderId="44" xfId="0" applyNumberFormat="1" applyFont="1" applyFill="1" applyBorder="1" applyAlignment="1">
      <alignment horizontal="distributed" vertical="center" wrapText="1"/>
    </xf>
    <xf numFmtId="0" fontId="0" fillId="0" borderId="23" xfId="0" applyBorder="1" applyAlignment="1">
      <alignment horizontal="distributed" vertical="center" wrapText="1"/>
    </xf>
    <xf numFmtId="49" fontId="5" fillId="0" borderId="48" xfId="4" applyNumberFormat="1" applyFont="1" applyFill="1" applyBorder="1" applyAlignment="1">
      <alignment horizontal="distributed" vertical="center" wrapText="1"/>
    </xf>
    <xf numFmtId="0" fontId="0" fillId="0" borderId="24" xfId="0" applyBorder="1" applyAlignment="1">
      <alignment horizontal="distributed" vertical="center" wrapText="1"/>
    </xf>
    <xf numFmtId="49" fontId="5" fillId="0" borderId="10" xfId="0" applyNumberFormat="1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>
      <alignment horizontal="left" vertical="center"/>
    </xf>
    <xf numFmtId="49" fontId="12" fillId="0" borderId="15" xfId="4" applyNumberFormat="1" applyFont="1" applyFill="1" applyBorder="1" applyAlignment="1">
      <alignment horizontal="distributed" vertical="center"/>
    </xf>
    <xf numFmtId="49" fontId="12" fillId="0" borderId="15" xfId="4" applyNumberFormat="1" applyFont="1" applyFill="1" applyBorder="1" applyAlignment="1">
      <alignment horizontal="distributed" vertical="center" wrapText="1"/>
    </xf>
    <xf numFmtId="49" fontId="5" fillId="0" borderId="22" xfId="0" applyNumberFormat="1" applyFont="1" applyFill="1" applyBorder="1" applyAlignment="1">
      <alignment horizontal="distributed" vertical="center"/>
    </xf>
    <xf numFmtId="49" fontId="5" fillId="0" borderId="25" xfId="0" applyNumberFormat="1" applyFont="1" applyFill="1" applyBorder="1" applyAlignment="1">
      <alignment horizontal="distributed" vertical="center"/>
    </xf>
    <xf numFmtId="49" fontId="5" fillId="0" borderId="10" xfId="0" applyNumberFormat="1" applyFont="1" applyFill="1" applyBorder="1" applyAlignment="1" applyProtection="1">
      <alignment horizontal="distributed" vertical="center"/>
      <protection locked="0"/>
    </xf>
    <xf numFmtId="49" fontId="5" fillId="0" borderId="23" xfId="0" applyNumberFormat="1" applyFont="1" applyFill="1" applyBorder="1" applyAlignment="1" applyProtection="1">
      <alignment horizontal="distributed" vertical="center" wrapText="1"/>
      <protection locked="0"/>
    </xf>
    <xf numFmtId="49" fontId="5" fillId="0" borderId="23" xfId="0" applyNumberFormat="1" applyFont="1" applyFill="1" applyBorder="1" applyAlignment="1">
      <alignment horizontal="distributed" vertical="center" wrapText="1"/>
    </xf>
    <xf numFmtId="0" fontId="5" fillId="0" borderId="40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49" fontId="5" fillId="0" borderId="44" xfId="0" applyNumberFormat="1" applyFont="1" applyFill="1" applyBorder="1" applyAlignment="1">
      <alignment horizontal="left" vertical="center"/>
    </xf>
    <xf numFmtId="49" fontId="5" fillId="0" borderId="23" xfId="0" applyNumberFormat="1" applyFont="1" applyFill="1" applyBorder="1" applyAlignment="1">
      <alignment horizontal="left" vertical="center"/>
    </xf>
    <xf numFmtId="49" fontId="5" fillId="0" borderId="23" xfId="0" applyNumberFormat="1" applyFont="1" applyFill="1" applyBorder="1" applyAlignment="1" applyProtection="1">
      <alignment horizontal="distributed" vertical="center"/>
      <protection locked="0"/>
    </xf>
    <xf numFmtId="49" fontId="5" fillId="0" borderId="49" xfId="0" applyNumberFormat="1" applyFont="1" applyFill="1" applyBorder="1" applyAlignment="1">
      <alignment horizontal="distributed" vertical="center"/>
    </xf>
    <xf numFmtId="49" fontId="33" fillId="0" borderId="49" xfId="0" applyNumberFormat="1" applyFont="1" applyFill="1" applyBorder="1" applyAlignment="1">
      <alignment horizontal="distributed" vertical="center" wrapText="1"/>
    </xf>
    <xf numFmtId="49" fontId="33" fillId="0" borderId="10" xfId="0" applyNumberFormat="1" applyFont="1" applyFill="1" applyBorder="1" applyAlignment="1" applyProtection="1">
      <alignment horizontal="distributed" vertical="center" wrapText="1"/>
      <protection locked="0"/>
    </xf>
    <xf numFmtId="49" fontId="5" fillId="0" borderId="49" xfId="0" applyNumberFormat="1" applyFont="1" applyFill="1" applyBorder="1" applyAlignment="1">
      <alignment horizontal="distributed" vertical="center" wrapText="1"/>
    </xf>
    <xf numFmtId="49" fontId="5" fillId="0" borderId="10" xfId="0" applyNumberFormat="1" applyFont="1" applyFill="1" applyBorder="1" applyAlignment="1" applyProtection="1">
      <alignment horizontal="distributed" vertical="center" wrapText="1"/>
      <protection locked="0"/>
    </xf>
    <xf numFmtId="49" fontId="5" fillId="8" borderId="63" xfId="0" applyNumberFormat="1" applyFont="1" applyFill="1" applyBorder="1" applyAlignment="1">
      <alignment horizontal="left" vertical="center"/>
    </xf>
    <xf numFmtId="49" fontId="5" fillId="8" borderId="22" xfId="0" applyNumberFormat="1" applyFont="1" applyFill="1" applyBorder="1" applyAlignment="1">
      <alignment horizontal="left" vertical="center"/>
    </xf>
    <xf numFmtId="49" fontId="28" fillId="0" borderId="10" xfId="4" applyNumberFormat="1" applyFont="1" applyFill="1" applyBorder="1" applyAlignment="1">
      <alignment horizontal="left" vertical="center"/>
    </xf>
    <xf numFmtId="49" fontId="5" fillId="0" borderId="10" xfId="0" applyNumberFormat="1" applyFont="1" applyFill="1" applyBorder="1" applyAlignment="1">
      <alignment horizontal="left" vertical="center" wrapText="1"/>
    </xf>
    <xf numFmtId="177" fontId="5" fillId="0" borderId="6" xfId="1" applyNumberFormat="1" applyFont="1" applyFill="1" applyBorder="1" applyAlignment="1">
      <alignment horizontal="distributed" vertical="center"/>
    </xf>
    <xf numFmtId="177" fontId="5" fillId="0" borderId="75" xfId="1" applyNumberFormat="1" applyFont="1" applyFill="1" applyBorder="1" applyAlignment="1">
      <alignment horizontal="distributed" vertical="center"/>
    </xf>
    <xf numFmtId="49" fontId="5" fillId="0" borderId="1" xfId="0" applyNumberFormat="1" applyFont="1" applyFill="1" applyBorder="1" applyAlignment="1">
      <alignment horizontal="distributed" vertical="center"/>
    </xf>
    <xf numFmtId="177" fontId="5" fillId="0" borderId="15" xfId="0" applyNumberFormat="1" applyFont="1" applyFill="1" applyBorder="1" applyAlignment="1">
      <alignment horizontal="distributed" vertical="center"/>
    </xf>
    <xf numFmtId="3" fontId="28" fillId="10" borderId="15" xfId="0" applyNumberFormat="1" applyFont="1" applyFill="1" applyBorder="1" applyAlignment="1" applyProtection="1">
      <alignment horizontal="distributed" vertical="center"/>
      <protection locked="0"/>
    </xf>
    <xf numFmtId="49" fontId="12" fillId="0" borderId="10" xfId="0" applyNumberFormat="1" applyFont="1" applyFill="1" applyBorder="1" applyAlignment="1">
      <alignment horizontal="distributed" vertical="center"/>
    </xf>
    <xf numFmtId="49" fontId="5" fillId="0" borderId="14" xfId="0" applyNumberFormat="1" applyFont="1" applyFill="1" applyBorder="1" applyAlignment="1">
      <alignment horizontal="distributed" vertical="center"/>
    </xf>
    <xf numFmtId="49" fontId="33" fillId="0" borderId="5" xfId="0" applyNumberFormat="1" applyFont="1" applyFill="1" applyBorder="1" applyAlignment="1">
      <alignment horizontal="distributed" vertical="center"/>
    </xf>
    <xf numFmtId="49" fontId="5" fillId="0" borderId="10" xfId="0" applyNumberFormat="1" applyFont="1" applyFill="1" applyBorder="1" applyAlignment="1">
      <alignment vertical="center" shrinkToFit="1"/>
    </xf>
    <xf numFmtId="49" fontId="5" fillId="0" borderId="14" xfId="0" applyNumberFormat="1" applyFont="1" applyFill="1" applyBorder="1" applyAlignment="1">
      <alignment vertical="center" shrinkToFit="1"/>
    </xf>
    <xf numFmtId="49" fontId="30" fillId="0" borderId="10" xfId="0" applyNumberFormat="1" applyFont="1" applyFill="1" applyBorder="1" applyAlignment="1">
      <alignment horizontal="distributed" vertical="center"/>
    </xf>
    <xf numFmtId="49" fontId="30" fillId="0" borderId="14" xfId="0" applyNumberFormat="1" applyFont="1" applyFill="1" applyBorder="1" applyAlignment="1">
      <alignment horizontal="distributed" vertical="center"/>
    </xf>
    <xf numFmtId="49" fontId="5" fillId="0" borderId="82" xfId="0" applyNumberFormat="1" applyFont="1" applyFill="1" applyBorder="1" applyAlignment="1">
      <alignment horizontal="distributed" vertical="center"/>
    </xf>
    <xf numFmtId="0" fontId="29" fillId="0" borderId="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49" fontId="28" fillId="0" borderId="79" xfId="0" applyNumberFormat="1" applyFont="1" applyFill="1" applyBorder="1" applyAlignment="1">
      <alignment horizontal="center" vertical="center" wrapText="1"/>
    </xf>
    <xf numFmtId="49" fontId="28" fillId="0" borderId="83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31" fillId="0" borderId="80" xfId="0" applyNumberFormat="1" applyFont="1" applyFill="1" applyBorder="1" applyAlignment="1">
      <alignment horizontal="center" vertical="center" textRotation="255" wrapText="1"/>
    </xf>
    <xf numFmtId="0" fontId="31" fillId="0" borderId="6" xfId="0" applyFont="1" applyBorder="1" applyAlignment="1">
      <alignment horizontal="center" vertical="center" textRotation="255" wrapText="1"/>
    </xf>
    <xf numFmtId="49" fontId="31" fillId="0" borderId="8" xfId="0" applyNumberFormat="1" applyFont="1" applyFill="1" applyBorder="1" applyAlignment="1">
      <alignment horizontal="center" vertical="center" textRotation="255" wrapText="1"/>
    </xf>
    <xf numFmtId="0" fontId="31" fillId="0" borderId="7" xfId="0" applyFont="1" applyBorder="1" applyAlignment="1">
      <alignment horizontal="center" vertical="center" textRotation="255" wrapText="1"/>
    </xf>
    <xf numFmtId="49" fontId="30" fillId="0" borderId="5" xfId="0" applyNumberFormat="1" applyFont="1" applyFill="1" applyBorder="1" applyAlignment="1" applyProtection="1">
      <alignment horizontal="distributed" vertical="center" wrapText="1"/>
      <protection locked="0"/>
    </xf>
    <xf numFmtId="49" fontId="5" fillId="0" borderId="5" xfId="0" applyNumberFormat="1" applyFont="1" applyFill="1" applyBorder="1" applyAlignment="1" applyProtection="1">
      <alignment horizontal="distributed" vertical="center"/>
      <protection locked="0"/>
    </xf>
    <xf numFmtId="49" fontId="5" fillId="0" borderId="25" xfId="0" applyNumberFormat="1" applyFont="1" applyFill="1" applyBorder="1" applyAlignment="1" applyProtection="1">
      <alignment horizontal="distributed" vertical="center"/>
      <protection locked="0"/>
    </xf>
    <xf numFmtId="49" fontId="5" fillId="0" borderId="82" xfId="0" applyNumberFormat="1" applyFont="1" applyFill="1" applyBorder="1" applyAlignment="1" applyProtection="1">
      <alignment horizontal="distributed" vertical="center"/>
      <protection locked="0"/>
    </xf>
    <xf numFmtId="49" fontId="12" fillId="0" borderId="10" xfId="0" applyNumberFormat="1" applyFont="1" applyFill="1" applyBorder="1" applyAlignment="1" applyProtection="1">
      <alignment horizontal="distributed" vertical="center"/>
      <protection locked="0"/>
    </xf>
    <xf numFmtId="49" fontId="5" fillId="0" borderId="9" xfId="0" applyNumberFormat="1" applyFont="1" applyFill="1" applyBorder="1" applyAlignment="1">
      <alignment horizontal="distributed" vertical="center"/>
    </xf>
    <xf numFmtId="49" fontId="5" fillId="0" borderId="9" xfId="3" applyNumberFormat="1" applyFont="1" applyFill="1" applyBorder="1" applyAlignment="1" applyProtection="1">
      <alignment horizontal="distributed" vertical="center"/>
      <protection locked="0"/>
    </xf>
    <xf numFmtId="49" fontId="5" fillId="0" borderId="1" xfId="3" applyNumberFormat="1" applyFont="1" applyFill="1" applyBorder="1" applyAlignment="1" applyProtection="1">
      <alignment horizontal="distributed" vertical="center"/>
      <protection locked="0"/>
    </xf>
    <xf numFmtId="49" fontId="5" fillId="0" borderId="0" xfId="3" applyNumberFormat="1" applyFont="1" applyFill="1" applyBorder="1" applyAlignment="1" applyProtection="1">
      <alignment horizontal="distributed" vertical="center"/>
      <protection locked="0"/>
    </xf>
    <xf numFmtId="177" fontId="5" fillId="0" borderId="5" xfId="0" applyNumberFormat="1" applyFont="1" applyFill="1" applyBorder="1" applyAlignment="1">
      <alignment horizontal="distributed" vertical="center"/>
    </xf>
    <xf numFmtId="177" fontId="5" fillId="0" borderId="10" xfId="0" applyNumberFormat="1" applyFont="1" applyFill="1" applyBorder="1" applyAlignment="1">
      <alignment horizontal="distributed" vertical="center"/>
    </xf>
    <xf numFmtId="177" fontId="5" fillId="0" borderId="14" xfId="0" applyNumberFormat="1" applyFont="1" applyFill="1" applyBorder="1" applyAlignment="1">
      <alignment horizontal="distributed" vertical="center"/>
    </xf>
    <xf numFmtId="177" fontId="5" fillId="0" borderId="79" xfId="0" applyNumberFormat="1" applyFont="1" applyFill="1" applyBorder="1" applyAlignment="1">
      <alignment horizontal="distributed" vertical="center"/>
    </xf>
    <xf numFmtId="177" fontId="5" fillId="0" borderId="83" xfId="0" applyNumberFormat="1" applyFont="1" applyFill="1" applyBorder="1" applyAlignment="1">
      <alignment horizontal="distributed" vertical="center"/>
    </xf>
    <xf numFmtId="177" fontId="5" fillId="0" borderId="89" xfId="0" applyNumberFormat="1" applyFont="1" applyFill="1" applyBorder="1" applyAlignment="1">
      <alignment horizontal="distributed" vertical="center"/>
    </xf>
    <xf numFmtId="49" fontId="5" fillId="0" borderId="3" xfId="3" applyNumberFormat="1" applyFont="1" applyFill="1" applyBorder="1" applyAlignment="1" applyProtection="1">
      <alignment horizontal="distributed" vertical="center"/>
      <protection locked="0"/>
    </xf>
    <xf numFmtId="49" fontId="5" fillId="0" borderId="11" xfId="3" applyNumberFormat="1" applyFont="1" applyFill="1" applyBorder="1" applyAlignment="1" applyProtection="1">
      <alignment horizontal="distributed" vertical="center"/>
      <protection locked="0"/>
    </xf>
    <xf numFmtId="49" fontId="5" fillId="0" borderId="5" xfId="3" applyNumberFormat="1" applyFont="1" applyFill="1" applyBorder="1" applyAlignment="1" applyProtection="1">
      <alignment horizontal="left" vertical="center"/>
      <protection locked="0"/>
    </xf>
    <xf numFmtId="49" fontId="5" fillId="0" borderId="10" xfId="0" applyNumberFormat="1" applyFont="1" applyFill="1" applyBorder="1" applyAlignment="1" applyProtection="1">
      <alignment horizontal="left" vertical="center"/>
      <protection locked="0"/>
    </xf>
    <xf numFmtId="49" fontId="5" fillId="0" borderId="14" xfId="3" applyNumberFormat="1" applyFont="1" applyFill="1" applyBorder="1" applyAlignment="1" applyProtection="1">
      <alignment horizontal="left" vertical="center"/>
      <protection locked="0"/>
    </xf>
    <xf numFmtId="49" fontId="5" fillId="0" borderId="4" xfId="3" applyNumberFormat="1" applyFont="1" applyFill="1" applyBorder="1" applyAlignment="1" applyProtection="1">
      <alignment horizontal="distributed" vertical="center"/>
      <protection locked="0"/>
    </xf>
    <xf numFmtId="49" fontId="5" fillId="0" borderId="13" xfId="3" applyNumberFormat="1" applyFont="1" applyFill="1" applyBorder="1" applyAlignment="1" applyProtection="1">
      <alignment horizontal="distributed" vertical="center"/>
      <protection locked="0"/>
    </xf>
    <xf numFmtId="49" fontId="5" fillId="0" borderId="1" xfId="3" applyNumberFormat="1" applyFont="1" applyFill="1" applyBorder="1" applyAlignment="1" applyProtection="1">
      <alignment horizontal="center" vertical="center"/>
      <protection locked="0"/>
    </xf>
    <xf numFmtId="177" fontId="4" fillId="8" borderId="5" xfId="0" applyNumberFormat="1" applyFont="1" applyFill="1" applyBorder="1" applyAlignment="1">
      <alignment horizontal="center" vertical="center"/>
    </xf>
    <xf numFmtId="177" fontId="4" fillId="8" borderId="10" xfId="0" applyNumberFormat="1" applyFont="1" applyFill="1" applyBorder="1" applyAlignment="1">
      <alignment horizontal="center" vertical="center"/>
    </xf>
    <xf numFmtId="177" fontId="4" fillId="8" borderId="14" xfId="0" applyNumberFormat="1" applyFont="1" applyFill="1" applyBorder="1" applyAlignment="1">
      <alignment horizontal="center" vertical="center"/>
    </xf>
    <xf numFmtId="49" fontId="5" fillId="0" borderId="2" xfId="3" applyNumberFormat="1" applyFont="1" applyFill="1" applyBorder="1" applyAlignment="1" applyProtection="1">
      <alignment horizontal="distributed" vertical="center"/>
      <protection locked="0"/>
    </xf>
    <xf numFmtId="49" fontId="5" fillId="0" borderId="12" xfId="3" applyNumberFormat="1" applyFont="1" applyFill="1" applyBorder="1" applyAlignment="1" applyProtection="1">
      <alignment horizontal="distributed" vertical="center"/>
      <protection locked="0"/>
    </xf>
    <xf numFmtId="49" fontId="5" fillId="0" borderId="4" xfId="3" applyNumberFormat="1" applyFont="1" applyFill="1" applyBorder="1" applyAlignment="1" applyProtection="1">
      <alignment horizontal="left" vertical="center"/>
      <protection locked="0"/>
    </xf>
    <xf numFmtId="49" fontId="5" fillId="0" borderId="1" xfId="3" applyNumberFormat="1" applyFont="1" applyFill="1" applyBorder="1" applyAlignment="1" applyProtection="1">
      <alignment horizontal="left" vertical="center"/>
      <protection locked="0"/>
    </xf>
    <xf numFmtId="49" fontId="5" fillId="0" borderId="13" xfId="3" applyNumberFormat="1" applyFont="1" applyFill="1" applyBorder="1" applyAlignment="1" applyProtection="1">
      <alignment horizontal="left" vertical="center"/>
      <protection locked="0"/>
    </xf>
    <xf numFmtId="177" fontId="5" fillId="0" borderId="77" xfId="0" applyNumberFormat="1" applyFont="1" applyFill="1" applyBorder="1" applyAlignment="1">
      <alignment horizontal="distributed" vertical="center"/>
    </xf>
    <xf numFmtId="49" fontId="28" fillId="0" borderId="5" xfId="3" applyNumberFormat="1" applyFont="1" applyFill="1" applyBorder="1" applyAlignment="1" applyProtection="1">
      <alignment horizontal="center" vertical="center"/>
      <protection locked="0"/>
    </xf>
    <xf numFmtId="49" fontId="28" fillId="0" borderId="10" xfId="3" applyNumberFormat="1" applyFont="1" applyFill="1" applyBorder="1" applyAlignment="1" applyProtection="1">
      <alignment horizontal="center" vertical="center"/>
      <protection locked="0"/>
    </xf>
    <xf numFmtId="49" fontId="28" fillId="0" borderId="14" xfId="3" applyNumberFormat="1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>
      <alignment horizontal="left" vertical="center"/>
    </xf>
    <xf numFmtId="49" fontId="5" fillId="0" borderId="14" xfId="0" applyNumberFormat="1" applyFont="1" applyFill="1" applyBorder="1" applyAlignment="1">
      <alignment horizontal="left" vertical="center"/>
    </xf>
    <xf numFmtId="49" fontId="5" fillId="0" borderId="14" xfId="0" applyNumberFormat="1" applyFont="1" applyFill="1" applyBorder="1" applyAlignment="1">
      <alignment horizontal="left" vertical="center" wrapText="1"/>
    </xf>
    <xf numFmtId="177" fontId="5" fillId="0" borderId="5" xfId="0" applyNumberFormat="1" applyFont="1" applyFill="1" applyBorder="1" applyAlignment="1">
      <alignment horizontal="left" vertical="center" wrapText="1" shrinkToFit="1"/>
    </xf>
    <xf numFmtId="177" fontId="5" fillId="0" borderId="10" xfId="0" applyNumberFormat="1" applyFont="1" applyFill="1" applyBorder="1" applyAlignment="1">
      <alignment horizontal="left" vertical="center" wrapText="1" shrinkToFit="1"/>
    </xf>
    <xf numFmtId="177" fontId="5" fillId="0" borderId="14" xfId="0" applyNumberFormat="1" applyFont="1" applyFill="1" applyBorder="1" applyAlignment="1">
      <alignment horizontal="left" vertical="center" wrapText="1" shrinkToFit="1"/>
    </xf>
    <xf numFmtId="0" fontId="12" fillId="0" borderId="5" xfId="0" quotePrefix="1" applyFont="1" applyBorder="1" applyAlignment="1">
      <alignment horizontal="distributed" vertical="center"/>
    </xf>
    <xf numFmtId="49" fontId="5" fillId="0" borderId="82" xfId="0" applyNumberFormat="1" applyFont="1" applyFill="1" applyBorder="1" applyAlignment="1">
      <alignment horizontal="left" vertical="center"/>
    </xf>
    <xf numFmtId="0" fontId="5" fillId="0" borderId="5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5" xfId="0" quotePrefix="1" applyFont="1" applyBorder="1" applyAlignment="1">
      <alignment horizontal="distributed" vertical="center"/>
    </xf>
    <xf numFmtId="0" fontId="5" fillId="0" borderId="10" xfId="0" quotePrefix="1" applyFont="1" applyBorder="1" applyAlignment="1">
      <alignment horizontal="distributed" vertical="center"/>
    </xf>
    <xf numFmtId="0" fontId="5" fillId="0" borderId="3" xfId="0" quotePrefix="1" applyFont="1" applyBorder="1" applyAlignment="1">
      <alignment horizontal="distributed" vertical="center"/>
    </xf>
    <xf numFmtId="0" fontId="5" fillId="0" borderId="9" xfId="0" quotePrefix="1" applyFont="1" applyBorder="1" applyAlignment="1">
      <alignment horizontal="distributed" vertical="center"/>
    </xf>
    <xf numFmtId="0" fontId="35" fillId="0" borderId="5" xfId="0" applyFont="1" applyBorder="1" applyAlignment="1">
      <alignment horizontal="distributed" vertical="center"/>
    </xf>
    <xf numFmtId="0" fontId="35" fillId="0" borderId="10" xfId="0" applyFont="1" applyBorder="1" applyAlignment="1">
      <alignment horizontal="distributed" vertical="center"/>
    </xf>
    <xf numFmtId="0" fontId="33" fillId="0" borderId="2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5" fillId="0" borderId="74" xfId="0" applyFont="1" applyBorder="1" applyAlignment="1">
      <alignment vertical="center" wrapText="1"/>
    </xf>
    <xf numFmtId="0" fontId="5" fillId="0" borderId="81" xfId="0" applyFont="1" applyBorder="1" applyAlignment="1">
      <alignment vertical="center" wrapText="1"/>
    </xf>
    <xf numFmtId="0" fontId="5" fillId="0" borderId="87" xfId="0" applyFont="1" applyBorder="1" applyAlignment="1">
      <alignment vertical="center" wrapText="1"/>
    </xf>
    <xf numFmtId="49" fontId="5" fillId="0" borderId="10" xfId="0" applyNumberFormat="1" applyFont="1" applyFill="1" applyBorder="1" applyAlignment="1">
      <alignment horizontal="distributed" vertical="center" wrapText="1"/>
    </xf>
    <xf numFmtId="0" fontId="26" fillId="0" borderId="10" xfId="0" applyFont="1" applyBorder="1" applyAlignment="1">
      <alignment horizontal="distributed" vertical="center"/>
    </xf>
    <xf numFmtId="0" fontId="5" fillId="0" borderId="4" xfId="0" quotePrefix="1" applyFont="1" applyBorder="1" applyAlignment="1">
      <alignment horizontal="distributed" vertical="center"/>
    </xf>
    <xf numFmtId="0" fontId="5" fillId="0" borderId="1" xfId="0" quotePrefix="1" applyFont="1" applyBorder="1" applyAlignment="1">
      <alignment horizontal="distributed" vertical="center"/>
    </xf>
  </cellXfs>
  <cellStyles count="5">
    <cellStyle name="標準" xfId="0" builtinId="0"/>
    <cellStyle name="標準_１０．２０表" xfId="3" xr:uid="{00000000-0005-0000-0000-000003000000}"/>
    <cellStyle name="標準_22表" xfId="1" xr:uid="{00000000-0005-0000-0000-000001000000}"/>
    <cellStyle name="標準_２３．２４表" xfId="4" xr:uid="{00000000-0005-0000-0000-000004000000}"/>
    <cellStyle name="標準_23表" xfId="2" xr:uid="{00000000-0005-0000-0000-000002000000}"/>
  </cellStyles>
  <dxfs count="0"/>
  <tableStyles count="1" defaultTableStyle="TableStyleMedium2" defaultPivotStyle="PivotStyleLight16">
    <tableStyle name="Invisible" pivot="0" table="0" count="0" xr9:uid="{A3AF7192-0307-4FF1-B236-CFC94FFC98C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8890</xdr:rowOff>
    </xdr:from>
    <xdr:to>
      <xdr:col>18</xdr:col>
      <xdr:colOff>0</xdr:colOff>
      <xdr:row>7</xdr:row>
      <xdr:rowOff>0</xdr:rowOff>
    </xdr:to>
    <xdr:sp macro="" textlink="">
      <xdr:nvSpPr>
        <xdr:cNvPr id="1415" name="Line 11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>
          <a:spLocks noChangeShapeType="1"/>
        </xdr:cNvSpPr>
      </xdr:nvSpPr>
      <xdr:spPr>
        <a:xfrm>
          <a:off x="5648325" y="948690"/>
          <a:ext cx="3143250" cy="284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8890</xdr:rowOff>
    </xdr:from>
    <xdr:to>
      <xdr:col>7</xdr:col>
      <xdr:colOff>0</xdr:colOff>
      <xdr:row>7</xdr:row>
      <xdr:rowOff>0</xdr:rowOff>
    </xdr:to>
    <xdr:sp macro="" textlink="">
      <xdr:nvSpPr>
        <xdr:cNvPr id="1416" name="Line 12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>
          <a:spLocks noChangeShapeType="1"/>
        </xdr:cNvSpPr>
      </xdr:nvSpPr>
      <xdr:spPr>
        <a:xfrm>
          <a:off x="438150" y="948690"/>
          <a:ext cx="2038350" cy="284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6</xdr:row>
      <xdr:rowOff>8890</xdr:rowOff>
    </xdr:from>
    <xdr:to>
      <xdr:col>7</xdr:col>
      <xdr:colOff>9525</xdr:colOff>
      <xdr:row>9</xdr:row>
      <xdr:rowOff>0</xdr:rowOff>
    </xdr:to>
    <xdr:sp macro="" textlink="">
      <xdr:nvSpPr>
        <xdr:cNvPr id="1417" name="Line 14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>
          <a:spLocks noChangeShapeType="1"/>
        </xdr:cNvSpPr>
      </xdr:nvSpPr>
      <xdr:spPr>
        <a:xfrm>
          <a:off x="447675" y="948690"/>
          <a:ext cx="2038350" cy="5753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10160</xdr:rowOff>
    </xdr:from>
    <xdr:to>
      <xdr:col>7</xdr:col>
      <xdr:colOff>0</xdr:colOff>
      <xdr:row>7</xdr:row>
      <xdr:rowOff>0</xdr:rowOff>
    </xdr:to>
    <xdr:sp macro="" textlink="">
      <xdr:nvSpPr>
        <xdr:cNvPr id="6440" name="Line 6">
          <a:extLst>
            <a:ext uri="{FF2B5EF4-FFF2-40B4-BE49-F238E27FC236}">
              <a16:creationId xmlns:a16="http://schemas.microsoft.com/office/drawing/2014/main" id="{00000000-0008-0000-0100-000028190000}"/>
            </a:ext>
          </a:extLst>
        </xdr:cNvPr>
        <xdr:cNvSpPr>
          <a:spLocks noChangeShapeType="1"/>
        </xdr:cNvSpPr>
      </xdr:nvSpPr>
      <xdr:spPr>
        <a:xfrm>
          <a:off x="438150" y="926465"/>
          <a:ext cx="1895475" cy="2451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</xdr:row>
      <xdr:rowOff>10160</xdr:rowOff>
    </xdr:from>
    <xdr:to>
      <xdr:col>16</xdr:col>
      <xdr:colOff>9525</xdr:colOff>
      <xdr:row>6</xdr:row>
      <xdr:rowOff>238125</xdr:rowOff>
    </xdr:to>
    <xdr:sp macro="" textlink="">
      <xdr:nvSpPr>
        <xdr:cNvPr id="6441" name="Line 8">
          <a:extLst>
            <a:ext uri="{FF2B5EF4-FFF2-40B4-BE49-F238E27FC236}">
              <a16:creationId xmlns:a16="http://schemas.microsoft.com/office/drawing/2014/main" id="{00000000-0008-0000-0100-000029190000}"/>
            </a:ext>
          </a:extLst>
        </xdr:cNvPr>
        <xdr:cNvSpPr>
          <a:spLocks noChangeShapeType="1"/>
        </xdr:cNvSpPr>
      </xdr:nvSpPr>
      <xdr:spPr>
        <a:xfrm>
          <a:off x="4505325" y="926465"/>
          <a:ext cx="2314575" cy="2279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10160</xdr:rowOff>
    </xdr:from>
    <xdr:to>
      <xdr:col>8</xdr:col>
      <xdr:colOff>9525</xdr:colOff>
      <xdr:row>7</xdr:row>
      <xdr:rowOff>0</xdr:rowOff>
    </xdr:to>
    <xdr:sp macro="" textlink="">
      <xdr:nvSpPr>
        <xdr:cNvPr id="7473" name="Line 14">
          <a:extLst>
            <a:ext uri="{FF2B5EF4-FFF2-40B4-BE49-F238E27FC236}">
              <a16:creationId xmlns:a16="http://schemas.microsoft.com/office/drawing/2014/main" id="{00000000-0008-0000-0200-0000311D0000}"/>
            </a:ext>
          </a:extLst>
        </xdr:cNvPr>
        <xdr:cNvSpPr>
          <a:spLocks noChangeShapeType="1"/>
        </xdr:cNvSpPr>
      </xdr:nvSpPr>
      <xdr:spPr>
        <a:xfrm>
          <a:off x="495300" y="926465"/>
          <a:ext cx="2314575" cy="2451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276225</xdr:colOff>
      <xdr:row>6</xdr:row>
      <xdr:rowOff>0</xdr:rowOff>
    </xdr:from>
    <xdr:to>
      <xdr:col>18</xdr:col>
      <xdr:colOff>9525</xdr:colOff>
      <xdr:row>7</xdr:row>
      <xdr:rowOff>0</xdr:rowOff>
    </xdr:to>
    <xdr:sp macro="" textlink="">
      <xdr:nvSpPr>
        <xdr:cNvPr id="7474" name="Line 14">
          <a:extLst>
            <a:ext uri="{FF2B5EF4-FFF2-40B4-BE49-F238E27FC236}">
              <a16:creationId xmlns:a16="http://schemas.microsoft.com/office/drawing/2014/main" id="{00000000-0008-0000-0200-0000321D0000}"/>
            </a:ext>
          </a:extLst>
        </xdr:cNvPr>
        <xdr:cNvSpPr>
          <a:spLocks noChangeShapeType="1"/>
        </xdr:cNvSpPr>
      </xdr:nvSpPr>
      <xdr:spPr>
        <a:xfrm>
          <a:off x="6038850" y="916305"/>
          <a:ext cx="2638425" cy="25527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9</xdr:col>
      <xdr:colOff>0</xdr:colOff>
      <xdr:row>7</xdr:row>
      <xdr:rowOff>0</xdr:rowOff>
    </xdr:to>
    <xdr:sp macro="" textlink="">
      <xdr:nvSpPr>
        <xdr:cNvPr id="5432" name="Line 10">
          <a:extLst>
            <a:ext uri="{FF2B5EF4-FFF2-40B4-BE49-F238E27FC236}">
              <a16:creationId xmlns:a16="http://schemas.microsoft.com/office/drawing/2014/main" id="{00000000-0008-0000-0300-000038150000}"/>
            </a:ext>
          </a:extLst>
        </xdr:cNvPr>
        <xdr:cNvSpPr>
          <a:spLocks noChangeShapeType="1"/>
        </xdr:cNvSpPr>
      </xdr:nvSpPr>
      <xdr:spPr>
        <a:xfrm>
          <a:off x="476250" y="925830"/>
          <a:ext cx="252412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6</xdr:row>
      <xdr:rowOff>9525</xdr:rowOff>
    </xdr:from>
    <xdr:to>
      <xdr:col>17</xdr:col>
      <xdr:colOff>0</xdr:colOff>
      <xdr:row>7</xdr:row>
      <xdr:rowOff>0</xdr:rowOff>
    </xdr:to>
    <xdr:sp macro="" textlink="">
      <xdr:nvSpPr>
        <xdr:cNvPr id="5433" name="Line 25">
          <a:extLst>
            <a:ext uri="{FF2B5EF4-FFF2-40B4-BE49-F238E27FC236}">
              <a16:creationId xmlns:a16="http://schemas.microsoft.com/office/drawing/2014/main" id="{00000000-0008-0000-0300-000039150000}"/>
            </a:ext>
          </a:extLst>
        </xdr:cNvPr>
        <xdr:cNvSpPr>
          <a:spLocks noChangeShapeType="1"/>
        </xdr:cNvSpPr>
      </xdr:nvSpPr>
      <xdr:spPr>
        <a:xfrm>
          <a:off x="5648325" y="925830"/>
          <a:ext cx="1943100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3324" name="Line 1">
          <a:extLst>
            <a:ext uri="{FF2B5EF4-FFF2-40B4-BE49-F238E27FC236}">
              <a16:creationId xmlns:a16="http://schemas.microsoft.com/office/drawing/2014/main" id="{00000000-0008-0000-0400-00000C340000}"/>
            </a:ext>
          </a:extLst>
        </xdr:cNvPr>
        <xdr:cNvSpPr>
          <a:spLocks noChangeShapeType="1"/>
        </xdr:cNvSpPr>
      </xdr:nvSpPr>
      <xdr:spPr>
        <a:xfrm>
          <a:off x="1409700" y="0"/>
          <a:ext cx="3514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146</xdr:row>
      <xdr:rowOff>0</xdr:rowOff>
    </xdr:from>
    <xdr:to>
      <xdr:col>10</xdr:col>
      <xdr:colOff>0</xdr:colOff>
      <xdr:row>146</xdr:row>
      <xdr:rowOff>0</xdr:rowOff>
    </xdr:to>
    <xdr:sp macro="" textlink="">
      <xdr:nvSpPr>
        <xdr:cNvPr id="13325" name="Line 5">
          <a:extLst>
            <a:ext uri="{FF2B5EF4-FFF2-40B4-BE49-F238E27FC236}">
              <a16:creationId xmlns:a16="http://schemas.microsoft.com/office/drawing/2014/main" id="{00000000-0008-0000-0400-00000D340000}"/>
            </a:ext>
          </a:extLst>
        </xdr:cNvPr>
        <xdr:cNvSpPr>
          <a:spLocks noChangeShapeType="1"/>
        </xdr:cNvSpPr>
      </xdr:nvSpPr>
      <xdr:spPr>
        <a:xfrm>
          <a:off x="1409700" y="21070570"/>
          <a:ext cx="2066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455</xdr:row>
      <xdr:rowOff>0</xdr:rowOff>
    </xdr:from>
    <xdr:to>
      <xdr:col>10</xdr:col>
      <xdr:colOff>19050</xdr:colOff>
      <xdr:row>455</xdr:row>
      <xdr:rowOff>0</xdr:rowOff>
    </xdr:to>
    <xdr:sp macro="" textlink="">
      <xdr:nvSpPr>
        <xdr:cNvPr id="13326" name="Line 10">
          <a:extLst>
            <a:ext uri="{FF2B5EF4-FFF2-40B4-BE49-F238E27FC236}">
              <a16:creationId xmlns:a16="http://schemas.microsoft.com/office/drawing/2014/main" id="{00000000-0008-0000-0400-00000E340000}"/>
            </a:ext>
          </a:extLst>
        </xdr:cNvPr>
        <xdr:cNvSpPr>
          <a:spLocks noChangeShapeType="1"/>
        </xdr:cNvSpPr>
      </xdr:nvSpPr>
      <xdr:spPr>
        <a:xfrm>
          <a:off x="1143000" y="6896227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455</xdr:row>
      <xdr:rowOff>0</xdr:rowOff>
    </xdr:from>
    <xdr:to>
      <xdr:col>10</xdr:col>
      <xdr:colOff>19050</xdr:colOff>
      <xdr:row>455</xdr:row>
      <xdr:rowOff>0</xdr:rowOff>
    </xdr:to>
    <xdr:sp macro="" textlink="">
      <xdr:nvSpPr>
        <xdr:cNvPr id="13327" name="Line 11">
          <a:extLst>
            <a:ext uri="{FF2B5EF4-FFF2-40B4-BE49-F238E27FC236}">
              <a16:creationId xmlns:a16="http://schemas.microsoft.com/office/drawing/2014/main" id="{00000000-0008-0000-0400-00000F340000}"/>
            </a:ext>
          </a:extLst>
        </xdr:cNvPr>
        <xdr:cNvSpPr>
          <a:spLocks noChangeShapeType="1"/>
        </xdr:cNvSpPr>
      </xdr:nvSpPr>
      <xdr:spPr>
        <a:xfrm>
          <a:off x="1143000" y="6896227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455</xdr:row>
      <xdr:rowOff>0</xdr:rowOff>
    </xdr:from>
    <xdr:to>
      <xdr:col>10</xdr:col>
      <xdr:colOff>19050</xdr:colOff>
      <xdr:row>455</xdr:row>
      <xdr:rowOff>0</xdr:rowOff>
    </xdr:to>
    <xdr:sp macro="" textlink="">
      <xdr:nvSpPr>
        <xdr:cNvPr id="13328" name="Line 12">
          <a:extLst>
            <a:ext uri="{FF2B5EF4-FFF2-40B4-BE49-F238E27FC236}">
              <a16:creationId xmlns:a16="http://schemas.microsoft.com/office/drawing/2014/main" id="{00000000-0008-0000-0400-000010340000}"/>
            </a:ext>
          </a:extLst>
        </xdr:cNvPr>
        <xdr:cNvSpPr>
          <a:spLocks noChangeShapeType="1"/>
        </xdr:cNvSpPr>
      </xdr:nvSpPr>
      <xdr:spPr>
        <a:xfrm>
          <a:off x="1143000" y="6896227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455</xdr:row>
      <xdr:rowOff>0</xdr:rowOff>
    </xdr:from>
    <xdr:to>
      <xdr:col>10</xdr:col>
      <xdr:colOff>19050</xdr:colOff>
      <xdr:row>455</xdr:row>
      <xdr:rowOff>0</xdr:rowOff>
    </xdr:to>
    <xdr:sp macro="" textlink="">
      <xdr:nvSpPr>
        <xdr:cNvPr id="13329" name="Line 13">
          <a:extLst>
            <a:ext uri="{FF2B5EF4-FFF2-40B4-BE49-F238E27FC236}">
              <a16:creationId xmlns:a16="http://schemas.microsoft.com/office/drawing/2014/main" id="{00000000-0008-0000-0400-000011340000}"/>
            </a:ext>
          </a:extLst>
        </xdr:cNvPr>
        <xdr:cNvSpPr>
          <a:spLocks noChangeShapeType="1"/>
        </xdr:cNvSpPr>
      </xdr:nvSpPr>
      <xdr:spPr>
        <a:xfrm>
          <a:off x="1143000" y="6896227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455</xdr:row>
      <xdr:rowOff>0</xdr:rowOff>
    </xdr:from>
    <xdr:to>
      <xdr:col>10</xdr:col>
      <xdr:colOff>771525</xdr:colOff>
      <xdr:row>455</xdr:row>
      <xdr:rowOff>0</xdr:rowOff>
    </xdr:to>
    <xdr:sp macro="" textlink="">
      <xdr:nvSpPr>
        <xdr:cNvPr id="13330" name="Line 13">
          <a:extLst>
            <a:ext uri="{FF2B5EF4-FFF2-40B4-BE49-F238E27FC236}">
              <a16:creationId xmlns:a16="http://schemas.microsoft.com/office/drawing/2014/main" id="{00000000-0008-0000-0400-000012340000}"/>
            </a:ext>
          </a:extLst>
        </xdr:cNvPr>
        <xdr:cNvSpPr>
          <a:spLocks noChangeShapeType="1"/>
        </xdr:cNvSpPr>
      </xdr:nvSpPr>
      <xdr:spPr>
        <a:xfrm>
          <a:off x="1905000" y="68962270"/>
          <a:ext cx="2343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487</xdr:row>
      <xdr:rowOff>0</xdr:rowOff>
    </xdr:from>
    <xdr:to>
      <xdr:col>10</xdr:col>
      <xdr:colOff>19050</xdr:colOff>
      <xdr:row>487</xdr:row>
      <xdr:rowOff>0</xdr:rowOff>
    </xdr:to>
    <xdr:sp macro="" textlink="">
      <xdr:nvSpPr>
        <xdr:cNvPr id="13331" name="Line 10">
          <a:extLst>
            <a:ext uri="{FF2B5EF4-FFF2-40B4-BE49-F238E27FC236}">
              <a16:creationId xmlns:a16="http://schemas.microsoft.com/office/drawing/2014/main" id="{00000000-0008-0000-0400-000013340000}"/>
            </a:ext>
          </a:extLst>
        </xdr:cNvPr>
        <xdr:cNvSpPr>
          <a:spLocks noChangeShapeType="1"/>
        </xdr:cNvSpPr>
      </xdr:nvSpPr>
      <xdr:spPr>
        <a:xfrm>
          <a:off x="1143000" y="7290943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487</xdr:row>
      <xdr:rowOff>0</xdr:rowOff>
    </xdr:from>
    <xdr:to>
      <xdr:col>10</xdr:col>
      <xdr:colOff>19050</xdr:colOff>
      <xdr:row>487</xdr:row>
      <xdr:rowOff>0</xdr:rowOff>
    </xdr:to>
    <xdr:sp macro="" textlink="">
      <xdr:nvSpPr>
        <xdr:cNvPr id="13332" name="Line 11">
          <a:extLst>
            <a:ext uri="{FF2B5EF4-FFF2-40B4-BE49-F238E27FC236}">
              <a16:creationId xmlns:a16="http://schemas.microsoft.com/office/drawing/2014/main" id="{00000000-0008-0000-0400-000014340000}"/>
            </a:ext>
          </a:extLst>
        </xdr:cNvPr>
        <xdr:cNvSpPr>
          <a:spLocks noChangeShapeType="1"/>
        </xdr:cNvSpPr>
      </xdr:nvSpPr>
      <xdr:spPr>
        <a:xfrm>
          <a:off x="1143000" y="7290943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487</xdr:row>
      <xdr:rowOff>0</xdr:rowOff>
    </xdr:from>
    <xdr:to>
      <xdr:col>10</xdr:col>
      <xdr:colOff>19050</xdr:colOff>
      <xdr:row>487</xdr:row>
      <xdr:rowOff>0</xdr:rowOff>
    </xdr:to>
    <xdr:sp macro="" textlink="">
      <xdr:nvSpPr>
        <xdr:cNvPr id="13333" name="Line 12">
          <a:extLst>
            <a:ext uri="{FF2B5EF4-FFF2-40B4-BE49-F238E27FC236}">
              <a16:creationId xmlns:a16="http://schemas.microsoft.com/office/drawing/2014/main" id="{00000000-0008-0000-0400-000015340000}"/>
            </a:ext>
          </a:extLst>
        </xdr:cNvPr>
        <xdr:cNvSpPr>
          <a:spLocks noChangeShapeType="1"/>
        </xdr:cNvSpPr>
      </xdr:nvSpPr>
      <xdr:spPr>
        <a:xfrm>
          <a:off x="1143000" y="7290943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487</xdr:row>
      <xdr:rowOff>0</xdr:rowOff>
    </xdr:from>
    <xdr:to>
      <xdr:col>10</xdr:col>
      <xdr:colOff>19050</xdr:colOff>
      <xdr:row>487</xdr:row>
      <xdr:rowOff>0</xdr:rowOff>
    </xdr:to>
    <xdr:sp macro="" textlink="">
      <xdr:nvSpPr>
        <xdr:cNvPr id="13334" name="Line 13">
          <a:extLst>
            <a:ext uri="{FF2B5EF4-FFF2-40B4-BE49-F238E27FC236}">
              <a16:creationId xmlns:a16="http://schemas.microsoft.com/office/drawing/2014/main" id="{00000000-0008-0000-0400-000016340000}"/>
            </a:ext>
          </a:extLst>
        </xdr:cNvPr>
        <xdr:cNvSpPr>
          <a:spLocks noChangeShapeType="1"/>
        </xdr:cNvSpPr>
      </xdr:nvSpPr>
      <xdr:spPr>
        <a:xfrm>
          <a:off x="1143000" y="7290943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U111"/>
  <sheetViews>
    <sheetView showZeros="0" tabSelected="1" view="pageBreakPreview" topLeftCell="B1" zoomScaleSheetLayoutView="100" workbookViewId="0">
      <selection activeCell="B1" sqref="B1"/>
    </sheetView>
  </sheetViews>
  <sheetFormatPr defaultColWidth="10.75" defaultRowHeight="11.1" customHeight="1" x14ac:dyDescent="0.15"/>
  <cols>
    <col min="1" max="1" width="2.875" style="6" customWidth="1"/>
    <col min="2" max="2" width="2.875" style="16" customWidth="1"/>
    <col min="3" max="4" width="5" style="26" customWidth="1"/>
    <col min="5" max="5" width="8.125" style="26" customWidth="1"/>
    <col min="6" max="6" width="4.25" style="26" customWidth="1"/>
    <col min="7" max="7" width="4.375" style="26" customWidth="1"/>
    <col min="8" max="8" width="7.5" style="26" customWidth="1"/>
    <col min="9" max="9" width="12.5" style="6" customWidth="1"/>
    <col min="10" max="10" width="9.375" style="8" customWidth="1"/>
    <col min="11" max="11" width="2.875" style="8" customWidth="1"/>
    <col min="12" max="12" width="3.625" style="8" customWidth="1"/>
    <col min="13" max="16" width="5" style="26" customWidth="1"/>
    <col min="17" max="17" width="16.25" style="26" customWidth="1"/>
    <col min="18" max="18" width="5" style="26" customWidth="1"/>
    <col min="19" max="19" width="12.5" style="6" customWidth="1"/>
    <col min="20" max="20" width="2.875" style="6" customWidth="1"/>
    <col min="21" max="21" width="3.625" style="6" customWidth="1"/>
    <col min="22" max="16384" width="10.75" style="6"/>
  </cols>
  <sheetData>
    <row r="1" spans="1:21" s="4" customFormat="1" ht="15.95" customHeight="1" x14ac:dyDescent="0.15">
      <c r="B1" s="11"/>
      <c r="C1" s="17" t="s">
        <v>116</v>
      </c>
      <c r="D1" s="585" t="s">
        <v>445</v>
      </c>
      <c r="E1" s="586"/>
      <c r="F1" s="586"/>
      <c r="G1" s="586"/>
      <c r="H1" s="587"/>
      <c r="M1" s="18"/>
      <c r="N1" s="68"/>
      <c r="O1" s="68"/>
      <c r="P1" s="68"/>
      <c r="Q1" s="18"/>
      <c r="R1" s="18"/>
    </row>
    <row r="2" spans="1:21" s="4" customFormat="1" ht="9.9499999999999993" customHeight="1" x14ac:dyDescent="0.15">
      <c r="C2" s="18"/>
      <c r="D2" s="27"/>
      <c r="E2" s="27"/>
      <c r="F2" s="43"/>
      <c r="G2" s="18"/>
      <c r="H2" s="18"/>
      <c r="M2" s="18"/>
      <c r="N2" s="68"/>
      <c r="O2" s="68"/>
      <c r="P2" s="68"/>
      <c r="Q2" s="18"/>
      <c r="R2" s="18"/>
    </row>
    <row r="3" spans="1:21" s="4" customFormat="1" ht="14.1" customHeight="1" x14ac:dyDescent="0.15">
      <c r="B3" s="4" t="s">
        <v>363</v>
      </c>
      <c r="C3" s="18"/>
      <c r="D3" s="27"/>
      <c r="E3" s="27"/>
      <c r="F3" s="43"/>
      <c r="G3" s="18"/>
      <c r="H3" s="18"/>
      <c r="M3" s="18"/>
      <c r="N3" s="68"/>
      <c r="O3" s="68"/>
      <c r="P3" s="68"/>
      <c r="Q3" s="18"/>
      <c r="R3" s="18"/>
    </row>
    <row r="4" spans="1:21" s="4" customFormat="1" ht="9.9499999999999993" customHeight="1" x14ac:dyDescent="0.15">
      <c r="B4" s="12"/>
      <c r="C4" s="19"/>
      <c r="D4" s="18"/>
      <c r="E4" s="18"/>
      <c r="F4" s="18"/>
      <c r="G4" s="18"/>
      <c r="H4" s="18"/>
      <c r="M4" s="18"/>
      <c r="N4" s="68"/>
      <c r="O4" s="68"/>
      <c r="P4" s="68"/>
      <c r="Q4" s="18"/>
      <c r="R4" s="18"/>
    </row>
    <row r="5" spans="1:21" s="4" customFormat="1" ht="14.1" customHeight="1" x14ac:dyDescent="0.15">
      <c r="B5" s="12"/>
      <c r="C5" s="18" t="s">
        <v>395</v>
      </c>
      <c r="D5" s="18"/>
      <c r="E5" s="18"/>
      <c r="F5" s="18"/>
      <c r="G5" s="18"/>
      <c r="H5" s="18"/>
      <c r="M5" s="18" t="s">
        <v>397</v>
      </c>
      <c r="N5" s="68"/>
      <c r="O5" s="68"/>
      <c r="P5" s="68"/>
      <c r="Q5" s="18"/>
      <c r="R5" s="18"/>
    </row>
    <row r="6" spans="1:21" s="5" customFormat="1" ht="9.9499999999999993" customHeight="1" x14ac:dyDescent="0.15">
      <c r="B6" s="13"/>
      <c r="C6" s="20"/>
      <c r="D6" s="28"/>
      <c r="E6" s="28"/>
      <c r="F6" s="28"/>
      <c r="G6" s="28"/>
      <c r="H6" s="28"/>
      <c r="I6" s="47"/>
      <c r="M6" s="20"/>
      <c r="N6" s="69"/>
      <c r="O6" s="69"/>
      <c r="P6" s="69"/>
      <c r="Q6" s="28"/>
      <c r="R6" s="28"/>
      <c r="S6" s="47"/>
    </row>
    <row r="7" spans="1:21" ht="23.1" customHeight="1" x14ac:dyDescent="0.15">
      <c r="C7" s="21"/>
      <c r="D7" s="29"/>
      <c r="E7" s="29"/>
      <c r="F7" s="29"/>
      <c r="G7" s="29"/>
      <c r="H7" s="44" t="s">
        <v>223</v>
      </c>
      <c r="I7" s="48" t="s">
        <v>469</v>
      </c>
      <c r="K7" s="9" t="s">
        <v>443</v>
      </c>
      <c r="L7" s="9" t="s">
        <v>444</v>
      </c>
      <c r="M7" s="21" t="s">
        <v>498</v>
      </c>
      <c r="N7" s="29"/>
      <c r="O7" s="29"/>
      <c r="P7" s="29"/>
      <c r="Q7" s="29"/>
      <c r="R7" s="78" t="s">
        <v>503</v>
      </c>
      <c r="S7" s="48" t="s">
        <v>469</v>
      </c>
      <c r="T7" s="9" t="s">
        <v>443</v>
      </c>
      <c r="U7" s="9" t="s">
        <v>444</v>
      </c>
    </row>
    <row r="8" spans="1:21" ht="11.45" customHeight="1" x14ac:dyDescent="0.15">
      <c r="C8" s="22"/>
      <c r="H8" s="534" t="s">
        <v>3</v>
      </c>
      <c r="I8" s="536" t="s">
        <v>400</v>
      </c>
      <c r="K8" s="8">
        <v>1</v>
      </c>
      <c r="L8" s="8">
        <v>1</v>
      </c>
      <c r="M8" s="423" t="s">
        <v>1</v>
      </c>
      <c r="N8" s="520" t="s">
        <v>86</v>
      </c>
      <c r="O8" s="520"/>
      <c r="P8" s="520"/>
      <c r="Q8" s="520"/>
      <c r="R8" s="79" t="s">
        <v>30</v>
      </c>
      <c r="S8" s="54">
        <v>45024</v>
      </c>
      <c r="T8" s="8">
        <v>1</v>
      </c>
      <c r="U8" s="8">
        <v>1</v>
      </c>
    </row>
    <row r="9" spans="1:21" ht="11.45" customHeight="1" x14ac:dyDescent="0.15">
      <c r="A9" s="9" t="s">
        <v>443</v>
      </c>
      <c r="B9" s="14" t="s">
        <v>444</v>
      </c>
      <c r="C9" s="22" t="s">
        <v>501</v>
      </c>
      <c r="H9" s="535"/>
      <c r="I9" s="537"/>
      <c r="K9" s="8">
        <v>1</v>
      </c>
      <c r="L9" s="8">
        <v>2</v>
      </c>
      <c r="M9" s="63"/>
      <c r="N9" s="428" t="s">
        <v>28</v>
      </c>
      <c r="O9" s="520" t="s">
        <v>70</v>
      </c>
      <c r="P9" s="520"/>
      <c r="Q9" s="520"/>
      <c r="R9" s="79" t="s">
        <v>36</v>
      </c>
      <c r="S9" s="54">
        <v>29287</v>
      </c>
      <c r="T9" s="8">
        <v>1</v>
      </c>
      <c r="U9" s="8">
        <v>2</v>
      </c>
    </row>
    <row r="10" spans="1:21" ht="11.45" customHeight="1" x14ac:dyDescent="0.15">
      <c r="A10" s="8">
        <v>1</v>
      </c>
      <c r="B10" s="14">
        <v>1</v>
      </c>
      <c r="C10" s="423"/>
      <c r="D10" s="30"/>
      <c r="E10" s="439"/>
      <c r="F10" s="24" t="s">
        <v>1</v>
      </c>
      <c r="G10" s="520" t="s">
        <v>385</v>
      </c>
      <c r="H10" s="521"/>
      <c r="I10" s="49" t="str">
        <f>IF(データ入力用!K5=1,"○","　")</f>
        <v>○</v>
      </c>
      <c r="K10" s="8">
        <v>1</v>
      </c>
      <c r="L10" s="8">
        <v>3</v>
      </c>
      <c r="M10" s="63"/>
      <c r="N10" s="70"/>
      <c r="O10" s="46" t="s">
        <v>132</v>
      </c>
      <c r="P10" s="520" t="s">
        <v>48</v>
      </c>
      <c r="Q10" s="520"/>
      <c r="R10" s="79"/>
      <c r="S10" s="54">
        <v>29287</v>
      </c>
      <c r="T10" s="8">
        <v>1</v>
      </c>
      <c r="U10" s="8">
        <v>3</v>
      </c>
    </row>
    <row r="11" spans="1:21" ht="11.45" customHeight="1" x14ac:dyDescent="0.15">
      <c r="A11" s="8"/>
      <c r="B11" s="14"/>
      <c r="C11" s="434"/>
      <c r="D11" s="31"/>
      <c r="E11" s="37"/>
      <c r="F11" s="24" t="s">
        <v>17</v>
      </c>
      <c r="G11" s="520" t="s">
        <v>292</v>
      </c>
      <c r="H11" s="521"/>
      <c r="I11" s="49" t="str">
        <f>IF(データ入力用!K5=2,"○","　")</f>
        <v>　</v>
      </c>
      <c r="K11" s="8">
        <v>1</v>
      </c>
      <c r="L11" s="57">
        <v>9</v>
      </c>
      <c r="M11" s="64"/>
      <c r="N11" s="70"/>
      <c r="O11" s="75" t="s">
        <v>133</v>
      </c>
      <c r="P11" s="552" t="s">
        <v>34</v>
      </c>
      <c r="Q11" s="552"/>
      <c r="R11" s="80"/>
      <c r="S11" s="83"/>
      <c r="T11" s="8">
        <v>1</v>
      </c>
      <c r="U11" s="57">
        <v>9</v>
      </c>
    </row>
    <row r="12" spans="1:21" ht="11.45" customHeight="1" x14ac:dyDescent="0.15">
      <c r="A12" s="8"/>
      <c r="B12" s="14"/>
      <c r="C12" s="434"/>
      <c r="D12" s="31"/>
      <c r="E12" s="31"/>
      <c r="F12" s="408"/>
      <c r="G12" s="409"/>
      <c r="H12" s="410"/>
      <c r="I12" s="411"/>
      <c r="K12" s="456">
        <v>1</v>
      </c>
      <c r="L12" s="457">
        <v>10</v>
      </c>
      <c r="M12" s="458"/>
      <c r="N12" s="459"/>
      <c r="O12" s="460" t="s">
        <v>681</v>
      </c>
      <c r="P12" s="588" t="s">
        <v>684</v>
      </c>
      <c r="Q12" s="517"/>
      <c r="R12" s="80"/>
      <c r="S12" s="83"/>
      <c r="T12" s="8">
        <v>1</v>
      </c>
      <c r="U12" s="57">
        <v>10</v>
      </c>
    </row>
    <row r="13" spans="1:21" ht="11.45" customHeight="1" x14ac:dyDescent="0.15">
      <c r="A13" s="8"/>
      <c r="B13" s="14"/>
      <c r="C13" s="434"/>
      <c r="D13" s="31"/>
      <c r="E13" s="31"/>
      <c r="F13" s="408"/>
      <c r="G13" s="409"/>
      <c r="H13" s="410"/>
      <c r="I13" s="411"/>
      <c r="K13" s="456">
        <v>1</v>
      </c>
      <c r="L13" s="457">
        <v>11</v>
      </c>
      <c r="M13" s="458"/>
      <c r="N13" s="459"/>
      <c r="O13" s="460" t="s">
        <v>682</v>
      </c>
      <c r="P13" s="588" t="s">
        <v>685</v>
      </c>
      <c r="Q13" s="517"/>
      <c r="R13" s="80"/>
      <c r="S13" s="83"/>
      <c r="T13" s="8">
        <v>1</v>
      </c>
      <c r="U13" s="57">
        <v>11</v>
      </c>
    </row>
    <row r="14" spans="1:21" ht="11.45" customHeight="1" x14ac:dyDescent="0.15">
      <c r="A14" s="8"/>
      <c r="B14" s="14"/>
      <c r="C14" s="434"/>
      <c r="D14" s="31"/>
      <c r="E14" s="31"/>
      <c r="F14" s="24" t="s">
        <v>2</v>
      </c>
      <c r="G14" s="520" t="s">
        <v>351</v>
      </c>
      <c r="H14" s="521"/>
      <c r="I14" s="49" t="str">
        <f>IF(データ入力用!K5=3,"○","　")</f>
        <v>　</v>
      </c>
      <c r="K14" s="8">
        <v>1</v>
      </c>
      <c r="L14" s="8">
        <v>12</v>
      </c>
      <c r="M14" s="63"/>
      <c r="N14" s="70"/>
      <c r="O14" s="428" t="s">
        <v>683</v>
      </c>
      <c r="P14" s="520" t="s">
        <v>71</v>
      </c>
      <c r="Q14" s="520"/>
      <c r="R14" s="79"/>
      <c r="S14" s="84"/>
      <c r="T14" s="8">
        <v>1</v>
      </c>
      <c r="U14" s="8">
        <v>12</v>
      </c>
    </row>
    <row r="15" spans="1:21" ht="11.45" customHeight="1" x14ac:dyDescent="0.15">
      <c r="A15" s="8"/>
      <c r="B15" s="14"/>
      <c r="C15" s="434"/>
      <c r="D15" s="31"/>
      <c r="E15" s="31"/>
      <c r="F15" s="24" t="s">
        <v>8</v>
      </c>
      <c r="G15" s="520" t="s">
        <v>404</v>
      </c>
      <c r="H15" s="521"/>
      <c r="I15" s="49" t="str">
        <f>IF(データ入力用!K5=4,"○","　")</f>
        <v>　</v>
      </c>
      <c r="K15" s="8">
        <v>1</v>
      </c>
      <c r="L15" s="8">
        <v>13</v>
      </c>
      <c r="M15" s="63"/>
      <c r="N15" s="63"/>
      <c r="O15" s="70"/>
      <c r="P15" s="46" t="s">
        <v>421</v>
      </c>
      <c r="Q15" s="430" t="s">
        <v>489</v>
      </c>
      <c r="R15" s="79"/>
      <c r="S15" s="83"/>
      <c r="T15" s="8">
        <v>1</v>
      </c>
      <c r="U15" s="8">
        <v>13</v>
      </c>
    </row>
    <row r="16" spans="1:21" ht="11.45" customHeight="1" x14ac:dyDescent="0.15">
      <c r="A16" s="8"/>
      <c r="B16" s="14"/>
      <c r="C16" s="434" t="s">
        <v>1</v>
      </c>
      <c r="D16" s="583" t="s">
        <v>461</v>
      </c>
      <c r="E16" s="584"/>
      <c r="F16" s="24" t="s">
        <v>10</v>
      </c>
      <c r="G16" s="520" t="s">
        <v>366</v>
      </c>
      <c r="H16" s="521"/>
      <c r="I16" s="49" t="str">
        <f>IF(データ入力用!K5=5,"○","　")</f>
        <v>　</v>
      </c>
      <c r="K16" s="8">
        <v>1</v>
      </c>
      <c r="L16" s="8">
        <v>14</v>
      </c>
      <c r="M16" s="63"/>
      <c r="N16" s="25"/>
      <c r="O16" s="71"/>
      <c r="P16" s="46" t="s">
        <v>12</v>
      </c>
      <c r="Q16" s="430" t="s">
        <v>74</v>
      </c>
      <c r="R16" s="79"/>
      <c r="S16" s="83"/>
      <c r="T16" s="8">
        <v>1</v>
      </c>
      <c r="U16" s="8">
        <v>14</v>
      </c>
    </row>
    <row r="17" spans="1:21" ht="11.45" customHeight="1" x14ac:dyDescent="0.15">
      <c r="A17" s="8"/>
      <c r="B17" s="14"/>
      <c r="C17" s="434"/>
      <c r="D17" s="31"/>
      <c r="E17" s="31"/>
      <c r="F17" s="24" t="s">
        <v>22</v>
      </c>
      <c r="G17" s="520" t="s">
        <v>367</v>
      </c>
      <c r="H17" s="521"/>
      <c r="I17" s="49" t="str">
        <f>IF(データ入力用!K5=6,"○","　")</f>
        <v>　</v>
      </c>
      <c r="J17" s="57"/>
      <c r="K17" s="8">
        <v>1</v>
      </c>
      <c r="L17" s="8">
        <v>15</v>
      </c>
      <c r="M17" s="63"/>
      <c r="N17" s="428" t="s">
        <v>29</v>
      </c>
      <c r="O17" s="520" t="s">
        <v>79</v>
      </c>
      <c r="P17" s="520"/>
      <c r="Q17" s="520"/>
      <c r="R17" s="79" t="s">
        <v>44</v>
      </c>
      <c r="S17" s="83">
        <v>15737</v>
      </c>
      <c r="T17" s="8">
        <v>1</v>
      </c>
      <c r="U17" s="8">
        <v>15</v>
      </c>
    </row>
    <row r="18" spans="1:21" ht="11.45" customHeight="1" x14ac:dyDescent="0.15">
      <c r="A18" s="8"/>
      <c r="B18" s="14"/>
      <c r="C18" s="434"/>
      <c r="D18" s="31"/>
      <c r="E18" s="31"/>
      <c r="F18" s="24" t="s">
        <v>21</v>
      </c>
      <c r="G18" s="520" t="s">
        <v>9</v>
      </c>
      <c r="H18" s="521"/>
      <c r="I18" s="49" t="str">
        <f>IF(データ入力用!K5=7,"○","　")</f>
        <v>　</v>
      </c>
      <c r="K18" s="8">
        <v>1</v>
      </c>
      <c r="L18" s="8">
        <v>16</v>
      </c>
      <c r="M18" s="63"/>
      <c r="N18" s="70"/>
      <c r="O18" s="46" t="s">
        <v>132</v>
      </c>
      <c r="P18" s="520" t="s">
        <v>83</v>
      </c>
      <c r="Q18" s="520"/>
      <c r="R18" s="79"/>
      <c r="S18" s="83">
        <v>1</v>
      </c>
      <c r="T18" s="8">
        <v>1</v>
      </c>
      <c r="U18" s="8">
        <v>16</v>
      </c>
    </row>
    <row r="19" spans="1:21" ht="11.45" customHeight="1" x14ac:dyDescent="0.15">
      <c r="A19" s="8"/>
      <c r="B19" s="14"/>
      <c r="C19" s="434"/>
      <c r="D19" s="31"/>
      <c r="E19" s="31"/>
      <c r="F19" s="24" t="s">
        <v>25</v>
      </c>
      <c r="G19" s="520" t="s">
        <v>368</v>
      </c>
      <c r="H19" s="521"/>
      <c r="I19" s="49" t="str">
        <f>IF(データ入力用!K5=8,"○","　")</f>
        <v>　</v>
      </c>
      <c r="K19" s="8">
        <v>1</v>
      </c>
      <c r="L19" s="8">
        <v>17</v>
      </c>
      <c r="M19" s="63"/>
      <c r="N19" s="70"/>
      <c r="O19" s="46" t="s">
        <v>133</v>
      </c>
      <c r="P19" s="520" t="s">
        <v>34</v>
      </c>
      <c r="Q19" s="520"/>
      <c r="R19" s="79"/>
      <c r="S19" s="83"/>
      <c r="T19" s="8">
        <v>1</v>
      </c>
      <c r="U19" s="8">
        <v>17</v>
      </c>
    </row>
    <row r="20" spans="1:21" ht="11.45" customHeight="1" x14ac:dyDescent="0.15">
      <c r="A20" s="8"/>
      <c r="B20" s="14"/>
      <c r="C20" s="434"/>
      <c r="D20" s="31"/>
      <c r="E20" s="31"/>
      <c r="F20" s="24" t="s">
        <v>90</v>
      </c>
      <c r="G20" s="520" t="s">
        <v>405</v>
      </c>
      <c r="H20" s="521"/>
      <c r="I20" s="49" t="str">
        <f>IF(データ入力用!K5=9,"○","　")</f>
        <v>　</v>
      </c>
      <c r="K20" s="8">
        <v>1</v>
      </c>
      <c r="L20" s="8">
        <v>18</v>
      </c>
      <c r="M20" s="63"/>
      <c r="N20" s="70"/>
      <c r="O20" s="46" t="s">
        <v>137</v>
      </c>
      <c r="P20" s="520" t="s">
        <v>72</v>
      </c>
      <c r="Q20" s="520"/>
      <c r="R20" s="79"/>
      <c r="S20" s="83"/>
      <c r="T20" s="8">
        <v>1</v>
      </c>
      <c r="U20" s="8">
        <v>18</v>
      </c>
    </row>
    <row r="21" spans="1:21" ht="11.45" customHeight="1" x14ac:dyDescent="0.15">
      <c r="A21" s="8"/>
      <c r="B21" s="14"/>
      <c r="C21" s="436"/>
      <c r="D21" s="31"/>
      <c r="E21" s="31"/>
      <c r="F21" s="24" t="s">
        <v>46</v>
      </c>
      <c r="G21" s="520" t="s">
        <v>382</v>
      </c>
      <c r="H21" s="521"/>
      <c r="I21" s="49" t="str">
        <f>IF(データ入力用!K5=10,"○","　")</f>
        <v>　</v>
      </c>
      <c r="K21" s="8">
        <v>1</v>
      </c>
      <c r="L21" s="8">
        <v>19</v>
      </c>
      <c r="M21" s="63"/>
      <c r="N21" s="70"/>
      <c r="O21" s="46" t="s">
        <v>141</v>
      </c>
      <c r="P21" s="520" t="s">
        <v>87</v>
      </c>
      <c r="Q21" s="520"/>
      <c r="R21" s="79"/>
      <c r="S21" s="83"/>
      <c r="T21" s="8">
        <v>1</v>
      </c>
      <c r="U21" s="8">
        <v>19</v>
      </c>
    </row>
    <row r="22" spans="1:21" ht="11.45" customHeight="1" x14ac:dyDescent="0.15">
      <c r="A22" s="8">
        <v>1</v>
      </c>
      <c r="B22" s="14">
        <v>2</v>
      </c>
      <c r="C22" s="23" t="s">
        <v>17</v>
      </c>
      <c r="D22" s="520" t="s">
        <v>384</v>
      </c>
      <c r="E22" s="520"/>
      <c r="F22" s="520"/>
      <c r="G22" s="520"/>
      <c r="H22" s="521"/>
      <c r="I22" s="50" t="str">
        <f>IF(データ入力用!K6="","　",IF(LEFT(データ入力用!K6,1)="1","M",IF(LEFT(データ入力用!K6,1)="2","T",IF(LEFT(データ入力用!K6,1)="3","S",IF(LEFT(データ入力用!K6,1)="4","H","#"))))&amp;" "&amp;MID(データ入力用!K6,2,2)&amp;"."&amp;MID(データ入力用!K6,4,2)&amp;"."&amp;RIGHT(データ入力用!K6,2)&amp;" ")</f>
        <v xml:space="preserve">S 36.08.23 </v>
      </c>
      <c r="K22" s="8">
        <v>1</v>
      </c>
      <c r="L22" s="8">
        <v>20</v>
      </c>
      <c r="M22" s="63"/>
      <c r="N22" s="70"/>
      <c r="O22" s="46" t="s">
        <v>144</v>
      </c>
      <c r="P22" s="520" t="s">
        <v>64</v>
      </c>
      <c r="Q22" s="520"/>
      <c r="R22" s="79"/>
      <c r="S22" s="83">
        <v>12904</v>
      </c>
      <c r="T22" s="8">
        <v>1</v>
      </c>
      <c r="U22" s="8">
        <v>20</v>
      </c>
    </row>
    <row r="23" spans="1:21" ht="11.45" customHeight="1" x14ac:dyDescent="0.15">
      <c r="A23" s="8">
        <v>1</v>
      </c>
      <c r="B23" s="14">
        <v>3</v>
      </c>
      <c r="C23" s="24" t="s">
        <v>2</v>
      </c>
      <c r="D23" s="520" t="s">
        <v>140</v>
      </c>
      <c r="E23" s="520"/>
      <c r="F23" s="520"/>
      <c r="G23" s="520"/>
      <c r="H23" s="521"/>
      <c r="I23" s="50" t="str">
        <f>IF(データ入力用!K7="","　",IF(LEFT(データ入力用!K7,1)="1","M",IF(LEFT(データ入力用!K7,1)="2","T",IF(LEFT(データ入力用!K7,1)="3","S",IF(LEFT(データ入力用!K7,1)="4","H","#"))))&amp;" "&amp;MID(データ入力用!K7,2,2)&amp;"."&amp;MID(データ入力用!K7,4,2)&amp;"."&amp;RIGHT(データ入力用!K7,2)&amp;" ")</f>
        <v xml:space="preserve">S 36.08.23 </v>
      </c>
      <c r="K23" s="8">
        <v>1</v>
      </c>
      <c r="L23" s="8">
        <v>22</v>
      </c>
      <c r="M23" s="63"/>
      <c r="N23" s="70"/>
      <c r="O23" s="46" t="s">
        <v>145</v>
      </c>
      <c r="P23" s="520" t="s">
        <v>289</v>
      </c>
      <c r="Q23" s="520"/>
      <c r="R23" s="441"/>
      <c r="S23" s="53">
        <v>2828</v>
      </c>
      <c r="T23" s="8">
        <v>1</v>
      </c>
      <c r="U23" s="8">
        <v>22</v>
      </c>
    </row>
    <row r="24" spans="1:21" ht="11.45" customHeight="1" x14ac:dyDescent="0.15">
      <c r="A24" s="8">
        <v>1</v>
      </c>
      <c r="B24" s="14">
        <v>5</v>
      </c>
      <c r="C24" s="497" t="s">
        <v>8</v>
      </c>
      <c r="D24" s="499" t="s">
        <v>407</v>
      </c>
      <c r="E24" s="500"/>
      <c r="F24" s="519" t="s">
        <v>126</v>
      </c>
      <c r="G24" s="520"/>
      <c r="H24" s="521"/>
      <c r="I24" s="51" t="str">
        <f>IF(データ入力用!K9=2,"○","　")</f>
        <v>○</v>
      </c>
      <c r="K24" s="8">
        <v>1</v>
      </c>
      <c r="L24" s="8">
        <v>23</v>
      </c>
      <c r="M24" s="434"/>
      <c r="N24" s="70"/>
      <c r="O24" s="46" t="s">
        <v>564</v>
      </c>
      <c r="P24" s="520" t="s">
        <v>73</v>
      </c>
      <c r="Q24" s="520"/>
      <c r="R24" s="441"/>
      <c r="S24" s="53"/>
      <c r="T24" s="8">
        <v>1</v>
      </c>
      <c r="U24" s="8">
        <v>23</v>
      </c>
    </row>
    <row r="25" spans="1:21" ht="11.45" customHeight="1" x14ac:dyDescent="0.15">
      <c r="A25" s="8">
        <v>1</v>
      </c>
      <c r="B25" s="14"/>
      <c r="C25" s="498"/>
      <c r="D25" s="501"/>
      <c r="E25" s="502"/>
      <c r="F25" s="519" t="s">
        <v>129</v>
      </c>
      <c r="G25" s="520"/>
      <c r="H25" s="521"/>
      <c r="I25" s="51" t="str">
        <f>IF(データ入力用!K9=3,"○","　")</f>
        <v>　</v>
      </c>
      <c r="K25" s="8">
        <v>1</v>
      </c>
      <c r="L25" s="8">
        <v>24</v>
      </c>
      <c r="M25" s="25"/>
      <c r="N25" s="71"/>
      <c r="O25" s="46" t="s">
        <v>565</v>
      </c>
      <c r="P25" s="520" t="s">
        <v>149</v>
      </c>
      <c r="Q25" s="520"/>
      <c r="R25" s="441"/>
      <c r="S25" s="53">
        <v>4</v>
      </c>
      <c r="T25" s="8">
        <v>1</v>
      </c>
      <c r="U25" s="8">
        <v>24</v>
      </c>
    </row>
    <row r="26" spans="1:21" ht="11.45" customHeight="1" x14ac:dyDescent="0.15">
      <c r="A26" s="8">
        <v>1</v>
      </c>
      <c r="B26" s="14">
        <v>6</v>
      </c>
      <c r="C26" s="497" t="s">
        <v>10</v>
      </c>
      <c r="D26" s="503" t="s">
        <v>82</v>
      </c>
      <c r="E26" s="504"/>
      <c r="F26" s="519" t="s">
        <v>118</v>
      </c>
      <c r="G26" s="520"/>
      <c r="H26" s="521"/>
      <c r="I26" s="51" t="str">
        <f>IF(データ入力用!K10=1,"○","　")</f>
        <v>　</v>
      </c>
      <c r="K26" s="8">
        <v>1</v>
      </c>
      <c r="L26" s="8">
        <v>25</v>
      </c>
      <c r="M26" s="423" t="s">
        <v>17</v>
      </c>
      <c r="N26" s="520" t="s">
        <v>163</v>
      </c>
      <c r="O26" s="520"/>
      <c r="P26" s="520"/>
      <c r="Q26" s="520"/>
      <c r="R26" s="79" t="s">
        <v>49</v>
      </c>
      <c r="S26" s="53">
        <v>49328</v>
      </c>
      <c r="T26" s="8">
        <v>1</v>
      </c>
      <c r="U26" s="8">
        <v>25</v>
      </c>
    </row>
    <row r="27" spans="1:21" ht="11.45" customHeight="1" x14ac:dyDescent="0.15">
      <c r="A27" s="8">
        <v>1</v>
      </c>
      <c r="B27" s="14"/>
      <c r="C27" s="498"/>
      <c r="D27" s="505"/>
      <c r="E27" s="506"/>
      <c r="F27" s="519" t="s">
        <v>131</v>
      </c>
      <c r="G27" s="520"/>
      <c r="H27" s="521"/>
      <c r="I27" s="51" t="str">
        <f>IF(データ入力用!K10=2,"○","　")</f>
        <v>○</v>
      </c>
      <c r="K27" s="8">
        <v>1</v>
      </c>
      <c r="L27" s="8">
        <v>26</v>
      </c>
      <c r="M27" s="63"/>
      <c r="N27" s="33" t="s">
        <v>28</v>
      </c>
      <c r="O27" s="505" t="s">
        <v>37</v>
      </c>
      <c r="P27" s="505"/>
      <c r="Q27" s="505"/>
      <c r="R27" s="437" t="s">
        <v>52</v>
      </c>
      <c r="S27" s="53">
        <v>48553</v>
      </c>
      <c r="T27" s="8">
        <v>1</v>
      </c>
      <c r="U27" s="8">
        <v>26</v>
      </c>
    </row>
    <row r="28" spans="1:21" ht="11.45" customHeight="1" x14ac:dyDescent="0.15">
      <c r="A28" s="8">
        <v>1</v>
      </c>
      <c r="B28" s="14">
        <v>7</v>
      </c>
      <c r="C28" s="24" t="s">
        <v>22</v>
      </c>
      <c r="D28" s="520" t="s">
        <v>442</v>
      </c>
      <c r="E28" s="520"/>
      <c r="F28" s="520"/>
      <c r="G28" s="520"/>
      <c r="H28" s="45" t="s">
        <v>61</v>
      </c>
      <c r="I28" s="52">
        <v>224</v>
      </c>
      <c r="K28" s="8">
        <v>1</v>
      </c>
      <c r="L28" s="8">
        <v>27</v>
      </c>
      <c r="M28" s="63"/>
      <c r="N28" s="70"/>
      <c r="O28" s="33" t="s">
        <v>132</v>
      </c>
      <c r="P28" s="520" t="s">
        <v>390</v>
      </c>
      <c r="Q28" s="520"/>
      <c r="R28" s="79"/>
      <c r="S28" s="53">
        <v>35999</v>
      </c>
      <c r="T28" s="8">
        <v>1</v>
      </c>
      <c r="U28" s="8">
        <v>27</v>
      </c>
    </row>
    <row r="29" spans="1:21" ht="11.45" customHeight="1" x14ac:dyDescent="0.15">
      <c r="A29" s="8">
        <v>1</v>
      </c>
      <c r="B29" s="14">
        <v>8</v>
      </c>
      <c r="C29" s="24" t="s">
        <v>21</v>
      </c>
      <c r="D29" s="520" t="s">
        <v>369</v>
      </c>
      <c r="E29" s="520"/>
      <c r="F29" s="520"/>
      <c r="G29" s="520"/>
      <c r="H29" s="45" t="s">
        <v>61</v>
      </c>
      <c r="I29" s="52">
        <v>1227</v>
      </c>
      <c r="K29" s="8">
        <v>1</v>
      </c>
      <c r="L29" s="8">
        <v>28</v>
      </c>
      <c r="M29" s="63"/>
      <c r="N29" s="63"/>
      <c r="O29" s="76"/>
      <c r="P29" s="440" t="s">
        <v>421</v>
      </c>
      <c r="Q29" s="430" t="s">
        <v>425</v>
      </c>
      <c r="R29" s="79"/>
      <c r="S29" s="53"/>
      <c r="T29" s="8">
        <v>1</v>
      </c>
      <c r="U29" s="8">
        <v>28</v>
      </c>
    </row>
    <row r="30" spans="1:21" ht="11.45" customHeight="1" x14ac:dyDescent="0.15">
      <c r="A30" s="8">
        <v>1</v>
      </c>
      <c r="B30" s="14">
        <v>9</v>
      </c>
      <c r="C30" s="23" t="s">
        <v>25</v>
      </c>
      <c r="D30" s="32"/>
      <c r="E30" s="519" t="s">
        <v>473</v>
      </c>
      <c r="F30" s="578"/>
      <c r="G30" s="578"/>
      <c r="H30" s="36" t="s">
        <v>105</v>
      </c>
      <c r="I30" s="52">
        <v>0</v>
      </c>
      <c r="K30" s="8">
        <v>1</v>
      </c>
      <c r="L30" s="8">
        <v>29</v>
      </c>
      <c r="M30" s="63"/>
      <c r="N30" s="63"/>
      <c r="O30" s="77"/>
      <c r="P30" s="440" t="s">
        <v>12</v>
      </c>
      <c r="Q30" s="430" t="s">
        <v>303</v>
      </c>
      <c r="R30" s="79"/>
      <c r="S30" s="53">
        <v>35999</v>
      </c>
      <c r="T30" s="8">
        <v>1</v>
      </c>
      <c r="U30" s="8">
        <v>29</v>
      </c>
    </row>
    <row r="31" spans="1:21" ht="11.45" customHeight="1" x14ac:dyDescent="0.15">
      <c r="A31" s="8">
        <v>1</v>
      </c>
      <c r="B31" s="14">
        <v>10</v>
      </c>
      <c r="C31" s="579" t="s">
        <v>486</v>
      </c>
      <c r="D31" s="580"/>
      <c r="E31" s="519" t="s">
        <v>474</v>
      </c>
      <c r="F31" s="578"/>
      <c r="G31" s="578"/>
      <c r="H31" s="46" t="s">
        <v>271</v>
      </c>
      <c r="I31" s="52">
        <v>552</v>
      </c>
      <c r="K31" s="8">
        <v>1</v>
      </c>
      <c r="L31" s="8">
        <v>33</v>
      </c>
      <c r="M31" s="63"/>
      <c r="N31" s="70"/>
      <c r="O31" s="46" t="s">
        <v>133</v>
      </c>
      <c r="P31" s="520" t="s">
        <v>394</v>
      </c>
      <c r="Q31" s="520"/>
      <c r="R31" s="79"/>
      <c r="S31" s="52"/>
      <c r="T31" s="8">
        <v>1</v>
      </c>
      <c r="U31" s="8">
        <v>33</v>
      </c>
    </row>
    <row r="32" spans="1:21" ht="11.45" customHeight="1" x14ac:dyDescent="0.15">
      <c r="A32" s="8">
        <v>1</v>
      </c>
      <c r="B32" s="14">
        <v>11</v>
      </c>
      <c r="C32" s="581" t="s">
        <v>487</v>
      </c>
      <c r="D32" s="582"/>
      <c r="E32" s="519" t="s">
        <v>356</v>
      </c>
      <c r="F32" s="578"/>
      <c r="G32" s="578"/>
      <c r="H32" s="36" t="s">
        <v>371</v>
      </c>
      <c r="I32" s="52"/>
      <c r="K32" s="8">
        <v>1</v>
      </c>
      <c r="L32" s="8">
        <v>34</v>
      </c>
      <c r="M32" s="63"/>
      <c r="N32" s="70"/>
      <c r="O32" s="46" t="s">
        <v>137</v>
      </c>
      <c r="P32" s="520" t="s">
        <v>23</v>
      </c>
      <c r="Q32" s="520"/>
      <c r="R32" s="79"/>
      <c r="S32" s="52">
        <v>12086</v>
      </c>
      <c r="T32" s="8">
        <v>1</v>
      </c>
      <c r="U32" s="8">
        <v>34</v>
      </c>
    </row>
    <row r="33" spans="1:21" ht="11.45" customHeight="1" x14ac:dyDescent="0.15">
      <c r="A33" s="8">
        <v>1</v>
      </c>
      <c r="B33" s="14">
        <v>13</v>
      </c>
      <c r="C33" s="423"/>
      <c r="D33" s="423" t="s">
        <v>28</v>
      </c>
      <c r="E33" s="425" t="s">
        <v>385</v>
      </c>
      <c r="F33" s="519" t="s">
        <v>387</v>
      </c>
      <c r="G33" s="520"/>
      <c r="H33" s="521"/>
      <c r="I33" s="52">
        <v>18700</v>
      </c>
      <c r="K33" s="8">
        <v>1</v>
      </c>
      <c r="L33" s="8">
        <v>35</v>
      </c>
      <c r="M33" s="63"/>
      <c r="N33" s="70"/>
      <c r="O33" s="46" t="s">
        <v>141</v>
      </c>
      <c r="P33" s="520" t="s">
        <v>98</v>
      </c>
      <c r="Q33" s="520"/>
      <c r="R33" s="79"/>
      <c r="S33" s="85">
        <v>468</v>
      </c>
      <c r="T33" s="8">
        <v>1</v>
      </c>
      <c r="U33" s="8">
        <v>35</v>
      </c>
    </row>
    <row r="34" spans="1:21" ht="11.45" customHeight="1" x14ac:dyDescent="0.15">
      <c r="A34" s="8">
        <v>1</v>
      </c>
      <c r="B34" s="14">
        <v>14</v>
      </c>
      <c r="C34" s="23" t="s">
        <v>90</v>
      </c>
      <c r="D34" s="434"/>
      <c r="E34" s="34" t="s">
        <v>99</v>
      </c>
      <c r="F34" s="575" t="s">
        <v>186</v>
      </c>
      <c r="G34" s="523"/>
      <c r="H34" s="524"/>
      <c r="I34" s="52"/>
      <c r="K34" s="8">
        <v>1</v>
      </c>
      <c r="L34" s="8">
        <v>36</v>
      </c>
      <c r="M34" s="63"/>
      <c r="N34" s="71"/>
      <c r="O34" s="46" t="s">
        <v>144</v>
      </c>
      <c r="P34" s="520" t="s">
        <v>35</v>
      </c>
      <c r="Q34" s="520"/>
      <c r="R34" s="79"/>
      <c r="S34" s="52"/>
      <c r="T34" s="8">
        <v>1</v>
      </c>
      <c r="U34" s="8">
        <v>36</v>
      </c>
    </row>
    <row r="35" spans="1:21" ht="11.45" customHeight="1" x14ac:dyDescent="0.15">
      <c r="A35" s="8">
        <v>1</v>
      </c>
      <c r="B35" s="14">
        <v>15</v>
      </c>
      <c r="C35" s="434"/>
      <c r="D35" s="423" t="s">
        <v>29</v>
      </c>
      <c r="E35" s="425" t="s">
        <v>292</v>
      </c>
      <c r="F35" s="519" t="s">
        <v>372</v>
      </c>
      <c r="G35" s="520"/>
      <c r="H35" s="521"/>
      <c r="I35" s="52"/>
      <c r="K35" s="8">
        <v>1</v>
      </c>
      <c r="L35" s="8">
        <v>40</v>
      </c>
      <c r="M35" s="63"/>
      <c r="N35" s="428" t="s">
        <v>29</v>
      </c>
      <c r="O35" s="520" t="s">
        <v>101</v>
      </c>
      <c r="P35" s="520"/>
      <c r="Q35" s="520"/>
      <c r="R35" s="79" t="s">
        <v>53</v>
      </c>
      <c r="S35" s="55">
        <v>775</v>
      </c>
      <c r="T35" s="8">
        <v>1</v>
      </c>
      <c r="U35" s="8">
        <v>40</v>
      </c>
    </row>
    <row r="36" spans="1:21" ht="11.45" customHeight="1" x14ac:dyDescent="0.15">
      <c r="A36" s="8">
        <v>1</v>
      </c>
      <c r="B36" s="14">
        <v>16</v>
      </c>
      <c r="C36" s="434" t="s">
        <v>88</v>
      </c>
      <c r="D36" s="576" t="s">
        <v>420</v>
      </c>
      <c r="E36" s="577"/>
      <c r="F36" s="519" t="s">
        <v>375</v>
      </c>
      <c r="G36" s="520"/>
      <c r="H36" s="521"/>
      <c r="I36" s="52">
        <f>データ入力用!K20</f>
        <v>0</v>
      </c>
      <c r="K36" s="8">
        <v>1</v>
      </c>
      <c r="L36" s="8">
        <v>41</v>
      </c>
      <c r="M36" s="63"/>
      <c r="N36" s="70"/>
      <c r="O36" s="46" t="s">
        <v>132</v>
      </c>
      <c r="P36" s="520" t="s">
        <v>102</v>
      </c>
      <c r="Q36" s="520"/>
      <c r="R36" s="79"/>
      <c r="S36" s="55">
        <v>87</v>
      </c>
      <c r="T36" s="8">
        <v>1</v>
      </c>
      <c r="U36" s="8">
        <v>41</v>
      </c>
    </row>
    <row r="37" spans="1:21" ht="11.45" customHeight="1" x14ac:dyDescent="0.15">
      <c r="A37" s="8">
        <v>1</v>
      </c>
      <c r="B37" s="14">
        <v>17</v>
      </c>
      <c r="C37" s="434"/>
      <c r="D37" s="576" t="s">
        <v>378</v>
      </c>
      <c r="E37" s="577"/>
      <c r="F37" s="519" t="s">
        <v>224</v>
      </c>
      <c r="G37" s="520"/>
      <c r="H37" s="521"/>
      <c r="I37" s="52">
        <f>データ入力用!K21</f>
        <v>0</v>
      </c>
      <c r="K37" s="8">
        <v>1</v>
      </c>
      <c r="L37" s="8">
        <v>42</v>
      </c>
      <c r="M37" s="63"/>
      <c r="N37" s="70"/>
      <c r="O37" s="46" t="s">
        <v>133</v>
      </c>
      <c r="P37" s="520" t="s">
        <v>20</v>
      </c>
      <c r="Q37" s="520"/>
      <c r="R37" s="79"/>
      <c r="S37" s="55"/>
      <c r="T37" s="8">
        <v>1</v>
      </c>
      <c r="U37" s="8">
        <v>42</v>
      </c>
    </row>
    <row r="38" spans="1:21" ht="11.45" customHeight="1" x14ac:dyDescent="0.15">
      <c r="A38" s="8">
        <v>1</v>
      </c>
      <c r="B38" s="14">
        <v>18</v>
      </c>
      <c r="C38" s="434" t="s">
        <v>342</v>
      </c>
      <c r="D38" s="448"/>
      <c r="E38" s="34" t="s">
        <v>408</v>
      </c>
      <c r="F38" s="519" t="s">
        <v>410</v>
      </c>
      <c r="G38" s="520"/>
      <c r="H38" s="521"/>
      <c r="I38" s="52">
        <f>データ入力用!K22</f>
        <v>0</v>
      </c>
      <c r="K38" s="8">
        <v>1</v>
      </c>
      <c r="L38" s="8">
        <v>43</v>
      </c>
      <c r="M38" s="63"/>
      <c r="N38" s="70"/>
      <c r="O38" s="46" t="s">
        <v>137</v>
      </c>
      <c r="P38" s="520" t="s">
        <v>92</v>
      </c>
      <c r="Q38" s="520"/>
      <c r="R38" s="79"/>
      <c r="S38" s="55"/>
      <c r="T38" s="8">
        <v>1</v>
      </c>
      <c r="U38" s="8">
        <v>43</v>
      </c>
    </row>
    <row r="39" spans="1:21" ht="11.45" customHeight="1" x14ac:dyDescent="0.15">
      <c r="A39" s="8">
        <v>1</v>
      </c>
      <c r="B39" s="14">
        <v>19</v>
      </c>
      <c r="C39" s="434"/>
      <c r="D39" s="23" t="s">
        <v>169</v>
      </c>
      <c r="E39" s="38" t="s">
        <v>185</v>
      </c>
      <c r="F39" s="519" t="s">
        <v>266</v>
      </c>
      <c r="G39" s="520"/>
      <c r="H39" s="521"/>
      <c r="I39" s="52">
        <f>データ入力用!K23</f>
        <v>0</v>
      </c>
      <c r="K39" s="8">
        <v>1</v>
      </c>
      <c r="L39" s="8">
        <v>44</v>
      </c>
      <c r="M39" s="63"/>
      <c r="N39" s="70"/>
      <c r="O39" s="46" t="s">
        <v>141</v>
      </c>
      <c r="P39" s="520" t="s">
        <v>109</v>
      </c>
      <c r="Q39" s="520"/>
      <c r="R39" s="79"/>
      <c r="S39" s="55"/>
      <c r="T39" s="8">
        <v>1</v>
      </c>
      <c r="U39" s="8">
        <v>44</v>
      </c>
    </row>
    <row r="40" spans="1:21" ht="11.45" customHeight="1" x14ac:dyDescent="0.15">
      <c r="A40" s="8">
        <v>1</v>
      </c>
      <c r="B40" s="14">
        <v>20</v>
      </c>
      <c r="C40" s="507" t="s">
        <v>492</v>
      </c>
      <c r="D40" s="434" t="s">
        <v>288</v>
      </c>
      <c r="E40" s="39"/>
      <c r="F40" s="519" t="s">
        <v>267</v>
      </c>
      <c r="G40" s="520"/>
      <c r="H40" s="521"/>
      <c r="I40" s="52">
        <f>データ入力用!K24</f>
        <v>0</v>
      </c>
      <c r="K40" s="8">
        <v>1</v>
      </c>
      <c r="L40" s="8">
        <v>45</v>
      </c>
      <c r="M40" s="25"/>
      <c r="N40" s="71"/>
      <c r="O40" s="46" t="s">
        <v>144</v>
      </c>
      <c r="P40" s="520" t="s">
        <v>27</v>
      </c>
      <c r="Q40" s="520"/>
      <c r="R40" s="79"/>
      <c r="S40" s="55">
        <v>688</v>
      </c>
      <c r="T40" s="8">
        <v>1</v>
      </c>
      <c r="U40" s="8">
        <v>45</v>
      </c>
    </row>
    <row r="41" spans="1:21" ht="11.45" customHeight="1" x14ac:dyDescent="0.15">
      <c r="A41" s="8">
        <v>1</v>
      </c>
      <c r="B41" s="14">
        <v>21</v>
      </c>
      <c r="C41" s="507"/>
      <c r="D41" s="434" t="s">
        <v>411</v>
      </c>
      <c r="E41" s="40" t="s">
        <v>408</v>
      </c>
      <c r="F41" s="519" t="s">
        <v>563</v>
      </c>
      <c r="G41" s="520"/>
      <c r="H41" s="521"/>
      <c r="I41" s="52">
        <f>データ入力用!K25</f>
        <v>0</v>
      </c>
      <c r="K41" s="8">
        <v>1</v>
      </c>
      <c r="L41" s="8">
        <v>46</v>
      </c>
      <c r="M41" s="65" t="s">
        <v>2</v>
      </c>
      <c r="N41" s="574" t="s">
        <v>391</v>
      </c>
      <c r="O41" s="574"/>
      <c r="P41" s="30"/>
      <c r="Q41" s="30" t="s">
        <v>340</v>
      </c>
      <c r="R41" s="32"/>
      <c r="S41" s="55"/>
      <c r="T41" s="8">
        <v>1</v>
      </c>
      <c r="U41" s="8">
        <v>46</v>
      </c>
    </row>
    <row r="42" spans="1:21" ht="11.45" customHeight="1" x14ac:dyDescent="0.15">
      <c r="A42" s="8">
        <v>1</v>
      </c>
      <c r="B42" s="14">
        <v>22</v>
      </c>
      <c r="C42" s="507"/>
      <c r="D42" s="434" t="s">
        <v>379</v>
      </c>
      <c r="E42" s="38" t="s">
        <v>388</v>
      </c>
      <c r="F42" s="519" t="s">
        <v>266</v>
      </c>
      <c r="G42" s="520"/>
      <c r="H42" s="521"/>
      <c r="I42" s="52">
        <f>データ入力用!K26</f>
        <v>0</v>
      </c>
      <c r="K42" s="8">
        <v>1</v>
      </c>
      <c r="L42" s="8">
        <v>47</v>
      </c>
      <c r="M42" s="424" t="s">
        <v>8</v>
      </c>
      <c r="N42" s="505" t="s">
        <v>557</v>
      </c>
      <c r="O42" s="505"/>
      <c r="P42" s="433" t="s">
        <v>165</v>
      </c>
      <c r="Q42" s="34" t="s">
        <v>556</v>
      </c>
      <c r="R42" s="437"/>
      <c r="S42" s="397">
        <v>4304</v>
      </c>
      <c r="T42" s="8">
        <v>1</v>
      </c>
      <c r="U42" s="8">
        <v>47</v>
      </c>
    </row>
    <row r="43" spans="1:21" ht="11.45" customHeight="1" x14ac:dyDescent="0.15">
      <c r="A43" s="8">
        <v>1</v>
      </c>
      <c r="B43" s="14">
        <v>23</v>
      </c>
      <c r="C43" s="507"/>
      <c r="D43" s="434" t="s">
        <v>380</v>
      </c>
      <c r="E43" s="39"/>
      <c r="F43" s="519" t="s">
        <v>267</v>
      </c>
      <c r="G43" s="520"/>
      <c r="H43" s="521"/>
      <c r="I43" s="52">
        <f>データ入力用!K27</f>
        <v>0</v>
      </c>
      <c r="K43" s="8">
        <v>1</v>
      </c>
      <c r="L43" s="8">
        <v>48</v>
      </c>
      <c r="M43" s="423" t="s">
        <v>10</v>
      </c>
      <c r="N43" s="520" t="s">
        <v>152</v>
      </c>
      <c r="O43" s="520"/>
      <c r="P43" s="520"/>
      <c r="Q43" s="520"/>
      <c r="R43" s="79" t="s">
        <v>54</v>
      </c>
      <c r="S43" s="55"/>
      <c r="T43" s="8">
        <v>1</v>
      </c>
      <c r="U43" s="8">
        <v>48</v>
      </c>
    </row>
    <row r="44" spans="1:21" ht="11.45" customHeight="1" x14ac:dyDescent="0.15">
      <c r="A44" s="8">
        <v>1</v>
      </c>
      <c r="B44" s="14">
        <v>24</v>
      </c>
      <c r="C44" s="507"/>
      <c r="D44" s="25" t="s">
        <v>414</v>
      </c>
      <c r="E44" s="34" t="s">
        <v>408</v>
      </c>
      <c r="F44" s="519" t="s">
        <v>563</v>
      </c>
      <c r="G44" s="520"/>
      <c r="H44" s="521"/>
      <c r="I44" s="52">
        <f>データ入力用!K28</f>
        <v>0</v>
      </c>
      <c r="K44" s="8">
        <v>1</v>
      </c>
      <c r="L44" s="8">
        <v>49</v>
      </c>
      <c r="M44" s="63"/>
      <c r="N44" s="46" t="s">
        <v>28</v>
      </c>
      <c r="O44" s="520" t="s">
        <v>50</v>
      </c>
      <c r="P44" s="520"/>
      <c r="Q44" s="520"/>
      <c r="R44" s="79"/>
      <c r="S44" s="55"/>
      <c r="T44" s="8">
        <v>1</v>
      </c>
      <c r="U44" s="8">
        <v>49</v>
      </c>
    </row>
    <row r="45" spans="1:21" ht="11.45" customHeight="1" x14ac:dyDescent="0.15">
      <c r="A45" s="8">
        <v>1</v>
      </c>
      <c r="B45" s="14">
        <v>25</v>
      </c>
      <c r="C45" s="25"/>
      <c r="D45" s="424" t="s">
        <v>381</v>
      </c>
      <c r="E45" s="520" t="s">
        <v>382</v>
      </c>
      <c r="F45" s="520"/>
      <c r="G45" s="520"/>
      <c r="H45" s="521"/>
      <c r="I45" s="52">
        <f>データ入力用!K29</f>
        <v>0</v>
      </c>
      <c r="K45" s="8">
        <v>1</v>
      </c>
      <c r="L45" s="8">
        <v>50</v>
      </c>
      <c r="M45" s="63"/>
      <c r="N45" s="46" t="s">
        <v>29</v>
      </c>
      <c r="O45" s="568" t="s">
        <v>6</v>
      </c>
      <c r="P45" s="568"/>
      <c r="Q45" s="568"/>
      <c r="R45" s="79"/>
      <c r="S45" s="55"/>
      <c r="T45" s="8">
        <v>1</v>
      </c>
      <c r="U45" s="8">
        <v>50</v>
      </c>
    </row>
    <row r="46" spans="1:21" ht="11.45" customHeight="1" x14ac:dyDescent="0.15">
      <c r="A46" s="8">
        <v>1</v>
      </c>
      <c r="B46" s="14">
        <v>27</v>
      </c>
      <c r="C46" s="434" t="s">
        <v>46</v>
      </c>
      <c r="D46" s="33"/>
      <c r="E46" s="519" t="s">
        <v>153</v>
      </c>
      <c r="F46" s="520"/>
      <c r="G46" s="520"/>
      <c r="H46" s="521"/>
      <c r="I46" s="53">
        <f>データ入力用!K31</f>
        <v>0</v>
      </c>
      <c r="K46" s="8">
        <v>1</v>
      </c>
      <c r="L46" s="8">
        <v>51</v>
      </c>
      <c r="M46" s="25"/>
      <c r="N46" s="46" t="s">
        <v>169</v>
      </c>
      <c r="O46" s="520" t="s">
        <v>74</v>
      </c>
      <c r="P46" s="520"/>
      <c r="Q46" s="520"/>
      <c r="R46" s="79"/>
      <c r="S46" s="55"/>
      <c r="T46" s="8">
        <v>1</v>
      </c>
      <c r="U46" s="8">
        <v>51</v>
      </c>
    </row>
    <row r="47" spans="1:21" ht="11.45" customHeight="1" x14ac:dyDescent="0.15">
      <c r="A47" s="8">
        <v>1</v>
      </c>
      <c r="B47" s="14">
        <v>28</v>
      </c>
      <c r="C47" s="570" t="s">
        <v>417</v>
      </c>
      <c r="D47" s="572"/>
      <c r="E47" s="519" t="s">
        <v>419</v>
      </c>
      <c r="F47" s="520"/>
      <c r="G47" s="520"/>
      <c r="H47" s="521"/>
      <c r="I47" s="53">
        <f>データ入力用!K32</f>
        <v>0</v>
      </c>
      <c r="K47" s="8">
        <v>1</v>
      </c>
      <c r="L47" s="8">
        <v>52</v>
      </c>
      <c r="M47" s="423" t="s">
        <v>22</v>
      </c>
      <c r="N47" s="520" t="s">
        <v>155</v>
      </c>
      <c r="O47" s="520"/>
      <c r="P47" s="520"/>
      <c r="Q47" s="520"/>
      <c r="R47" s="79" t="s">
        <v>57</v>
      </c>
      <c r="S47" s="55"/>
      <c r="T47" s="8">
        <v>1</v>
      </c>
      <c r="U47" s="8">
        <v>52</v>
      </c>
    </row>
    <row r="48" spans="1:21" ht="11.45" customHeight="1" x14ac:dyDescent="0.15">
      <c r="A48" s="8">
        <v>1</v>
      </c>
      <c r="B48" s="14">
        <v>29</v>
      </c>
      <c r="C48" s="436"/>
      <c r="D48" s="34" t="s">
        <v>396</v>
      </c>
      <c r="E48" s="519" t="s">
        <v>212</v>
      </c>
      <c r="F48" s="520"/>
      <c r="G48" s="520"/>
      <c r="H48" s="521"/>
      <c r="I48" s="53">
        <f>データ入力用!K33</f>
        <v>0</v>
      </c>
      <c r="K48" s="8">
        <v>1</v>
      </c>
      <c r="L48" s="8">
        <v>53</v>
      </c>
      <c r="M48" s="63"/>
      <c r="N48" s="46" t="s">
        <v>28</v>
      </c>
      <c r="O48" s="520" t="s">
        <v>111</v>
      </c>
      <c r="P48" s="520"/>
      <c r="Q48" s="520"/>
      <c r="R48" s="79"/>
      <c r="S48" s="55"/>
      <c r="T48" s="8">
        <v>1</v>
      </c>
      <c r="U48" s="8">
        <v>53</v>
      </c>
    </row>
    <row r="49" spans="1:21" ht="11.45" customHeight="1" x14ac:dyDescent="0.15">
      <c r="A49" s="8">
        <v>1</v>
      </c>
      <c r="B49" s="14">
        <v>30</v>
      </c>
      <c r="C49" s="434" t="s">
        <v>89</v>
      </c>
      <c r="D49" s="30"/>
      <c r="E49" s="439"/>
      <c r="F49" s="24" t="s">
        <v>1</v>
      </c>
      <c r="G49" s="520" t="s">
        <v>553</v>
      </c>
      <c r="H49" s="521"/>
      <c r="I49" s="49" t="str">
        <f>IF(データ入力用!K34=1,"○","　")</f>
        <v>　</v>
      </c>
      <c r="K49" s="8">
        <v>1</v>
      </c>
      <c r="L49" s="8">
        <v>54</v>
      </c>
      <c r="M49" s="25"/>
      <c r="N49" s="46" t="s">
        <v>29</v>
      </c>
      <c r="O49" s="520" t="s">
        <v>74</v>
      </c>
      <c r="P49" s="520"/>
      <c r="Q49" s="520"/>
      <c r="R49" s="79"/>
      <c r="S49" s="55"/>
      <c r="T49" s="8">
        <v>1</v>
      </c>
      <c r="U49" s="8">
        <v>54</v>
      </c>
    </row>
    <row r="50" spans="1:21" ht="11.45" customHeight="1" x14ac:dyDescent="0.15">
      <c r="C50" s="570" t="s">
        <v>199</v>
      </c>
      <c r="D50" s="571"/>
      <c r="E50" s="572"/>
      <c r="F50" s="24" t="s">
        <v>17</v>
      </c>
      <c r="G50" s="520" t="s">
        <v>313</v>
      </c>
      <c r="H50" s="521"/>
      <c r="I50" s="49" t="str">
        <f>IF(データ入力用!K34=2,"○","　")</f>
        <v>　</v>
      </c>
      <c r="K50" s="8">
        <v>1</v>
      </c>
      <c r="L50" s="8">
        <v>55</v>
      </c>
      <c r="M50" s="23" t="s">
        <v>21</v>
      </c>
      <c r="N50" s="503" t="s">
        <v>156</v>
      </c>
      <c r="O50" s="503"/>
      <c r="P50" s="425"/>
      <c r="Q50" s="508" t="s">
        <v>11</v>
      </c>
      <c r="R50" s="439"/>
      <c r="S50" s="398"/>
      <c r="T50" s="8">
        <v>1</v>
      </c>
      <c r="U50" s="8">
        <v>55</v>
      </c>
    </row>
    <row r="51" spans="1:21" ht="11.45" customHeight="1" x14ac:dyDescent="0.15">
      <c r="C51" s="436"/>
      <c r="D51" s="35"/>
      <c r="E51" s="41"/>
      <c r="F51" s="24" t="s">
        <v>2</v>
      </c>
      <c r="G51" s="520" t="s">
        <v>554</v>
      </c>
      <c r="H51" s="521"/>
      <c r="I51" s="49" t="s">
        <v>695</v>
      </c>
      <c r="K51" s="8">
        <v>1</v>
      </c>
      <c r="L51" s="8">
        <v>56</v>
      </c>
      <c r="M51" s="66" t="s">
        <v>25</v>
      </c>
      <c r="N51" s="573" t="s">
        <v>157</v>
      </c>
      <c r="O51" s="573"/>
      <c r="P51" s="433" t="s">
        <v>165</v>
      </c>
      <c r="Q51" s="509"/>
      <c r="R51" s="41"/>
      <c r="S51" s="86">
        <v>4304</v>
      </c>
      <c r="T51" s="8">
        <v>1</v>
      </c>
      <c r="U51" s="8">
        <v>56</v>
      </c>
    </row>
    <row r="52" spans="1:21" ht="11.45" customHeight="1" x14ac:dyDescent="0.15">
      <c r="A52" s="461">
        <v>1</v>
      </c>
      <c r="B52" s="14">
        <v>31</v>
      </c>
      <c r="C52" s="462" t="s">
        <v>96</v>
      </c>
      <c r="D52" s="463" t="s">
        <v>327</v>
      </c>
      <c r="E52" s="528" t="s">
        <v>647</v>
      </c>
      <c r="F52" s="529"/>
      <c r="G52" s="529"/>
      <c r="H52" s="529"/>
      <c r="I52" s="54" t="str">
        <f>IF(データ入力用!K35=1000,"○","　")</f>
        <v>　</v>
      </c>
      <c r="K52" s="8">
        <v>1</v>
      </c>
      <c r="L52" s="8">
        <v>57</v>
      </c>
      <c r="M52" s="423" t="s">
        <v>90</v>
      </c>
      <c r="N52" s="503" t="s">
        <v>113</v>
      </c>
      <c r="O52" s="503"/>
      <c r="P52" s="503"/>
      <c r="Q52" s="503"/>
      <c r="R52" s="32"/>
      <c r="S52" s="55">
        <v>6270</v>
      </c>
      <c r="T52" s="8">
        <v>1</v>
      </c>
      <c r="U52" s="8">
        <v>57</v>
      </c>
    </row>
    <row r="53" spans="1:21" ht="11.45" customHeight="1" x14ac:dyDescent="0.15">
      <c r="A53" s="404"/>
      <c r="B53" s="14"/>
      <c r="C53" s="510" t="s">
        <v>645</v>
      </c>
      <c r="D53" s="463" t="s">
        <v>646</v>
      </c>
      <c r="E53" s="528" t="s">
        <v>648</v>
      </c>
      <c r="F53" s="529"/>
      <c r="G53" s="529"/>
      <c r="H53" s="529"/>
      <c r="I53" s="54" t="str">
        <f>IF(データ入力用!K36=200,"○","　")</f>
        <v>　</v>
      </c>
      <c r="M53" s="436"/>
      <c r="N53" s="505" t="s">
        <v>166</v>
      </c>
      <c r="O53" s="505"/>
      <c r="P53" s="505"/>
      <c r="Q53" s="505"/>
      <c r="R53" s="437"/>
      <c r="S53" s="56"/>
      <c r="T53" s="8"/>
      <c r="U53" s="8"/>
    </row>
    <row r="54" spans="1:21" ht="11.45" customHeight="1" x14ac:dyDescent="0.15">
      <c r="A54" s="404"/>
      <c r="B54" s="14"/>
      <c r="C54" s="511"/>
      <c r="D54" s="463" t="s">
        <v>568</v>
      </c>
      <c r="E54" s="528" t="s">
        <v>201</v>
      </c>
      <c r="F54" s="529"/>
      <c r="G54" s="529"/>
      <c r="H54" s="529"/>
      <c r="I54" s="54" t="str">
        <f>IF(データ入力用!K37=30,"○","　")</f>
        <v>　</v>
      </c>
      <c r="K54" s="8">
        <v>1</v>
      </c>
      <c r="L54" s="8">
        <v>58</v>
      </c>
      <c r="M54" s="423" t="s">
        <v>46</v>
      </c>
      <c r="N54" s="503" t="s">
        <v>274</v>
      </c>
      <c r="O54" s="503"/>
      <c r="P54" s="503"/>
      <c r="Q54" s="503"/>
      <c r="R54" s="435"/>
      <c r="S54" s="86"/>
      <c r="T54" s="8">
        <v>1</v>
      </c>
      <c r="U54" s="8">
        <v>58</v>
      </c>
    </row>
    <row r="55" spans="1:21" ht="11.45" customHeight="1" x14ac:dyDescent="0.15">
      <c r="A55" s="404"/>
      <c r="B55" s="14"/>
      <c r="C55" s="512"/>
      <c r="D55" s="463" t="s">
        <v>189</v>
      </c>
      <c r="E55" s="528" t="s">
        <v>125</v>
      </c>
      <c r="F55" s="529"/>
      <c r="G55" s="529"/>
      <c r="H55" s="529"/>
      <c r="I55" s="54" t="str">
        <f>IF(データ入力用!K38=4,"○","　")</f>
        <v>　</v>
      </c>
      <c r="M55" s="434"/>
      <c r="N55" s="505" t="s">
        <v>93</v>
      </c>
      <c r="O55" s="505"/>
      <c r="P55" s="505"/>
      <c r="Q55" s="505"/>
      <c r="R55" s="435"/>
      <c r="S55" s="86"/>
      <c r="T55" s="8"/>
      <c r="U55" s="8"/>
    </row>
    <row r="56" spans="1:21" ht="11.45" customHeight="1" x14ac:dyDescent="0.15">
      <c r="A56" s="464">
        <v>1</v>
      </c>
      <c r="B56" s="465">
        <v>32</v>
      </c>
      <c r="C56" s="513" t="s">
        <v>667</v>
      </c>
      <c r="D56" s="516" t="s">
        <v>655</v>
      </c>
      <c r="E56" s="517"/>
      <c r="F56" s="517"/>
      <c r="G56" s="517"/>
      <c r="H56" s="518"/>
      <c r="I56" s="466">
        <f>データ入力用!K39</f>
        <v>0</v>
      </c>
      <c r="K56" s="8">
        <v>1</v>
      </c>
      <c r="L56" s="8">
        <v>59</v>
      </c>
      <c r="M56" s="423" t="s">
        <v>89</v>
      </c>
      <c r="N56" s="503" t="s">
        <v>16</v>
      </c>
      <c r="O56" s="503"/>
      <c r="P56" s="503"/>
      <c r="Q56" s="503"/>
      <c r="R56" s="32"/>
      <c r="S56" s="55">
        <v>1966</v>
      </c>
      <c r="T56" s="8">
        <v>1</v>
      </c>
      <c r="U56" s="8">
        <v>59</v>
      </c>
    </row>
    <row r="57" spans="1:21" ht="11.45" customHeight="1" x14ac:dyDescent="0.15">
      <c r="A57" s="464">
        <v>1</v>
      </c>
      <c r="B57" s="465">
        <v>33</v>
      </c>
      <c r="C57" s="514"/>
      <c r="D57" s="516" t="s">
        <v>668</v>
      </c>
      <c r="E57" s="517"/>
      <c r="F57" s="517"/>
      <c r="G57" s="517"/>
      <c r="H57" s="518"/>
      <c r="I57" s="467">
        <f>データ入力用!K40</f>
        <v>0</v>
      </c>
      <c r="M57" s="436"/>
      <c r="N57" s="505" t="s">
        <v>139</v>
      </c>
      <c r="O57" s="505"/>
      <c r="P57" s="505"/>
      <c r="Q57" s="505"/>
      <c r="R57" s="437"/>
      <c r="S57" s="56"/>
      <c r="T57" s="8"/>
      <c r="U57" s="8"/>
    </row>
    <row r="58" spans="1:21" ht="11.45" customHeight="1" x14ac:dyDescent="0.15">
      <c r="A58" s="464">
        <v>1</v>
      </c>
      <c r="B58" s="465">
        <v>34</v>
      </c>
      <c r="C58" s="515"/>
      <c r="D58" s="516" t="s">
        <v>320</v>
      </c>
      <c r="E58" s="517"/>
      <c r="F58" s="517"/>
      <c r="G58" s="517"/>
      <c r="H58" s="518"/>
      <c r="I58" s="468">
        <f>データ入力用!K41</f>
        <v>0</v>
      </c>
      <c r="K58" s="8">
        <v>1</v>
      </c>
      <c r="L58" s="8">
        <v>60</v>
      </c>
      <c r="M58" s="519" t="s">
        <v>114</v>
      </c>
      <c r="N58" s="520"/>
      <c r="O58" s="520"/>
      <c r="P58" s="520"/>
      <c r="Q58" s="520"/>
      <c r="R58" s="521"/>
      <c r="S58" s="56"/>
      <c r="T58" s="8">
        <v>1</v>
      </c>
      <c r="U58" s="8">
        <v>60</v>
      </c>
    </row>
    <row r="59" spans="1:21" ht="11.45" customHeight="1" x14ac:dyDescent="0.15">
      <c r="A59" s="464">
        <v>1</v>
      </c>
      <c r="B59" s="465">
        <v>35</v>
      </c>
      <c r="C59" s="513" t="s">
        <v>240</v>
      </c>
      <c r="D59" s="516" t="s">
        <v>655</v>
      </c>
      <c r="E59" s="517"/>
      <c r="F59" s="517"/>
      <c r="G59" s="517"/>
      <c r="H59" s="518"/>
      <c r="I59" s="466">
        <f>データ入力用!K42</f>
        <v>0</v>
      </c>
      <c r="K59" s="8">
        <v>1</v>
      </c>
      <c r="L59" s="8">
        <v>61</v>
      </c>
      <c r="M59" s="519" t="s">
        <v>475</v>
      </c>
      <c r="N59" s="520"/>
      <c r="O59" s="520"/>
      <c r="P59" s="520"/>
      <c r="Q59" s="520"/>
      <c r="R59" s="521"/>
      <c r="S59" s="56"/>
      <c r="T59" s="8">
        <v>1</v>
      </c>
      <c r="U59" s="8">
        <v>61</v>
      </c>
    </row>
    <row r="60" spans="1:21" ht="11.45" customHeight="1" x14ac:dyDescent="0.15">
      <c r="A60" s="464">
        <v>1</v>
      </c>
      <c r="B60" s="465">
        <v>36</v>
      </c>
      <c r="C60" s="514"/>
      <c r="D60" s="516" t="s">
        <v>668</v>
      </c>
      <c r="E60" s="517"/>
      <c r="F60" s="517"/>
      <c r="G60" s="517"/>
      <c r="H60" s="518"/>
      <c r="I60" s="467">
        <f>データ入力用!K43</f>
        <v>0</v>
      </c>
      <c r="K60" s="8">
        <v>1</v>
      </c>
      <c r="L60" s="8">
        <v>62</v>
      </c>
      <c r="M60" s="522" t="s">
        <v>630</v>
      </c>
      <c r="N60" s="523"/>
      <c r="O60" s="523"/>
      <c r="P60" s="523"/>
      <c r="Q60" s="523"/>
      <c r="R60" s="524"/>
      <c r="S60" s="56"/>
      <c r="T60" s="8">
        <v>1</v>
      </c>
      <c r="U60" s="8">
        <v>62</v>
      </c>
    </row>
    <row r="61" spans="1:21" ht="11.45" customHeight="1" x14ac:dyDescent="0.15">
      <c r="A61" s="464">
        <v>1</v>
      </c>
      <c r="B61" s="465">
        <v>37</v>
      </c>
      <c r="C61" s="515"/>
      <c r="D61" s="516" t="s">
        <v>320</v>
      </c>
      <c r="E61" s="517"/>
      <c r="F61" s="517"/>
      <c r="G61" s="517"/>
      <c r="H61" s="518"/>
      <c r="I61" s="468">
        <f>データ入力用!K44</f>
        <v>0</v>
      </c>
      <c r="K61" s="8">
        <v>1</v>
      </c>
      <c r="L61" s="8">
        <v>63</v>
      </c>
      <c r="M61" s="525" t="s">
        <v>631</v>
      </c>
      <c r="N61" s="526"/>
      <c r="O61" s="526"/>
      <c r="P61" s="526"/>
      <c r="Q61" s="526"/>
      <c r="R61" s="527"/>
      <c r="S61" s="56"/>
      <c r="T61" s="8">
        <v>1</v>
      </c>
      <c r="U61" s="8">
        <v>63</v>
      </c>
    </row>
    <row r="62" spans="1:21" ht="11.45" customHeight="1" x14ac:dyDescent="0.15">
      <c r="A62" s="404"/>
      <c r="K62" s="8">
        <v>1</v>
      </c>
      <c r="L62" s="8">
        <v>64</v>
      </c>
      <c r="M62" s="561" t="s">
        <v>590</v>
      </c>
      <c r="N62" s="562"/>
      <c r="O62" s="562"/>
      <c r="P62" s="562"/>
      <c r="Q62" s="562"/>
      <c r="R62" s="563"/>
      <c r="S62" s="56"/>
      <c r="T62" s="8">
        <v>1</v>
      </c>
      <c r="U62" s="8">
        <v>64</v>
      </c>
    </row>
    <row r="63" spans="1:21" ht="11.45" customHeight="1" x14ac:dyDescent="0.15">
      <c r="K63" s="8">
        <v>1</v>
      </c>
      <c r="L63" s="8">
        <v>65</v>
      </c>
      <c r="M63" s="538" t="s">
        <v>638</v>
      </c>
      <c r="N63" s="539"/>
      <c r="O63" s="562" t="s">
        <v>633</v>
      </c>
      <c r="P63" s="562"/>
      <c r="Q63" s="562"/>
      <c r="R63" s="563"/>
      <c r="S63" s="56"/>
      <c r="T63" s="8">
        <v>1</v>
      </c>
      <c r="U63" s="8">
        <v>65</v>
      </c>
    </row>
    <row r="64" spans="1:21" ht="11.45" customHeight="1" x14ac:dyDescent="0.15">
      <c r="K64" s="8">
        <v>1</v>
      </c>
      <c r="L64" s="8">
        <v>66</v>
      </c>
      <c r="M64" s="540"/>
      <c r="N64" s="541"/>
      <c r="O64" s="562" t="s">
        <v>592</v>
      </c>
      <c r="P64" s="562"/>
      <c r="Q64" s="562"/>
      <c r="R64" s="563"/>
      <c r="S64" s="56"/>
      <c r="T64" s="8">
        <v>1</v>
      </c>
      <c r="U64" s="8">
        <v>66</v>
      </c>
    </row>
    <row r="65" spans="2:21" ht="11.45" customHeight="1" x14ac:dyDescent="0.15">
      <c r="K65" s="8">
        <v>1</v>
      </c>
      <c r="L65" s="8">
        <v>67</v>
      </c>
      <c r="M65" s="540"/>
      <c r="N65" s="541"/>
      <c r="O65" s="562" t="s">
        <v>350</v>
      </c>
      <c r="P65" s="562"/>
      <c r="Q65" s="562"/>
      <c r="R65" s="563"/>
      <c r="S65" s="56"/>
      <c r="T65" s="8">
        <v>1</v>
      </c>
      <c r="U65" s="8">
        <v>67</v>
      </c>
    </row>
    <row r="66" spans="2:21" ht="11.45" customHeight="1" x14ac:dyDescent="0.15">
      <c r="K66" s="8">
        <v>1</v>
      </c>
      <c r="L66" s="8">
        <v>68</v>
      </c>
      <c r="M66" s="540"/>
      <c r="N66" s="541"/>
      <c r="O66" s="562" t="s">
        <v>594</v>
      </c>
      <c r="P66" s="562"/>
      <c r="Q66" s="562"/>
      <c r="R66" s="563"/>
      <c r="S66" s="56"/>
      <c r="T66" s="8">
        <v>1</v>
      </c>
      <c r="U66" s="8">
        <v>68</v>
      </c>
    </row>
    <row r="67" spans="2:21" ht="11.45" customHeight="1" x14ac:dyDescent="0.15">
      <c r="K67" s="8">
        <v>1</v>
      </c>
      <c r="L67" s="8">
        <v>69</v>
      </c>
      <c r="M67" s="540"/>
      <c r="N67" s="541"/>
      <c r="O67" s="562" t="s">
        <v>595</v>
      </c>
      <c r="P67" s="562"/>
      <c r="Q67" s="562"/>
      <c r="R67" s="563"/>
      <c r="S67" s="56"/>
      <c r="T67" s="8">
        <v>1</v>
      </c>
      <c r="U67" s="8">
        <v>69</v>
      </c>
    </row>
    <row r="68" spans="2:21" ht="11.45" customHeight="1" x14ac:dyDescent="0.15">
      <c r="K68" s="8">
        <v>1</v>
      </c>
      <c r="L68" s="8">
        <v>70</v>
      </c>
      <c r="M68" s="542"/>
      <c r="N68" s="543"/>
      <c r="O68" s="562" t="s">
        <v>596</v>
      </c>
      <c r="P68" s="562"/>
      <c r="Q68" s="562"/>
      <c r="R68" s="563"/>
      <c r="S68" s="56"/>
      <c r="T68" s="8">
        <v>1</v>
      </c>
      <c r="U68" s="8">
        <v>70</v>
      </c>
    </row>
    <row r="69" spans="2:21" ht="11.45" customHeight="1" x14ac:dyDescent="0.15">
      <c r="K69" s="8">
        <v>1</v>
      </c>
      <c r="L69" s="8">
        <v>71</v>
      </c>
      <c r="M69" s="561" t="s">
        <v>597</v>
      </c>
      <c r="N69" s="562"/>
      <c r="O69" s="562"/>
      <c r="P69" s="562"/>
      <c r="Q69" s="562"/>
      <c r="R69" s="563"/>
      <c r="S69" s="56"/>
      <c r="T69" s="8">
        <v>1</v>
      </c>
      <c r="U69" s="8">
        <v>71</v>
      </c>
    </row>
    <row r="70" spans="2:21" ht="11.45" customHeight="1" x14ac:dyDescent="0.15">
      <c r="K70" s="8">
        <v>1</v>
      </c>
      <c r="L70" s="8">
        <v>72</v>
      </c>
      <c r="M70" s="561" t="s">
        <v>598</v>
      </c>
      <c r="N70" s="562"/>
      <c r="O70" s="562"/>
      <c r="P70" s="562"/>
      <c r="Q70" s="562"/>
      <c r="R70" s="563"/>
      <c r="S70" s="56"/>
      <c r="T70" s="8">
        <v>1</v>
      </c>
      <c r="U70" s="8">
        <v>72</v>
      </c>
    </row>
    <row r="71" spans="2:21" ht="11.45" customHeight="1" x14ac:dyDescent="0.15">
      <c r="K71" s="8">
        <v>1</v>
      </c>
      <c r="L71" s="8">
        <v>73</v>
      </c>
      <c r="M71" s="561" t="s">
        <v>599</v>
      </c>
      <c r="N71" s="562"/>
      <c r="O71" s="562"/>
      <c r="P71" s="562"/>
      <c r="Q71" s="562"/>
      <c r="R71" s="563"/>
      <c r="S71" s="56"/>
      <c r="T71" s="8">
        <v>1</v>
      </c>
      <c r="U71" s="8">
        <v>73</v>
      </c>
    </row>
    <row r="72" spans="2:21" ht="11.45" customHeight="1" x14ac:dyDescent="0.15">
      <c r="K72" s="8">
        <v>1</v>
      </c>
      <c r="L72" s="8">
        <v>74</v>
      </c>
      <c r="M72" s="561" t="s">
        <v>600</v>
      </c>
      <c r="N72" s="562"/>
      <c r="O72" s="562"/>
      <c r="P72" s="562"/>
      <c r="Q72" s="562"/>
      <c r="R72" s="563"/>
      <c r="S72" s="56"/>
      <c r="T72" s="8">
        <v>1</v>
      </c>
      <c r="U72" s="8">
        <v>74</v>
      </c>
    </row>
    <row r="73" spans="2:21" ht="11.45" customHeight="1" x14ac:dyDescent="0.15">
      <c r="K73" s="8">
        <v>2</v>
      </c>
      <c r="L73" s="8">
        <v>2</v>
      </c>
      <c r="M73" s="564" t="s">
        <v>650</v>
      </c>
      <c r="N73" s="565"/>
      <c r="O73" s="565"/>
      <c r="P73" s="565"/>
      <c r="Q73" s="565"/>
      <c r="R73" s="566"/>
      <c r="S73" s="56"/>
      <c r="T73" s="8">
        <v>2</v>
      </c>
      <c r="U73" s="8">
        <v>2</v>
      </c>
    </row>
    <row r="74" spans="2:21" ht="11.45" customHeight="1" x14ac:dyDescent="0.15">
      <c r="K74" s="8">
        <v>2</v>
      </c>
      <c r="L74" s="8">
        <v>3</v>
      </c>
      <c r="M74" s="567" t="s">
        <v>159</v>
      </c>
      <c r="N74" s="520"/>
      <c r="O74" s="520"/>
      <c r="P74" s="520"/>
      <c r="Q74" s="520"/>
      <c r="R74" s="521"/>
      <c r="S74" s="56">
        <v>12904</v>
      </c>
      <c r="T74" s="8">
        <v>2</v>
      </c>
      <c r="U74" s="8">
        <v>3</v>
      </c>
    </row>
    <row r="75" spans="2:21" ht="11.45" customHeight="1" x14ac:dyDescent="0.15">
      <c r="K75" s="8">
        <v>2</v>
      </c>
      <c r="L75" s="8">
        <v>4</v>
      </c>
      <c r="M75" s="63"/>
      <c r="N75" s="45" t="s">
        <v>28</v>
      </c>
      <c r="O75" s="568" t="s">
        <v>117</v>
      </c>
      <c r="P75" s="568"/>
      <c r="Q75" s="568"/>
      <c r="R75" s="569"/>
      <c r="S75" s="56"/>
      <c r="T75" s="8">
        <v>2</v>
      </c>
      <c r="U75" s="8">
        <v>4</v>
      </c>
    </row>
    <row r="76" spans="2:21" ht="11.45" customHeight="1" x14ac:dyDescent="0.15">
      <c r="K76" s="8">
        <v>2</v>
      </c>
      <c r="L76" s="8">
        <v>5</v>
      </c>
      <c r="M76" s="63"/>
      <c r="N76" s="72" t="s">
        <v>29</v>
      </c>
      <c r="O76" s="520" t="s">
        <v>100</v>
      </c>
      <c r="P76" s="520"/>
      <c r="Q76" s="520"/>
      <c r="R76" s="521"/>
      <c r="S76" s="56">
        <v>12904</v>
      </c>
      <c r="T76" s="8">
        <v>2</v>
      </c>
      <c r="U76" s="8">
        <v>5</v>
      </c>
    </row>
    <row r="77" spans="2:21" ht="11.45" customHeight="1" x14ac:dyDescent="0.15">
      <c r="K77" s="8">
        <v>2</v>
      </c>
      <c r="L77" s="8">
        <v>6</v>
      </c>
      <c r="M77" s="63"/>
      <c r="N77" s="70"/>
      <c r="O77" s="46" t="s">
        <v>132</v>
      </c>
      <c r="P77" s="523" t="s">
        <v>359</v>
      </c>
      <c r="Q77" s="523"/>
      <c r="R77" s="524"/>
      <c r="S77" s="56"/>
      <c r="T77" s="8">
        <v>2</v>
      </c>
      <c r="U77" s="8">
        <v>6</v>
      </c>
    </row>
    <row r="78" spans="2:21" ht="11.45" customHeight="1" x14ac:dyDescent="0.15">
      <c r="K78" s="8">
        <v>2</v>
      </c>
      <c r="L78" s="8">
        <v>7</v>
      </c>
      <c r="M78" s="25"/>
      <c r="N78" s="71"/>
      <c r="O78" s="46" t="s">
        <v>133</v>
      </c>
      <c r="P78" s="520" t="s">
        <v>360</v>
      </c>
      <c r="Q78" s="520"/>
      <c r="R78" s="521"/>
      <c r="S78" s="56">
        <v>12904</v>
      </c>
      <c r="T78" s="8">
        <v>2</v>
      </c>
      <c r="U78" s="8">
        <v>7</v>
      </c>
    </row>
    <row r="79" spans="2:21" s="7" customFormat="1" ht="11.45" customHeight="1" x14ac:dyDescent="0.15">
      <c r="B79" s="16"/>
      <c r="C79" s="26"/>
      <c r="D79" s="26"/>
      <c r="E79" s="26"/>
      <c r="F79" s="26"/>
      <c r="G79" s="26"/>
      <c r="H79" s="26"/>
      <c r="J79" s="58"/>
      <c r="K79" s="58"/>
      <c r="L79" s="58"/>
      <c r="M79" s="428"/>
      <c r="N79" s="428"/>
      <c r="O79" s="425"/>
      <c r="P79" s="425"/>
      <c r="Q79" s="432"/>
      <c r="R79" s="432"/>
      <c r="T79" s="58"/>
      <c r="U79" s="58"/>
    </row>
    <row r="80" spans="2:21" s="7" customFormat="1" ht="11.45" customHeight="1" x14ac:dyDescent="0.15">
      <c r="B80" s="16"/>
      <c r="C80" s="26"/>
      <c r="D80" s="26"/>
      <c r="E80" s="26"/>
      <c r="F80" s="26"/>
      <c r="G80" s="26"/>
      <c r="H80" s="26"/>
      <c r="J80" s="58"/>
      <c r="K80" s="58"/>
      <c r="L80" s="58"/>
      <c r="M80" s="35" t="s">
        <v>24</v>
      </c>
      <c r="N80" s="73"/>
      <c r="O80" s="73"/>
      <c r="P80" s="73"/>
      <c r="Q80" s="73"/>
      <c r="R80" s="73"/>
      <c r="S80" s="87"/>
      <c r="T80" s="58"/>
      <c r="U80" s="58"/>
    </row>
    <row r="81" spans="1:21" ht="11.45" customHeight="1" x14ac:dyDescent="0.15">
      <c r="K81" s="8">
        <v>2</v>
      </c>
      <c r="L81" s="8">
        <v>9</v>
      </c>
      <c r="M81" s="558" t="s">
        <v>160</v>
      </c>
      <c r="N81" s="559"/>
      <c r="O81" s="560"/>
      <c r="P81" s="557" t="s">
        <v>426</v>
      </c>
      <c r="Q81" s="552"/>
      <c r="R81" s="553"/>
      <c r="S81" s="54">
        <v>45024</v>
      </c>
      <c r="T81" s="8">
        <v>2</v>
      </c>
      <c r="U81" s="8">
        <v>9</v>
      </c>
    </row>
    <row r="82" spans="1:21" ht="11.45" customHeight="1" x14ac:dyDescent="0.15">
      <c r="K82" s="58">
        <v>2</v>
      </c>
      <c r="L82" s="8">
        <v>10</v>
      </c>
      <c r="M82" s="556" t="s">
        <v>347</v>
      </c>
      <c r="N82" s="554"/>
      <c r="O82" s="555"/>
      <c r="P82" s="557" t="s">
        <v>150</v>
      </c>
      <c r="Q82" s="552"/>
      <c r="R82" s="553"/>
      <c r="S82" s="54">
        <v>51917</v>
      </c>
      <c r="T82" s="58">
        <v>2</v>
      </c>
      <c r="U82" s="8">
        <v>10</v>
      </c>
    </row>
    <row r="83" spans="1:21" ht="11.45" customHeight="1" x14ac:dyDescent="0.15">
      <c r="K83" s="58">
        <v>2</v>
      </c>
      <c r="L83" s="8">
        <v>11</v>
      </c>
      <c r="M83" s="558" t="s">
        <v>160</v>
      </c>
      <c r="N83" s="559"/>
      <c r="O83" s="560"/>
      <c r="P83" s="557" t="s">
        <v>426</v>
      </c>
      <c r="Q83" s="552"/>
      <c r="R83" s="553"/>
      <c r="S83" s="54">
        <v>49328</v>
      </c>
      <c r="T83" s="58">
        <v>2</v>
      </c>
      <c r="U83" s="8">
        <v>11</v>
      </c>
    </row>
    <row r="84" spans="1:21" ht="11.45" customHeight="1" x14ac:dyDescent="0.15">
      <c r="K84" s="8">
        <v>2</v>
      </c>
      <c r="L84" s="8">
        <v>12</v>
      </c>
      <c r="M84" s="556" t="s">
        <v>427</v>
      </c>
      <c r="N84" s="554"/>
      <c r="O84" s="555"/>
      <c r="P84" s="557" t="s">
        <v>150</v>
      </c>
      <c r="Q84" s="552"/>
      <c r="R84" s="553"/>
      <c r="S84" s="54">
        <v>52236</v>
      </c>
      <c r="T84" s="8">
        <v>2</v>
      </c>
      <c r="U84" s="8">
        <v>12</v>
      </c>
    </row>
    <row r="85" spans="1:21" ht="11.45" customHeight="1" x14ac:dyDescent="0.15">
      <c r="K85" s="8">
        <v>2</v>
      </c>
      <c r="L85" s="8">
        <v>13</v>
      </c>
      <c r="M85" s="558" t="s">
        <v>161</v>
      </c>
      <c r="N85" s="559"/>
      <c r="O85" s="560"/>
      <c r="P85" s="557" t="s">
        <v>174</v>
      </c>
      <c r="Q85" s="552"/>
      <c r="R85" s="553"/>
      <c r="S85" s="54">
        <v>3964</v>
      </c>
      <c r="T85" s="8">
        <v>2</v>
      </c>
      <c r="U85" s="8">
        <v>13</v>
      </c>
    </row>
    <row r="86" spans="1:21" ht="11.45" customHeight="1" x14ac:dyDescent="0.15">
      <c r="K86" s="8">
        <v>2</v>
      </c>
      <c r="L86" s="8">
        <v>14</v>
      </c>
      <c r="M86" s="556" t="s">
        <v>162</v>
      </c>
      <c r="N86" s="554"/>
      <c r="O86" s="555"/>
      <c r="P86" s="557" t="s">
        <v>58</v>
      </c>
      <c r="Q86" s="552"/>
      <c r="R86" s="553"/>
      <c r="S86" s="54">
        <v>0</v>
      </c>
      <c r="T86" s="8">
        <v>2</v>
      </c>
      <c r="U86" s="8">
        <v>14</v>
      </c>
    </row>
    <row r="87" spans="1:21" ht="11.45" customHeight="1" x14ac:dyDescent="0.15">
      <c r="M87" s="67"/>
      <c r="N87" s="67"/>
      <c r="O87" s="67"/>
      <c r="P87" s="67"/>
      <c r="Q87" s="67"/>
      <c r="R87" s="67"/>
      <c r="T87" s="8"/>
      <c r="U87" s="8"/>
    </row>
    <row r="88" spans="1:21" s="8" customFormat="1" ht="11.45" customHeight="1" x14ac:dyDescent="0.15">
      <c r="A88" s="7"/>
      <c r="D88" s="36"/>
      <c r="E88" s="42"/>
      <c r="F88" s="42"/>
      <c r="G88" s="42"/>
      <c r="H88" s="42"/>
      <c r="I88" s="42"/>
      <c r="J88" s="59"/>
      <c r="K88" s="60"/>
      <c r="L88" s="61"/>
      <c r="M88" s="8" t="s">
        <v>570</v>
      </c>
      <c r="T88" s="60"/>
      <c r="U88" s="61"/>
    </row>
    <row r="89" spans="1:21" s="8" customFormat="1" ht="11.45" customHeight="1" x14ac:dyDescent="0.15">
      <c r="A89" s="7"/>
      <c r="D89" s="36"/>
      <c r="E89" s="42"/>
      <c r="F89" s="42"/>
      <c r="G89" s="42"/>
      <c r="H89" s="42"/>
      <c r="I89" s="42"/>
      <c r="J89" s="59"/>
      <c r="K89" s="60">
        <v>2</v>
      </c>
      <c r="L89" s="62">
        <v>15</v>
      </c>
      <c r="M89" s="24" t="s">
        <v>28</v>
      </c>
      <c r="N89" s="552" t="s">
        <v>567</v>
      </c>
      <c r="O89" s="552"/>
      <c r="P89" s="552"/>
      <c r="Q89" s="552"/>
      <c r="R89" s="553"/>
      <c r="S89" s="54">
        <v>-32420</v>
      </c>
      <c r="T89" s="60">
        <v>2</v>
      </c>
      <c r="U89" s="62">
        <v>15</v>
      </c>
    </row>
    <row r="90" spans="1:21" s="8" customFormat="1" ht="11.45" customHeight="1" x14ac:dyDescent="0.15">
      <c r="A90" s="7"/>
      <c r="D90" s="36"/>
      <c r="E90" s="42"/>
      <c r="F90" s="42"/>
      <c r="G90" s="42"/>
      <c r="H90" s="42"/>
      <c r="I90" s="42"/>
      <c r="J90" s="59"/>
      <c r="K90" s="60">
        <v>2</v>
      </c>
      <c r="L90" s="62">
        <v>16</v>
      </c>
      <c r="M90" s="24" t="s">
        <v>29</v>
      </c>
      <c r="N90" s="554" t="s">
        <v>282</v>
      </c>
      <c r="O90" s="554"/>
      <c r="P90" s="554"/>
      <c r="Q90" s="554"/>
      <c r="R90" s="555"/>
      <c r="S90" s="54">
        <v>-31529</v>
      </c>
      <c r="T90" s="60">
        <v>2</v>
      </c>
      <c r="U90" s="62">
        <v>16</v>
      </c>
    </row>
    <row r="91" spans="1:21" s="8" customFormat="1" ht="11.45" customHeight="1" x14ac:dyDescent="0.15">
      <c r="A91" s="7"/>
      <c r="D91" s="36"/>
      <c r="E91" s="42"/>
      <c r="F91" s="42"/>
      <c r="G91" s="42"/>
      <c r="H91" s="42"/>
      <c r="I91" s="42"/>
      <c r="J91" s="59"/>
      <c r="K91" s="60">
        <v>2</v>
      </c>
      <c r="L91" s="62">
        <v>17</v>
      </c>
      <c r="M91" s="24" t="s">
        <v>169</v>
      </c>
      <c r="N91" s="554" t="s">
        <v>569</v>
      </c>
      <c r="O91" s="554"/>
      <c r="P91" s="554"/>
      <c r="Q91" s="554"/>
      <c r="R91" s="555"/>
      <c r="S91" s="54">
        <v>39300</v>
      </c>
      <c r="T91" s="60">
        <v>2</v>
      </c>
      <c r="U91" s="62">
        <v>17</v>
      </c>
    </row>
    <row r="92" spans="1:21" s="8" customFormat="1" ht="11.45" customHeight="1" x14ac:dyDescent="0.15">
      <c r="A92" s="7"/>
      <c r="D92" s="36"/>
      <c r="E92" s="42"/>
      <c r="F92" s="42"/>
      <c r="G92" s="42"/>
      <c r="H92" s="42"/>
      <c r="I92" s="42"/>
      <c r="J92" s="59"/>
      <c r="K92" s="60">
        <v>2</v>
      </c>
      <c r="L92" s="62">
        <v>18</v>
      </c>
      <c r="M92" s="24" t="s">
        <v>381</v>
      </c>
      <c r="N92" s="554" t="s">
        <v>173</v>
      </c>
      <c r="O92" s="554"/>
      <c r="P92" s="554"/>
      <c r="Q92" s="554"/>
      <c r="R92" s="555"/>
      <c r="S92" s="54">
        <v>0</v>
      </c>
      <c r="T92" s="60">
        <v>2</v>
      </c>
      <c r="U92" s="62">
        <v>18</v>
      </c>
    </row>
    <row r="93" spans="1:21" s="8" customFormat="1" ht="11.45" customHeight="1" x14ac:dyDescent="0.15">
      <c r="A93" s="7"/>
      <c r="D93" s="36"/>
      <c r="E93" s="42"/>
      <c r="F93" s="42"/>
      <c r="G93" s="42"/>
      <c r="H93" s="42"/>
      <c r="I93" s="42"/>
      <c r="J93" s="59"/>
      <c r="K93" s="60">
        <v>2</v>
      </c>
      <c r="L93" s="62">
        <v>19</v>
      </c>
      <c r="M93" s="24" t="s">
        <v>164</v>
      </c>
      <c r="N93" s="554" t="s">
        <v>306</v>
      </c>
      <c r="O93" s="554"/>
      <c r="P93" s="554"/>
      <c r="Q93" s="554"/>
      <c r="R93" s="555"/>
      <c r="S93" s="54">
        <v>-24649</v>
      </c>
      <c r="T93" s="60">
        <v>2</v>
      </c>
      <c r="U93" s="62">
        <v>19</v>
      </c>
    </row>
    <row r="94" spans="1:21" s="8" customFormat="1" ht="11.45" customHeight="1" x14ac:dyDescent="0.15">
      <c r="A94" s="7"/>
      <c r="D94" s="36"/>
      <c r="E94" s="42"/>
      <c r="F94" s="42"/>
      <c r="G94" s="42"/>
      <c r="H94" s="42"/>
      <c r="I94" s="42"/>
      <c r="J94" s="59"/>
      <c r="K94" s="60">
        <v>2</v>
      </c>
      <c r="L94" s="62">
        <v>20</v>
      </c>
      <c r="M94" s="24" t="s">
        <v>428</v>
      </c>
      <c r="N94" s="554" t="s">
        <v>624</v>
      </c>
      <c r="O94" s="554"/>
      <c r="P94" s="554"/>
      <c r="Q94" s="554"/>
      <c r="R94" s="555"/>
      <c r="S94" s="54">
        <v>87336</v>
      </c>
      <c r="T94" s="60">
        <v>2</v>
      </c>
      <c r="U94" s="62">
        <v>20</v>
      </c>
    </row>
    <row r="95" spans="1:21" ht="11.45" customHeight="1" x14ac:dyDescent="0.15">
      <c r="K95" s="60">
        <v>2</v>
      </c>
      <c r="L95" s="62">
        <v>21</v>
      </c>
      <c r="M95" s="424" t="s">
        <v>431</v>
      </c>
      <c r="N95" s="554" t="s">
        <v>634</v>
      </c>
      <c r="O95" s="554"/>
      <c r="P95" s="554"/>
      <c r="Q95" s="554"/>
      <c r="R95" s="555"/>
      <c r="S95" s="54">
        <v>62687</v>
      </c>
      <c r="T95" s="60">
        <v>2</v>
      </c>
      <c r="U95" s="62">
        <v>21</v>
      </c>
    </row>
    <row r="96" spans="1:21" s="7" customFormat="1" ht="11.45" customHeight="1" x14ac:dyDescent="0.15">
      <c r="B96" s="16"/>
      <c r="C96" s="26"/>
      <c r="D96" s="26"/>
      <c r="E96" s="26"/>
      <c r="F96" s="26"/>
      <c r="G96" s="26"/>
      <c r="H96" s="26"/>
      <c r="J96" s="58"/>
      <c r="K96" s="58"/>
      <c r="L96" s="58"/>
      <c r="M96" s="31"/>
      <c r="N96" s="31"/>
      <c r="O96" s="31"/>
      <c r="P96" s="31"/>
      <c r="Q96" s="31"/>
      <c r="R96" s="31"/>
      <c r="T96" s="58"/>
      <c r="U96" s="58"/>
    </row>
    <row r="97" spans="2:21" s="7" customFormat="1" ht="11.45" customHeight="1" x14ac:dyDescent="0.15">
      <c r="B97" s="16"/>
      <c r="C97" s="26"/>
      <c r="D97" s="26"/>
      <c r="E97" s="26"/>
      <c r="F97" s="26"/>
      <c r="G97" s="26"/>
      <c r="H97" s="26"/>
      <c r="J97" s="58"/>
      <c r="K97" s="60">
        <v>2</v>
      </c>
      <c r="L97" s="62">
        <v>22</v>
      </c>
      <c r="M97" s="546" t="s">
        <v>241</v>
      </c>
      <c r="N97" s="547"/>
      <c r="O97" s="530" t="s">
        <v>601</v>
      </c>
      <c r="P97" s="530"/>
      <c r="Q97" s="530"/>
      <c r="R97" s="530"/>
      <c r="S97" s="54">
        <v>0</v>
      </c>
      <c r="T97" s="60">
        <v>2</v>
      </c>
      <c r="U97" s="62">
        <v>22</v>
      </c>
    </row>
    <row r="98" spans="2:21" s="7" customFormat="1" ht="11.45" customHeight="1" x14ac:dyDescent="0.15">
      <c r="B98" s="16"/>
      <c r="C98" s="26"/>
      <c r="D98" s="26"/>
      <c r="E98" s="26"/>
      <c r="F98" s="26"/>
      <c r="G98" s="26"/>
      <c r="H98" s="26"/>
      <c r="J98" s="58"/>
      <c r="K98" s="60">
        <v>2</v>
      </c>
      <c r="L98" s="62">
        <v>23</v>
      </c>
      <c r="M98" s="548"/>
      <c r="N98" s="549"/>
      <c r="O98" s="530" t="s">
        <v>373</v>
      </c>
      <c r="P98" s="530"/>
      <c r="Q98" s="530"/>
      <c r="R98" s="530"/>
      <c r="S98" s="54">
        <v>0</v>
      </c>
      <c r="T98" s="60">
        <v>2</v>
      </c>
      <c r="U98" s="62">
        <v>23</v>
      </c>
    </row>
    <row r="99" spans="2:21" s="7" customFormat="1" ht="11.45" customHeight="1" x14ac:dyDescent="0.15">
      <c r="B99" s="16"/>
      <c r="C99" s="26"/>
      <c r="D99" s="26"/>
      <c r="E99" s="26"/>
      <c r="F99" s="26"/>
      <c r="G99" s="26"/>
      <c r="H99" s="26"/>
      <c r="J99" s="58"/>
      <c r="K99" s="60">
        <v>2</v>
      </c>
      <c r="L99" s="62">
        <v>24</v>
      </c>
      <c r="M99" s="548"/>
      <c r="N99" s="549"/>
      <c r="O99" s="530" t="s">
        <v>602</v>
      </c>
      <c r="P99" s="530"/>
      <c r="Q99" s="530"/>
      <c r="R99" s="530"/>
      <c r="S99" s="54">
        <v>152</v>
      </c>
      <c r="T99" s="60">
        <v>2</v>
      </c>
      <c r="U99" s="62">
        <v>24</v>
      </c>
    </row>
    <row r="100" spans="2:21" s="7" customFormat="1" ht="11.45" customHeight="1" x14ac:dyDescent="0.15">
      <c r="B100" s="16"/>
      <c r="C100" s="26"/>
      <c r="D100" s="26"/>
      <c r="E100" s="26"/>
      <c r="F100" s="26"/>
      <c r="G100" s="26"/>
      <c r="H100" s="26"/>
      <c r="J100" s="58"/>
      <c r="K100" s="60">
        <v>2</v>
      </c>
      <c r="L100" s="62">
        <v>25</v>
      </c>
      <c r="M100" s="548"/>
      <c r="N100" s="549"/>
      <c r="O100" s="530" t="s">
        <v>603</v>
      </c>
      <c r="P100" s="530"/>
      <c r="Q100" s="530"/>
      <c r="R100" s="530"/>
      <c r="S100" s="54">
        <v>305</v>
      </c>
      <c r="T100" s="60">
        <v>2</v>
      </c>
      <c r="U100" s="62">
        <v>25</v>
      </c>
    </row>
    <row r="101" spans="2:21" s="7" customFormat="1" ht="11.45" customHeight="1" x14ac:dyDescent="0.15">
      <c r="B101" s="16"/>
      <c r="C101" s="26"/>
      <c r="D101" s="26"/>
      <c r="E101" s="26"/>
      <c r="F101" s="26"/>
      <c r="G101" s="26"/>
      <c r="H101" s="26"/>
      <c r="J101" s="58"/>
      <c r="K101" s="60">
        <v>2</v>
      </c>
      <c r="L101" s="62">
        <v>26</v>
      </c>
      <c r="M101" s="548"/>
      <c r="N101" s="549"/>
      <c r="O101" s="530" t="s">
        <v>604</v>
      </c>
      <c r="P101" s="530"/>
      <c r="Q101" s="530"/>
      <c r="R101" s="530"/>
      <c r="S101" s="54">
        <v>0</v>
      </c>
      <c r="T101" s="60">
        <v>2</v>
      </c>
      <c r="U101" s="62">
        <v>26</v>
      </c>
    </row>
    <row r="102" spans="2:21" s="7" customFormat="1" ht="11.45" customHeight="1" x14ac:dyDescent="0.15">
      <c r="B102" s="16"/>
      <c r="C102" s="26"/>
      <c r="D102" s="26"/>
      <c r="E102" s="26"/>
      <c r="F102" s="26"/>
      <c r="G102" s="26"/>
      <c r="H102" s="26"/>
      <c r="J102" s="58"/>
      <c r="K102" s="60">
        <v>2</v>
      </c>
      <c r="L102" s="62">
        <v>27</v>
      </c>
      <c r="M102" s="548"/>
      <c r="N102" s="549"/>
      <c r="O102" s="530" t="s">
        <v>605</v>
      </c>
      <c r="P102" s="530"/>
      <c r="Q102" s="530"/>
      <c r="R102" s="530"/>
      <c r="S102" s="54">
        <v>50</v>
      </c>
      <c r="T102" s="60">
        <v>2</v>
      </c>
      <c r="U102" s="62">
        <v>27</v>
      </c>
    </row>
    <row r="103" spans="2:21" s="7" customFormat="1" ht="11.45" customHeight="1" x14ac:dyDescent="0.15">
      <c r="B103" s="16"/>
      <c r="C103" s="26"/>
      <c r="D103" s="26"/>
      <c r="E103" s="26"/>
      <c r="F103" s="26"/>
      <c r="G103" s="26"/>
      <c r="H103" s="26"/>
      <c r="J103" s="58"/>
      <c r="K103" s="60">
        <v>2</v>
      </c>
      <c r="L103" s="62">
        <v>28</v>
      </c>
      <c r="M103" s="550"/>
      <c r="N103" s="551"/>
      <c r="O103" s="530" t="s">
        <v>462</v>
      </c>
      <c r="P103" s="530"/>
      <c r="Q103" s="530"/>
      <c r="R103" s="530"/>
      <c r="S103" s="54">
        <v>2321</v>
      </c>
      <c r="T103" s="60">
        <v>2</v>
      </c>
      <c r="U103" s="62">
        <v>28</v>
      </c>
    </row>
    <row r="104" spans="2:21" s="7" customFormat="1" ht="11.45" customHeight="1" x14ac:dyDescent="0.15">
      <c r="B104" s="16"/>
      <c r="C104" s="26"/>
      <c r="D104" s="26"/>
      <c r="E104" s="26"/>
      <c r="F104" s="26"/>
      <c r="G104" s="26"/>
      <c r="H104" s="26"/>
      <c r="J104" s="58"/>
      <c r="K104" s="58"/>
      <c r="L104" s="58"/>
      <c r="M104" s="31"/>
      <c r="N104" s="31"/>
      <c r="O104" s="31"/>
      <c r="P104" s="31"/>
      <c r="Q104" s="31"/>
      <c r="R104" s="31"/>
      <c r="T104" s="58"/>
      <c r="U104" s="58"/>
    </row>
    <row r="105" spans="2:21" ht="11.45" customHeight="1" x14ac:dyDescent="0.15">
      <c r="L105" s="8">
        <v>101</v>
      </c>
      <c r="M105" s="544" t="s">
        <v>135</v>
      </c>
      <c r="N105" s="74" t="s">
        <v>28</v>
      </c>
      <c r="O105" s="531" t="s">
        <v>33</v>
      </c>
      <c r="P105" s="531"/>
      <c r="Q105" s="531"/>
      <c r="R105" s="428" t="s">
        <v>41</v>
      </c>
      <c r="S105" s="88">
        <f>S8/S26*100</f>
        <v>91.27473240350308</v>
      </c>
      <c r="T105" s="8"/>
      <c r="U105" s="8">
        <v>101</v>
      </c>
    </row>
    <row r="106" spans="2:21" ht="11.45" customHeight="1" x14ac:dyDescent="0.15">
      <c r="L106" s="8">
        <v>102</v>
      </c>
      <c r="M106" s="510"/>
      <c r="N106" s="74" t="s">
        <v>29</v>
      </c>
      <c r="O106" s="532" t="s">
        <v>121</v>
      </c>
      <c r="P106" s="532"/>
      <c r="Q106" s="532"/>
      <c r="R106" s="81" t="s">
        <v>41</v>
      </c>
      <c r="S106" s="89">
        <f>(S8-S43)/(S26-S47)*100</f>
        <v>91.27473240350308</v>
      </c>
      <c r="T106" s="8"/>
      <c r="U106" s="8">
        <v>102</v>
      </c>
    </row>
    <row r="107" spans="2:21" ht="11.45" customHeight="1" x14ac:dyDescent="0.15">
      <c r="K107" s="58"/>
      <c r="L107" s="8">
        <v>103</v>
      </c>
      <c r="M107" s="545"/>
      <c r="N107" s="74" t="s">
        <v>169</v>
      </c>
      <c r="O107" s="533" t="s">
        <v>110</v>
      </c>
      <c r="P107" s="533"/>
      <c r="Q107" s="533"/>
      <c r="R107" s="82" t="s">
        <v>41</v>
      </c>
      <c r="S107" s="90">
        <f>ROUND((S9-S11)/(S27-S31)*100,1)</f>
        <v>60.3</v>
      </c>
      <c r="T107" s="58"/>
      <c r="U107" s="8">
        <v>103</v>
      </c>
    </row>
    <row r="108" spans="2:21" ht="11.1" customHeight="1" x14ac:dyDescent="0.15">
      <c r="L108" s="6"/>
    </row>
    <row r="109" spans="2:21" ht="11.1" customHeight="1" x14ac:dyDescent="0.15">
      <c r="L109" s="6"/>
    </row>
    <row r="110" spans="2:21" ht="11.1" customHeight="1" x14ac:dyDescent="0.15">
      <c r="L110" s="6"/>
    </row>
    <row r="111" spans="2:21" ht="11.1" customHeight="1" x14ac:dyDescent="0.15">
      <c r="L111" s="6"/>
    </row>
  </sheetData>
  <mergeCells count="168">
    <mergeCell ref="D1:H1"/>
    <mergeCell ref="N8:Q8"/>
    <mergeCell ref="O9:Q9"/>
    <mergeCell ref="G10:H10"/>
    <mergeCell ref="P10:Q10"/>
    <mergeCell ref="G11:H11"/>
    <mergeCell ref="P11:Q11"/>
    <mergeCell ref="G14:H14"/>
    <mergeCell ref="P14:Q14"/>
    <mergeCell ref="P12:Q12"/>
    <mergeCell ref="P13:Q13"/>
    <mergeCell ref="G15:H15"/>
    <mergeCell ref="D16:E16"/>
    <mergeCell ref="G16:H16"/>
    <mergeCell ref="G17:H17"/>
    <mergeCell ref="O17:Q17"/>
    <mergeCell ref="G18:H18"/>
    <mergeCell ref="P18:Q18"/>
    <mergeCell ref="G19:H19"/>
    <mergeCell ref="P19:Q19"/>
    <mergeCell ref="G20:H20"/>
    <mergeCell ref="P20:Q20"/>
    <mergeCell ref="G21:H21"/>
    <mergeCell ref="P21:Q21"/>
    <mergeCell ref="D22:H22"/>
    <mergeCell ref="P22:Q22"/>
    <mergeCell ref="D23:H23"/>
    <mergeCell ref="P23:Q23"/>
    <mergeCell ref="F24:H24"/>
    <mergeCell ref="P24:Q24"/>
    <mergeCell ref="F25:H25"/>
    <mergeCell ref="P25:Q25"/>
    <mergeCell ref="F26:H26"/>
    <mergeCell ref="N26:Q26"/>
    <mergeCell ref="F27:H27"/>
    <mergeCell ref="O27:Q27"/>
    <mergeCell ref="D28:G28"/>
    <mergeCell ref="P28:Q28"/>
    <mergeCell ref="D29:G29"/>
    <mergeCell ref="E30:G30"/>
    <mergeCell ref="C31:D31"/>
    <mergeCell ref="E31:G31"/>
    <mergeCell ref="P31:Q31"/>
    <mergeCell ref="C32:D32"/>
    <mergeCell ref="E32:G32"/>
    <mergeCell ref="P32:Q32"/>
    <mergeCell ref="F33:H33"/>
    <mergeCell ref="P33:Q33"/>
    <mergeCell ref="F34:H34"/>
    <mergeCell ref="P34:Q34"/>
    <mergeCell ref="F35:H35"/>
    <mergeCell ref="O35:Q35"/>
    <mergeCell ref="D36:E36"/>
    <mergeCell ref="F36:H36"/>
    <mergeCell ref="P36:Q36"/>
    <mergeCell ref="D37:E37"/>
    <mergeCell ref="F37:H37"/>
    <mergeCell ref="P37:Q37"/>
    <mergeCell ref="F38:H38"/>
    <mergeCell ref="P38:Q38"/>
    <mergeCell ref="F39:H39"/>
    <mergeCell ref="P39:Q39"/>
    <mergeCell ref="F40:H40"/>
    <mergeCell ref="P40:Q40"/>
    <mergeCell ref="F41:H41"/>
    <mergeCell ref="N41:O41"/>
    <mergeCell ref="F42:H42"/>
    <mergeCell ref="N42:O42"/>
    <mergeCell ref="F43:H43"/>
    <mergeCell ref="N43:Q43"/>
    <mergeCell ref="F44:H44"/>
    <mergeCell ref="O44:Q44"/>
    <mergeCell ref="E45:H45"/>
    <mergeCell ref="O45:Q45"/>
    <mergeCell ref="E46:H46"/>
    <mergeCell ref="O46:Q46"/>
    <mergeCell ref="C47:D47"/>
    <mergeCell ref="E47:H47"/>
    <mergeCell ref="N47:Q47"/>
    <mergeCell ref="N54:Q54"/>
    <mergeCell ref="E55:H55"/>
    <mergeCell ref="N55:Q55"/>
    <mergeCell ref="D56:H56"/>
    <mergeCell ref="N56:Q56"/>
    <mergeCell ref="E48:H48"/>
    <mergeCell ref="O48:Q48"/>
    <mergeCell ref="G49:H49"/>
    <mergeCell ref="O49:Q49"/>
    <mergeCell ref="C50:E50"/>
    <mergeCell ref="G50:H50"/>
    <mergeCell ref="N50:O50"/>
    <mergeCell ref="G51:H51"/>
    <mergeCell ref="N51:O51"/>
    <mergeCell ref="M62:R62"/>
    <mergeCell ref="O63:R63"/>
    <mergeCell ref="O64:R64"/>
    <mergeCell ref="O65:R65"/>
    <mergeCell ref="O66:R66"/>
    <mergeCell ref="O67:R67"/>
    <mergeCell ref="O68:R68"/>
    <mergeCell ref="M69:R69"/>
    <mergeCell ref="M70:R70"/>
    <mergeCell ref="M83:O83"/>
    <mergeCell ref="P83:R83"/>
    <mergeCell ref="M84:O84"/>
    <mergeCell ref="P84:R84"/>
    <mergeCell ref="M85:O85"/>
    <mergeCell ref="P85:R85"/>
    <mergeCell ref="M86:O86"/>
    <mergeCell ref="P86:R86"/>
    <mergeCell ref="M71:R71"/>
    <mergeCell ref="M72:R72"/>
    <mergeCell ref="M73:R73"/>
    <mergeCell ref="M74:R74"/>
    <mergeCell ref="O75:R75"/>
    <mergeCell ref="O76:R76"/>
    <mergeCell ref="P77:R77"/>
    <mergeCell ref="P78:R78"/>
    <mergeCell ref="M81:O81"/>
    <mergeCell ref="P81:R81"/>
    <mergeCell ref="O99:R99"/>
    <mergeCell ref="O100:R100"/>
    <mergeCell ref="O101:R101"/>
    <mergeCell ref="O102:R102"/>
    <mergeCell ref="O103:R103"/>
    <mergeCell ref="O105:Q105"/>
    <mergeCell ref="O106:Q106"/>
    <mergeCell ref="O107:Q107"/>
    <mergeCell ref="H8:H9"/>
    <mergeCell ref="I8:I9"/>
    <mergeCell ref="M63:N68"/>
    <mergeCell ref="M105:M107"/>
    <mergeCell ref="M97:N103"/>
    <mergeCell ref="N89:R89"/>
    <mergeCell ref="N90:R90"/>
    <mergeCell ref="N91:R91"/>
    <mergeCell ref="N92:R92"/>
    <mergeCell ref="N93:R93"/>
    <mergeCell ref="N94:R94"/>
    <mergeCell ref="N95:R95"/>
    <mergeCell ref="O97:R97"/>
    <mergeCell ref="O98:R98"/>
    <mergeCell ref="M82:O82"/>
    <mergeCell ref="P82:R82"/>
    <mergeCell ref="C24:C25"/>
    <mergeCell ref="D24:E25"/>
    <mergeCell ref="C26:C27"/>
    <mergeCell ref="D26:E27"/>
    <mergeCell ref="C40:C44"/>
    <mergeCell ref="Q50:Q51"/>
    <mergeCell ref="C53:C55"/>
    <mergeCell ref="C56:C58"/>
    <mergeCell ref="C59:C61"/>
    <mergeCell ref="D57:H57"/>
    <mergeCell ref="N57:Q57"/>
    <mergeCell ref="D58:H58"/>
    <mergeCell ref="M58:R58"/>
    <mergeCell ref="D59:H59"/>
    <mergeCell ref="M59:R59"/>
    <mergeCell ref="D60:H60"/>
    <mergeCell ref="M60:R60"/>
    <mergeCell ref="D61:H61"/>
    <mergeCell ref="M61:R61"/>
    <mergeCell ref="E52:H52"/>
    <mergeCell ref="N52:Q52"/>
    <mergeCell ref="E53:H53"/>
    <mergeCell ref="N53:Q53"/>
    <mergeCell ref="E54:H54"/>
  </mergeCells>
  <phoneticPr fontId="3"/>
  <pageMargins left="0.78740157480314965" right="0.78740157480314965" top="0.78740157480314965" bottom="0.39370078740157483" header="0.19685039370078741" footer="0.19685039370078741"/>
  <pageSetup paperSize="9"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S87"/>
  <sheetViews>
    <sheetView showZeros="0" view="pageBreakPreview" zoomScaleSheetLayoutView="100" workbookViewId="0"/>
  </sheetViews>
  <sheetFormatPr defaultColWidth="10.75" defaultRowHeight="11.1" customHeight="1" x14ac:dyDescent="0.15"/>
  <cols>
    <col min="1" max="1" width="2.875" style="16" customWidth="1"/>
    <col min="2" max="2" width="2.875" style="8" customWidth="1"/>
    <col min="3" max="4" width="4.125" style="26" customWidth="1"/>
    <col min="5" max="5" width="3.375" style="26" customWidth="1"/>
    <col min="6" max="6" width="8.625" style="26" customWidth="1"/>
    <col min="7" max="7" width="4.625" style="26" customWidth="1"/>
    <col min="8" max="8" width="10.625" style="6" customWidth="1"/>
    <col min="9" max="9" width="5.625" style="8" customWidth="1"/>
    <col min="10" max="10" width="2.875" style="8" customWidth="1"/>
    <col min="11" max="11" width="3.625" style="8" customWidth="1"/>
    <col min="12" max="14" width="4.125" style="26" customWidth="1"/>
    <col min="15" max="15" width="11.125" style="26" customWidth="1"/>
    <col min="16" max="16" width="6.75" style="26" customWidth="1"/>
    <col min="17" max="17" width="10.625" style="6" customWidth="1"/>
    <col min="18" max="18" width="2.875" style="92" customWidth="1"/>
    <col min="19" max="19" width="3.625" style="92" customWidth="1"/>
    <col min="20" max="16384" width="10.75" style="92"/>
  </cols>
  <sheetData>
    <row r="1" spans="1:19" s="5" customFormat="1" ht="14.1" customHeight="1" x14ac:dyDescent="0.15">
      <c r="A1" s="13"/>
      <c r="B1" s="93"/>
      <c r="C1" s="97" t="s">
        <v>116</v>
      </c>
      <c r="D1" s="703" t="s">
        <v>445</v>
      </c>
      <c r="E1" s="704"/>
      <c r="F1" s="704"/>
      <c r="G1" s="705"/>
      <c r="L1" s="28"/>
      <c r="M1" s="69"/>
      <c r="N1" s="69"/>
      <c r="O1" s="69"/>
      <c r="P1" s="69"/>
      <c r="Q1" s="407"/>
    </row>
    <row r="2" spans="1:19" s="5" customFormat="1" ht="9.9499999999999993" customHeight="1" x14ac:dyDescent="0.15">
      <c r="A2" s="13"/>
      <c r="C2" s="28"/>
      <c r="D2" s="103"/>
      <c r="E2" s="103"/>
      <c r="F2" s="106"/>
      <c r="G2" s="13"/>
      <c r="L2" s="28"/>
      <c r="M2" s="69"/>
      <c r="N2" s="69"/>
      <c r="O2" s="69"/>
      <c r="P2" s="69"/>
      <c r="Q2" s="28"/>
    </row>
    <row r="3" spans="1:19" s="5" customFormat="1" ht="14.1" customHeight="1" x14ac:dyDescent="0.15">
      <c r="A3" s="13"/>
      <c r="B3" s="5" t="s">
        <v>363</v>
      </c>
      <c r="C3" s="28"/>
      <c r="D3" s="103"/>
      <c r="E3" s="103"/>
      <c r="F3" s="106"/>
      <c r="G3" s="13"/>
      <c r="L3" s="28"/>
      <c r="M3" s="69"/>
      <c r="N3" s="69"/>
      <c r="O3" s="69"/>
      <c r="P3" s="69"/>
      <c r="Q3" s="28"/>
    </row>
    <row r="4" spans="1:19" s="5" customFormat="1" ht="9.9499999999999993" customHeight="1" x14ac:dyDescent="0.15">
      <c r="A4" s="13"/>
      <c r="B4" s="94"/>
      <c r="C4" s="13"/>
      <c r="D4" s="13"/>
      <c r="E4" s="13"/>
      <c r="F4" s="13"/>
      <c r="G4" s="13"/>
      <c r="L4" s="28"/>
      <c r="M4" s="69"/>
      <c r="N4" s="69"/>
      <c r="O4" s="69"/>
      <c r="P4" s="69"/>
      <c r="Q4" s="28"/>
    </row>
    <row r="5" spans="1:19" s="5" customFormat="1" ht="14.1" customHeight="1" x14ac:dyDescent="0.15">
      <c r="A5" s="13"/>
      <c r="B5" s="13"/>
      <c r="C5" s="13" t="s">
        <v>294</v>
      </c>
      <c r="D5" s="13"/>
      <c r="E5" s="13"/>
      <c r="F5" s="13"/>
      <c r="G5" s="13"/>
      <c r="L5" s="28"/>
      <c r="M5" s="69"/>
      <c r="N5" s="69"/>
      <c r="O5" s="69"/>
      <c r="P5" s="69"/>
      <c r="Q5" s="28"/>
    </row>
    <row r="6" spans="1:19" s="5" customFormat="1" ht="9.9499999999999993" customHeight="1" x14ac:dyDescent="0.15">
      <c r="A6" s="13"/>
      <c r="B6" s="95"/>
      <c r="C6" s="13"/>
      <c r="D6" s="13"/>
      <c r="E6" s="13"/>
      <c r="F6" s="13"/>
      <c r="G6" s="13"/>
      <c r="H6" s="47"/>
      <c r="L6" s="20"/>
      <c r="M6" s="69"/>
      <c r="N6" s="69"/>
      <c r="O6" s="69"/>
      <c r="P6" s="69"/>
      <c r="Q6" s="28"/>
    </row>
    <row r="7" spans="1:19" ht="20.100000000000001" customHeight="1" x14ac:dyDescent="0.15">
      <c r="A7" s="14" t="s">
        <v>443</v>
      </c>
      <c r="B7" s="9" t="s">
        <v>444</v>
      </c>
      <c r="C7" s="98" t="s">
        <v>498</v>
      </c>
      <c r="D7" s="29"/>
      <c r="E7" s="29"/>
      <c r="F7" s="29"/>
      <c r="G7" s="107" t="s">
        <v>500</v>
      </c>
      <c r="H7" s="48" t="s">
        <v>469</v>
      </c>
      <c r="I7" s="109"/>
      <c r="J7" s="110" t="s">
        <v>443</v>
      </c>
      <c r="K7" s="9" t="s">
        <v>444</v>
      </c>
      <c r="L7" s="98" t="s">
        <v>497</v>
      </c>
      <c r="M7" s="112"/>
      <c r="N7" s="112"/>
      <c r="O7" s="115"/>
      <c r="P7" s="118" t="s">
        <v>223</v>
      </c>
      <c r="Q7" s="48" t="s">
        <v>469</v>
      </c>
      <c r="R7" s="110" t="s">
        <v>443</v>
      </c>
      <c r="S7" s="9" t="s">
        <v>444</v>
      </c>
    </row>
    <row r="8" spans="1:19" ht="14.1" customHeight="1" x14ac:dyDescent="0.15">
      <c r="A8" s="16">
        <v>1</v>
      </c>
      <c r="B8" s="8">
        <v>1</v>
      </c>
      <c r="C8" s="442" t="s">
        <v>1</v>
      </c>
      <c r="D8" s="104" t="s">
        <v>28</v>
      </c>
      <c r="E8" s="531" t="s">
        <v>196</v>
      </c>
      <c r="F8" s="700"/>
      <c r="G8" s="701"/>
      <c r="H8" s="55"/>
      <c r="I8" s="58"/>
      <c r="J8" s="58">
        <v>1</v>
      </c>
      <c r="K8" s="8">
        <v>45</v>
      </c>
      <c r="L8" s="111" t="s">
        <v>89</v>
      </c>
      <c r="M8" s="684" t="s">
        <v>232</v>
      </c>
      <c r="N8" s="568"/>
      <c r="O8" s="706"/>
      <c r="P8" s="707"/>
      <c r="Q8" s="122"/>
      <c r="R8" s="58">
        <v>1</v>
      </c>
      <c r="S8" s="8">
        <v>45</v>
      </c>
    </row>
    <row r="9" spans="1:19" ht="14.1" customHeight="1" x14ac:dyDescent="0.15">
      <c r="A9" s="16">
        <v>1</v>
      </c>
      <c r="B9" s="8">
        <v>2</v>
      </c>
      <c r="C9" s="434" t="s">
        <v>175</v>
      </c>
      <c r="D9" s="104" t="s">
        <v>29</v>
      </c>
      <c r="E9" s="532" t="s">
        <v>197</v>
      </c>
      <c r="F9" s="694"/>
      <c r="G9" s="695"/>
      <c r="H9" s="55"/>
      <c r="I9" s="58"/>
      <c r="J9" s="58">
        <v>1</v>
      </c>
      <c r="K9" s="8">
        <v>46</v>
      </c>
      <c r="L9" s="507" t="s">
        <v>386</v>
      </c>
      <c r="M9" s="627" t="s">
        <v>495</v>
      </c>
      <c r="N9" s="519" t="s">
        <v>184</v>
      </c>
      <c r="O9" s="520"/>
      <c r="P9" s="521"/>
      <c r="Q9" s="122"/>
      <c r="R9" s="58">
        <v>1</v>
      </c>
      <c r="S9" s="8">
        <v>46</v>
      </c>
    </row>
    <row r="10" spans="1:19" ht="14.1" customHeight="1" x14ac:dyDescent="0.15">
      <c r="A10" s="16">
        <v>1</v>
      </c>
      <c r="B10" s="8">
        <v>3</v>
      </c>
      <c r="C10" s="434" t="s">
        <v>177</v>
      </c>
      <c r="D10" s="474" t="s">
        <v>169</v>
      </c>
      <c r="E10" s="708" t="s">
        <v>527</v>
      </c>
      <c r="F10" s="709"/>
      <c r="G10" s="710"/>
      <c r="H10" s="55"/>
      <c r="I10" s="58"/>
      <c r="J10" s="58">
        <v>1</v>
      </c>
      <c r="K10" s="8">
        <v>47</v>
      </c>
      <c r="L10" s="625"/>
      <c r="M10" s="507"/>
      <c r="N10" s="711" t="s">
        <v>142</v>
      </c>
      <c r="O10" s="583"/>
      <c r="P10" s="584"/>
      <c r="Q10" s="122"/>
      <c r="R10" s="58">
        <v>1</v>
      </c>
      <c r="S10" s="8">
        <v>47</v>
      </c>
    </row>
    <row r="11" spans="1:19" ht="14.1" customHeight="1" x14ac:dyDescent="0.15">
      <c r="A11" s="16">
        <v>1</v>
      </c>
      <c r="B11" s="8">
        <v>4</v>
      </c>
      <c r="C11" s="434" t="s">
        <v>179</v>
      </c>
      <c r="D11" s="104" t="s">
        <v>381</v>
      </c>
      <c r="E11" s="532" t="s">
        <v>352</v>
      </c>
      <c r="F11" s="694"/>
      <c r="G11" s="695"/>
      <c r="H11" s="55"/>
      <c r="I11" s="58"/>
      <c r="J11" s="58">
        <v>1</v>
      </c>
      <c r="K11" s="8">
        <v>48</v>
      </c>
      <c r="L11" s="625"/>
      <c r="M11" s="628"/>
      <c r="N11" s="519" t="s">
        <v>205</v>
      </c>
      <c r="O11" s="520"/>
      <c r="P11" s="521"/>
      <c r="Q11" s="122"/>
      <c r="R11" s="58">
        <v>1</v>
      </c>
      <c r="S11" s="8">
        <v>48</v>
      </c>
    </row>
    <row r="12" spans="1:19" ht="14.1" customHeight="1" x14ac:dyDescent="0.15">
      <c r="A12" s="16">
        <v>1</v>
      </c>
      <c r="B12" s="8">
        <v>5</v>
      </c>
      <c r="C12" s="434" t="s">
        <v>181</v>
      </c>
      <c r="D12" s="104" t="s">
        <v>164</v>
      </c>
      <c r="E12" s="532" t="s">
        <v>194</v>
      </c>
      <c r="F12" s="694"/>
      <c r="G12" s="695"/>
      <c r="H12" s="55"/>
      <c r="I12" s="58"/>
      <c r="J12" s="58">
        <v>1</v>
      </c>
      <c r="K12" s="8">
        <v>49</v>
      </c>
      <c r="L12" s="625"/>
      <c r="M12" s="696" t="s">
        <v>211</v>
      </c>
      <c r="N12" s="697"/>
      <c r="O12" s="698"/>
      <c r="P12" s="453" t="s">
        <v>396</v>
      </c>
      <c r="Q12" s="122"/>
      <c r="R12" s="58">
        <v>1</v>
      </c>
      <c r="S12" s="8">
        <v>49</v>
      </c>
    </row>
    <row r="13" spans="1:19" ht="14.1" customHeight="1" x14ac:dyDescent="0.15">
      <c r="A13" s="16">
        <v>1</v>
      </c>
      <c r="B13" s="8">
        <v>6</v>
      </c>
      <c r="C13" s="436" t="s">
        <v>103</v>
      </c>
      <c r="D13" s="104" t="s">
        <v>428</v>
      </c>
      <c r="E13" s="533" t="s">
        <v>55</v>
      </c>
      <c r="F13" s="685"/>
      <c r="G13" s="686"/>
      <c r="H13" s="55"/>
      <c r="I13" s="58"/>
      <c r="J13" s="58">
        <v>1</v>
      </c>
      <c r="K13" s="8">
        <v>50</v>
      </c>
      <c r="L13" s="625"/>
      <c r="M13" s="699" t="s">
        <v>261</v>
      </c>
      <c r="N13" s="532"/>
      <c r="O13" s="694"/>
      <c r="P13" s="454" t="s">
        <v>99</v>
      </c>
      <c r="Q13" s="122"/>
      <c r="R13" s="58">
        <v>1</v>
      </c>
      <c r="S13" s="8">
        <v>50</v>
      </c>
    </row>
    <row r="14" spans="1:19" ht="14.1" customHeight="1" x14ac:dyDescent="0.15">
      <c r="A14" s="16">
        <v>1</v>
      </c>
      <c r="B14" s="8">
        <v>7</v>
      </c>
      <c r="C14" s="442" t="s">
        <v>178</v>
      </c>
      <c r="D14" s="531" t="s">
        <v>102</v>
      </c>
      <c r="E14" s="700"/>
      <c r="F14" s="700"/>
      <c r="G14" s="701"/>
      <c r="H14" s="55">
        <v>87</v>
      </c>
      <c r="I14" s="58"/>
      <c r="J14" s="58">
        <v>1</v>
      </c>
      <c r="K14" s="8">
        <v>54</v>
      </c>
      <c r="L14" s="626"/>
      <c r="M14" s="702" t="s">
        <v>124</v>
      </c>
      <c r="N14" s="533"/>
      <c r="O14" s="685"/>
      <c r="P14" s="455" t="s">
        <v>42</v>
      </c>
      <c r="Q14" s="122"/>
      <c r="R14" s="58">
        <v>1</v>
      </c>
      <c r="S14" s="8">
        <v>54</v>
      </c>
    </row>
    <row r="15" spans="1:19" ht="14.1" customHeight="1" x14ac:dyDescent="0.15">
      <c r="A15" s="16">
        <v>1</v>
      </c>
      <c r="B15" s="8">
        <v>8</v>
      </c>
      <c r="C15" s="589" t="s">
        <v>495</v>
      </c>
      <c r="D15" s="104" t="s">
        <v>28</v>
      </c>
      <c r="E15" s="532" t="s">
        <v>483</v>
      </c>
      <c r="F15" s="694"/>
      <c r="G15" s="695"/>
      <c r="H15" s="55">
        <v>87</v>
      </c>
      <c r="I15" s="58"/>
      <c r="J15" s="58">
        <v>1</v>
      </c>
      <c r="K15" s="8">
        <v>55</v>
      </c>
      <c r="L15" s="24" t="s">
        <v>96</v>
      </c>
      <c r="M15" s="520" t="s">
        <v>92</v>
      </c>
      <c r="N15" s="520"/>
      <c r="O15" s="520"/>
      <c r="P15" s="521"/>
      <c r="Q15" s="55"/>
      <c r="R15" s="58">
        <v>1</v>
      </c>
      <c r="S15" s="8">
        <v>55</v>
      </c>
    </row>
    <row r="16" spans="1:19" ht="14.1" customHeight="1" x14ac:dyDescent="0.15">
      <c r="A16" s="16">
        <v>1</v>
      </c>
      <c r="B16" s="8">
        <v>9</v>
      </c>
      <c r="C16" s="590"/>
      <c r="D16" s="104" t="s">
        <v>29</v>
      </c>
      <c r="E16" s="532" t="s">
        <v>484</v>
      </c>
      <c r="F16" s="694"/>
      <c r="G16" s="695"/>
      <c r="H16" s="55"/>
      <c r="I16" s="58"/>
      <c r="J16" s="58">
        <v>1</v>
      </c>
      <c r="K16" s="8">
        <v>56</v>
      </c>
      <c r="L16" s="23" t="s">
        <v>76</v>
      </c>
      <c r="M16" s="520" t="s">
        <v>233</v>
      </c>
      <c r="N16" s="520"/>
      <c r="O16" s="520"/>
      <c r="P16" s="521"/>
      <c r="Q16" s="55"/>
      <c r="R16" s="58">
        <v>1</v>
      </c>
      <c r="S16" s="8">
        <v>56</v>
      </c>
    </row>
    <row r="17" spans="1:19" ht="14.1" customHeight="1" x14ac:dyDescent="0.15">
      <c r="A17" s="16">
        <v>1</v>
      </c>
      <c r="B17" s="8">
        <v>10</v>
      </c>
      <c r="C17" s="629"/>
      <c r="D17" s="104" t="s">
        <v>169</v>
      </c>
      <c r="E17" s="533" t="s">
        <v>485</v>
      </c>
      <c r="F17" s="685"/>
      <c r="G17" s="686"/>
      <c r="H17" s="55"/>
      <c r="I17" s="58"/>
      <c r="J17" s="58">
        <v>1</v>
      </c>
      <c r="K17" s="8">
        <v>57</v>
      </c>
      <c r="L17" s="24" t="s">
        <v>84</v>
      </c>
      <c r="M17" s="520" t="s">
        <v>188</v>
      </c>
      <c r="N17" s="520"/>
      <c r="O17" s="520"/>
      <c r="P17" s="521"/>
      <c r="Q17" s="55"/>
      <c r="R17" s="58">
        <v>1</v>
      </c>
      <c r="S17" s="8">
        <v>57</v>
      </c>
    </row>
    <row r="18" spans="1:19" ht="15.75" customHeight="1" x14ac:dyDescent="0.15">
      <c r="A18" s="16">
        <v>1</v>
      </c>
      <c r="B18" s="8">
        <v>11</v>
      </c>
      <c r="C18" s="442" t="s">
        <v>2</v>
      </c>
      <c r="D18" s="531" t="s">
        <v>23</v>
      </c>
      <c r="E18" s="531"/>
      <c r="F18" s="531"/>
      <c r="G18" s="687"/>
      <c r="H18" s="55">
        <v>12086</v>
      </c>
      <c r="I18" s="58"/>
      <c r="J18" s="58">
        <v>1</v>
      </c>
      <c r="K18" s="8">
        <v>58</v>
      </c>
      <c r="L18" s="424" t="s">
        <v>91</v>
      </c>
      <c r="M18" s="520" t="s">
        <v>238</v>
      </c>
      <c r="N18" s="520"/>
      <c r="O18" s="520"/>
      <c r="P18" s="521"/>
      <c r="Q18" s="55">
        <v>49328</v>
      </c>
      <c r="R18" s="58">
        <v>1</v>
      </c>
      <c r="S18" s="8">
        <v>58</v>
      </c>
    </row>
    <row r="19" spans="1:19" ht="14.1" customHeight="1" x14ac:dyDescent="0.15">
      <c r="A19" s="16">
        <v>1</v>
      </c>
      <c r="B19" s="8">
        <v>13</v>
      </c>
      <c r="C19" s="99" t="s">
        <v>8</v>
      </c>
      <c r="D19" s="532" t="s">
        <v>221</v>
      </c>
      <c r="E19" s="532"/>
      <c r="F19" s="532"/>
      <c r="G19" s="688"/>
      <c r="H19" s="52">
        <v>94</v>
      </c>
      <c r="I19" s="58"/>
      <c r="J19" s="58">
        <v>1</v>
      </c>
      <c r="K19" s="8">
        <v>60</v>
      </c>
      <c r="L19" s="630" t="s">
        <v>465</v>
      </c>
      <c r="M19" s="631"/>
      <c r="N19" s="631"/>
      <c r="O19" s="632"/>
      <c r="P19" s="119" t="s">
        <v>65</v>
      </c>
      <c r="Q19" s="405"/>
      <c r="R19" s="58">
        <v>1</v>
      </c>
      <c r="S19" s="8">
        <v>60</v>
      </c>
    </row>
    <row r="20" spans="1:19" ht="14.1" customHeight="1" x14ac:dyDescent="0.15">
      <c r="A20" s="16">
        <v>1</v>
      </c>
      <c r="B20" s="8">
        <v>14</v>
      </c>
      <c r="C20" s="99" t="s">
        <v>10</v>
      </c>
      <c r="D20" s="532" t="s">
        <v>226</v>
      </c>
      <c r="E20" s="532"/>
      <c r="F20" s="532"/>
      <c r="G20" s="688"/>
      <c r="H20" s="52">
        <v>9</v>
      </c>
      <c r="I20" s="58"/>
      <c r="J20" s="58">
        <v>1</v>
      </c>
      <c r="K20" s="8">
        <v>61</v>
      </c>
      <c r="L20" s="633"/>
      <c r="M20" s="634"/>
      <c r="N20" s="634"/>
      <c r="O20" s="635"/>
      <c r="P20" s="120" t="s">
        <v>332</v>
      </c>
      <c r="Q20" s="54">
        <v>87</v>
      </c>
      <c r="R20" s="58">
        <v>1</v>
      </c>
      <c r="S20" s="8">
        <v>61</v>
      </c>
    </row>
    <row r="21" spans="1:19" ht="14.1" customHeight="1" x14ac:dyDescent="0.15">
      <c r="A21" s="16">
        <v>1</v>
      </c>
      <c r="B21" s="8">
        <v>15</v>
      </c>
      <c r="C21" s="99" t="s">
        <v>22</v>
      </c>
      <c r="D21" s="532" t="s">
        <v>227</v>
      </c>
      <c r="E21" s="532"/>
      <c r="F21" s="532"/>
      <c r="G21" s="688"/>
      <c r="H21" s="52">
        <v>1258</v>
      </c>
      <c r="I21" s="58"/>
      <c r="J21" s="58">
        <v>1</v>
      </c>
      <c r="K21" s="8">
        <v>64</v>
      </c>
      <c r="L21" s="689" t="s">
        <v>571</v>
      </c>
      <c r="M21" s="690"/>
      <c r="N21" s="690"/>
      <c r="O21" s="690"/>
      <c r="P21" s="691"/>
      <c r="Q21" s="54">
        <v>87</v>
      </c>
      <c r="R21" s="58">
        <v>1</v>
      </c>
      <c r="S21" s="8">
        <v>64</v>
      </c>
    </row>
    <row r="22" spans="1:19" ht="14.1" customHeight="1" x14ac:dyDescent="0.15">
      <c r="A22" s="16">
        <v>1</v>
      </c>
      <c r="B22" s="8">
        <v>19</v>
      </c>
      <c r="C22" s="99" t="s">
        <v>21</v>
      </c>
      <c r="D22" s="692" t="s">
        <v>228</v>
      </c>
      <c r="E22" s="692"/>
      <c r="F22" s="692"/>
      <c r="G22" s="693"/>
      <c r="H22" s="52">
        <v>9958</v>
      </c>
      <c r="I22" s="58"/>
      <c r="J22" s="58"/>
      <c r="O22" s="116"/>
      <c r="P22" s="116"/>
      <c r="Q22" s="121"/>
      <c r="R22" s="58"/>
      <c r="S22" s="8"/>
    </row>
    <row r="23" spans="1:19" ht="14.1" customHeight="1" x14ac:dyDescent="0.15">
      <c r="A23" s="16">
        <v>1</v>
      </c>
      <c r="B23" s="8">
        <v>28</v>
      </c>
      <c r="C23" s="100" t="s">
        <v>25</v>
      </c>
      <c r="D23" s="533" t="s">
        <v>74</v>
      </c>
      <c r="E23" s="533"/>
      <c r="F23" s="533"/>
      <c r="G23" s="683"/>
      <c r="H23" s="53">
        <v>25836</v>
      </c>
      <c r="I23" s="58"/>
      <c r="J23" s="58"/>
      <c r="O23" s="117"/>
      <c r="P23" s="121"/>
      <c r="Q23" s="92"/>
      <c r="R23" s="58"/>
      <c r="S23" s="8"/>
    </row>
    <row r="24" spans="1:19" ht="14.1" customHeight="1" x14ac:dyDescent="0.15">
      <c r="A24" s="16">
        <v>1</v>
      </c>
      <c r="B24" s="8">
        <v>29</v>
      </c>
      <c r="C24" s="24" t="s">
        <v>90</v>
      </c>
      <c r="D24" s="520" t="s">
        <v>80</v>
      </c>
      <c r="E24" s="520"/>
      <c r="F24" s="520"/>
      <c r="G24" s="521"/>
      <c r="H24" s="53">
        <v>49328</v>
      </c>
      <c r="I24" s="475"/>
      <c r="J24" s="476">
        <v>2</v>
      </c>
      <c r="K24" s="477">
        <v>1</v>
      </c>
      <c r="L24" s="592" t="s">
        <v>457</v>
      </c>
      <c r="M24" s="592" t="s">
        <v>657</v>
      </c>
      <c r="N24" s="670" t="s">
        <v>655</v>
      </c>
      <c r="O24" s="517"/>
      <c r="P24" s="518"/>
      <c r="Q24" s="478">
        <f>データ入力用!K211</f>
        <v>0</v>
      </c>
      <c r="R24" s="476">
        <v>2</v>
      </c>
      <c r="S24" s="477">
        <v>1</v>
      </c>
    </row>
    <row r="25" spans="1:19" ht="14.1" customHeight="1" x14ac:dyDescent="0.15">
      <c r="A25" s="16">
        <v>1</v>
      </c>
      <c r="B25" s="8">
        <v>30</v>
      </c>
      <c r="C25" s="101"/>
      <c r="D25" s="684" t="s">
        <v>507</v>
      </c>
      <c r="E25" s="568"/>
      <c r="F25" s="568"/>
      <c r="G25" s="449" t="s">
        <v>396</v>
      </c>
      <c r="H25" s="53"/>
      <c r="I25" s="475"/>
      <c r="J25" s="476">
        <v>2</v>
      </c>
      <c r="K25" s="477">
        <v>2</v>
      </c>
      <c r="L25" s="593"/>
      <c r="M25" s="636"/>
      <c r="N25" s="670" t="s">
        <v>668</v>
      </c>
      <c r="O25" s="517"/>
      <c r="P25" s="518"/>
      <c r="Q25" s="479">
        <f>データ入力用!K212</f>
        <v>0</v>
      </c>
      <c r="R25" s="476">
        <v>2</v>
      </c>
      <c r="S25" s="477">
        <v>2</v>
      </c>
    </row>
    <row r="26" spans="1:19" ht="14.1" customHeight="1" x14ac:dyDescent="0.15">
      <c r="A26" s="16">
        <v>1</v>
      </c>
      <c r="B26" s="8">
        <v>31</v>
      </c>
      <c r="C26" s="102" t="s">
        <v>46</v>
      </c>
      <c r="D26" s="684" t="s">
        <v>284</v>
      </c>
      <c r="E26" s="568"/>
      <c r="F26" s="568"/>
      <c r="G26" s="450" t="s">
        <v>396</v>
      </c>
      <c r="H26" s="53"/>
      <c r="I26" s="475"/>
      <c r="J26" s="476">
        <v>2</v>
      </c>
      <c r="K26" s="477">
        <v>3</v>
      </c>
      <c r="L26" s="593"/>
      <c r="M26" s="637"/>
      <c r="N26" s="670" t="s">
        <v>320</v>
      </c>
      <c r="O26" s="517"/>
      <c r="P26" s="518"/>
      <c r="Q26" s="480">
        <f>データ入力用!K213</f>
        <v>0</v>
      </c>
      <c r="R26" s="476">
        <v>2</v>
      </c>
      <c r="S26" s="477">
        <v>3</v>
      </c>
    </row>
    <row r="27" spans="1:19" ht="14.1" customHeight="1" x14ac:dyDescent="0.15">
      <c r="A27" s="16">
        <v>1</v>
      </c>
      <c r="B27" s="8">
        <v>32</v>
      </c>
      <c r="C27" s="63"/>
      <c r="D27" s="684" t="s">
        <v>196</v>
      </c>
      <c r="E27" s="568"/>
      <c r="F27" s="568"/>
      <c r="G27" s="569"/>
      <c r="H27" s="53"/>
      <c r="I27" s="475"/>
      <c r="J27" s="476">
        <v>2</v>
      </c>
      <c r="K27" s="477">
        <v>4</v>
      </c>
      <c r="L27" s="593"/>
      <c r="M27" s="596" t="s">
        <v>609</v>
      </c>
      <c r="N27" s="670" t="s">
        <v>655</v>
      </c>
      <c r="O27" s="517"/>
      <c r="P27" s="518"/>
      <c r="Q27" s="479">
        <f>データ入力用!K214</f>
        <v>0</v>
      </c>
      <c r="R27" s="476">
        <v>2</v>
      </c>
      <c r="S27" s="477">
        <v>4</v>
      </c>
    </row>
    <row r="28" spans="1:19" ht="14.1" customHeight="1" x14ac:dyDescent="0.15">
      <c r="A28" s="16">
        <v>1</v>
      </c>
      <c r="B28" s="8">
        <v>33</v>
      </c>
      <c r="C28" s="595" t="s">
        <v>321</v>
      </c>
      <c r="D28" s="640" t="s">
        <v>495</v>
      </c>
      <c r="E28" s="671" t="s">
        <v>68</v>
      </c>
      <c r="F28" s="672"/>
      <c r="G28" s="673"/>
      <c r="H28" s="481"/>
      <c r="I28" s="475"/>
      <c r="J28" s="476">
        <v>2</v>
      </c>
      <c r="K28" s="477">
        <v>5</v>
      </c>
      <c r="L28" s="593"/>
      <c r="M28" s="638"/>
      <c r="N28" s="670" t="s">
        <v>668</v>
      </c>
      <c r="O28" s="517"/>
      <c r="P28" s="518"/>
      <c r="Q28" s="479">
        <f>データ入力用!K215</f>
        <v>0</v>
      </c>
      <c r="R28" s="476">
        <v>2</v>
      </c>
      <c r="S28" s="477">
        <v>5</v>
      </c>
    </row>
    <row r="29" spans="1:19" ht="14.1" customHeight="1" x14ac:dyDescent="0.15">
      <c r="A29" s="16">
        <v>1</v>
      </c>
      <c r="B29" s="8">
        <v>34</v>
      </c>
      <c r="C29" s="595"/>
      <c r="D29" s="641"/>
      <c r="E29" s="671" t="s">
        <v>183</v>
      </c>
      <c r="F29" s="672"/>
      <c r="G29" s="673"/>
      <c r="H29" s="481"/>
      <c r="I29" s="475"/>
      <c r="J29" s="476">
        <v>2</v>
      </c>
      <c r="K29" s="477">
        <v>6</v>
      </c>
      <c r="L29" s="593"/>
      <c r="M29" s="639"/>
      <c r="N29" s="670" t="s">
        <v>320</v>
      </c>
      <c r="O29" s="517"/>
      <c r="P29" s="518"/>
      <c r="Q29" s="479">
        <f>データ入力用!K216</f>
        <v>0</v>
      </c>
      <c r="R29" s="476">
        <v>2</v>
      </c>
      <c r="S29" s="477">
        <v>6</v>
      </c>
    </row>
    <row r="30" spans="1:19" ht="18" customHeight="1" x14ac:dyDescent="0.15">
      <c r="A30" s="16">
        <v>1</v>
      </c>
      <c r="B30" s="8">
        <v>35</v>
      </c>
      <c r="C30" s="595"/>
      <c r="D30" s="642"/>
      <c r="E30" s="671" t="s">
        <v>355</v>
      </c>
      <c r="F30" s="672"/>
      <c r="G30" s="673"/>
      <c r="H30" s="481"/>
      <c r="I30" s="475"/>
      <c r="J30" s="476">
        <v>2</v>
      </c>
      <c r="K30" s="477">
        <v>7</v>
      </c>
      <c r="L30" s="593"/>
      <c r="M30" s="482" t="s">
        <v>669</v>
      </c>
      <c r="N30" s="670" t="s">
        <v>320</v>
      </c>
      <c r="O30" s="517"/>
      <c r="P30" s="518"/>
      <c r="Q30" s="483">
        <f>データ入力用!K217</f>
        <v>0</v>
      </c>
      <c r="R30" s="476">
        <v>2</v>
      </c>
      <c r="S30" s="477">
        <v>7</v>
      </c>
    </row>
    <row r="31" spans="1:19" ht="14.1" customHeight="1" x14ac:dyDescent="0.15">
      <c r="A31" s="16">
        <v>1</v>
      </c>
      <c r="B31" s="8">
        <v>36</v>
      </c>
      <c r="C31" s="595"/>
      <c r="D31" s="680" t="s">
        <v>197</v>
      </c>
      <c r="E31" s="681"/>
      <c r="F31" s="681"/>
      <c r="G31" s="682"/>
      <c r="H31" s="481"/>
      <c r="I31" s="475"/>
      <c r="J31" s="476">
        <v>2</v>
      </c>
      <c r="K31" s="477">
        <v>8</v>
      </c>
      <c r="L31" s="593"/>
      <c r="M31" s="643" t="s">
        <v>551</v>
      </c>
      <c r="N31" s="670" t="s">
        <v>655</v>
      </c>
      <c r="O31" s="517"/>
      <c r="P31" s="518"/>
      <c r="Q31" s="484">
        <f>データ入力用!K218</f>
        <v>0</v>
      </c>
      <c r="R31" s="476">
        <v>2</v>
      </c>
      <c r="S31" s="477">
        <v>8</v>
      </c>
    </row>
    <row r="32" spans="1:19" ht="14.1" customHeight="1" x14ac:dyDescent="0.15">
      <c r="A32" s="16">
        <v>1</v>
      </c>
      <c r="B32" s="8">
        <v>37</v>
      </c>
      <c r="C32" s="595"/>
      <c r="D32" s="640" t="s">
        <v>495</v>
      </c>
      <c r="E32" s="671" t="s">
        <v>214</v>
      </c>
      <c r="F32" s="672"/>
      <c r="G32" s="673"/>
      <c r="H32" s="481"/>
      <c r="I32" s="475"/>
      <c r="J32" s="476">
        <v>2</v>
      </c>
      <c r="K32" s="477">
        <v>9</v>
      </c>
      <c r="L32" s="593"/>
      <c r="M32" s="644"/>
      <c r="N32" s="670" t="s">
        <v>668</v>
      </c>
      <c r="O32" s="517"/>
      <c r="P32" s="518"/>
      <c r="Q32" s="484">
        <f>データ入力用!K219</f>
        <v>0</v>
      </c>
      <c r="R32" s="476">
        <v>2</v>
      </c>
      <c r="S32" s="477">
        <v>9</v>
      </c>
    </row>
    <row r="33" spans="1:19" ht="14.1" customHeight="1" x14ac:dyDescent="0.15">
      <c r="A33" s="16">
        <v>1</v>
      </c>
      <c r="B33" s="8">
        <v>38</v>
      </c>
      <c r="C33" s="595"/>
      <c r="D33" s="641"/>
      <c r="E33" s="671" t="s">
        <v>217</v>
      </c>
      <c r="F33" s="672"/>
      <c r="G33" s="673"/>
      <c r="H33" s="481"/>
      <c r="I33" s="475"/>
      <c r="J33" s="476">
        <v>2</v>
      </c>
      <c r="K33" s="477">
        <v>10</v>
      </c>
      <c r="L33" s="593"/>
      <c r="M33" s="645"/>
      <c r="N33" s="670" t="s">
        <v>320</v>
      </c>
      <c r="O33" s="517"/>
      <c r="P33" s="518"/>
      <c r="Q33" s="485">
        <f>データ入力用!K220</f>
        <v>0</v>
      </c>
      <c r="R33" s="476">
        <v>2</v>
      </c>
      <c r="S33" s="477">
        <v>10</v>
      </c>
    </row>
    <row r="34" spans="1:19" ht="14.1" customHeight="1" x14ac:dyDescent="0.15">
      <c r="A34" s="16">
        <v>1</v>
      </c>
      <c r="B34" s="8">
        <v>39</v>
      </c>
      <c r="C34" s="595"/>
      <c r="D34" s="641"/>
      <c r="E34" s="671" t="s">
        <v>220</v>
      </c>
      <c r="F34" s="672"/>
      <c r="G34" s="673"/>
      <c r="H34" s="481">
        <f>データ入力用!K185</f>
        <v>0</v>
      </c>
      <c r="I34" s="475"/>
      <c r="J34" s="476">
        <v>2</v>
      </c>
      <c r="K34" s="477">
        <v>11</v>
      </c>
      <c r="L34" s="593"/>
      <c r="M34" s="643" t="s">
        <v>423</v>
      </c>
      <c r="N34" s="670" t="s">
        <v>655</v>
      </c>
      <c r="O34" s="517"/>
      <c r="P34" s="518"/>
      <c r="Q34" s="483">
        <f>データ入力用!K221</f>
        <v>0</v>
      </c>
      <c r="R34" s="476">
        <v>2</v>
      </c>
      <c r="S34" s="477">
        <v>11</v>
      </c>
    </row>
    <row r="35" spans="1:19" ht="14.1" customHeight="1" x14ac:dyDescent="0.15">
      <c r="A35" s="16">
        <v>1</v>
      </c>
      <c r="B35" s="8">
        <v>40</v>
      </c>
      <c r="C35" s="595"/>
      <c r="D35" s="642"/>
      <c r="E35" s="671" t="s">
        <v>74</v>
      </c>
      <c r="F35" s="672"/>
      <c r="G35" s="673"/>
      <c r="H35" s="481">
        <f>データ入力用!K186</f>
        <v>0</v>
      </c>
      <c r="I35" s="475"/>
      <c r="J35" s="476">
        <v>2</v>
      </c>
      <c r="K35" s="477">
        <v>12</v>
      </c>
      <c r="L35" s="593"/>
      <c r="M35" s="646"/>
      <c r="N35" s="670" t="s">
        <v>668</v>
      </c>
      <c r="O35" s="517"/>
      <c r="P35" s="518"/>
      <c r="Q35" s="483">
        <f>データ入力用!K222</f>
        <v>0</v>
      </c>
      <c r="R35" s="476">
        <v>2</v>
      </c>
      <c r="S35" s="477">
        <v>12</v>
      </c>
    </row>
    <row r="36" spans="1:19" ht="14.1" customHeight="1" x14ac:dyDescent="0.15">
      <c r="A36" s="470">
        <v>1</v>
      </c>
      <c r="B36" s="471">
        <v>41</v>
      </c>
      <c r="C36" s="595"/>
      <c r="D36" s="674" t="s">
        <v>527</v>
      </c>
      <c r="E36" s="675"/>
      <c r="F36" s="675"/>
      <c r="G36" s="676"/>
      <c r="H36" s="481">
        <f>データ入力用!K187</f>
        <v>0</v>
      </c>
      <c r="I36" s="475"/>
      <c r="J36" s="476">
        <v>2</v>
      </c>
      <c r="K36" s="477">
        <v>13</v>
      </c>
      <c r="L36" s="594"/>
      <c r="M36" s="647"/>
      <c r="N36" s="670" t="s">
        <v>320</v>
      </c>
      <c r="O36" s="517"/>
      <c r="P36" s="518"/>
      <c r="Q36" s="483">
        <f>データ入力用!K223</f>
        <v>0</v>
      </c>
      <c r="R36" s="476">
        <v>2</v>
      </c>
      <c r="S36" s="477">
        <v>13</v>
      </c>
    </row>
    <row r="37" spans="1:19" ht="14.1" customHeight="1" x14ac:dyDescent="0.15">
      <c r="A37" s="16">
        <v>1</v>
      </c>
      <c r="B37" s="8">
        <v>42</v>
      </c>
      <c r="C37" s="63"/>
      <c r="D37" s="677" t="s">
        <v>55</v>
      </c>
      <c r="E37" s="678"/>
      <c r="F37" s="678"/>
      <c r="G37" s="679"/>
      <c r="H37" s="53">
        <f>データ入力用!K189</f>
        <v>0</v>
      </c>
      <c r="I37" s="475"/>
      <c r="J37" s="476">
        <v>2</v>
      </c>
      <c r="K37" s="477">
        <v>14</v>
      </c>
      <c r="L37" s="596" t="s">
        <v>672</v>
      </c>
      <c r="M37" s="643" t="s">
        <v>531</v>
      </c>
      <c r="N37" s="670" t="s">
        <v>655</v>
      </c>
      <c r="O37" s="517"/>
      <c r="P37" s="518"/>
      <c r="Q37" s="483">
        <f>データ入力用!K224</f>
        <v>0</v>
      </c>
      <c r="R37" s="476">
        <v>2</v>
      </c>
      <c r="S37" s="477">
        <v>14</v>
      </c>
    </row>
    <row r="38" spans="1:19" ht="14.1" customHeight="1" x14ac:dyDescent="0.15">
      <c r="A38" s="16">
        <v>1</v>
      </c>
      <c r="B38" s="8">
        <v>43</v>
      </c>
      <c r="C38" s="63"/>
      <c r="D38" s="519" t="s">
        <v>383</v>
      </c>
      <c r="E38" s="608"/>
      <c r="F38" s="608"/>
      <c r="G38" s="449" t="s">
        <v>697</v>
      </c>
      <c r="H38" s="53">
        <f>データ入力用!K190</f>
        <v>0</v>
      </c>
      <c r="I38" s="475"/>
      <c r="J38" s="476">
        <v>2</v>
      </c>
      <c r="K38" s="477">
        <v>15</v>
      </c>
      <c r="L38" s="597"/>
      <c r="M38" s="646"/>
      <c r="N38" s="670" t="s">
        <v>668</v>
      </c>
      <c r="O38" s="517"/>
      <c r="P38" s="518"/>
      <c r="Q38" s="483">
        <f>データ入力用!K225</f>
        <v>0</v>
      </c>
      <c r="R38" s="476">
        <v>2</v>
      </c>
      <c r="S38" s="477">
        <v>15</v>
      </c>
    </row>
    <row r="39" spans="1:19" ht="14.1" customHeight="1" x14ac:dyDescent="0.15">
      <c r="A39" s="16">
        <v>1</v>
      </c>
      <c r="B39" s="8">
        <v>44</v>
      </c>
      <c r="C39" s="71"/>
      <c r="D39" s="519" t="s">
        <v>505</v>
      </c>
      <c r="E39" s="608"/>
      <c r="F39" s="608"/>
      <c r="G39" s="449" t="s">
        <v>698</v>
      </c>
      <c r="H39" s="108"/>
      <c r="I39" s="475"/>
      <c r="J39" s="476">
        <v>2</v>
      </c>
      <c r="K39" s="477">
        <v>16</v>
      </c>
      <c r="L39" s="597"/>
      <c r="M39" s="647"/>
      <c r="N39" s="670" t="s">
        <v>320</v>
      </c>
      <c r="O39" s="517"/>
      <c r="P39" s="518"/>
      <c r="Q39" s="483">
        <f>データ入力用!K226</f>
        <v>0</v>
      </c>
      <c r="R39" s="476">
        <v>2</v>
      </c>
      <c r="S39" s="477">
        <v>16</v>
      </c>
    </row>
    <row r="40" spans="1:19" ht="14.1" customHeight="1" x14ac:dyDescent="0.15">
      <c r="I40" s="475"/>
      <c r="J40" s="476">
        <v>2</v>
      </c>
      <c r="K40" s="477">
        <v>17</v>
      </c>
      <c r="L40" s="597"/>
      <c r="M40" s="643" t="s">
        <v>435</v>
      </c>
      <c r="N40" s="670" t="s">
        <v>655</v>
      </c>
      <c r="O40" s="517"/>
      <c r="P40" s="518"/>
      <c r="Q40" s="486">
        <f>データ入力用!K227</f>
        <v>0</v>
      </c>
      <c r="R40" s="476">
        <v>2</v>
      </c>
      <c r="S40" s="477">
        <v>17</v>
      </c>
    </row>
    <row r="41" spans="1:19" ht="14.1" customHeight="1" x14ac:dyDescent="0.15">
      <c r="I41" s="475"/>
      <c r="J41" s="477">
        <v>2</v>
      </c>
      <c r="K41" s="477">
        <v>18</v>
      </c>
      <c r="L41" s="597"/>
      <c r="M41" s="648"/>
      <c r="N41" s="670" t="s">
        <v>668</v>
      </c>
      <c r="O41" s="517"/>
      <c r="P41" s="518"/>
      <c r="Q41" s="487">
        <f>データ入力用!K228</f>
        <v>0</v>
      </c>
      <c r="R41" s="488">
        <v>2</v>
      </c>
      <c r="S41" s="488">
        <v>18</v>
      </c>
    </row>
    <row r="42" spans="1:19" ht="14.1" customHeight="1" x14ac:dyDescent="0.15">
      <c r="I42" s="475"/>
      <c r="J42" s="477">
        <v>2</v>
      </c>
      <c r="K42" s="477">
        <v>19</v>
      </c>
      <c r="L42" s="597"/>
      <c r="M42" s="649"/>
      <c r="N42" s="670" t="s">
        <v>320</v>
      </c>
      <c r="O42" s="517"/>
      <c r="P42" s="518"/>
      <c r="Q42" s="489">
        <f>データ入力用!K229</f>
        <v>0</v>
      </c>
      <c r="R42" s="488">
        <v>2</v>
      </c>
      <c r="S42" s="488">
        <v>19</v>
      </c>
    </row>
    <row r="43" spans="1:19" ht="14.1" customHeight="1" x14ac:dyDescent="0.15">
      <c r="A43" s="92"/>
      <c r="B43" s="92"/>
      <c r="C43" s="92"/>
      <c r="D43" s="92"/>
      <c r="E43" s="92"/>
      <c r="F43" s="92"/>
      <c r="G43" s="92"/>
      <c r="H43" s="92"/>
      <c r="I43" s="475"/>
      <c r="J43" s="477">
        <v>2</v>
      </c>
      <c r="K43" s="477">
        <v>20</v>
      </c>
      <c r="L43" s="597"/>
      <c r="M43" s="599" t="s">
        <v>671</v>
      </c>
      <c r="N43" s="650" t="s">
        <v>670</v>
      </c>
      <c r="O43" s="618" t="s">
        <v>655</v>
      </c>
      <c r="P43" s="620"/>
      <c r="Q43" s="490">
        <f>データ入力用!K230</f>
        <v>0</v>
      </c>
      <c r="R43" s="488">
        <v>2</v>
      </c>
      <c r="S43" s="488">
        <v>20</v>
      </c>
    </row>
    <row r="44" spans="1:19" ht="12.95" customHeight="1" x14ac:dyDescent="0.15">
      <c r="A44" s="92"/>
      <c r="B44" s="92"/>
      <c r="C44" s="92"/>
      <c r="D44" s="92"/>
      <c r="E44" s="92"/>
      <c r="F44" s="92"/>
      <c r="G44" s="92"/>
      <c r="H44" s="92"/>
      <c r="I44" s="475"/>
      <c r="J44" s="477">
        <v>2</v>
      </c>
      <c r="K44" s="477">
        <v>21</v>
      </c>
      <c r="L44" s="597"/>
      <c r="M44" s="600"/>
      <c r="N44" s="651"/>
      <c r="O44" s="614" t="s">
        <v>668</v>
      </c>
      <c r="P44" s="615"/>
      <c r="Q44" s="490">
        <f>データ入力用!K231</f>
        <v>0</v>
      </c>
      <c r="R44" s="488">
        <v>2</v>
      </c>
      <c r="S44" s="488">
        <v>21</v>
      </c>
    </row>
    <row r="45" spans="1:19" ht="12.95" customHeight="1" x14ac:dyDescent="0.15">
      <c r="A45" s="92"/>
      <c r="B45" s="92"/>
      <c r="C45" s="92"/>
      <c r="D45" s="92"/>
      <c r="E45" s="92"/>
      <c r="F45" s="92"/>
      <c r="G45" s="92"/>
      <c r="H45" s="92"/>
      <c r="I45" s="475"/>
      <c r="J45" s="477">
        <v>2</v>
      </c>
      <c r="K45" s="477">
        <v>22</v>
      </c>
      <c r="L45" s="597"/>
      <c r="M45" s="600"/>
      <c r="N45" s="652"/>
      <c r="O45" s="614" t="s">
        <v>320</v>
      </c>
      <c r="P45" s="615"/>
      <c r="Q45" s="490">
        <f>データ入力用!K232</f>
        <v>0</v>
      </c>
      <c r="R45" s="488">
        <v>2</v>
      </c>
      <c r="S45" s="488">
        <v>22</v>
      </c>
    </row>
    <row r="46" spans="1:19" ht="12.95" customHeight="1" x14ac:dyDescent="0.15">
      <c r="A46" s="92"/>
      <c r="B46" s="92"/>
      <c r="C46" s="92"/>
      <c r="D46" s="92"/>
      <c r="E46" s="92"/>
      <c r="F46" s="92"/>
      <c r="G46" s="92"/>
      <c r="H46" s="92"/>
      <c r="I46" s="475"/>
      <c r="J46" s="477">
        <v>2</v>
      </c>
      <c r="K46" s="477">
        <v>23</v>
      </c>
      <c r="L46" s="597"/>
      <c r="M46" s="600"/>
      <c r="N46" s="653" t="s">
        <v>335</v>
      </c>
      <c r="O46" s="618" t="s">
        <v>655</v>
      </c>
      <c r="P46" s="620"/>
      <c r="Q46" s="490">
        <f>データ入力用!K233</f>
        <v>0</v>
      </c>
      <c r="R46" s="488">
        <v>2</v>
      </c>
      <c r="S46" s="488">
        <v>23</v>
      </c>
    </row>
    <row r="47" spans="1:19" ht="12.95" customHeight="1" x14ac:dyDescent="0.15">
      <c r="A47" s="92"/>
      <c r="B47" s="92"/>
      <c r="C47" s="92"/>
      <c r="D47" s="92"/>
      <c r="E47" s="92"/>
      <c r="F47" s="92"/>
      <c r="G47" s="92"/>
      <c r="H47" s="92"/>
      <c r="I47" s="475"/>
      <c r="J47" s="477">
        <v>2</v>
      </c>
      <c r="K47" s="477">
        <v>24</v>
      </c>
      <c r="L47" s="597"/>
      <c r="M47" s="600"/>
      <c r="N47" s="654"/>
      <c r="O47" s="614" t="s">
        <v>668</v>
      </c>
      <c r="P47" s="615"/>
      <c r="Q47" s="490">
        <f>データ入力用!K234</f>
        <v>0</v>
      </c>
      <c r="R47" s="488">
        <v>2</v>
      </c>
      <c r="S47" s="488">
        <v>24</v>
      </c>
    </row>
    <row r="48" spans="1:19" ht="12.95" customHeight="1" x14ac:dyDescent="0.15">
      <c r="A48" s="92"/>
      <c r="B48" s="92"/>
      <c r="C48" s="92"/>
      <c r="D48" s="92"/>
      <c r="E48" s="92"/>
      <c r="F48" s="92"/>
      <c r="G48" s="92"/>
      <c r="H48" s="92"/>
      <c r="I48" s="491"/>
      <c r="J48" s="477">
        <v>2</v>
      </c>
      <c r="K48" s="477">
        <v>25</v>
      </c>
      <c r="L48" s="597"/>
      <c r="M48" s="600"/>
      <c r="N48" s="655"/>
      <c r="O48" s="614" t="s">
        <v>320</v>
      </c>
      <c r="P48" s="615"/>
      <c r="Q48" s="490">
        <f>データ入力用!K235</f>
        <v>0</v>
      </c>
      <c r="R48" s="488">
        <v>2</v>
      </c>
      <c r="S48" s="488">
        <v>25</v>
      </c>
    </row>
    <row r="49" spans="4:19" s="92" customFormat="1" ht="12.95" customHeight="1" x14ac:dyDescent="0.15">
      <c r="I49" s="492"/>
      <c r="J49" s="477">
        <v>2</v>
      </c>
      <c r="K49" s="477">
        <v>26</v>
      </c>
      <c r="L49" s="597"/>
      <c r="M49" s="600"/>
      <c r="N49" s="653" t="s">
        <v>547</v>
      </c>
      <c r="O49" s="618" t="s">
        <v>655</v>
      </c>
      <c r="P49" s="620"/>
      <c r="Q49" s="490">
        <f>データ入力用!K236</f>
        <v>0</v>
      </c>
      <c r="R49" s="488">
        <v>2</v>
      </c>
      <c r="S49" s="488">
        <v>26</v>
      </c>
    </row>
    <row r="50" spans="4:19" s="92" customFormat="1" ht="12.95" customHeight="1" x14ac:dyDescent="0.15">
      <c r="D50" s="105"/>
      <c r="I50" s="492" t="str">
        <f>IF(データ入力用!K35=1000,"○","　")</f>
        <v>　</v>
      </c>
      <c r="J50" s="477">
        <v>2</v>
      </c>
      <c r="K50" s="477">
        <v>27</v>
      </c>
      <c r="L50" s="597"/>
      <c r="M50" s="600"/>
      <c r="N50" s="654"/>
      <c r="O50" s="614" t="s">
        <v>668</v>
      </c>
      <c r="P50" s="615"/>
      <c r="Q50" s="490">
        <f>データ入力用!K237</f>
        <v>0</v>
      </c>
      <c r="R50" s="488">
        <v>2</v>
      </c>
      <c r="S50" s="488">
        <v>27</v>
      </c>
    </row>
    <row r="51" spans="4:19" s="92" customFormat="1" ht="12.95" customHeight="1" x14ac:dyDescent="0.15">
      <c r="D51" s="105"/>
      <c r="I51" s="492" t="str">
        <f>IF(データ入力用!K36=200,"○","　")</f>
        <v>　</v>
      </c>
      <c r="J51" s="477">
        <v>2</v>
      </c>
      <c r="K51" s="477">
        <v>28</v>
      </c>
      <c r="L51" s="597"/>
      <c r="M51" s="601"/>
      <c r="N51" s="655"/>
      <c r="O51" s="614" t="s">
        <v>320</v>
      </c>
      <c r="P51" s="615"/>
      <c r="Q51" s="490">
        <f>データ入力用!K238</f>
        <v>0</v>
      </c>
      <c r="R51" s="488">
        <v>2</v>
      </c>
      <c r="S51" s="488">
        <v>28</v>
      </c>
    </row>
    <row r="52" spans="4:19" s="92" customFormat="1" ht="12.95" customHeight="1" x14ac:dyDescent="0.15">
      <c r="D52" s="105"/>
      <c r="I52" s="492"/>
      <c r="J52" s="477">
        <v>2</v>
      </c>
      <c r="K52" s="477">
        <v>29</v>
      </c>
      <c r="L52" s="597"/>
      <c r="M52" s="602" t="s">
        <v>248</v>
      </c>
      <c r="N52" s="656" t="s">
        <v>661</v>
      </c>
      <c r="O52" s="618" t="s">
        <v>655</v>
      </c>
      <c r="P52" s="620"/>
      <c r="Q52" s="490">
        <f>データ入力用!K239</f>
        <v>0</v>
      </c>
      <c r="R52" s="488">
        <v>2</v>
      </c>
      <c r="S52" s="488">
        <v>29</v>
      </c>
    </row>
    <row r="53" spans="4:19" s="92" customFormat="1" ht="12.95" customHeight="1" x14ac:dyDescent="0.15">
      <c r="D53" s="105"/>
      <c r="I53" s="492"/>
      <c r="J53" s="477">
        <v>2</v>
      </c>
      <c r="K53" s="477">
        <v>30</v>
      </c>
      <c r="L53" s="597"/>
      <c r="M53" s="603"/>
      <c r="N53" s="657"/>
      <c r="O53" s="614" t="s">
        <v>668</v>
      </c>
      <c r="P53" s="615"/>
      <c r="Q53" s="490">
        <f>データ入力用!K240</f>
        <v>0</v>
      </c>
      <c r="R53" s="488">
        <v>2</v>
      </c>
      <c r="S53" s="488">
        <v>30</v>
      </c>
    </row>
    <row r="54" spans="4:19" s="92" customFormat="1" ht="12.95" customHeight="1" x14ac:dyDescent="0.15">
      <c r="D54" s="105"/>
      <c r="I54" s="492"/>
      <c r="J54" s="477">
        <v>2</v>
      </c>
      <c r="K54" s="477">
        <v>31</v>
      </c>
      <c r="L54" s="597"/>
      <c r="M54" s="603"/>
      <c r="N54" s="658"/>
      <c r="O54" s="614" t="s">
        <v>320</v>
      </c>
      <c r="P54" s="615"/>
      <c r="Q54" s="490">
        <f>データ入力用!K241</f>
        <v>0</v>
      </c>
      <c r="R54" s="488">
        <v>2</v>
      </c>
      <c r="S54" s="488">
        <v>31</v>
      </c>
    </row>
    <row r="55" spans="4:19" s="92" customFormat="1" ht="12.95" customHeight="1" x14ac:dyDescent="0.15">
      <c r="D55" s="105"/>
      <c r="I55" s="492"/>
      <c r="J55" s="477">
        <v>2</v>
      </c>
      <c r="K55" s="477">
        <v>32</v>
      </c>
      <c r="L55" s="597"/>
      <c r="M55" s="603"/>
      <c r="N55" s="656" t="s">
        <v>480</v>
      </c>
      <c r="O55" s="618" t="s">
        <v>655</v>
      </c>
      <c r="P55" s="620"/>
      <c r="Q55" s="490">
        <f>データ入力用!K242</f>
        <v>0</v>
      </c>
      <c r="R55" s="488">
        <v>2</v>
      </c>
      <c r="S55" s="488">
        <v>32</v>
      </c>
    </row>
    <row r="56" spans="4:19" s="92" customFormat="1" ht="12.95" customHeight="1" x14ac:dyDescent="0.15">
      <c r="D56" s="105"/>
      <c r="I56" s="492"/>
      <c r="J56" s="477">
        <v>2</v>
      </c>
      <c r="K56" s="477">
        <v>33</v>
      </c>
      <c r="L56" s="597"/>
      <c r="M56" s="603"/>
      <c r="N56" s="657"/>
      <c r="O56" s="614" t="s">
        <v>668</v>
      </c>
      <c r="P56" s="615"/>
      <c r="Q56" s="490">
        <f>データ入力用!K243</f>
        <v>0</v>
      </c>
      <c r="R56" s="488">
        <v>2</v>
      </c>
      <c r="S56" s="488">
        <v>33</v>
      </c>
    </row>
    <row r="57" spans="4:19" s="92" customFormat="1" ht="12.95" customHeight="1" x14ac:dyDescent="0.15">
      <c r="D57" s="105"/>
      <c r="I57" s="492"/>
      <c r="J57" s="477">
        <v>2</v>
      </c>
      <c r="K57" s="477">
        <v>34</v>
      </c>
      <c r="L57" s="597"/>
      <c r="M57" s="603"/>
      <c r="N57" s="658"/>
      <c r="O57" s="614" t="s">
        <v>320</v>
      </c>
      <c r="P57" s="615"/>
      <c r="Q57" s="490">
        <f>データ入力用!K244</f>
        <v>0</v>
      </c>
      <c r="R57" s="488">
        <v>2</v>
      </c>
      <c r="S57" s="488">
        <v>34</v>
      </c>
    </row>
    <row r="58" spans="4:19" s="92" customFormat="1" ht="12.95" customHeight="1" x14ac:dyDescent="0.15">
      <c r="D58" s="105"/>
      <c r="I58" s="492"/>
      <c r="J58" s="477">
        <v>2</v>
      </c>
      <c r="K58" s="477">
        <v>35</v>
      </c>
      <c r="L58" s="597"/>
      <c r="M58" s="603"/>
      <c r="N58" s="656" t="s">
        <v>662</v>
      </c>
      <c r="O58" s="618" t="s">
        <v>655</v>
      </c>
      <c r="P58" s="620"/>
      <c r="Q58" s="490">
        <f>データ入力用!K245</f>
        <v>0</v>
      </c>
      <c r="R58" s="488">
        <v>2</v>
      </c>
      <c r="S58" s="488">
        <v>35</v>
      </c>
    </row>
    <row r="59" spans="4:19" s="92" customFormat="1" ht="12.95" customHeight="1" x14ac:dyDescent="0.15">
      <c r="D59" s="105"/>
      <c r="I59" s="492"/>
      <c r="J59" s="477">
        <v>2</v>
      </c>
      <c r="K59" s="477">
        <v>36</v>
      </c>
      <c r="L59" s="597"/>
      <c r="M59" s="603"/>
      <c r="N59" s="657"/>
      <c r="O59" s="614" t="s">
        <v>668</v>
      </c>
      <c r="P59" s="615"/>
      <c r="Q59" s="490">
        <f>データ入力用!K246</f>
        <v>0</v>
      </c>
      <c r="R59" s="488">
        <v>2</v>
      </c>
      <c r="S59" s="488">
        <v>36</v>
      </c>
    </row>
    <row r="60" spans="4:19" s="92" customFormat="1" ht="12.95" customHeight="1" x14ac:dyDescent="0.15">
      <c r="D60" s="105"/>
      <c r="I60" s="492"/>
      <c r="J60" s="477">
        <v>2</v>
      </c>
      <c r="K60" s="477">
        <v>37</v>
      </c>
      <c r="L60" s="597"/>
      <c r="M60" s="603"/>
      <c r="N60" s="658"/>
      <c r="O60" s="614" t="s">
        <v>320</v>
      </c>
      <c r="P60" s="615"/>
      <c r="Q60" s="490">
        <f>データ入力用!K247</f>
        <v>0</v>
      </c>
      <c r="R60" s="488">
        <v>2</v>
      </c>
      <c r="S60" s="488">
        <v>37</v>
      </c>
    </row>
    <row r="61" spans="4:19" s="92" customFormat="1" ht="12.95" customHeight="1" x14ac:dyDescent="0.15">
      <c r="D61" s="105"/>
      <c r="I61" s="492"/>
      <c r="J61" s="477">
        <v>2</v>
      </c>
      <c r="K61" s="477">
        <v>38</v>
      </c>
      <c r="L61" s="597"/>
      <c r="M61" s="603"/>
      <c r="N61" s="653" t="s">
        <v>125</v>
      </c>
      <c r="O61" s="618" t="s">
        <v>655</v>
      </c>
      <c r="P61" s="620"/>
      <c r="Q61" s="490">
        <f>データ入力用!K248</f>
        <v>0</v>
      </c>
      <c r="R61" s="488">
        <v>2</v>
      </c>
      <c r="S61" s="488">
        <v>38</v>
      </c>
    </row>
    <row r="62" spans="4:19" s="92" customFormat="1" ht="12.95" customHeight="1" x14ac:dyDescent="0.15">
      <c r="D62" s="105"/>
      <c r="I62" s="492" t="str">
        <f>IF(データ入力用!K37=30,"○","　")</f>
        <v>　</v>
      </c>
      <c r="J62" s="477">
        <v>2</v>
      </c>
      <c r="K62" s="477">
        <v>39</v>
      </c>
      <c r="L62" s="597"/>
      <c r="M62" s="603"/>
      <c r="N62" s="654"/>
      <c r="O62" s="614" t="s">
        <v>668</v>
      </c>
      <c r="P62" s="615"/>
      <c r="Q62" s="490">
        <f>データ入力用!K249</f>
        <v>0</v>
      </c>
      <c r="R62" s="488">
        <v>2</v>
      </c>
      <c r="S62" s="488">
        <v>39</v>
      </c>
    </row>
    <row r="63" spans="4:19" s="92" customFormat="1" ht="12.95" customHeight="1" x14ac:dyDescent="0.15">
      <c r="D63" s="105"/>
      <c r="I63" s="492" t="str">
        <f>IF(データ入力用!K38=4,"○","　")</f>
        <v>　</v>
      </c>
      <c r="J63" s="477">
        <v>2</v>
      </c>
      <c r="K63" s="477">
        <v>40</v>
      </c>
      <c r="L63" s="597"/>
      <c r="M63" s="604"/>
      <c r="N63" s="655"/>
      <c r="O63" s="614" t="s">
        <v>320</v>
      </c>
      <c r="P63" s="615"/>
      <c r="Q63" s="490">
        <f>データ入力用!K250</f>
        <v>0</v>
      </c>
      <c r="R63" s="488">
        <v>2</v>
      </c>
      <c r="S63" s="488">
        <v>40</v>
      </c>
    </row>
    <row r="64" spans="4:19" s="92" customFormat="1" ht="12.95" customHeight="1" x14ac:dyDescent="0.15">
      <c r="I64" s="492"/>
      <c r="J64" s="477">
        <v>2</v>
      </c>
      <c r="K64" s="477">
        <v>41</v>
      </c>
      <c r="L64" s="598"/>
      <c r="M64" s="616" t="s">
        <v>674</v>
      </c>
      <c r="N64" s="617"/>
      <c r="O64" s="614" t="s">
        <v>320</v>
      </c>
      <c r="P64" s="615"/>
      <c r="Q64" s="493">
        <f>データ入力用!K251</f>
        <v>0</v>
      </c>
      <c r="R64" s="488">
        <v>2</v>
      </c>
      <c r="S64" s="488">
        <v>41</v>
      </c>
    </row>
    <row r="65" spans="1:19" ht="12.95" customHeight="1" x14ac:dyDescent="0.15">
      <c r="A65" s="92"/>
      <c r="B65" s="92"/>
      <c r="C65" s="92"/>
      <c r="D65" s="92"/>
      <c r="E65" s="92"/>
      <c r="F65" s="92"/>
      <c r="G65" s="92"/>
      <c r="H65" s="92"/>
      <c r="I65" s="492"/>
      <c r="J65" s="477">
        <v>2</v>
      </c>
      <c r="K65" s="477">
        <v>42</v>
      </c>
      <c r="L65" s="659" t="s">
        <v>446</v>
      </c>
      <c r="M65" s="660"/>
      <c r="N65" s="618" t="s">
        <v>655</v>
      </c>
      <c r="O65" s="619"/>
      <c r="P65" s="620"/>
      <c r="Q65" s="494">
        <f>データ入力用!K252</f>
        <v>0</v>
      </c>
      <c r="R65" s="488">
        <v>2</v>
      </c>
      <c r="S65" s="488">
        <v>42</v>
      </c>
    </row>
    <row r="66" spans="1:19" ht="12.95" customHeight="1" x14ac:dyDescent="0.15">
      <c r="A66" s="92"/>
      <c r="B66" s="92"/>
      <c r="C66" s="92"/>
      <c r="D66" s="92"/>
      <c r="E66" s="92"/>
      <c r="F66" s="92"/>
      <c r="G66" s="92"/>
      <c r="H66" s="92"/>
      <c r="I66" s="492"/>
      <c r="J66" s="477">
        <v>2</v>
      </c>
      <c r="K66" s="477">
        <v>43</v>
      </c>
      <c r="L66" s="661"/>
      <c r="M66" s="662"/>
      <c r="N66" s="621" t="s">
        <v>668</v>
      </c>
      <c r="O66" s="619"/>
      <c r="P66" s="620"/>
      <c r="Q66" s="495">
        <f>データ入力用!K253</f>
        <v>0</v>
      </c>
      <c r="R66" s="488">
        <v>2</v>
      </c>
      <c r="S66" s="488">
        <v>43</v>
      </c>
    </row>
    <row r="67" spans="1:19" ht="12.95" customHeight="1" x14ac:dyDescent="0.15">
      <c r="A67" s="92"/>
      <c r="B67" s="92"/>
      <c r="C67" s="92"/>
      <c r="D67" s="92"/>
      <c r="E67" s="92"/>
      <c r="F67" s="92"/>
      <c r="G67" s="92"/>
      <c r="H67" s="92"/>
      <c r="I67" s="492"/>
      <c r="J67" s="477">
        <v>2</v>
      </c>
      <c r="K67" s="477">
        <v>44</v>
      </c>
      <c r="L67" s="663"/>
      <c r="M67" s="664"/>
      <c r="N67" s="621" t="s">
        <v>320</v>
      </c>
      <c r="O67" s="619"/>
      <c r="P67" s="620"/>
      <c r="Q67" s="493">
        <f>データ入力用!K254</f>
        <v>0</v>
      </c>
      <c r="R67" s="488">
        <v>2</v>
      </c>
      <c r="S67" s="488">
        <v>44</v>
      </c>
    </row>
    <row r="68" spans="1:19" ht="12.95" customHeight="1" x14ac:dyDescent="0.15">
      <c r="A68" s="92"/>
      <c r="B68" s="92"/>
      <c r="C68" s="92"/>
      <c r="D68" s="92"/>
      <c r="E68" s="92"/>
      <c r="F68" s="92"/>
      <c r="G68" s="92"/>
      <c r="H68" s="92"/>
      <c r="I68" s="492"/>
      <c r="J68" s="477">
        <v>2</v>
      </c>
      <c r="K68" s="477">
        <v>45</v>
      </c>
      <c r="L68" s="659" t="s">
        <v>673</v>
      </c>
      <c r="M68" s="665"/>
      <c r="N68" s="618" t="s">
        <v>655</v>
      </c>
      <c r="O68" s="619"/>
      <c r="P68" s="620"/>
      <c r="Q68" s="494">
        <f>データ入力用!K255</f>
        <v>0</v>
      </c>
      <c r="R68" s="488">
        <v>2</v>
      </c>
      <c r="S68" s="488">
        <v>45</v>
      </c>
    </row>
    <row r="69" spans="1:19" ht="12.95" customHeight="1" x14ac:dyDescent="0.15">
      <c r="A69" s="92"/>
      <c r="B69" s="92"/>
      <c r="C69" s="92"/>
      <c r="D69" s="92"/>
      <c r="E69" s="92"/>
      <c r="F69" s="92"/>
      <c r="G69" s="92"/>
      <c r="H69" s="92"/>
      <c r="I69" s="492"/>
      <c r="J69" s="477">
        <v>2</v>
      </c>
      <c r="K69" s="477">
        <v>46</v>
      </c>
      <c r="L69" s="666"/>
      <c r="M69" s="667"/>
      <c r="N69" s="621" t="s">
        <v>668</v>
      </c>
      <c r="O69" s="619"/>
      <c r="P69" s="620"/>
      <c r="Q69" s="495">
        <f>データ入力用!K256</f>
        <v>0</v>
      </c>
      <c r="R69" s="488">
        <v>2</v>
      </c>
      <c r="S69" s="488">
        <v>46</v>
      </c>
    </row>
    <row r="70" spans="1:19" ht="12.95" customHeight="1" x14ac:dyDescent="0.15">
      <c r="I70" s="492"/>
      <c r="J70" s="477">
        <v>2</v>
      </c>
      <c r="K70" s="477">
        <v>47</v>
      </c>
      <c r="L70" s="668"/>
      <c r="M70" s="669"/>
      <c r="N70" s="621" t="s">
        <v>320</v>
      </c>
      <c r="O70" s="619"/>
      <c r="P70" s="620"/>
      <c r="Q70" s="496">
        <f>データ入力用!K257</f>
        <v>0</v>
      </c>
      <c r="R70" s="488">
        <v>2</v>
      </c>
      <c r="S70" s="488">
        <v>47</v>
      </c>
    </row>
    <row r="71" spans="1:19" ht="12.95" customHeight="1" x14ac:dyDescent="0.15">
      <c r="K71" s="8">
        <v>101</v>
      </c>
      <c r="L71" s="442"/>
      <c r="M71" s="442" t="s">
        <v>1</v>
      </c>
      <c r="N71" s="74" t="s">
        <v>28</v>
      </c>
      <c r="O71" s="622" t="s">
        <v>651</v>
      </c>
      <c r="P71" s="623"/>
      <c r="Q71" s="123">
        <f>ROUND(H8/$H$24*100,2)</f>
        <v>0</v>
      </c>
      <c r="R71" s="58"/>
      <c r="S71" s="8">
        <v>101</v>
      </c>
    </row>
    <row r="72" spans="1:19" ht="12.95" customHeight="1" x14ac:dyDescent="0.15">
      <c r="K72" s="8">
        <v>102</v>
      </c>
      <c r="L72" s="434"/>
      <c r="M72" s="434" t="s">
        <v>175</v>
      </c>
      <c r="N72" s="434" t="s">
        <v>29</v>
      </c>
      <c r="O72" s="622" t="s">
        <v>259</v>
      </c>
      <c r="P72" s="623"/>
      <c r="Q72" s="124">
        <f>ROUND(H9/H24*100,2)</f>
        <v>0</v>
      </c>
      <c r="R72" s="58"/>
      <c r="S72" s="8">
        <v>102</v>
      </c>
    </row>
    <row r="73" spans="1:19" ht="12.95" customHeight="1" x14ac:dyDescent="0.15">
      <c r="K73" s="8">
        <v>103</v>
      </c>
      <c r="L73" s="434"/>
      <c r="M73" s="434" t="s">
        <v>177</v>
      </c>
      <c r="N73" s="442" t="s">
        <v>169</v>
      </c>
      <c r="O73" s="622" t="s">
        <v>308</v>
      </c>
      <c r="P73" s="623"/>
      <c r="Q73" s="124">
        <f>ROUND(H10/H24*100,2)</f>
        <v>0</v>
      </c>
      <c r="R73" s="58"/>
      <c r="S73" s="8">
        <v>103</v>
      </c>
    </row>
    <row r="74" spans="1:19" ht="12.95" customHeight="1" x14ac:dyDescent="0.15">
      <c r="K74" s="8">
        <v>104</v>
      </c>
      <c r="L74" s="434" t="s">
        <v>103</v>
      </c>
      <c r="M74" s="434" t="s">
        <v>179</v>
      </c>
      <c r="N74" s="74" t="s">
        <v>381</v>
      </c>
      <c r="O74" s="622" t="s">
        <v>170</v>
      </c>
      <c r="P74" s="623"/>
      <c r="Q74" s="124">
        <f>ROUND(H11/H24*100,2)</f>
        <v>0</v>
      </c>
      <c r="R74" s="58"/>
      <c r="S74" s="8">
        <v>104</v>
      </c>
    </row>
    <row r="75" spans="1:19" ht="12.95" customHeight="1" x14ac:dyDescent="0.15">
      <c r="K75" s="8">
        <v>105</v>
      </c>
      <c r="L75" s="434"/>
      <c r="M75" s="434" t="s">
        <v>181</v>
      </c>
      <c r="N75" s="442" t="s">
        <v>164</v>
      </c>
      <c r="O75" s="622" t="s">
        <v>652</v>
      </c>
      <c r="P75" s="623"/>
      <c r="Q75" s="124">
        <f>ROUND(H12/H24*100,2)</f>
        <v>0</v>
      </c>
      <c r="R75" s="58"/>
      <c r="S75" s="8">
        <v>105</v>
      </c>
    </row>
    <row r="76" spans="1:19" ht="12.95" customHeight="1" x14ac:dyDescent="0.15">
      <c r="K76" s="8">
        <v>106</v>
      </c>
      <c r="L76" s="434" t="s">
        <v>192</v>
      </c>
      <c r="M76" s="434" t="s">
        <v>103</v>
      </c>
      <c r="N76" s="442" t="s">
        <v>428</v>
      </c>
      <c r="O76" s="606" t="s">
        <v>502</v>
      </c>
      <c r="P76" s="607"/>
      <c r="Q76" s="124">
        <f>ROUND(H13/H24*100,2)</f>
        <v>0</v>
      </c>
      <c r="R76" s="58"/>
      <c r="S76" s="8">
        <v>106</v>
      </c>
    </row>
    <row r="77" spans="1:19" ht="12.95" customHeight="1" x14ac:dyDescent="0.15">
      <c r="K77" s="8">
        <v>107</v>
      </c>
      <c r="L77" s="434"/>
      <c r="M77" s="446" t="s">
        <v>17</v>
      </c>
      <c r="N77" s="520" t="s">
        <v>481</v>
      </c>
      <c r="O77" s="608"/>
      <c r="P77" s="609"/>
      <c r="Q77" s="125">
        <f>ROUND(H14/H24*100,2)</f>
        <v>0.18</v>
      </c>
      <c r="R77" s="58"/>
      <c r="S77" s="8">
        <v>107</v>
      </c>
    </row>
    <row r="78" spans="1:19" ht="12.95" customHeight="1" x14ac:dyDescent="0.15">
      <c r="K78" s="8">
        <v>108</v>
      </c>
      <c r="L78" s="434" t="s">
        <v>204</v>
      </c>
      <c r="M78" s="589" t="s">
        <v>495</v>
      </c>
      <c r="N78" s="104" t="s">
        <v>28</v>
      </c>
      <c r="O78" s="610" t="s">
        <v>258</v>
      </c>
      <c r="P78" s="611"/>
      <c r="Q78" s="126">
        <f>ROUND(H15/H24*100,2)</f>
        <v>0.18</v>
      </c>
      <c r="R78" s="58"/>
      <c r="S78" s="8">
        <v>108</v>
      </c>
    </row>
    <row r="79" spans="1:19" ht="11.1" customHeight="1" x14ac:dyDescent="0.15">
      <c r="K79" s="8">
        <v>109</v>
      </c>
      <c r="L79" s="434"/>
      <c r="M79" s="590"/>
      <c r="N79" s="114" t="s">
        <v>29</v>
      </c>
      <c r="O79" s="610" t="s">
        <v>579</v>
      </c>
      <c r="P79" s="611"/>
      <c r="Q79" s="126">
        <f>ROUND(H16/H24*100,2)</f>
        <v>0</v>
      </c>
      <c r="R79" s="58"/>
      <c r="S79" s="8">
        <v>109</v>
      </c>
    </row>
    <row r="80" spans="1:19" ht="11.1" customHeight="1" x14ac:dyDescent="0.15">
      <c r="K80" s="8">
        <v>110</v>
      </c>
      <c r="L80" s="434" t="s">
        <v>206</v>
      </c>
      <c r="M80" s="591"/>
      <c r="N80" s="442" t="s">
        <v>169</v>
      </c>
      <c r="O80" s="612" t="s">
        <v>699</v>
      </c>
      <c r="P80" s="613"/>
      <c r="Q80" s="127">
        <f>ROUND(H17/H24*100,2)</f>
        <v>0</v>
      </c>
      <c r="R80" s="58"/>
      <c r="S80" s="8">
        <v>110</v>
      </c>
    </row>
    <row r="81" spans="11:19" ht="11.1" customHeight="1" x14ac:dyDescent="0.15">
      <c r="K81" s="8">
        <v>111</v>
      </c>
      <c r="L81" s="434"/>
      <c r="M81" s="446" t="s">
        <v>2</v>
      </c>
      <c r="N81" s="532" t="s">
        <v>23</v>
      </c>
      <c r="O81" s="532"/>
      <c r="P81" s="605"/>
      <c r="Q81" s="125">
        <f>ROUND(H18/H24*100,2)</f>
        <v>24.5</v>
      </c>
      <c r="R81" s="58"/>
      <c r="S81" s="8">
        <v>111</v>
      </c>
    </row>
    <row r="82" spans="11:19" ht="11.1" customHeight="1" x14ac:dyDescent="0.15">
      <c r="K82" s="8">
        <v>112</v>
      </c>
      <c r="L82" s="434" t="s">
        <v>430</v>
      </c>
      <c r="M82" s="446" t="s">
        <v>10</v>
      </c>
      <c r="N82" s="532" t="s">
        <v>221</v>
      </c>
      <c r="O82" s="532"/>
      <c r="P82" s="605"/>
      <c r="Q82" s="125">
        <f>ROUND(H19/H24*100,2)</f>
        <v>0.19</v>
      </c>
      <c r="R82" s="58"/>
      <c r="S82" s="8">
        <v>112</v>
      </c>
    </row>
    <row r="83" spans="11:19" ht="11.1" customHeight="1" x14ac:dyDescent="0.15">
      <c r="K83" s="8">
        <v>113</v>
      </c>
      <c r="L83" s="434"/>
      <c r="M83" s="446" t="s">
        <v>22</v>
      </c>
      <c r="N83" s="532" t="s">
        <v>226</v>
      </c>
      <c r="O83" s="532"/>
      <c r="P83" s="605"/>
      <c r="Q83" s="125">
        <f>ROUND(H20/H24*100,2)</f>
        <v>0.02</v>
      </c>
      <c r="R83" s="58"/>
      <c r="S83" s="8">
        <v>113</v>
      </c>
    </row>
    <row r="84" spans="11:19" ht="11.1" customHeight="1" x14ac:dyDescent="0.15">
      <c r="K84" s="8">
        <v>114</v>
      </c>
      <c r="L84" s="434" t="s">
        <v>41</v>
      </c>
      <c r="M84" s="446" t="s">
        <v>21</v>
      </c>
      <c r="N84" s="532" t="s">
        <v>227</v>
      </c>
      <c r="O84" s="532"/>
      <c r="P84" s="605"/>
      <c r="Q84" s="125">
        <f>ROUND(H21/H24*100,2)</f>
        <v>2.5499999999999998</v>
      </c>
      <c r="R84" s="58"/>
      <c r="S84" s="8">
        <v>114</v>
      </c>
    </row>
    <row r="85" spans="11:19" ht="11.1" customHeight="1" x14ac:dyDescent="0.15">
      <c r="K85" s="8">
        <v>115</v>
      </c>
      <c r="L85" s="434"/>
      <c r="M85" s="446" t="s">
        <v>25</v>
      </c>
      <c r="N85" s="532" t="s">
        <v>228</v>
      </c>
      <c r="O85" s="532"/>
      <c r="P85" s="605"/>
      <c r="Q85" s="125">
        <f>ROUND(H22/H24*100,2)</f>
        <v>20.190000000000001</v>
      </c>
      <c r="R85" s="58"/>
      <c r="S85" s="8">
        <v>115</v>
      </c>
    </row>
    <row r="86" spans="11:19" ht="11.1" customHeight="1" x14ac:dyDescent="0.15">
      <c r="K86" s="8">
        <v>116</v>
      </c>
      <c r="L86" s="434"/>
      <c r="M86" s="446" t="s">
        <v>90</v>
      </c>
      <c r="N86" s="532" t="s">
        <v>74</v>
      </c>
      <c r="O86" s="532"/>
      <c r="P86" s="605"/>
      <c r="Q86" s="125">
        <f>ROUND(H23/H24*100,2)</f>
        <v>52.38</v>
      </c>
      <c r="R86" s="58"/>
      <c r="S86" s="8">
        <v>116</v>
      </c>
    </row>
    <row r="87" spans="11:19" ht="11.1" customHeight="1" x14ac:dyDescent="0.15">
      <c r="K87" s="8">
        <v>117</v>
      </c>
      <c r="L87" s="436"/>
      <c r="M87" s="113" t="s">
        <v>46</v>
      </c>
      <c r="N87" s="533" t="s">
        <v>239</v>
      </c>
      <c r="O87" s="533"/>
      <c r="P87" s="624"/>
      <c r="Q87" s="128">
        <f>ROUND(H24/H24*100,2)</f>
        <v>100</v>
      </c>
      <c r="R87" s="58"/>
      <c r="S87" s="8">
        <v>117</v>
      </c>
    </row>
  </sheetData>
  <mergeCells count="137">
    <mergeCell ref="D1:G1"/>
    <mergeCell ref="E8:G8"/>
    <mergeCell ref="M8:P8"/>
    <mergeCell ref="E9:G9"/>
    <mergeCell ref="N9:P9"/>
    <mergeCell ref="E10:G10"/>
    <mergeCell ref="N10:P10"/>
    <mergeCell ref="E11:G11"/>
    <mergeCell ref="N11:P11"/>
    <mergeCell ref="E12:G12"/>
    <mergeCell ref="M12:O12"/>
    <mergeCell ref="E13:G13"/>
    <mergeCell ref="M13:O13"/>
    <mergeCell ref="D14:G14"/>
    <mergeCell ref="M14:O14"/>
    <mergeCell ref="E15:G15"/>
    <mergeCell ref="M15:P15"/>
    <mergeCell ref="E16:G16"/>
    <mergeCell ref="M16:P16"/>
    <mergeCell ref="E17:G17"/>
    <mergeCell ref="M17:P17"/>
    <mergeCell ref="D18:G18"/>
    <mergeCell ref="M18:P18"/>
    <mergeCell ref="D19:G19"/>
    <mergeCell ref="D20:G20"/>
    <mergeCell ref="D21:G21"/>
    <mergeCell ref="L21:P21"/>
    <mergeCell ref="D22:G22"/>
    <mergeCell ref="D23:G23"/>
    <mergeCell ref="D24:G24"/>
    <mergeCell ref="N24:P24"/>
    <mergeCell ref="D25:F25"/>
    <mergeCell ref="N25:P25"/>
    <mergeCell ref="D26:F26"/>
    <mergeCell ref="N26:P26"/>
    <mergeCell ref="D27:G27"/>
    <mergeCell ref="N27:P27"/>
    <mergeCell ref="E28:G28"/>
    <mergeCell ref="N28:P28"/>
    <mergeCell ref="E29:G29"/>
    <mergeCell ref="N29:P29"/>
    <mergeCell ref="E30:G30"/>
    <mergeCell ref="N30:P30"/>
    <mergeCell ref="D31:G31"/>
    <mergeCell ref="N31:P31"/>
    <mergeCell ref="E32:G32"/>
    <mergeCell ref="N32:P32"/>
    <mergeCell ref="E33:G33"/>
    <mergeCell ref="N33:P33"/>
    <mergeCell ref="E34:G34"/>
    <mergeCell ref="N34:P34"/>
    <mergeCell ref="E35:G35"/>
    <mergeCell ref="N35:P35"/>
    <mergeCell ref="D36:G36"/>
    <mergeCell ref="N36:P36"/>
    <mergeCell ref="D37:G37"/>
    <mergeCell ref="N37:P37"/>
    <mergeCell ref="D38:F38"/>
    <mergeCell ref="N38:P38"/>
    <mergeCell ref="D39:F39"/>
    <mergeCell ref="N39:P39"/>
    <mergeCell ref="N40:P40"/>
    <mergeCell ref="N41:P41"/>
    <mergeCell ref="N42:P42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52:P52"/>
    <mergeCell ref="O53:P53"/>
    <mergeCell ref="N61:N63"/>
    <mergeCell ref="L65:M67"/>
    <mergeCell ref="L68:M70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N67:P67"/>
    <mergeCell ref="N70:P70"/>
    <mergeCell ref="N85:P85"/>
    <mergeCell ref="N86:P86"/>
    <mergeCell ref="N87:P87"/>
    <mergeCell ref="L9:L14"/>
    <mergeCell ref="M9:M11"/>
    <mergeCell ref="C15:C17"/>
    <mergeCell ref="L19:O20"/>
    <mergeCell ref="M24:M26"/>
    <mergeCell ref="M27:M29"/>
    <mergeCell ref="D28:D30"/>
    <mergeCell ref="M31:M33"/>
    <mergeCell ref="D32:D35"/>
    <mergeCell ref="M34:M36"/>
    <mergeCell ref="M37:M39"/>
    <mergeCell ref="M40:M42"/>
    <mergeCell ref="N43:N45"/>
    <mergeCell ref="N46:N48"/>
    <mergeCell ref="N49:N51"/>
    <mergeCell ref="N52:N54"/>
    <mergeCell ref="N55:N57"/>
    <mergeCell ref="N58:N60"/>
    <mergeCell ref="O73:P73"/>
    <mergeCell ref="O74:P74"/>
    <mergeCell ref="O75:P75"/>
    <mergeCell ref="M78:M80"/>
    <mergeCell ref="L24:L36"/>
    <mergeCell ref="C28:C36"/>
    <mergeCell ref="L37:L64"/>
    <mergeCell ref="M43:M51"/>
    <mergeCell ref="M52:M63"/>
    <mergeCell ref="N82:P82"/>
    <mergeCell ref="N83:P83"/>
    <mergeCell ref="N84:P84"/>
    <mergeCell ref="O76:P76"/>
    <mergeCell ref="N77:P77"/>
    <mergeCell ref="O78:P78"/>
    <mergeCell ref="O79:P79"/>
    <mergeCell ref="O80:P80"/>
    <mergeCell ref="N81:P81"/>
    <mergeCell ref="O63:P63"/>
    <mergeCell ref="M64:N64"/>
    <mergeCell ref="O64:P64"/>
    <mergeCell ref="N65:P65"/>
    <mergeCell ref="N66:P66"/>
    <mergeCell ref="N68:P68"/>
    <mergeCell ref="N69:P69"/>
    <mergeCell ref="O71:P71"/>
    <mergeCell ref="O72:P72"/>
  </mergeCells>
  <phoneticPr fontId="3"/>
  <pageMargins left="0.78740157480314965" right="0.78740157480314965" top="0.78740157480314965" bottom="0.39370078740157483" header="0.19685039370078741" footer="0.19685039370078741"/>
  <pageSetup paperSize="9" scale="72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U125"/>
  <sheetViews>
    <sheetView showZeros="0" view="pageBreakPreview" zoomScaleSheetLayoutView="100" workbookViewId="0"/>
  </sheetViews>
  <sheetFormatPr defaultColWidth="10.75" defaultRowHeight="10.5" customHeight="1" x14ac:dyDescent="0.15"/>
  <cols>
    <col min="1" max="1" width="2.875" style="92" customWidth="1"/>
    <col min="2" max="2" width="3.625" style="8" customWidth="1"/>
    <col min="3" max="3" width="4.125" style="26" customWidth="1"/>
    <col min="4" max="4" width="3.625" style="26" customWidth="1"/>
    <col min="5" max="5" width="2.625" style="26" customWidth="1"/>
    <col min="6" max="6" width="4.625" style="26" customWidth="1"/>
    <col min="7" max="7" width="16.25" style="26" customWidth="1"/>
    <col min="8" max="8" width="4.625" style="26" customWidth="1"/>
    <col min="9" max="9" width="12.625" style="6" customWidth="1"/>
    <col min="10" max="10" width="8.625" style="8" customWidth="1"/>
    <col min="11" max="11" width="2.875" style="8" customWidth="1"/>
    <col min="12" max="12" width="3.625" style="8" customWidth="1"/>
    <col min="13" max="16" width="3.625" style="26" customWidth="1"/>
    <col min="17" max="17" width="15.125" style="26" customWidth="1"/>
    <col min="18" max="18" width="4.875" style="26" customWidth="1"/>
    <col min="19" max="19" width="12.625" style="6" customWidth="1"/>
    <col min="20" max="20" width="2.875" style="92" customWidth="1"/>
    <col min="21" max="21" width="3.625" style="92" customWidth="1"/>
    <col min="22" max="16384" width="10.75" style="92"/>
  </cols>
  <sheetData>
    <row r="1" spans="1:21" s="4" customFormat="1" ht="14.1" customHeight="1" x14ac:dyDescent="0.15">
      <c r="B1" s="11"/>
      <c r="C1" s="17" t="s">
        <v>116</v>
      </c>
      <c r="D1" s="585" t="s">
        <v>445</v>
      </c>
      <c r="E1" s="586"/>
      <c r="F1" s="586"/>
      <c r="G1" s="586"/>
      <c r="H1" s="587"/>
      <c r="I1" s="12"/>
      <c r="N1" s="18"/>
      <c r="O1" s="68"/>
      <c r="P1" s="68"/>
      <c r="Q1" s="18"/>
      <c r="R1" s="18"/>
    </row>
    <row r="2" spans="1:21" s="5" customFormat="1" ht="9.9499999999999993" customHeight="1" x14ac:dyDescent="0.15">
      <c r="C2" s="28"/>
      <c r="D2" s="103"/>
      <c r="E2" s="103"/>
      <c r="F2" s="106"/>
      <c r="G2" s="13"/>
      <c r="H2" s="13"/>
      <c r="I2" s="13"/>
      <c r="N2" s="28"/>
      <c r="O2" s="69"/>
      <c r="P2" s="69"/>
      <c r="Q2" s="28"/>
      <c r="R2" s="28"/>
    </row>
    <row r="3" spans="1:21" s="5" customFormat="1" ht="14.1" customHeight="1" x14ac:dyDescent="0.15">
      <c r="B3" s="5" t="s">
        <v>363</v>
      </c>
      <c r="C3" s="28"/>
      <c r="D3" s="103"/>
      <c r="E3" s="103"/>
      <c r="F3" s="106"/>
      <c r="G3" s="13"/>
      <c r="H3" s="13"/>
      <c r="I3" s="13"/>
      <c r="N3" s="28"/>
      <c r="O3" s="69"/>
      <c r="P3" s="69"/>
      <c r="Q3" s="28"/>
      <c r="R3" s="28"/>
    </row>
    <row r="4" spans="1:21" s="5" customFormat="1" ht="9.9499999999999993" customHeight="1" x14ac:dyDescent="0.15">
      <c r="B4" s="13"/>
      <c r="C4" s="94"/>
      <c r="D4" s="13"/>
      <c r="E4" s="13"/>
      <c r="F4" s="13"/>
      <c r="G4" s="13"/>
      <c r="H4" s="13"/>
      <c r="I4" s="13"/>
      <c r="N4" s="28"/>
      <c r="O4" s="69"/>
      <c r="P4" s="69"/>
      <c r="Q4" s="28"/>
      <c r="R4" s="28"/>
    </row>
    <row r="5" spans="1:21" s="4" customFormat="1" ht="14.1" customHeight="1" x14ac:dyDescent="0.15">
      <c r="B5" s="12"/>
      <c r="C5" s="12" t="s">
        <v>365</v>
      </c>
      <c r="D5" s="12"/>
      <c r="E5" s="12"/>
      <c r="F5" s="12"/>
      <c r="G5" s="12"/>
      <c r="H5" s="12"/>
      <c r="I5" s="12"/>
      <c r="M5" s="4" t="s">
        <v>464</v>
      </c>
      <c r="N5" s="18"/>
      <c r="O5" s="68"/>
      <c r="P5" s="68"/>
      <c r="Q5" s="18"/>
      <c r="R5" s="18"/>
    </row>
    <row r="6" spans="1:21" s="5" customFormat="1" ht="9.9499999999999993" customHeight="1" x14ac:dyDescent="0.15">
      <c r="B6" s="13"/>
      <c r="C6" s="131"/>
      <c r="D6" s="13"/>
      <c r="E6" s="13"/>
      <c r="F6" s="13"/>
      <c r="G6" s="13"/>
      <c r="H6" s="13"/>
      <c r="I6" s="13"/>
      <c r="J6" s="47"/>
      <c r="K6" s="47"/>
      <c r="N6" s="20"/>
      <c r="O6" s="69"/>
      <c r="P6" s="69"/>
      <c r="Q6" s="28"/>
      <c r="R6" s="28"/>
      <c r="S6" s="47"/>
    </row>
    <row r="7" spans="1:21" ht="20.100000000000001" customHeight="1" x14ac:dyDescent="0.15">
      <c r="A7" s="14" t="s">
        <v>443</v>
      </c>
      <c r="B7" s="9" t="s">
        <v>444</v>
      </c>
      <c r="C7" s="98" t="s">
        <v>498</v>
      </c>
      <c r="D7" s="29"/>
      <c r="E7" s="29"/>
      <c r="F7" s="29"/>
      <c r="G7" s="135"/>
      <c r="H7" s="107" t="s">
        <v>500</v>
      </c>
      <c r="I7" s="48" t="s">
        <v>469</v>
      </c>
      <c r="J7" s="109"/>
      <c r="K7" s="110" t="s">
        <v>443</v>
      </c>
      <c r="L7" s="9" t="s">
        <v>444</v>
      </c>
      <c r="M7" s="98" t="s">
        <v>498</v>
      </c>
      <c r="N7" s="29"/>
      <c r="O7" s="29"/>
      <c r="P7" s="29"/>
      <c r="Q7" s="29"/>
      <c r="R7" s="107" t="s">
        <v>503</v>
      </c>
      <c r="S7" s="48" t="s">
        <v>469</v>
      </c>
      <c r="T7" s="110" t="s">
        <v>443</v>
      </c>
      <c r="U7" s="9" t="s">
        <v>444</v>
      </c>
    </row>
    <row r="8" spans="1:21" ht="10.5" customHeight="1" x14ac:dyDescent="0.15">
      <c r="A8" s="16">
        <v>1</v>
      </c>
      <c r="B8" s="8">
        <v>1</v>
      </c>
      <c r="C8" s="442" t="s">
        <v>1</v>
      </c>
      <c r="D8" s="520" t="s">
        <v>331</v>
      </c>
      <c r="E8" s="520"/>
      <c r="F8" s="520"/>
      <c r="G8" s="520"/>
      <c r="H8" s="521"/>
      <c r="I8" s="54">
        <v>410398</v>
      </c>
      <c r="J8" s="58"/>
      <c r="K8" s="58">
        <v>1</v>
      </c>
      <c r="L8" s="8">
        <v>1</v>
      </c>
      <c r="M8" s="101"/>
      <c r="N8" s="104" t="s">
        <v>28</v>
      </c>
      <c r="O8" s="531" t="s">
        <v>315</v>
      </c>
      <c r="P8" s="531"/>
      <c r="Q8" s="531"/>
      <c r="R8" s="687"/>
      <c r="S8" s="55">
        <v>39300</v>
      </c>
      <c r="T8" s="58">
        <v>1</v>
      </c>
      <c r="U8" s="8">
        <v>1</v>
      </c>
    </row>
    <row r="9" spans="1:21" ht="10.5" customHeight="1" x14ac:dyDescent="0.15">
      <c r="A9" s="16">
        <v>1</v>
      </c>
      <c r="B9" s="8">
        <v>2</v>
      </c>
      <c r="C9" s="63"/>
      <c r="D9" s="442" t="s">
        <v>28</v>
      </c>
      <c r="E9" s="520" t="s">
        <v>296</v>
      </c>
      <c r="F9" s="520"/>
      <c r="G9" s="520"/>
      <c r="H9" s="521"/>
      <c r="I9" s="54">
        <v>410398</v>
      </c>
      <c r="J9" s="58"/>
      <c r="K9" s="58">
        <v>1</v>
      </c>
      <c r="L9" s="8">
        <v>2</v>
      </c>
      <c r="M9" s="63"/>
      <c r="N9" s="63"/>
      <c r="O9" s="81" t="s">
        <v>132</v>
      </c>
      <c r="P9" s="532" t="s">
        <v>242</v>
      </c>
      <c r="Q9" s="532"/>
      <c r="R9" s="688"/>
      <c r="S9" s="55">
        <v>39300</v>
      </c>
      <c r="T9" s="58">
        <v>1</v>
      </c>
      <c r="U9" s="8">
        <v>2</v>
      </c>
    </row>
    <row r="10" spans="1:21" ht="10.5" customHeight="1" x14ac:dyDescent="0.15">
      <c r="A10" s="16">
        <v>1</v>
      </c>
      <c r="B10" s="8">
        <v>3</v>
      </c>
      <c r="C10" s="434"/>
      <c r="D10" s="70"/>
      <c r="E10" s="74" t="s">
        <v>132</v>
      </c>
      <c r="F10" s="520" t="s">
        <v>333</v>
      </c>
      <c r="G10" s="520"/>
      <c r="H10" s="521"/>
      <c r="I10" s="54">
        <v>0</v>
      </c>
      <c r="J10" s="142"/>
      <c r="K10" s="142">
        <v>1</v>
      </c>
      <c r="L10" s="8">
        <v>3</v>
      </c>
      <c r="M10" s="63" t="s">
        <v>1</v>
      </c>
      <c r="N10" s="25"/>
      <c r="O10" s="145" t="s">
        <v>133</v>
      </c>
      <c r="P10" s="532" t="s">
        <v>74</v>
      </c>
      <c r="Q10" s="532"/>
      <c r="R10" s="688"/>
      <c r="S10" s="55">
        <v>0</v>
      </c>
      <c r="T10" s="142">
        <v>1</v>
      </c>
      <c r="U10" s="8">
        <v>3</v>
      </c>
    </row>
    <row r="11" spans="1:21" ht="10.5" customHeight="1" x14ac:dyDescent="0.15">
      <c r="A11" s="16">
        <v>1</v>
      </c>
      <c r="B11" s="8">
        <v>4</v>
      </c>
      <c r="C11" s="434"/>
      <c r="D11" s="70"/>
      <c r="E11" s="74" t="s">
        <v>133</v>
      </c>
      <c r="F11" s="520" t="s">
        <v>4</v>
      </c>
      <c r="G11" s="520"/>
      <c r="H11" s="521"/>
      <c r="I11" s="54">
        <v>1173700</v>
      </c>
      <c r="J11" s="142"/>
      <c r="K11" s="58">
        <v>1</v>
      </c>
      <c r="L11" s="8">
        <v>4</v>
      </c>
      <c r="M11" s="63"/>
      <c r="N11" s="104" t="s">
        <v>29</v>
      </c>
      <c r="O11" s="532" t="s">
        <v>336</v>
      </c>
      <c r="P11" s="532"/>
      <c r="Q11" s="532"/>
      <c r="R11" s="688"/>
      <c r="S11" s="55">
        <v>21811</v>
      </c>
      <c r="T11" s="58">
        <v>1</v>
      </c>
      <c r="U11" s="8">
        <v>4</v>
      </c>
    </row>
    <row r="12" spans="1:21" ht="10.5" customHeight="1" x14ac:dyDescent="0.15">
      <c r="A12" s="16">
        <v>1</v>
      </c>
      <c r="B12" s="8">
        <v>5</v>
      </c>
      <c r="C12" s="434"/>
      <c r="D12" s="70"/>
      <c r="E12" s="133"/>
      <c r="F12" s="520" t="s">
        <v>517</v>
      </c>
      <c r="G12" s="520"/>
      <c r="H12" s="521"/>
      <c r="I12" s="54">
        <v>0</v>
      </c>
      <c r="J12" s="142"/>
      <c r="K12" s="58">
        <v>1</v>
      </c>
      <c r="L12" s="8">
        <v>5</v>
      </c>
      <c r="M12" s="63" t="s">
        <v>245</v>
      </c>
      <c r="N12" s="104" t="s">
        <v>169</v>
      </c>
      <c r="O12" s="532" t="s">
        <v>489</v>
      </c>
      <c r="P12" s="532"/>
      <c r="Q12" s="532"/>
      <c r="R12" s="688"/>
      <c r="S12" s="469"/>
      <c r="T12" s="58">
        <v>1</v>
      </c>
      <c r="U12" s="8">
        <v>5</v>
      </c>
    </row>
    <row r="13" spans="1:21" ht="10.5" customHeight="1" x14ac:dyDescent="0.15">
      <c r="A13" s="16">
        <v>1</v>
      </c>
      <c r="B13" s="8">
        <v>6</v>
      </c>
      <c r="C13" s="434"/>
      <c r="D13" s="70"/>
      <c r="E13" s="74" t="s">
        <v>137</v>
      </c>
      <c r="F13" s="520" t="s">
        <v>32</v>
      </c>
      <c r="G13" s="520"/>
      <c r="H13" s="136" t="s">
        <v>560</v>
      </c>
      <c r="I13" s="54">
        <v>763302</v>
      </c>
      <c r="J13" s="142"/>
      <c r="K13" s="58">
        <v>1</v>
      </c>
      <c r="L13" s="8">
        <v>6</v>
      </c>
      <c r="M13" s="63"/>
      <c r="N13" s="104" t="s">
        <v>381</v>
      </c>
      <c r="O13" s="532" t="s">
        <v>301</v>
      </c>
      <c r="P13" s="532"/>
      <c r="Q13" s="532"/>
      <c r="R13" s="688"/>
      <c r="S13" s="55"/>
      <c r="T13" s="58">
        <v>1</v>
      </c>
      <c r="U13" s="8">
        <v>6</v>
      </c>
    </row>
    <row r="14" spans="1:21" ht="10.5" customHeight="1" x14ac:dyDescent="0.15">
      <c r="A14" s="16">
        <v>1</v>
      </c>
      <c r="B14" s="8">
        <v>7</v>
      </c>
      <c r="C14" s="434"/>
      <c r="D14" s="70"/>
      <c r="E14" s="133"/>
      <c r="F14" s="763" t="s">
        <v>15</v>
      </c>
      <c r="G14" s="763"/>
      <c r="H14" s="136" t="s">
        <v>560</v>
      </c>
      <c r="I14" s="54"/>
      <c r="J14" s="142"/>
      <c r="K14" s="142">
        <v>1</v>
      </c>
      <c r="L14" s="8">
        <v>7</v>
      </c>
      <c r="M14" s="63" t="s">
        <v>7</v>
      </c>
      <c r="N14" s="104" t="s">
        <v>164</v>
      </c>
      <c r="O14" s="532" t="s">
        <v>64</v>
      </c>
      <c r="P14" s="532"/>
      <c r="Q14" s="532"/>
      <c r="R14" s="688"/>
      <c r="S14" s="55"/>
      <c r="T14" s="142">
        <v>1</v>
      </c>
      <c r="U14" s="8">
        <v>7</v>
      </c>
    </row>
    <row r="15" spans="1:21" ht="10.5" customHeight="1" x14ac:dyDescent="0.15">
      <c r="A15" s="16">
        <v>1</v>
      </c>
      <c r="B15" s="8">
        <v>8</v>
      </c>
      <c r="C15" s="434"/>
      <c r="D15" s="70"/>
      <c r="E15" s="46" t="s">
        <v>141</v>
      </c>
      <c r="F15" s="520" t="s">
        <v>298</v>
      </c>
      <c r="G15" s="520"/>
      <c r="H15" s="521"/>
      <c r="I15" s="54"/>
      <c r="J15" s="142"/>
      <c r="K15" s="58">
        <v>1</v>
      </c>
      <c r="L15" s="8">
        <v>8</v>
      </c>
      <c r="M15" s="63"/>
      <c r="N15" s="104" t="s">
        <v>428</v>
      </c>
      <c r="O15" s="532" t="s">
        <v>299</v>
      </c>
      <c r="P15" s="532"/>
      <c r="Q15" s="532"/>
      <c r="R15" s="688"/>
      <c r="S15" s="55"/>
      <c r="T15" s="58">
        <v>1</v>
      </c>
      <c r="U15" s="8">
        <v>8</v>
      </c>
    </row>
    <row r="16" spans="1:21" ht="10.5" customHeight="1" x14ac:dyDescent="0.15">
      <c r="A16" s="16"/>
      <c r="C16" s="434"/>
      <c r="D16" s="71"/>
      <c r="E16" s="46" t="s">
        <v>144</v>
      </c>
      <c r="F16" s="764" t="s">
        <v>125</v>
      </c>
      <c r="G16" s="764"/>
      <c r="H16" s="528"/>
      <c r="I16" s="54"/>
      <c r="J16" s="142"/>
      <c r="K16" s="58">
        <v>1</v>
      </c>
      <c r="L16" s="8">
        <v>9</v>
      </c>
      <c r="M16" s="63" t="s">
        <v>246</v>
      </c>
      <c r="N16" s="104" t="s">
        <v>431</v>
      </c>
      <c r="O16" s="532" t="s">
        <v>72</v>
      </c>
      <c r="P16" s="532"/>
      <c r="Q16" s="532"/>
      <c r="R16" s="688"/>
      <c r="S16" s="55"/>
      <c r="T16" s="58">
        <v>1</v>
      </c>
      <c r="U16" s="8">
        <v>9</v>
      </c>
    </row>
    <row r="17" spans="1:21" ht="10.5" customHeight="1" x14ac:dyDescent="0.15">
      <c r="A17" s="16">
        <v>1</v>
      </c>
      <c r="B17" s="8">
        <v>9</v>
      </c>
      <c r="C17" s="63"/>
      <c r="D17" s="74" t="s">
        <v>29</v>
      </c>
      <c r="E17" s="520" t="s">
        <v>176</v>
      </c>
      <c r="F17" s="520"/>
      <c r="G17" s="520"/>
      <c r="H17" s="521"/>
      <c r="I17" s="54"/>
      <c r="J17" s="142"/>
      <c r="K17" s="142">
        <v>1</v>
      </c>
      <c r="L17" s="8">
        <v>10</v>
      </c>
      <c r="M17" s="63"/>
      <c r="N17" s="104" t="s">
        <v>112</v>
      </c>
      <c r="O17" s="532" t="s">
        <v>87</v>
      </c>
      <c r="P17" s="532"/>
      <c r="Q17" s="532"/>
      <c r="R17" s="688"/>
      <c r="S17" s="55"/>
      <c r="T17" s="142">
        <v>1</v>
      </c>
      <c r="U17" s="8">
        <v>10</v>
      </c>
    </row>
    <row r="18" spans="1:21" ht="10.5" customHeight="1" x14ac:dyDescent="0.15">
      <c r="A18" s="16">
        <v>1</v>
      </c>
      <c r="B18" s="8">
        <v>10</v>
      </c>
      <c r="C18" s="25"/>
      <c r="D18" s="74" t="s">
        <v>169</v>
      </c>
      <c r="E18" s="520" t="s">
        <v>458</v>
      </c>
      <c r="F18" s="520"/>
      <c r="G18" s="520"/>
      <c r="H18" s="521"/>
      <c r="I18" s="54"/>
      <c r="J18" s="142"/>
      <c r="K18" s="58">
        <v>1</v>
      </c>
      <c r="L18" s="8">
        <v>11</v>
      </c>
      <c r="M18" s="63" t="s">
        <v>247</v>
      </c>
      <c r="N18" s="104" t="s">
        <v>361</v>
      </c>
      <c r="O18" s="532" t="s">
        <v>253</v>
      </c>
      <c r="P18" s="532"/>
      <c r="Q18" s="532"/>
      <c r="R18" s="688"/>
      <c r="S18" s="55"/>
      <c r="T18" s="58">
        <v>1</v>
      </c>
      <c r="U18" s="8">
        <v>11</v>
      </c>
    </row>
    <row r="19" spans="1:21" ht="10.5" customHeight="1" x14ac:dyDescent="0.15">
      <c r="A19" s="16">
        <v>1</v>
      </c>
      <c r="B19" s="8">
        <v>14</v>
      </c>
      <c r="C19" s="442" t="s">
        <v>17</v>
      </c>
      <c r="D19" s="520" t="s">
        <v>235</v>
      </c>
      <c r="E19" s="520"/>
      <c r="F19" s="520"/>
      <c r="G19" s="520"/>
      <c r="H19" s="521"/>
      <c r="I19" s="138">
        <v>103088</v>
      </c>
      <c r="J19" s="142"/>
      <c r="K19" s="58">
        <v>1</v>
      </c>
      <c r="L19" s="8">
        <v>12</v>
      </c>
      <c r="M19" s="63"/>
      <c r="N19" s="104" t="s">
        <v>317</v>
      </c>
      <c r="O19" s="532" t="s">
        <v>74</v>
      </c>
      <c r="P19" s="532"/>
      <c r="Q19" s="532"/>
      <c r="R19" s="688"/>
      <c r="S19" s="55"/>
      <c r="T19" s="58">
        <v>1</v>
      </c>
      <c r="U19" s="8">
        <v>12</v>
      </c>
    </row>
    <row r="20" spans="1:21" ht="10.5" customHeight="1" x14ac:dyDescent="0.15">
      <c r="A20" s="16">
        <v>1</v>
      </c>
      <c r="B20" s="8">
        <v>15</v>
      </c>
      <c r="C20" s="63"/>
      <c r="D20" s="74" t="s">
        <v>28</v>
      </c>
      <c r="E20" s="520" t="s">
        <v>0</v>
      </c>
      <c r="F20" s="520"/>
      <c r="G20" s="520"/>
      <c r="H20" s="521"/>
      <c r="I20" s="138">
        <v>62687</v>
      </c>
      <c r="J20" s="142"/>
      <c r="K20" s="142">
        <v>1</v>
      </c>
      <c r="L20" s="8">
        <v>13</v>
      </c>
      <c r="M20" s="63" t="s">
        <v>251</v>
      </c>
      <c r="N20" s="104" t="s">
        <v>433</v>
      </c>
      <c r="O20" s="532" t="s">
        <v>213</v>
      </c>
      <c r="P20" s="532"/>
      <c r="Q20" s="532"/>
      <c r="R20" s="149" t="s">
        <v>337</v>
      </c>
      <c r="S20" s="55">
        <v>61111</v>
      </c>
      <c r="T20" s="142">
        <v>1</v>
      </c>
      <c r="U20" s="8">
        <v>13</v>
      </c>
    </row>
    <row r="21" spans="1:21" ht="10.5" customHeight="1" x14ac:dyDescent="0.15">
      <c r="A21" s="16">
        <v>1</v>
      </c>
      <c r="B21" s="8">
        <v>16</v>
      </c>
      <c r="C21" s="63"/>
      <c r="D21" s="74" t="s">
        <v>29</v>
      </c>
      <c r="E21" s="520" t="s">
        <v>488</v>
      </c>
      <c r="F21" s="520"/>
      <c r="G21" s="520"/>
      <c r="H21" s="521"/>
      <c r="I21" s="138">
        <v>40401</v>
      </c>
      <c r="J21" s="142"/>
      <c r="K21" s="58">
        <v>1</v>
      </c>
      <c r="L21" s="8">
        <v>14</v>
      </c>
      <c r="M21" s="63"/>
      <c r="N21" s="104" t="s">
        <v>424</v>
      </c>
      <c r="O21" s="523" t="s">
        <v>562</v>
      </c>
      <c r="P21" s="523"/>
      <c r="Q21" s="523"/>
      <c r="R21" s="435" t="s">
        <v>338</v>
      </c>
      <c r="S21" s="55">
        <v>0</v>
      </c>
      <c r="T21" s="58">
        <v>1</v>
      </c>
      <c r="U21" s="8">
        <v>14</v>
      </c>
    </row>
    <row r="22" spans="1:21" ht="10.5" customHeight="1" x14ac:dyDescent="0.15">
      <c r="A22" s="16">
        <v>1</v>
      </c>
      <c r="B22" s="8">
        <v>17</v>
      </c>
      <c r="C22" s="63"/>
      <c r="D22" s="74" t="s">
        <v>169</v>
      </c>
      <c r="E22" s="520" t="s">
        <v>209</v>
      </c>
      <c r="F22" s="608"/>
      <c r="G22" s="608"/>
      <c r="H22" s="136" t="s">
        <v>560</v>
      </c>
      <c r="I22" s="138"/>
      <c r="J22" s="142"/>
      <c r="K22" s="58">
        <v>1</v>
      </c>
      <c r="L22" s="8">
        <v>15</v>
      </c>
      <c r="M22" s="63"/>
      <c r="N22" s="114" t="s">
        <v>436</v>
      </c>
      <c r="O22" s="568" t="s">
        <v>478</v>
      </c>
      <c r="P22" s="568"/>
      <c r="Q22" s="568"/>
      <c r="R22" s="149" t="s">
        <v>339</v>
      </c>
      <c r="S22" s="55">
        <v>0</v>
      </c>
      <c r="T22" s="58">
        <v>1</v>
      </c>
      <c r="U22" s="8">
        <v>15</v>
      </c>
    </row>
    <row r="23" spans="1:21" ht="10.5" customHeight="1" x14ac:dyDescent="0.15">
      <c r="A23" s="16">
        <v>1</v>
      </c>
      <c r="B23" s="8">
        <v>18</v>
      </c>
      <c r="C23" s="63"/>
      <c r="D23" s="74" t="s">
        <v>381</v>
      </c>
      <c r="E23" s="520" t="s">
        <v>281</v>
      </c>
      <c r="F23" s="520"/>
      <c r="G23" s="520"/>
      <c r="H23" s="521"/>
      <c r="I23" s="138"/>
      <c r="J23" s="58"/>
      <c r="K23" s="142">
        <v>1</v>
      </c>
      <c r="L23" s="8">
        <v>16</v>
      </c>
      <c r="M23" s="25"/>
      <c r="N23" s="143" t="s">
        <v>437</v>
      </c>
      <c r="O23" s="505" t="s">
        <v>108</v>
      </c>
      <c r="P23" s="505"/>
      <c r="Q23" s="505"/>
      <c r="R23" s="437" t="s">
        <v>243</v>
      </c>
      <c r="S23" s="55">
        <v>61111</v>
      </c>
      <c r="T23" s="142">
        <v>1</v>
      </c>
      <c r="U23" s="8">
        <v>16</v>
      </c>
    </row>
    <row r="24" spans="1:21" ht="10.5" customHeight="1" x14ac:dyDescent="0.15">
      <c r="A24" s="16">
        <v>1</v>
      </c>
      <c r="B24" s="8">
        <v>19</v>
      </c>
      <c r="C24" s="25"/>
      <c r="D24" s="74" t="s">
        <v>164</v>
      </c>
      <c r="E24" s="520" t="s">
        <v>300</v>
      </c>
      <c r="F24" s="520"/>
      <c r="G24" s="520"/>
      <c r="H24" s="521"/>
      <c r="I24" s="138"/>
      <c r="J24" s="58"/>
      <c r="K24" s="58">
        <v>1</v>
      </c>
      <c r="L24" s="8">
        <v>17</v>
      </c>
      <c r="M24" s="442"/>
      <c r="N24" s="104" t="s">
        <v>28</v>
      </c>
      <c r="O24" s="531" t="s">
        <v>316</v>
      </c>
      <c r="P24" s="531"/>
      <c r="Q24" s="531"/>
      <c r="R24" s="687"/>
      <c r="S24" s="55">
        <v>41170</v>
      </c>
      <c r="T24" s="58">
        <v>1</v>
      </c>
      <c r="U24" s="8">
        <v>17</v>
      </c>
    </row>
    <row r="25" spans="1:21" ht="10.5" customHeight="1" x14ac:dyDescent="0.15">
      <c r="A25" s="16">
        <v>1</v>
      </c>
      <c r="B25" s="8">
        <v>20</v>
      </c>
      <c r="C25" s="74" t="s">
        <v>2</v>
      </c>
      <c r="D25" s="520" t="s">
        <v>573</v>
      </c>
      <c r="E25" s="520"/>
      <c r="F25" s="520"/>
      <c r="G25" s="520"/>
      <c r="H25" s="521"/>
      <c r="I25" s="138"/>
      <c r="J25" s="142"/>
      <c r="K25" s="58">
        <v>1</v>
      </c>
      <c r="L25" s="8">
        <v>18</v>
      </c>
      <c r="M25" s="434"/>
      <c r="N25" s="446" t="s">
        <v>5</v>
      </c>
      <c r="O25" s="712" t="s">
        <v>111</v>
      </c>
      <c r="P25" s="532"/>
      <c r="Q25" s="532"/>
      <c r="R25" s="688"/>
      <c r="S25" s="55"/>
      <c r="T25" s="58">
        <v>1</v>
      </c>
      <c r="U25" s="8">
        <v>18</v>
      </c>
    </row>
    <row r="26" spans="1:21" ht="10.5" customHeight="1" x14ac:dyDescent="0.15">
      <c r="A26" s="16">
        <v>1</v>
      </c>
      <c r="B26" s="8">
        <v>21</v>
      </c>
      <c r="C26" s="74" t="s">
        <v>8</v>
      </c>
      <c r="D26" s="520" t="s">
        <v>264</v>
      </c>
      <c r="E26" s="520"/>
      <c r="F26" s="520"/>
      <c r="G26" s="520"/>
      <c r="H26" s="521"/>
      <c r="I26" s="138">
        <v>513486</v>
      </c>
      <c r="J26" s="142"/>
      <c r="K26" s="142">
        <v>1</v>
      </c>
      <c r="L26" s="8">
        <v>19</v>
      </c>
      <c r="M26" s="434"/>
      <c r="N26" s="434" t="s">
        <v>250</v>
      </c>
      <c r="O26" s="712" t="s">
        <v>318</v>
      </c>
      <c r="P26" s="532"/>
      <c r="Q26" s="532"/>
      <c r="R26" s="688"/>
      <c r="S26" s="55"/>
      <c r="T26" s="142">
        <v>1</v>
      </c>
      <c r="U26" s="8">
        <v>19</v>
      </c>
    </row>
    <row r="27" spans="1:21" ht="10.5" customHeight="1" x14ac:dyDescent="0.15">
      <c r="A27" s="16">
        <v>1</v>
      </c>
      <c r="B27" s="8">
        <v>22</v>
      </c>
      <c r="C27" s="442" t="s">
        <v>10</v>
      </c>
      <c r="D27" s="520" t="s">
        <v>297</v>
      </c>
      <c r="E27" s="520"/>
      <c r="F27" s="520"/>
      <c r="G27" s="520"/>
      <c r="H27" s="521"/>
      <c r="I27" s="138">
        <v>109615</v>
      </c>
      <c r="J27" s="142"/>
      <c r="K27" s="58">
        <v>1</v>
      </c>
      <c r="L27" s="8">
        <v>20</v>
      </c>
      <c r="M27" s="434"/>
      <c r="N27" s="446" t="s">
        <v>252</v>
      </c>
      <c r="O27" s="712" t="s">
        <v>302</v>
      </c>
      <c r="P27" s="532"/>
      <c r="Q27" s="532"/>
      <c r="R27" s="688"/>
      <c r="S27" s="55"/>
      <c r="T27" s="58">
        <v>1</v>
      </c>
      <c r="U27" s="8">
        <v>20</v>
      </c>
    </row>
    <row r="28" spans="1:21" ht="10.5" customHeight="1" x14ac:dyDescent="0.15">
      <c r="A28" s="16">
        <v>1</v>
      </c>
      <c r="B28" s="8">
        <v>23</v>
      </c>
      <c r="C28" s="63"/>
      <c r="D28" s="74" t="s">
        <v>28</v>
      </c>
      <c r="E28" s="760" t="s">
        <v>249</v>
      </c>
      <c r="F28" s="760"/>
      <c r="G28" s="760"/>
      <c r="H28" s="761"/>
      <c r="I28" s="138">
        <v>109615</v>
      </c>
      <c r="J28" s="142"/>
      <c r="K28" s="58">
        <v>1</v>
      </c>
      <c r="L28" s="8">
        <v>21</v>
      </c>
      <c r="M28" s="434" t="s">
        <v>17</v>
      </c>
      <c r="N28" s="434" t="s">
        <v>256</v>
      </c>
      <c r="O28" s="762" t="s">
        <v>62</v>
      </c>
      <c r="P28" s="692"/>
      <c r="Q28" s="692"/>
      <c r="R28" s="693"/>
      <c r="S28" s="55"/>
      <c r="T28" s="58">
        <v>1</v>
      </c>
      <c r="U28" s="8">
        <v>21</v>
      </c>
    </row>
    <row r="29" spans="1:21" ht="10.5" customHeight="1" x14ac:dyDescent="0.15">
      <c r="A29" s="16">
        <v>1</v>
      </c>
      <c r="B29" s="8">
        <v>24</v>
      </c>
      <c r="C29" s="63"/>
      <c r="D29" s="74" t="s">
        <v>29</v>
      </c>
      <c r="E29" s="520" t="s">
        <v>75</v>
      </c>
      <c r="F29" s="520"/>
      <c r="G29" s="520"/>
      <c r="H29" s="521"/>
      <c r="I29" s="138"/>
      <c r="J29" s="142"/>
      <c r="K29" s="142">
        <v>1</v>
      </c>
      <c r="L29" s="8">
        <v>22</v>
      </c>
      <c r="M29" s="434"/>
      <c r="N29" s="434" t="s">
        <v>257</v>
      </c>
      <c r="O29" s="762" t="s">
        <v>322</v>
      </c>
      <c r="P29" s="692"/>
      <c r="Q29" s="692"/>
      <c r="R29" s="693"/>
      <c r="S29" s="55">
        <v>41170</v>
      </c>
      <c r="T29" s="142">
        <v>1</v>
      </c>
      <c r="U29" s="8">
        <v>22</v>
      </c>
    </row>
    <row r="30" spans="1:21" ht="10.5" customHeight="1" x14ac:dyDescent="0.15">
      <c r="A30" s="16">
        <v>1</v>
      </c>
      <c r="B30" s="8">
        <v>25</v>
      </c>
      <c r="C30" s="63"/>
      <c r="D30" s="74" t="s">
        <v>169</v>
      </c>
      <c r="E30" s="520" t="s">
        <v>561</v>
      </c>
      <c r="F30" s="520"/>
      <c r="G30" s="520"/>
      <c r="H30" s="521"/>
      <c r="I30" s="138"/>
      <c r="J30" s="58"/>
      <c r="K30" s="58">
        <v>1</v>
      </c>
      <c r="L30" s="8">
        <v>23</v>
      </c>
      <c r="M30" s="434"/>
      <c r="N30" s="434" t="s">
        <v>51</v>
      </c>
      <c r="O30" s="762" t="s">
        <v>62</v>
      </c>
      <c r="P30" s="692"/>
      <c r="Q30" s="692"/>
      <c r="R30" s="693"/>
      <c r="S30" s="55">
        <v>39300</v>
      </c>
      <c r="T30" s="58">
        <v>1</v>
      </c>
      <c r="U30" s="8">
        <v>23</v>
      </c>
    </row>
    <row r="31" spans="1:21" ht="10.5" customHeight="1" x14ac:dyDescent="0.15">
      <c r="A31" s="16">
        <v>1</v>
      </c>
      <c r="B31" s="8">
        <v>26</v>
      </c>
      <c r="C31" s="63"/>
      <c r="D31" s="74" t="s">
        <v>381</v>
      </c>
      <c r="E31" s="760" t="s">
        <v>123</v>
      </c>
      <c r="F31" s="760"/>
      <c r="G31" s="760"/>
      <c r="H31" s="761"/>
      <c r="I31" s="138"/>
      <c r="J31" s="142"/>
      <c r="K31" s="58">
        <v>1</v>
      </c>
      <c r="L31" s="8">
        <v>24</v>
      </c>
      <c r="M31" s="434" t="s">
        <v>245</v>
      </c>
      <c r="N31" s="729" t="s">
        <v>392</v>
      </c>
      <c r="O31" s="146" t="s">
        <v>265</v>
      </c>
      <c r="P31" s="713" t="s">
        <v>495</v>
      </c>
      <c r="Q31" s="712" t="s">
        <v>555</v>
      </c>
      <c r="R31" s="688"/>
      <c r="S31" s="469">
        <v>0</v>
      </c>
      <c r="T31" s="58">
        <v>1</v>
      </c>
      <c r="U31" s="8">
        <v>24</v>
      </c>
    </row>
    <row r="32" spans="1:21" ht="10.5" customHeight="1" x14ac:dyDescent="0.15">
      <c r="A32" s="16">
        <v>1</v>
      </c>
      <c r="B32" s="8">
        <v>27</v>
      </c>
      <c r="C32" s="63"/>
      <c r="D32" s="74" t="s">
        <v>164</v>
      </c>
      <c r="E32" s="520" t="s">
        <v>187</v>
      </c>
      <c r="F32" s="520"/>
      <c r="G32" s="520"/>
      <c r="H32" s="521"/>
      <c r="I32" s="138"/>
      <c r="J32" s="142"/>
      <c r="K32" s="142">
        <v>1</v>
      </c>
      <c r="L32" s="8">
        <v>25</v>
      </c>
      <c r="M32" s="434"/>
      <c r="N32" s="730"/>
      <c r="O32" s="143" t="s">
        <v>268</v>
      </c>
      <c r="P32" s="714"/>
      <c r="Q32" s="712" t="s">
        <v>482</v>
      </c>
      <c r="R32" s="688"/>
      <c r="S32" s="55">
        <v>5000</v>
      </c>
      <c r="T32" s="142">
        <v>1</v>
      </c>
      <c r="U32" s="8">
        <v>25</v>
      </c>
    </row>
    <row r="33" spans="1:21" ht="10.5" customHeight="1" x14ac:dyDescent="0.15">
      <c r="A33" s="16">
        <v>1</v>
      </c>
      <c r="B33" s="8">
        <v>28</v>
      </c>
      <c r="C33" s="63"/>
      <c r="D33" s="74" t="s">
        <v>428</v>
      </c>
      <c r="E33" s="520" t="s">
        <v>574</v>
      </c>
      <c r="F33" s="520"/>
      <c r="G33" s="520"/>
      <c r="H33" s="521"/>
      <c r="I33" s="138"/>
      <c r="J33" s="142"/>
      <c r="K33" s="58">
        <v>1</v>
      </c>
      <c r="L33" s="8">
        <v>26</v>
      </c>
      <c r="M33" s="434"/>
      <c r="N33" s="730"/>
      <c r="O33" s="143" t="s">
        <v>208</v>
      </c>
      <c r="P33" s="715"/>
      <c r="Q33" s="712" t="s">
        <v>74</v>
      </c>
      <c r="R33" s="688"/>
      <c r="S33" s="55">
        <v>34300</v>
      </c>
      <c r="T33" s="58">
        <v>1</v>
      </c>
      <c r="U33" s="8">
        <v>26</v>
      </c>
    </row>
    <row r="34" spans="1:21" ht="10.5" customHeight="1" x14ac:dyDescent="0.15">
      <c r="A34" s="16">
        <v>1</v>
      </c>
      <c r="B34" s="8">
        <v>29</v>
      </c>
      <c r="C34" s="434"/>
      <c r="D34" s="74" t="s">
        <v>431</v>
      </c>
      <c r="E34" s="520" t="s">
        <v>127</v>
      </c>
      <c r="F34" s="520"/>
      <c r="G34" s="520"/>
      <c r="H34" s="521"/>
      <c r="I34" s="138"/>
      <c r="J34" s="58"/>
      <c r="K34" s="58">
        <v>1</v>
      </c>
      <c r="L34" s="8">
        <v>27</v>
      </c>
      <c r="M34" s="434" t="s">
        <v>7</v>
      </c>
      <c r="N34" s="730"/>
      <c r="O34" s="712" t="s">
        <v>72</v>
      </c>
      <c r="P34" s="532"/>
      <c r="Q34" s="532"/>
      <c r="R34" s="688"/>
      <c r="S34" s="55"/>
      <c r="T34" s="58">
        <v>1</v>
      </c>
      <c r="U34" s="8">
        <v>27</v>
      </c>
    </row>
    <row r="35" spans="1:21" ht="10.5" customHeight="1" x14ac:dyDescent="0.15">
      <c r="A35" s="16">
        <v>1</v>
      </c>
      <c r="B35" s="8">
        <v>30</v>
      </c>
      <c r="C35" s="434"/>
      <c r="D35" s="74" t="s">
        <v>112</v>
      </c>
      <c r="E35" s="520" t="s">
        <v>74</v>
      </c>
      <c r="F35" s="520"/>
      <c r="G35" s="520"/>
      <c r="H35" s="521"/>
      <c r="I35" s="138"/>
      <c r="J35" s="58"/>
      <c r="K35" s="142">
        <v>1</v>
      </c>
      <c r="L35" s="8">
        <v>28</v>
      </c>
      <c r="M35" s="434"/>
      <c r="N35" s="730"/>
      <c r="O35" s="712" t="s">
        <v>87</v>
      </c>
      <c r="P35" s="532"/>
      <c r="Q35" s="532"/>
      <c r="R35" s="688"/>
      <c r="S35" s="55"/>
      <c r="T35" s="142">
        <v>1</v>
      </c>
      <c r="U35" s="8">
        <v>28</v>
      </c>
    </row>
    <row r="36" spans="1:21" ht="10.5" customHeight="1" x14ac:dyDescent="0.15">
      <c r="A36" s="16">
        <v>1</v>
      </c>
      <c r="B36" s="8">
        <v>31</v>
      </c>
      <c r="C36" s="442" t="s">
        <v>22</v>
      </c>
      <c r="D36" s="520" t="s">
        <v>272</v>
      </c>
      <c r="E36" s="520"/>
      <c r="F36" s="520"/>
      <c r="G36" s="520"/>
      <c r="H36" s="521"/>
      <c r="I36" s="138">
        <v>24179</v>
      </c>
      <c r="J36" s="58"/>
      <c r="K36" s="58">
        <v>1</v>
      </c>
      <c r="L36" s="8">
        <v>29</v>
      </c>
      <c r="M36" s="434"/>
      <c r="N36" s="730"/>
      <c r="O36" s="712" t="s">
        <v>253</v>
      </c>
      <c r="P36" s="532"/>
      <c r="Q36" s="532"/>
      <c r="R36" s="688"/>
      <c r="S36" s="55"/>
      <c r="T36" s="58">
        <v>1</v>
      </c>
      <c r="U36" s="8">
        <v>29</v>
      </c>
    </row>
    <row r="37" spans="1:21" ht="10.5" customHeight="1" x14ac:dyDescent="0.15">
      <c r="A37" s="16">
        <v>1</v>
      </c>
      <c r="B37" s="8">
        <v>32</v>
      </c>
      <c r="C37" s="63"/>
      <c r="D37" s="74" t="s">
        <v>28</v>
      </c>
      <c r="E37" s="760" t="s">
        <v>635</v>
      </c>
      <c r="F37" s="760"/>
      <c r="G37" s="760"/>
      <c r="H37" s="761"/>
      <c r="I37" s="138">
        <v>21832</v>
      </c>
      <c r="J37" s="142"/>
      <c r="K37" s="58">
        <v>1</v>
      </c>
      <c r="L37" s="8">
        <v>30</v>
      </c>
      <c r="M37" s="434" t="s">
        <v>246</v>
      </c>
      <c r="N37" s="730"/>
      <c r="O37" s="712" t="s">
        <v>50</v>
      </c>
      <c r="P37" s="532"/>
      <c r="Q37" s="532"/>
      <c r="R37" s="688"/>
      <c r="S37" s="55"/>
      <c r="T37" s="58">
        <v>1</v>
      </c>
      <c r="U37" s="8">
        <v>30</v>
      </c>
    </row>
    <row r="38" spans="1:21" ht="10.5" customHeight="1" x14ac:dyDescent="0.15">
      <c r="A38" s="16">
        <v>1</v>
      </c>
      <c r="B38" s="8">
        <v>33</v>
      </c>
      <c r="C38" s="434"/>
      <c r="D38" s="74" t="s">
        <v>29</v>
      </c>
      <c r="E38" s="430" t="s">
        <v>75</v>
      </c>
      <c r="F38" s="430"/>
      <c r="G38" s="451"/>
      <c r="H38" s="431"/>
      <c r="I38" s="138"/>
      <c r="J38" s="142"/>
      <c r="K38" s="142">
        <v>1</v>
      </c>
      <c r="L38" s="8">
        <v>31</v>
      </c>
      <c r="M38" s="434"/>
      <c r="N38" s="731"/>
      <c r="O38" s="712" t="s">
        <v>74</v>
      </c>
      <c r="P38" s="532"/>
      <c r="Q38" s="532"/>
      <c r="R38" s="688"/>
      <c r="S38" s="55">
        <v>1870</v>
      </c>
      <c r="T38" s="142">
        <v>1</v>
      </c>
      <c r="U38" s="8">
        <v>31</v>
      </c>
    </row>
    <row r="39" spans="1:21" ht="10.5" customHeight="1" x14ac:dyDescent="0.15">
      <c r="A39" s="16">
        <v>1</v>
      </c>
      <c r="B39" s="8">
        <v>34</v>
      </c>
      <c r="C39" s="63"/>
      <c r="D39" s="46" t="s">
        <v>169</v>
      </c>
      <c r="E39" s="444" t="s">
        <v>123</v>
      </c>
      <c r="F39" s="444"/>
      <c r="G39" s="452"/>
      <c r="H39" s="445"/>
      <c r="I39" s="138"/>
      <c r="J39" s="142"/>
      <c r="K39" s="58">
        <v>1</v>
      </c>
      <c r="L39" s="8">
        <v>32</v>
      </c>
      <c r="M39" s="434"/>
      <c r="N39" s="104" t="s">
        <v>29</v>
      </c>
      <c r="O39" s="532" t="s">
        <v>305</v>
      </c>
      <c r="P39" s="532"/>
      <c r="Q39" s="532"/>
      <c r="R39" s="688"/>
      <c r="S39" s="55">
        <v>21811</v>
      </c>
      <c r="T39" s="58">
        <v>1</v>
      </c>
      <c r="U39" s="8">
        <v>32</v>
      </c>
    </row>
    <row r="40" spans="1:21" ht="10.5" customHeight="1" x14ac:dyDescent="0.15">
      <c r="A40" s="16">
        <v>1</v>
      </c>
      <c r="B40" s="8">
        <v>35</v>
      </c>
      <c r="C40" s="63"/>
      <c r="D40" s="46" t="s">
        <v>381</v>
      </c>
      <c r="E40" s="520" t="s">
        <v>187</v>
      </c>
      <c r="F40" s="520"/>
      <c r="G40" s="520"/>
      <c r="H40" s="521"/>
      <c r="I40" s="138"/>
      <c r="J40" s="142"/>
      <c r="K40" s="58">
        <v>1</v>
      </c>
      <c r="L40" s="8">
        <v>33</v>
      </c>
      <c r="M40" s="434" t="s">
        <v>81</v>
      </c>
      <c r="N40" s="716" t="s">
        <v>510</v>
      </c>
      <c r="O40" s="712" t="s">
        <v>275</v>
      </c>
      <c r="P40" s="532"/>
      <c r="Q40" s="532"/>
      <c r="R40" s="688"/>
      <c r="S40" s="55"/>
      <c r="T40" s="58">
        <v>1</v>
      </c>
      <c r="U40" s="8">
        <v>33</v>
      </c>
    </row>
    <row r="41" spans="1:21" ht="10.5" customHeight="1" x14ac:dyDescent="0.15">
      <c r="A41" s="16">
        <v>1</v>
      </c>
      <c r="B41" s="8">
        <v>36</v>
      </c>
      <c r="C41" s="63"/>
      <c r="D41" s="46" t="s">
        <v>164</v>
      </c>
      <c r="E41" s="520" t="s">
        <v>574</v>
      </c>
      <c r="F41" s="520"/>
      <c r="G41" s="520"/>
      <c r="H41" s="521"/>
      <c r="I41" s="138"/>
      <c r="J41" s="58"/>
      <c r="K41" s="142">
        <v>1</v>
      </c>
      <c r="L41" s="8">
        <v>34</v>
      </c>
      <c r="M41" s="434"/>
      <c r="N41" s="717"/>
      <c r="O41" s="712" t="s">
        <v>454</v>
      </c>
      <c r="P41" s="532"/>
      <c r="Q41" s="532"/>
      <c r="R41" s="688"/>
      <c r="S41" s="55"/>
      <c r="T41" s="142">
        <v>1</v>
      </c>
      <c r="U41" s="8">
        <v>34</v>
      </c>
    </row>
    <row r="42" spans="1:21" ht="10.5" customHeight="1" x14ac:dyDescent="0.15">
      <c r="A42" s="16">
        <v>1</v>
      </c>
      <c r="B42" s="8">
        <v>37</v>
      </c>
      <c r="C42" s="63"/>
      <c r="D42" s="46" t="s">
        <v>428</v>
      </c>
      <c r="E42" s="520" t="s">
        <v>127</v>
      </c>
      <c r="F42" s="520"/>
      <c r="G42" s="520"/>
      <c r="H42" s="521"/>
      <c r="I42" s="138"/>
      <c r="J42" s="142"/>
      <c r="K42" s="58">
        <v>1</v>
      </c>
      <c r="L42" s="8">
        <v>35</v>
      </c>
      <c r="M42" s="434"/>
      <c r="N42" s="718"/>
      <c r="O42" s="762" t="s">
        <v>104</v>
      </c>
      <c r="P42" s="692"/>
      <c r="Q42" s="692"/>
      <c r="R42" s="693"/>
      <c r="S42" s="55"/>
      <c r="T42" s="58">
        <v>1</v>
      </c>
      <c r="U42" s="8">
        <v>35</v>
      </c>
    </row>
    <row r="43" spans="1:21" ht="10.5" customHeight="1" x14ac:dyDescent="0.15">
      <c r="A43" s="16">
        <v>1</v>
      </c>
      <c r="B43" s="8">
        <v>38</v>
      </c>
      <c r="C43" s="63"/>
      <c r="D43" s="46" t="s">
        <v>431</v>
      </c>
      <c r="E43" s="520" t="s">
        <v>477</v>
      </c>
      <c r="F43" s="520"/>
      <c r="G43" s="520"/>
      <c r="H43" s="521"/>
      <c r="I43" s="138"/>
      <c r="J43" s="142"/>
      <c r="K43" s="58">
        <v>1</v>
      </c>
      <c r="L43" s="8">
        <v>36</v>
      </c>
      <c r="M43" s="434" t="s">
        <v>67</v>
      </c>
      <c r="N43" s="446"/>
      <c r="O43" s="147" t="s">
        <v>132</v>
      </c>
      <c r="P43" s="532" t="s">
        <v>242</v>
      </c>
      <c r="Q43" s="532"/>
      <c r="R43" s="688"/>
      <c r="S43" s="55">
        <v>21811</v>
      </c>
      <c r="T43" s="58">
        <v>1</v>
      </c>
      <c r="U43" s="8">
        <v>36</v>
      </c>
    </row>
    <row r="44" spans="1:21" ht="10.5" customHeight="1" x14ac:dyDescent="0.15">
      <c r="A44" s="16">
        <v>1</v>
      </c>
      <c r="B44" s="8">
        <v>39</v>
      </c>
      <c r="C44" s="63"/>
      <c r="D44" s="46" t="s">
        <v>112</v>
      </c>
      <c r="E44" s="520" t="s">
        <v>260</v>
      </c>
      <c r="F44" s="520"/>
      <c r="G44" s="520"/>
      <c r="H44" s="521"/>
      <c r="I44" s="138">
        <v>2347</v>
      </c>
      <c r="J44" s="58"/>
      <c r="K44" s="142">
        <v>1</v>
      </c>
      <c r="L44" s="8">
        <v>37</v>
      </c>
      <c r="M44" s="434"/>
      <c r="N44" s="446"/>
      <c r="O44" s="147" t="s">
        <v>133</v>
      </c>
      <c r="P44" s="532" t="s">
        <v>74</v>
      </c>
      <c r="Q44" s="532"/>
      <c r="R44" s="688"/>
      <c r="S44" s="55"/>
      <c r="T44" s="142">
        <v>1</v>
      </c>
      <c r="U44" s="8">
        <v>37</v>
      </c>
    </row>
    <row r="45" spans="1:21" ht="10.5" customHeight="1" x14ac:dyDescent="0.15">
      <c r="A45" s="16">
        <v>1</v>
      </c>
      <c r="B45" s="8">
        <v>40</v>
      </c>
      <c r="C45" s="63"/>
      <c r="D45" s="46" t="s">
        <v>361</v>
      </c>
      <c r="E45" s="520" t="s">
        <v>575</v>
      </c>
      <c r="F45" s="520"/>
      <c r="G45" s="520"/>
      <c r="H45" s="521"/>
      <c r="I45" s="138"/>
      <c r="J45" s="58"/>
      <c r="K45" s="58">
        <v>1</v>
      </c>
      <c r="L45" s="8">
        <v>38</v>
      </c>
      <c r="M45" s="434"/>
      <c r="N45" s="104" t="s">
        <v>169</v>
      </c>
      <c r="O45" s="692" t="s">
        <v>229</v>
      </c>
      <c r="P45" s="692"/>
      <c r="Q45" s="692"/>
      <c r="R45" s="693"/>
      <c r="S45" s="55"/>
      <c r="T45" s="58">
        <v>1</v>
      </c>
      <c r="U45" s="8">
        <v>38</v>
      </c>
    </row>
    <row r="46" spans="1:21" ht="10.5" customHeight="1" x14ac:dyDescent="0.15">
      <c r="A46" s="16">
        <v>1</v>
      </c>
      <c r="B46" s="8">
        <v>41</v>
      </c>
      <c r="C46" s="25"/>
      <c r="D46" s="74" t="s">
        <v>317</v>
      </c>
      <c r="E46" s="520" t="s">
        <v>74</v>
      </c>
      <c r="F46" s="520"/>
      <c r="G46" s="520"/>
      <c r="H46" s="521"/>
      <c r="I46" s="138"/>
      <c r="J46" s="142"/>
      <c r="K46" s="58">
        <v>1</v>
      </c>
      <c r="L46" s="8">
        <v>39</v>
      </c>
      <c r="M46" s="434"/>
      <c r="N46" s="104" t="s">
        <v>381</v>
      </c>
      <c r="O46" s="532" t="s">
        <v>276</v>
      </c>
      <c r="P46" s="532"/>
      <c r="Q46" s="532"/>
      <c r="R46" s="688"/>
      <c r="S46" s="55"/>
      <c r="T46" s="58">
        <v>1</v>
      </c>
      <c r="U46" s="8">
        <v>39</v>
      </c>
    </row>
    <row r="47" spans="1:21" ht="10.5" customHeight="1" x14ac:dyDescent="0.15">
      <c r="A47" s="16">
        <v>1</v>
      </c>
      <c r="B47" s="8">
        <v>42</v>
      </c>
      <c r="C47" s="442" t="s">
        <v>21</v>
      </c>
      <c r="D47" s="520" t="s">
        <v>576</v>
      </c>
      <c r="E47" s="751"/>
      <c r="F47" s="751"/>
      <c r="G47" s="751"/>
      <c r="H47" s="752"/>
      <c r="I47" s="138">
        <v>88063</v>
      </c>
      <c r="J47" s="142"/>
      <c r="K47" s="142">
        <v>1</v>
      </c>
      <c r="L47" s="8">
        <v>40</v>
      </c>
      <c r="M47" s="434"/>
      <c r="N47" s="104" t="s">
        <v>164</v>
      </c>
      <c r="O47" s="532" t="s">
        <v>74</v>
      </c>
      <c r="P47" s="532"/>
      <c r="Q47" s="532"/>
      <c r="R47" s="688"/>
      <c r="S47" s="55"/>
      <c r="T47" s="142">
        <v>1</v>
      </c>
      <c r="U47" s="8">
        <v>40</v>
      </c>
    </row>
    <row r="48" spans="1:21" ht="10.5" customHeight="1" x14ac:dyDescent="0.15">
      <c r="A48" s="16">
        <v>1</v>
      </c>
      <c r="B48" s="8">
        <v>43</v>
      </c>
      <c r="C48" s="63"/>
      <c r="D48" s="74" t="s">
        <v>28</v>
      </c>
      <c r="E48" s="520" t="s">
        <v>577</v>
      </c>
      <c r="F48" s="520"/>
      <c r="G48" s="520"/>
      <c r="H48" s="521"/>
      <c r="I48" s="138">
        <v>215494</v>
      </c>
      <c r="J48" s="142"/>
      <c r="K48" s="58">
        <v>1</v>
      </c>
      <c r="L48" s="8">
        <v>41</v>
      </c>
      <c r="M48" s="434"/>
      <c r="N48" s="104" t="s">
        <v>428</v>
      </c>
      <c r="O48" s="533" t="s">
        <v>325</v>
      </c>
      <c r="P48" s="533"/>
      <c r="Q48" s="533"/>
      <c r="R48" s="150" t="s">
        <v>343</v>
      </c>
      <c r="S48" s="55">
        <v>62981</v>
      </c>
      <c r="T48" s="58">
        <v>1</v>
      </c>
      <c r="U48" s="8">
        <v>41</v>
      </c>
    </row>
    <row r="49" spans="1:21" ht="10.5" customHeight="1" x14ac:dyDescent="0.15">
      <c r="A49" s="16">
        <v>1</v>
      </c>
      <c r="B49" s="8">
        <v>44</v>
      </c>
      <c r="C49" s="434"/>
      <c r="D49" s="74" t="s">
        <v>29</v>
      </c>
      <c r="E49" s="520" t="s">
        <v>644</v>
      </c>
      <c r="F49" s="608"/>
      <c r="G49" s="608"/>
      <c r="H49" s="136" t="s">
        <v>560</v>
      </c>
      <c r="I49" s="138">
        <v>127431</v>
      </c>
      <c r="J49" s="142"/>
      <c r="K49" s="58">
        <v>1</v>
      </c>
      <c r="L49" s="8">
        <v>42</v>
      </c>
      <c r="M49" s="442" t="s">
        <v>2</v>
      </c>
      <c r="N49" s="508" t="s">
        <v>409</v>
      </c>
      <c r="O49" s="753"/>
      <c r="P49" s="104" t="s">
        <v>28</v>
      </c>
      <c r="Q49" s="30" t="s">
        <v>18</v>
      </c>
      <c r="R49" s="32"/>
      <c r="S49" s="55">
        <v>0</v>
      </c>
      <c r="T49" s="58">
        <v>1</v>
      </c>
      <c r="U49" s="8">
        <v>42</v>
      </c>
    </row>
    <row r="50" spans="1:21" ht="10.5" customHeight="1" x14ac:dyDescent="0.15">
      <c r="A50" s="470">
        <v>1</v>
      </c>
      <c r="B50" s="471">
        <v>45</v>
      </c>
      <c r="C50" s="472"/>
      <c r="D50" s="473" t="s">
        <v>686</v>
      </c>
      <c r="E50" s="672" t="s">
        <v>690</v>
      </c>
      <c r="F50" s="757"/>
      <c r="G50" s="757"/>
      <c r="H50" s="758"/>
      <c r="I50" s="138"/>
      <c r="J50" s="142"/>
      <c r="K50" s="58">
        <v>1</v>
      </c>
      <c r="L50" s="8">
        <v>43</v>
      </c>
      <c r="M50" s="436"/>
      <c r="N50" s="509" t="s">
        <v>277</v>
      </c>
      <c r="O50" s="756"/>
      <c r="P50" s="104" t="s">
        <v>29</v>
      </c>
      <c r="Q50" s="148" t="s">
        <v>130</v>
      </c>
      <c r="R50" s="149" t="s">
        <v>230</v>
      </c>
      <c r="S50" s="55">
        <v>1870</v>
      </c>
      <c r="T50" s="58"/>
      <c r="U50" s="8"/>
    </row>
    <row r="51" spans="1:21" ht="10.5" customHeight="1" x14ac:dyDescent="0.15">
      <c r="A51" s="470">
        <v>1</v>
      </c>
      <c r="B51" s="471">
        <v>46</v>
      </c>
      <c r="C51" s="472"/>
      <c r="D51" s="473" t="s">
        <v>687</v>
      </c>
      <c r="E51" s="672" t="s">
        <v>691</v>
      </c>
      <c r="F51" s="759"/>
      <c r="G51" s="759"/>
      <c r="H51" s="450" t="s">
        <v>692</v>
      </c>
      <c r="I51" s="138"/>
      <c r="J51" s="142"/>
      <c r="K51" s="58"/>
      <c r="M51" s="412"/>
      <c r="N51" s="413"/>
      <c r="O51" s="414"/>
      <c r="P51" s="415"/>
      <c r="Q51" s="416"/>
      <c r="R51" s="417"/>
      <c r="S51" s="418"/>
      <c r="T51" s="58"/>
      <c r="U51" s="8"/>
    </row>
    <row r="52" spans="1:21" ht="10.5" customHeight="1" x14ac:dyDescent="0.15">
      <c r="A52" s="470">
        <v>1</v>
      </c>
      <c r="B52" s="471">
        <v>47</v>
      </c>
      <c r="C52" s="472"/>
      <c r="D52" s="473" t="s">
        <v>688</v>
      </c>
      <c r="E52" s="672" t="s">
        <v>693</v>
      </c>
      <c r="F52" s="757"/>
      <c r="G52" s="757"/>
      <c r="H52" s="758"/>
      <c r="I52" s="138"/>
      <c r="J52" s="142"/>
      <c r="K52" s="58"/>
      <c r="M52" s="412"/>
      <c r="N52" s="413"/>
      <c r="O52" s="414"/>
      <c r="P52" s="413"/>
      <c r="Q52" s="416"/>
      <c r="R52" s="417"/>
      <c r="S52" s="419"/>
      <c r="T52" s="58"/>
      <c r="U52" s="8"/>
    </row>
    <row r="53" spans="1:21" ht="10.5" customHeight="1" x14ac:dyDescent="0.15">
      <c r="A53" s="470">
        <v>1</v>
      </c>
      <c r="B53" s="471">
        <v>48</v>
      </c>
      <c r="C53" s="472"/>
      <c r="D53" s="473" t="s">
        <v>689</v>
      </c>
      <c r="E53" s="672" t="s">
        <v>694</v>
      </c>
      <c r="F53" s="759"/>
      <c r="G53" s="759"/>
      <c r="H53" s="450" t="s">
        <v>692</v>
      </c>
      <c r="I53" s="138"/>
      <c r="J53" s="142"/>
      <c r="K53" s="58"/>
      <c r="M53" s="412"/>
      <c r="N53" s="413"/>
      <c r="O53" s="414"/>
      <c r="P53" s="413"/>
      <c r="Q53" s="416"/>
      <c r="R53" s="417"/>
      <c r="S53" s="419"/>
      <c r="T53" s="58"/>
      <c r="U53" s="8"/>
    </row>
    <row r="54" spans="1:21" ht="10.5" customHeight="1" x14ac:dyDescent="0.15">
      <c r="A54" s="16">
        <v>1</v>
      </c>
      <c r="B54" s="8">
        <v>49</v>
      </c>
      <c r="C54" s="442" t="s">
        <v>25</v>
      </c>
      <c r="D54" s="520" t="s">
        <v>38</v>
      </c>
      <c r="E54" s="520"/>
      <c r="F54" s="520"/>
      <c r="G54" s="520"/>
      <c r="H54" s="521"/>
      <c r="I54" s="138">
        <v>221857</v>
      </c>
      <c r="J54" s="142"/>
      <c r="K54" s="142"/>
      <c r="M54" s="420"/>
      <c r="N54" s="754"/>
      <c r="O54" s="755"/>
      <c r="P54" s="443"/>
      <c r="Q54" s="421"/>
      <c r="R54" s="422"/>
      <c r="S54" s="419"/>
      <c r="T54" s="142"/>
      <c r="U54" s="8"/>
    </row>
    <row r="55" spans="1:21" ht="10.5" customHeight="1" x14ac:dyDescent="0.15">
      <c r="A55" s="16">
        <v>1</v>
      </c>
      <c r="B55" s="8">
        <v>50</v>
      </c>
      <c r="C55" s="442" t="s">
        <v>90</v>
      </c>
      <c r="D55" s="520" t="s">
        <v>279</v>
      </c>
      <c r="E55" s="520"/>
      <c r="F55" s="520"/>
      <c r="G55" s="520"/>
      <c r="H55" s="521"/>
      <c r="I55" s="138">
        <v>280670</v>
      </c>
      <c r="J55" s="58"/>
      <c r="K55" s="58">
        <v>1</v>
      </c>
      <c r="L55" s="8">
        <v>44</v>
      </c>
      <c r="M55" s="442" t="s">
        <v>8</v>
      </c>
      <c r="N55" s="104" t="s">
        <v>28</v>
      </c>
      <c r="O55" s="531" t="s">
        <v>280</v>
      </c>
      <c r="P55" s="531"/>
      <c r="Q55" s="531"/>
      <c r="R55" s="687"/>
      <c r="S55" s="55">
        <v>1870</v>
      </c>
      <c r="T55" s="58">
        <v>1</v>
      </c>
      <c r="U55" s="8">
        <v>44</v>
      </c>
    </row>
    <row r="56" spans="1:21" ht="10.5" customHeight="1" x14ac:dyDescent="0.15">
      <c r="A56" s="16">
        <v>1</v>
      </c>
      <c r="B56" s="8">
        <v>51</v>
      </c>
      <c r="C56" s="63"/>
      <c r="D56" s="74" t="s">
        <v>132</v>
      </c>
      <c r="E56" s="744" t="s">
        <v>511</v>
      </c>
      <c r="F56" s="751"/>
      <c r="G56" s="751"/>
      <c r="H56" s="752"/>
      <c r="I56" s="138"/>
      <c r="J56" s="142"/>
      <c r="K56" s="58">
        <v>1</v>
      </c>
      <c r="L56" s="8">
        <v>45</v>
      </c>
      <c r="M56" s="434"/>
      <c r="N56" s="104" t="s">
        <v>29</v>
      </c>
      <c r="O56" s="532" t="s">
        <v>202</v>
      </c>
      <c r="P56" s="532"/>
      <c r="Q56" s="532"/>
      <c r="R56" s="688"/>
      <c r="S56" s="55"/>
      <c r="T56" s="58">
        <v>1</v>
      </c>
      <c r="U56" s="8">
        <v>45</v>
      </c>
    </row>
    <row r="57" spans="1:21" ht="10.5" customHeight="1" x14ac:dyDescent="0.15">
      <c r="A57" s="16">
        <v>1</v>
      </c>
      <c r="B57" s="8">
        <v>52</v>
      </c>
      <c r="C57" s="63"/>
      <c r="D57" s="74" t="s">
        <v>133</v>
      </c>
      <c r="E57" s="520" t="s">
        <v>107</v>
      </c>
      <c r="F57" s="751"/>
      <c r="G57" s="751"/>
      <c r="H57" s="752"/>
      <c r="I57" s="138"/>
      <c r="J57" s="142"/>
      <c r="K57" s="142">
        <v>1</v>
      </c>
      <c r="L57" s="8">
        <v>46</v>
      </c>
      <c r="M57" s="434"/>
      <c r="N57" s="104" t="s">
        <v>169</v>
      </c>
      <c r="O57" s="532" t="s">
        <v>285</v>
      </c>
      <c r="P57" s="532"/>
      <c r="Q57" s="532"/>
      <c r="R57" s="688"/>
      <c r="S57" s="55"/>
      <c r="T57" s="142">
        <v>1</v>
      </c>
      <c r="U57" s="8">
        <v>46</v>
      </c>
    </row>
    <row r="58" spans="1:21" ht="10.5" customHeight="1" x14ac:dyDescent="0.15">
      <c r="A58" s="16">
        <v>1</v>
      </c>
      <c r="B58" s="8">
        <v>53</v>
      </c>
      <c r="C58" s="63"/>
      <c r="D58" s="74" t="s">
        <v>137</v>
      </c>
      <c r="E58" s="520" t="s">
        <v>45</v>
      </c>
      <c r="F58" s="751"/>
      <c r="G58" s="751"/>
      <c r="H58" s="752"/>
      <c r="I58" s="138">
        <v>62501</v>
      </c>
      <c r="J58" s="142"/>
      <c r="K58" s="58">
        <v>1</v>
      </c>
      <c r="L58" s="8">
        <v>47</v>
      </c>
      <c r="M58" s="434" t="s">
        <v>504</v>
      </c>
      <c r="N58" s="104" t="s">
        <v>381</v>
      </c>
      <c r="O58" s="532" t="s">
        <v>287</v>
      </c>
      <c r="P58" s="532"/>
      <c r="Q58" s="532"/>
      <c r="R58" s="688"/>
      <c r="S58" s="55"/>
      <c r="T58" s="58">
        <v>1</v>
      </c>
      <c r="U58" s="8">
        <v>47</v>
      </c>
    </row>
    <row r="59" spans="1:21" ht="10.5" customHeight="1" x14ac:dyDescent="0.15">
      <c r="A59" s="16">
        <v>1</v>
      </c>
      <c r="B59" s="8">
        <v>54</v>
      </c>
      <c r="C59" s="63"/>
      <c r="D59" s="74" t="s">
        <v>141</v>
      </c>
      <c r="E59" s="744" t="s">
        <v>512</v>
      </c>
      <c r="F59" s="751"/>
      <c r="G59" s="751"/>
      <c r="H59" s="752"/>
      <c r="I59" s="138">
        <v>218169</v>
      </c>
      <c r="J59" s="142"/>
      <c r="K59" s="58">
        <v>1</v>
      </c>
      <c r="L59" s="8">
        <v>48</v>
      </c>
      <c r="M59" s="434" t="s">
        <v>558</v>
      </c>
      <c r="N59" s="104" t="s">
        <v>164</v>
      </c>
      <c r="O59" s="532" t="s">
        <v>180</v>
      </c>
      <c r="P59" s="532"/>
      <c r="Q59" s="532"/>
      <c r="R59" s="688"/>
      <c r="S59" s="55"/>
      <c r="T59" s="58">
        <v>1</v>
      </c>
      <c r="U59" s="8">
        <v>48</v>
      </c>
    </row>
    <row r="60" spans="1:21" ht="10.5" customHeight="1" x14ac:dyDescent="0.15">
      <c r="A60" s="16">
        <v>1</v>
      </c>
      <c r="B60" s="8">
        <v>55</v>
      </c>
      <c r="C60" s="442" t="s">
        <v>46</v>
      </c>
      <c r="D60" s="520" t="s">
        <v>323</v>
      </c>
      <c r="E60" s="505"/>
      <c r="F60" s="505"/>
      <c r="G60" s="505"/>
      <c r="H60" s="506"/>
      <c r="I60" s="138">
        <v>10959</v>
      </c>
      <c r="J60" s="58"/>
      <c r="K60" s="142">
        <v>1</v>
      </c>
      <c r="L60" s="8">
        <v>49</v>
      </c>
      <c r="M60" s="434" t="s">
        <v>263</v>
      </c>
      <c r="N60" s="104" t="s">
        <v>428</v>
      </c>
      <c r="O60" s="532" t="s">
        <v>328</v>
      </c>
      <c r="P60" s="532"/>
      <c r="Q60" s="532"/>
      <c r="R60" s="688"/>
      <c r="S60" s="55"/>
      <c r="T60" s="142">
        <v>1</v>
      </c>
      <c r="U60" s="8">
        <v>49</v>
      </c>
    </row>
    <row r="61" spans="1:21" ht="10.5" customHeight="1" x14ac:dyDescent="0.15">
      <c r="A61" s="16">
        <v>1</v>
      </c>
      <c r="B61" s="8">
        <v>56</v>
      </c>
      <c r="C61" s="63"/>
      <c r="D61" s="442" t="s">
        <v>28</v>
      </c>
      <c r="E61" s="520" t="s">
        <v>307</v>
      </c>
      <c r="F61" s="520"/>
      <c r="G61" s="520"/>
      <c r="H61" s="521"/>
      <c r="I61" s="138">
        <v>8993</v>
      </c>
      <c r="J61" s="58"/>
      <c r="K61" s="58">
        <v>1</v>
      </c>
      <c r="L61" s="8">
        <v>50</v>
      </c>
      <c r="M61" s="434" t="s">
        <v>273</v>
      </c>
      <c r="N61" s="104" t="s">
        <v>431</v>
      </c>
      <c r="O61" s="532" t="s">
        <v>74</v>
      </c>
      <c r="P61" s="532"/>
      <c r="Q61" s="532"/>
      <c r="R61" s="688"/>
      <c r="S61" s="55"/>
      <c r="T61" s="58">
        <v>1</v>
      </c>
      <c r="U61" s="8">
        <v>50</v>
      </c>
    </row>
    <row r="62" spans="1:21" ht="10.5" customHeight="1" x14ac:dyDescent="0.15">
      <c r="A62" s="16">
        <v>1</v>
      </c>
      <c r="B62" s="8">
        <v>57</v>
      </c>
      <c r="C62" s="434"/>
      <c r="D62" s="70"/>
      <c r="E62" s="74" t="s">
        <v>132</v>
      </c>
      <c r="F62" s="520" t="s">
        <v>72</v>
      </c>
      <c r="G62" s="520"/>
      <c r="H62" s="521"/>
      <c r="I62" s="138">
        <v>8654</v>
      </c>
      <c r="J62" s="58"/>
      <c r="K62" s="58">
        <v>1</v>
      </c>
      <c r="L62" s="8">
        <v>51</v>
      </c>
      <c r="M62" s="434"/>
      <c r="N62" s="748" t="s">
        <v>97</v>
      </c>
      <c r="O62" s="749"/>
      <c r="P62" s="749"/>
      <c r="Q62" s="749"/>
      <c r="R62" s="750"/>
      <c r="S62" s="55"/>
      <c r="T62" s="58">
        <v>1</v>
      </c>
      <c r="U62" s="8">
        <v>51</v>
      </c>
    </row>
    <row r="63" spans="1:21" ht="10.5" customHeight="1" x14ac:dyDescent="0.15">
      <c r="A63" s="16">
        <v>1</v>
      </c>
      <c r="B63" s="8">
        <v>58</v>
      </c>
      <c r="C63" s="434"/>
      <c r="D63" s="70"/>
      <c r="E63" s="74" t="s">
        <v>133</v>
      </c>
      <c r="F63" s="520" t="s">
        <v>87</v>
      </c>
      <c r="G63" s="520"/>
      <c r="H63" s="521"/>
      <c r="I63" s="138"/>
      <c r="J63" s="58"/>
      <c r="K63" s="142">
        <v>1</v>
      </c>
      <c r="L63" s="8">
        <v>52</v>
      </c>
      <c r="M63" s="436"/>
      <c r="N63" s="104" t="s">
        <v>112</v>
      </c>
      <c r="O63" s="533" t="s">
        <v>330</v>
      </c>
      <c r="P63" s="533"/>
      <c r="Q63" s="533"/>
      <c r="R63" s="149" t="s">
        <v>341</v>
      </c>
      <c r="S63" s="55">
        <v>1870</v>
      </c>
      <c r="T63" s="142">
        <v>1</v>
      </c>
      <c r="U63" s="8">
        <v>52</v>
      </c>
    </row>
    <row r="64" spans="1:21" ht="10.5" customHeight="1" x14ac:dyDescent="0.15">
      <c r="A64" s="16">
        <v>1</v>
      </c>
      <c r="B64" s="8">
        <v>59</v>
      </c>
      <c r="C64" s="434"/>
      <c r="D64" s="70"/>
      <c r="E64" s="74" t="s">
        <v>137</v>
      </c>
      <c r="F64" s="520" t="s">
        <v>253</v>
      </c>
      <c r="G64" s="520"/>
      <c r="H64" s="521"/>
      <c r="I64" s="138">
        <v>339</v>
      </c>
      <c r="J64" s="58"/>
      <c r="K64" s="58">
        <v>1</v>
      </c>
      <c r="L64" s="8">
        <v>53</v>
      </c>
      <c r="M64" s="74" t="s">
        <v>10</v>
      </c>
      <c r="N64" s="520" t="s">
        <v>334</v>
      </c>
      <c r="O64" s="520"/>
      <c r="P64" s="520"/>
      <c r="Q64" s="520"/>
      <c r="R64" s="521"/>
      <c r="S64" s="55"/>
      <c r="T64" s="58">
        <v>1</v>
      </c>
      <c r="U64" s="8">
        <v>53</v>
      </c>
    </row>
    <row r="65" spans="1:21" ht="10.5" customHeight="1" x14ac:dyDescent="0.15">
      <c r="A65" s="16">
        <v>1</v>
      </c>
      <c r="B65" s="8">
        <v>60</v>
      </c>
      <c r="C65" s="434"/>
      <c r="D65" s="70"/>
      <c r="E65" s="74" t="s">
        <v>141</v>
      </c>
      <c r="F65" s="520" t="s">
        <v>309</v>
      </c>
      <c r="G65" s="520"/>
      <c r="H65" s="521"/>
      <c r="I65" s="138"/>
      <c r="J65" s="58"/>
      <c r="K65" s="58">
        <v>1</v>
      </c>
      <c r="L65" s="8">
        <v>54</v>
      </c>
      <c r="M65" s="74" t="s">
        <v>22</v>
      </c>
      <c r="N65" s="520" t="s">
        <v>471</v>
      </c>
      <c r="O65" s="520"/>
      <c r="P65" s="520"/>
      <c r="Q65" s="520"/>
      <c r="R65" s="521"/>
      <c r="S65" s="54"/>
      <c r="T65" s="58">
        <v>1</v>
      </c>
      <c r="U65" s="8">
        <v>54</v>
      </c>
    </row>
    <row r="66" spans="1:21" ht="10.5" customHeight="1" x14ac:dyDescent="0.15">
      <c r="A66" s="16">
        <v>1</v>
      </c>
      <c r="B66" s="8">
        <v>61</v>
      </c>
      <c r="C66" s="434"/>
      <c r="D66" s="71"/>
      <c r="E66" s="74" t="s">
        <v>144</v>
      </c>
      <c r="F66" s="520" t="s">
        <v>74</v>
      </c>
      <c r="G66" s="520"/>
      <c r="H66" s="521"/>
      <c r="I66" s="138"/>
      <c r="J66" s="58"/>
      <c r="K66" s="58">
        <v>1</v>
      </c>
      <c r="L66" s="8">
        <v>55</v>
      </c>
      <c r="M66" s="732" t="s">
        <v>622</v>
      </c>
      <c r="N66" s="144" t="s">
        <v>1</v>
      </c>
      <c r="O66" s="552" t="s">
        <v>623</v>
      </c>
      <c r="P66" s="552"/>
      <c r="Q66" s="552"/>
      <c r="R66" s="552"/>
      <c r="S66" s="55">
        <v>385526</v>
      </c>
      <c r="T66" s="58">
        <v>1</v>
      </c>
      <c r="U66" s="8">
        <v>55</v>
      </c>
    </row>
    <row r="67" spans="1:21" ht="10.5" customHeight="1" x14ac:dyDescent="0.15">
      <c r="A67" s="16">
        <v>1</v>
      </c>
      <c r="B67" s="8">
        <v>62</v>
      </c>
      <c r="C67" s="434"/>
      <c r="D67" s="442" t="s">
        <v>29</v>
      </c>
      <c r="E67" s="520" t="s">
        <v>311</v>
      </c>
      <c r="F67" s="520"/>
      <c r="G67" s="520"/>
      <c r="H67" s="521"/>
      <c r="I67" s="138">
        <v>1966</v>
      </c>
      <c r="J67" s="58"/>
      <c r="K67" s="58">
        <v>1</v>
      </c>
      <c r="L67" s="8">
        <v>56</v>
      </c>
      <c r="M67" s="733"/>
      <c r="N67" s="45" t="s">
        <v>17</v>
      </c>
      <c r="O67" s="552" t="s">
        <v>625</v>
      </c>
      <c r="P67" s="552"/>
      <c r="Q67" s="552"/>
      <c r="R67" s="552"/>
      <c r="S67" s="54">
        <v>96112</v>
      </c>
      <c r="T67" s="58">
        <v>1</v>
      </c>
      <c r="U67" s="8">
        <v>56</v>
      </c>
    </row>
    <row r="68" spans="1:21" ht="10.5" customHeight="1" x14ac:dyDescent="0.15">
      <c r="A68" s="16">
        <v>1</v>
      </c>
      <c r="B68" s="58">
        <v>63</v>
      </c>
      <c r="C68" s="434"/>
      <c r="D68" s="70"/>
      <c r="E68" s="74" t="s">
        <v>132</v>
      </c>
      <c r="F68" s="520" t="s">
        <v>236</v>
      </c>
      <c r="G68" s="520"/>
      <c r="H68" s="521"/>
      <c r="I68" s="138"/>
      <c r="J68" s="58"/>
      <c r="K68" s="58">
        <v>1</v>
      </c>
      <c r="L68" s="8">
        <v>57</v>
      </c>
      <c r="M68" s="733"/>
      <c r="N68" s="144" t="s">
        <v>2</v>
      </c>
      <c r="O68" s="552" t="s">
        <v>412</v>
      </c>
      <c r="P68" s="552"/>
      <c r="Q68" s="552"/>
      <c r="R68" s="552"/>
      <c r="S68" s="55">
        <v>8776</v>
      </c>
      <c r="T68" s="58">
        <v>1</v>
      </c>
      <c r="U68" s="8">
        <v>57</v>
      </c>
    </row>
    <row r="69" spans="1:21" ht="10.5" customHeight="1" x14ac:dyDescent="0.15">
      <c r="A69" s="16">
        <v>1</v>
      </c>
      <c r="B69" s="8">
        <v>64</v>
      </c>
      <c r="C69" s="434"/>
      <c r="D69" s="70"/>
      <c r="E69" s="74" t="s">
        <v>133</v>
      </c>
      <c r="F69" s="520" t="s">
        <v>326</v>
      </c>
      <c r="G69" s="520"/>
      <c r="H69" s="521"/>
      <c r="I69" s="138"/>
      <c r="J69" s="58"/>
      <c r="K69" s="58">
        <v>1</v>
      </c>
      <c r="L69" s="8">
        <v>58</v>
      </c>
      <c r="M69" s="733"/>
      <c r="N69" s="45" t="s">
        <v>8</v>
      </c>
      <c r="O69" s="552" t="s">
        <v>626</v>
      </c>
      <c r="P69" s="552"/>
      <c r="Q69" s="552"/>
      <c r="R69" s="552"/>
      <c r="S69" s="54">
        <v>258859</v>
      </c>
      <c r="T69" s="58">
        <v>1</v>
      </c>
      <c r="U69" s="8">
        <v>58</v>
      </c>
    </row>
    <row r="70" spans="1:21" ht="10.5" customHeight="1" x14ac:dyDescent="0.15">
      <c r="A70" s="16">
        <v>1</v>
      </c>
      <c r="B70" s="8">
        <v>65</v>
      </c>
      <c r="C70" s="434"/>
      <c r="D70" s="70"/>
      <c r="E70" s="74" t="s">
        <v>137</v>
      </c>
      <c r="F70" s="520" t="s">
        <v>193</v>
      </c>
      <c r="G70" s="520"/>
      <c r="H70" s="521"/>
      <c r="I70" s="138"/>
      <c r="J70" s="58"/>
      <c r="K70" s="58">
        <v>1</v>
      </c>
      <c r="L70" s="8">
        <v>59</v>
      </c>
      <c r="M70" s="733"/>
      <c r="N70" s="144" t="s">
        <v>10</v>
      </c>
      <c r="O70" s="552" t="s">
        <v>627</v>
      </c>
      <c r="P70" s="552"/>
      <c r="Q70" s="552"/>
      <c r="R70" s="552"/>
      <c r="S70" s="55">
        <v>15263</v>
      </c>
      <c r="T70" s="58">
        <v>1</v>
      </c>
      <c r="U70" s="8">
        <v>59</v>
      </c>
    </row>
    <row r="71" spans="1:21" ht="10.5" customHeight="1" x14ac:dyDescent="0.15">
      <c r="A71" s="16">
        <v>1</v>
      </c>
      <c r="B71" s="8">
        <v>66</v>
      </c>
      <c r="C71" s="434"/>
      <c r="D71" s="70"/>
      <c r="E71" s="74" t="s">
        <v>141</v>
      </c>
      <c r="F71" s="520" t="s">
        <v>312</v>
      </c>
      <c r="G71" s="520"/>
      <c r="H71" s="521"/>
      <c r="I71" s="138"/>
      <c r="J71" s="58"/>
      <c r="K71" s="58">
        <v>1</v>
      </c>
      <c r="L71" s="8">
        <v>60</v>
      </c>
      <c r="M71" s="733"/>
      <c r="N71" s="45" t="s">
        <v>22</v>
      </c>
      <c r="O71" s="552" t="s">
        <v>215</v>
      </c>
      <c r="P71" s="552"/>
      <c r="Q71" s="552"/>
      <c r="R71" s="552"/>
      <c r="S71" s="54">
        <v>481638</v>
      </c>
      <c r="T71" s="58">
        <v>1</v>
      </c>
      <c r="U71" s="8">
        <v>60</v>
      </c>
    </row>
    <row r="72" spans="1:21" s="130" customFormat="1" ht="10.5" customHeight="1" x14ac:dyDescent="0.15">
      <c r="A72" s="16">
        <v>1</v>
      </c>
      <c r="B72" s="8">
        <v>67</v>
      </c>
      <c r="C72" s="434"/>
      <c r="D72" s="70"/>
      <c r="E72" s="719" t="s">
        <v>144</v>
      </c>
      <c r="F72" s="744" t="s">
        <v>16</v>
      </c>
      <c r="G72" s="744"/>
      <c r="H72" s="745"/>
      <c r="I72" s="138">
        <v>1966</v>
      </c>
      <c r="J72" s="58"/>
      <c r="K72" s="58">
        <v>1</v>
      </c>
      <c r="L72" s="58">
        <v>61</v>
      </c>
      <c r="M72" s="733"/>
      <c r="N72" s="144" t="s">
        <v>21</v>
      </c>
      <c r="O72" s="552" t="s">
        <v>374</v>
      </c>
      <c r="P72" s="552"/>
      <c r="Q72" s="552"/>
      <c r="R72" s="552"/>
      <c r="S72" s="55">
        <v>90892</v>
      </c>
      <c r="T72" s="58">
        <v>1</v>
      </c>
      <c r="U72" s="58">
        <v>61</v>
      </c>
    </row>
    <row r="73" spans="1:21" ht="10.5" customHeight="1" x14ac:dyDescent="0.15">
      <c r="A73" s="16">
        <v>1</v>
      </c>
      <c r="B73" s="8">
        <v>68</v>
      </c>
      <c r="C73" s="434"/>
      <c r="D73" s="70"/>
      <c r="E73" s="579"/>
      <c r="F73" s="744" t="s">
        <v>134</v>
      </c>
      <c r="G73" s="744"/>
      <c r="H73" s="137" t="s">
        <v>560</v>
      </c>
      <c r="I73" s="138"/>
      <c r="J73" s="58"/>
      <c r="K73" s="58">
        <v>1</v>
      </c>
      <c r="L73" s="8">
        <v>62</v>
      </c>
      <c r="M73" s="734"/>
      <c r="N73" s="24" t="s">
        <v>25</v>
      </c>
      <c r="O73" s="552" t="s">
        <v>628</v>
      </c>
      <c r="P73" s="552"/>
      <c r="Q73" s="552"/>
      <c r="R73" s="552"/>
      <c r="S73" s="54"/>
      <c r="T73" s="58">
        <v>1</v>
      </c>
      <c r="U73" s="8">
        <v>62</v>
      </c>
    </row>
    <row r="74" spans="1:21" ht="10.5" customHeight="1" x14ac:dyDescent="0.15">
      <c r="A74" s="16">
        <v>1</v>
      </c>
      <c r="B74" s="8">
        <v>69</v>
      </c>
      <c r="C74" s="434"/>
      <c r="D74" s="70"/>
      <c r="E74" s="101" t="s">
        <v>5</v>
      </c>
      <c r="F74" s="519" t="s">
        <v>451</v>
      </c>
      <c r="G74" s="520"/>
      <c r="H74" s="426"/>
      <c r="I74" s="138"/>
      <c r="J74" s="58"/>
      <c r="K74" s="58"/>
    </row>
    <row r="75" spans="1:21" ht="10.5" customHeight="1" x14ac:dyDescent="0.15">
      <c r="A75" s="16">
        <v>1</v>
      </c>
      <c r="B75" s="8">
        <v>70</v>
      </c>
      <c r="C75" s="436"/>
      <c r="D75" s="71"/>
      <c r="E75" s="25" t="s">
        <v>250</v>
      </c>
      <c r="F75" s="519" t="s">
        <v>403</v>
      </c>
      <c r="G75" s="520"/>
      <c r="H75" s="137" t="s">
        <v>560</v>
      </c>
      <c r="I75" s="138">
        <v>4304</v>
      </c>
      <c r="J75" s="58"/>
      <c r="K75" s="58"/>
    </row>
    <row r="76" spans="1:21" ht="10.5" customHeight="1" x14ac:dyDescent="0.15">
      <c r="A76" s="16">
        <v>1</v>
      </c>
      <c r="B76" s="8">
        <v>71</v>
      </c>
      <c r="C76" s="74" t="s">
        <v>89</v>
      </c>
      <c r="D76" s="520" t="s">
        <v>509</v>
      </c>
      <c r="E76" s="746"/>
      <c r="F76" s="746"/>
      <c r="G76" s="746"/>
      <c r="H76" s="747"/>
      <c r="I76" s="138"/>
      <c r="J76" s="58"/>
      <c r="K76" s="58"/>
    </row>
    <row r="77" spans="1:21" ht="10.5" customHeight="1" x14ac:dyDescent="0.15">
      <c r="A77" s="16">
        <v>1</v>
      </c>
      <c r="B77" s="8">
        <v>72</v>
      </c>
      <c r="C77" s="74" t="s">
        <v>96</v>
      </c>
      <c r="D77" s="520" t="s">
        <v>158</v>
      </c>
      <c r="E77" s="520"/>
      <c r="F77" s="520"/>
      <c r="G77" s="520"/>
      <c r="H77" s="521"/>
      <c r="I77" s="138">
        <v>291629</v>
      </c>
      <c r="J77" s="58"/>
      <c r="K77" s="58"/>
    </row>
    <row r="78" spans="1:21" ht="10.5" customHeight="1" x14ac:dyDescent="0.15">
      <c r="A78" s="16">
        <v>1</v>
      </c>
      <c r="B78" s="8">
        <v>73</v>
      </c>
      <c r="C78" s="74" t="s">
        <v>76</v>
      </c>
      <c r="D78" s="520" t="s">
        <v>314</v>
      </c>
      <c r="E78" s="520"/>
      <c r="F78" s="520"/>
      <c r="G78" s="520"/>
      <c r="H78" s="521"/>
      <c r="I78" s="138">
        <v>513486</v>
      </c>
      <c r="J78" s="58"/>
      <c r="K78" s="58"/>
    </row>
    <row r="79" spans="1:21" ht="10.5" customHeight="1" x14ac:dyDescent="0.15">
      <c r="A79" s="16">
        <v>1</v>
      </c>
      <c r="B79" s="8">
        <v>74</v>
      </c>
      <c r="C79" s="74" t="s">
        <v>84</v>
      </c>
      <c r="D79" s="520" t="s">
        <v>329</v>
      </c>
      <c r="E79" s="520"/>
      <c r="F79" s="520"/>
      <c r="G79" s="520"/>
      <c r="H79" s="521"/>
      <c r="I79" s="138"/>
      <c r="J79" s="58"/>
      <c r="K79" s="58"/>
    </row>
    <row r="80" spans="1:21" ht="10.5" customHeight="1" x14ac:dyDescent="0.15">
      <c r="A80" s="16">
        <v>1</v>
      </c>
      <c r="B80" s="8">
        <v>75</v>
      </c>
      <c r="C80" s="74" t="s">
        <v>91</v>
      </c>
      <c r="D80" s="520" t="s">
        <v>491</v>
      </c>
      <c r="E80" s="520"/>
      <c r="F80" s="520"/>
      <c r="G80" s="520"/>
      <c r="H80" s="521"/>
      <c r="I80" s="138"/>
      <c r="J80" s="58"/>
      <c r="K80" s="58"/>
    </row>
    <row r="81" spans="1:11" ht="10.5" customHeight="1" x14ac:dyDescent="0.15">
      <c r="A81" s="16">
        <v>1</v>
      </c>
      <c r="B81" s="8">
        <v>76</v>
      </c>
      <c r="C81" s="74" t="s">
        <v>606</v>
      </c>
      <c r="D81" s="568" t="s">
        <v>608</v>
      </c>
      <c r="E81" s="568"/>
      <c r="F81" s="568"/>
      <c r="G81" s="568"/>
      <c r="H81" s="441" t="s">
        <v>692</v>
      </c>
      <c r="I81" s="138"/>
      <c r="J81" s="58"/>
      <c r="K81" s="58"/>
    </row>
    <row r="82" spans="1:11" ht="10.5" customHeight="1" x14ac:dyDescent="0.15">
      <c r="A82" s="16">
        <v>1</v>
      </c>
      <c r="B82" s="8">
        <v>77</v>
      </c>
      <c r="C82" s="74" t="s">
        <v>607</v>
      </c>
      <c r="D82" s="568" t="s">
        <v>696</v>
      </c>
      <c r="E82" s="568"/>
      <c r="F82" s="568"/>
      <c r="G82" s="568"/>
      <c r="H82" s="449" t="s">
        <v>692</v>
      </c>
      <c r="I82" s="138"/>
      <c r="J82" s="58"/>
      <c r="K82" s="58"/>
    </row>
    <row r="83" spans="1:11" ht="10.5" customHeight="1" x14ac:dyDescent="0.15">
      <c r="A83" s="16">
        <v>1</v>
      </c>
      <c r="B83" s="8">
        <v>78</v>
      </c>
      <c r="C83" s="442" t="s">
        <v>200</v>
      </c>
      <c r="D83" s="735" t="s">
        <v>391</v>
      </c>
      <c r="E83" s="531"/>
      <c r="F83" s="531"/>
      <c r="G83" s="531"/>
      <c r="H83" s="426"/>
      <c r="I83" s="138"/>
      <c r="J83" s="58"/>
      <c r="K83" s="58"/>
    </row>
    <row r="84" spans="1:11" ht="10.5" customHeight="1" x14ac:dyDescent="0.15">
      <c r="A84" s="16">
        <v>1</v>
      </c>
      <c r="B84" s="8">
        <v>79</v>
      </c>
      <c r="C84" s="436" t="s">
        <v>210</v>
      </c>
      <c r="D84" s="743" t="s">
        <v>557</v>
      </c>
      <c r="E84" s="533"/>
      <c r="F84" s="533"/>
      <c r="G84" s="533"/>
      <c r="H84" s="449" t="s">
        <v>692</v>
      </c>
      <c r="I84" s="138">
        <v>4304</v>
      </c>
      <c r="J84" s="58"/>
      <c r="K84" s="58"/>
    </row>
    <row r="85" spans="1:11" ht="10.5" customHeight="1" x14ac:dyDescent="0.15">
      <c r="A85" s="16">
        <v>2</v>
      </c>
      <c r="B85" s="8">
        <v>1</v>
      </c>
      <c r="C85" s="720" t="s">
        <v>639</v>
      </c>
      <c r="D85" s="720"/>
      <c r="E85" s="720"/>
      <c r="F85" s="530" t="s">
        <v>136</v>
      </c>
      <c r="G85" s="530"/>
      <c r="H85" s="530"/>
      <c r="I85" s="139"/>
      <c r="J85" s="58"/>
      <c r="K85" s="58"/>
    </row>
    <row r="86" spans="1:11" ht="10.5" customHeight="1" x14ac:dyDescent="0.15">
      <c r="A86" s="16">
        <v>2</v>
      </c>
      <c r="B86" s="8">
        <v>2</v>
      </c>
      <c r="C86" s="720"/>
      <c r="D86" s="720"/>
      <c r="E86" s="720"/>
      <c r="F86" s="530" t="s">
        <v>370</v>
      </c>
      <c r="G86" s="530"/>
      <c r="H86" s="530"/>
      <c r="I86" s="139"/>
      <c r="J86" s="58"/>
      <c r="K86" s="58"/>
    </row>
    <row r="87" spans="1:11" ht="10.5" customHeight="1" x14ac:dyDescent="0.15">
      <c r="A87" s="16">
        <v>2</v>
      </c>
      <c r="B87" s="8">
        <v>3</v>
      </c>
      <c r="C87" s="720"/>
      <c r="D87" s="720"/>
      <c r="E87" s="720"/>
      <c r="F87" s="530" t="s">
        <v>612</v>
      </c>
      <c r="G87" s="530"/>
      <c r="H87" s="530"/>
      <c r="I87" s="139"/>
      <c r="J87" s="58"/>
      <c r="K87" s="58"/>
    </row>
    <row r="88" spans="1:11" ht="10.5" customHeight="1" x14ac:dyDescent="0.15">
      <c r="A88" s="16">
        <v>2</v>
      </c>
      <c r="B88" s="8">
        <v>4</v>
      </c>
      <c r="C88" s="720" t="s">
        <v>640</v>
      </c>
      <c r="D88" s="720"/>
      <c r="E88" s="720"/>
      <c r="F88" s="530" t="s">
        <v>136</v>
      </c>
      <c r="G88" s="530"/>
      <c r="H88" s="530"/>
      <c r="I88" s="139"/>
      <c r="J88" s="58"/>
      <c r="K88" s="58"/>
    </row>
    <row r="89" spans="1:11" ht="10.5" customHeight="1" x14ac:dyDescent="0.15">
      <c r="A89" s="16">
        <v>2</v>
      </c>
      <c r="B89" s="8">
        <v>5</v>
      </c>
      <c r="C89" s="720"/>
      <c r="D89" s="720"/>
      <c r="E89" s="720"/>
      <c r="F89" s="530" t="s">
        <v>432</v>
      </c>
      <c r="G89" s="530"/>
      <c r="H89" s="530"/>
      <c r="I89" s="139"/>
      <c r="J89" s="58"/>
      <c r="K89" s="58"/>
    </row>
    <row r="90" spans="1:11" ht="10.5" customHeight="1" x14ac:dyDescent="0.15">
      <c r="A90" s="16">
        <v>2</v>
      </c>
      <c r="B90" s="8">
        <v>6</v>
      </c>
      <c r="C90" s="720"/>
      <c r="D90" s="720"/>
      <c r="E90" s="720"/>
      <c r="F90" s="530" t="s">
        <v>225</v>
      </c>
      <c r="G90" s="530"/>
      <c r="H90" s="530"/>
      <c r="I90" s="139"/>
      <c r="J90" s="58"/>
      <c r="K90" s="58"/>
    </row>
    <row r="91" spans="1:11" ht="10.5" customHeight="1" x14ac:dyDescent="0.15">
      <c r="A91" s="16">
        <v>2</v>
      </c>
      <c r="B91" s="8">
        <v>7</v>
      </c>
      <c r="C91" s="720"/>
      <c r="D91" s="720"/>
      <c r="E91" s="720"/>
      <c r="F91" s="530" t="s">
        <v>370</v>
      </c>
      <c r="G91" s="530"/>
      <c r="H91" s="530"/>
      <c r="I91" s="139"/>
      <c r="J91" s="58"/>
      <c r="K91" s="58"/>
    </row>
    <row r="92" spans="1:11" ht="10.5" customHeight="1" x14ac:dyDescent="0.15">
      <c r="A92" s="16">
        <v>2</v>
      </c>
      <c r="B92" s="8">
        <v>8</v>
      </c>
      <c r="C92" s="720"/>
      <c r="D92" s="720"/>
      <c r="E92" s="720"/>
      <c r="F92" s="530" t="s">
        <v>612</v>
      </c>
      <c r="G92" s="530"/>
      <c r="H92" s="530"/>
      <c r="I92" s="139"/>
      <c r="J92" s="58"/>
      <c r="K92" s="58"/>
    </row>
    <row r="93" spans="1:11" ht="10.5" customHeight="1" x14ac:dyDescent="0.15">
      <c r="A93" s="16">
        <v>2</v>
      </c>
      <c r="B93" s="8">
        <v>9</v>
      </c>
      <c r="C93" s="722" t="s">
        <v>641</v>
      </c>
      <c r="D93" s="722"/>
      <c r="E93" s="134" t="s">
        <v>132</v>
      </c>
      <c r="F93" s="530" t="s">
        <v>47</v>
      </c>
      <c r="G93" s="530"/>
      <c r="H93" s="530"/>
      <c r="I93" s="139"/>
      <c r="J93" s="58"/>
      <c r="K93" s="58"/>
    </row>
    <row r="94" spans="1:11" ht="10.5" customHeight="1" x14ac:dyDescent="0.15">
      <c r="A94" s="16">
        <v>2</v>
      </c>
      <c r="B94" s="8">
        <v>10</v>
      </c>
      <c r="C94" s="722"/>
      <c r="D94" s="722"/>
      <c r="E94" s="721" t="s">
        <v>39</v>
      </c>
      <c r="F94" s="530" t="s">
        <v>614</v>
      </c>
      <c r="G94" s="530"/>
      <c r="H94" s="530"/>
      <c r="I94" s="139"/>
      <c r="J94" s="58"/>
      <c r="K94" s="58"/>
    </row>
    <row r="95" spans="1:11" ht="10.5" customHeight="1" x14ac:dyDescent="0.15">
      <c r="A95" s="16">
        <v>2</v>
      </c>
      <c r="B95" s="8">
        <v>11</v>
      </c>
      <c r="C95" s="722"/>
      <c r="D95" s="722"/>
      <c r="E95" s="721"/>
      <c r="F95" s="530" t="s">
        <v>532</v>
      </c>
      <c r="G95" s="530"/>
      <c r="H95" s="530"/>
      <c r="I95" s="139"/>
      <c r="J95" s="58"/>
      <c r="K95" s="58"/>
    </row>
    <row r="96" spans="1:11" ht="10.5" customHeight="1" x14ac:dyDescent="0.15">
      <c r="A96" s="16">
        <v>2</v>
      </c>
      <c r="B96" s="8">
        <v>12</v>
      </c>
      <c r="C96" s="722"/>
      <c r="D96" s="722"/>
      <c r="E96" s="134" t="s">
        <v>133</v>
      </c>
      <c r="F96" s="530" t="s">
        <v>615</v>
      </c>
      <c r="G96" s="530"/>
      <c r="H96" s="530"/>
      <c r="I96" s="139"/>
      <c r="J96" s="58"/>
      <c r="K96" s="58"/>
    </row>
    <row r="97" spans="1:11" ht="10.5" customHeight="1" x14ac:dyDescent="0.15">
      <c r="A97" s="16">
        <v>2</v>
      </c>
      <c r="B97" s="8">
        <v>13</v>
      </c>
      <c r="C97" s="722"/>
      <c r="D97" s="722"/>
      <c r="E97" s="721" t="s">
        <v>39</v>
      </c>
      <c r="F97" s="530" t="s">
        <v>616</v>
      </c>
      <c r="G97" s="530"/>
      <c r="H97" s="530"/>
      <c r="I97" s="139"/>
      <c r="J97" s="58"/>
      <c r="K97" s="58"/>
    </row>
    <row r="98" spans="1:11" ht="10.5" customHeight="1" x14ac:dyDescent="0.15">
      <c r="A98" s="16">
        <v>2</v>
      </c>
      <c r="B98" s="8">
        <v>14</v>
      </c>
      <c r="C98" s="722"/>
      <c r="D98" s="722"/>
      <c r="E98" s="721"/>
      <c r="F98" s="530" t="s">
        <v>533</v>
      </c>
      <c r="G98" s="530"/>
      <c r="H98" s="530"/>
      <c r="I98" s="139"/>
      <c r="J98" s="58"/>
      <c r="K98" s="58"/>
    </row>
    <row r="99" spans="1:11" ht="10.5" customHeight="1" x14ac:dyDescent="0.15">
      <c r="A99" s="16">
        <v>2</v>
      </c>
      <c r="B99" s="8">
        <v>15</v>
      </c>
      <c r="C99" s="722"/>
      <c r="D99" s="722"/>
      <c r="E99" s="134" t="s">
        <v>137</v>
      </c>
      <c r="F99" s="530" t="s">
        <v>536</v>
      </c>
      <c r="G99" s="530"/>
      <c r="H99" s="530"/>
      <c r="I99" s="139"/>
      <c r="J99" s="58"/>
      <c r="K99" s="58"/>
    </row>
    <row r="100" spans="1:11" ht="10.5" customHeight="1" x14ac:dyDescent="0.15">
      <c r="A100" s="16">
        <v>2</v>
      </c>
      <c r="B100" s="8">
        <v>16</v>
      </c>
      <c r="C100" s="722"/>
      <c r="D100" s="722"/>
      <c r="E100" s="134" t="s">
        <v>141</v>
      </c>
      <c r="F100" s="530" t="s">
        <v>617</v>
      </c>
      <c r="G100" s="530"/>
      <c r="H100" s="530"/>
      <c r="I100" s="139"/>
      <c r="J100" s="58"/>
      <c r="K100" s="58"/>
    </row>
    <row r="101" spans="1:11" ht="10.5" customHeight="1" x14ac:dyDescent="0.15">
      <c r="A101" s="16">
        <v>2</v>
      </c>
      <c r="B101" s="8">
        <v>17</v>
      </c>
      <c r="C101" s="722"/>
      <c r="D101" s="722"/>
      <c r="E101" s="134" t="s">
        <v>144</v>
      </c>
      <c r="F101" s="530" t="s">
        <v>618</v>
      </c>
      <c r="G101" s="530"/>
      <c r="H101" s="530"/>
      <c r="I101" s="139"/>
      <c r="J101" s="58"/>
      <c r="K101" s="58"/>
    </row>
    <row r="102" spans="1:11" ht="10.5" customHeight="1" x14ac:dyDescent="0.15">
      <c r="A102" s="16">
        <v>2</v>
      </c>
      <c r="B102" s="8">
        <v>18</v>
      </c>
      <c r="C102" s="722" t="s">
        <v>642</v>
      </c>
      <c r="D102" s="722"/>
      <c r="E102" s="530" t="s">
        <v>589</v>
      </c>
      <c r="F102" s="530"/>
      <c r="G102" s="530"/>
      <c r="H102" s="530"/>
      <c r="I102" s="139"/>
      <c r="J102" s="58"/>
      <c r="K102" s="58"/>
    </row>
    <row r="103" spans="1:11" ht="10.5" customHeight="1" x14ac:dyDescent="0.15">
      <c r="A103" s="16">
        <v>2</v>
      </c>
      <c r="B103" s="8">
        <v>19</v>
      </c>
      <c r="C103" s="722"/>
      <c r="D103" s="722"/>
      <c r="E103" s="721" t="s">
        <v>510</v>
      </c>
      <c r="F103" s="530" t="s">
        <v>95</v>
      </c>
      <c r="G103" s="530"/>
      <c r="H103" s="530"/>
      <c r="I103" s="139"/>
      <c r="J103" s="58"/>
      <c r="K103" s="58"/>
    </row>
    <row r="104" spans="1:11" ht="10.5" customHeight="1" x14ac:dyDescent="0.15">
      <c r="A104" s="16">
        <v>2</v>
      </c>
      <c r="B104" s="8">
        <v>20</v>
      </c>
      <c r="C104" s="722"/>
      <c r="D104" s="722"/>
      <c r="E104" s="721"/>
      <c r="F104" s="530" t="s">
        <v>616</v>
      </c>
      <c r="G104" s="530"/>
      <c r="H104" s="530"/>
      <c r="I104" s="139"/>
      <c r="J104" s="58"/>
      <c r="K104" s="58"/>
    </row>
    <row r="105" spans="1:11" ht="10.5" customHeight="1" x14ac:dyDescent="0.15">
      <c r="A105" s="16">
        <v>2</v>
      </c>
      <c r="B105" s="8">
        <v>21</v>
      </c>
      <c r="C105" s="739" t="s">
        <v>216</v>
      </c>
      <c r="D105" s="739"/>
      <c r="E105" s="739"/>
      <c r="F105" s="739"/>
      <c r="G105" s="739"/>
      <c r="H105" s="739"/>
      <c r="I105" s="139"/>
      <c r="J105" s="58"/>
      <c r="K105" s="58"/>
    </row>
    <row r="106" spans="1:11" ht="15.95" customHeight="1" x14ac:dyDescent="0.15">
      <c r="A106" s="16">
        <v>2</v>
      </c>
      <c r="B106" s="8">
        <v>22</v>
      </c>
      <c r="C106" s="740" t="s">
        <v>620</v>
      </c>
      <c r="D106" s="741"/>
      <c r="E106" s="741"/>
      <c r="F106" s="741"/>
      <c r="G106" s="741"/>
      <c r="H106" s="742"/>
      <c r="I106" s="139"/>
      <c r="J106" s="58"/>
      <c r="K106" s="58"/>
    </row>
    <row r="107" spans="1:11" ht="10.5" customHeight="1" x14ac:dyDescent="0.15">
      <c r="A107" s="16">
        <v>2</v>
      </c>
      <c r="B107" s="8">
        <v>23</v>
      </c>
      <c r="C107" s="721" t="s">
        <v>643</v>
      </c>
      <c r="D107" s="721"/>
      <c r="E107" s="721"/>
      <c r="F107" s="530" t="s">
        <v>601</v>
      </c>
      <c r="G107" s="530"/>
      <c r="H107" s="530"/>
      <c r="I107" s="139"/>
      <c r="J107" s="58"/>
      <c r="K107" s="58"/>
    </row>
    <row r="108" spans="1:11" ht="10.5" customHeight="1" x14ac:dyDescent="0.15">
      <c r="A108" s="16">
        <v>2</v>
      </c>
      <c r="B108" s="8">
        <v>24</v>
      </c>
      <c r="C108" s="721"/>
      <c r="D108" s="721"/>
      <c r="E108" s="721"/>
      <c r="F108" s="530" t="s">
        <v>463</v>
      </c>
      <c r="G108" s="530"/>
      <c r="H108" s="530"/>
      <c r="I108" s="139"/>
      <c r="J108" s="58"/>
      <c r="K108" s="58"/>
    </row>
    <row r="109" spans="1:11" ht="10.5" customHeight="1" x14ac:dyDescent="0.15">
      <c r="A109" s="16">
        <v>2</v>
      </c>
      <c r="B109" s="8">
        <v>25</v>
      </c>
      <c r="C109" s="721"/>
      <c r="D109" s="721"/>
      <c r="E109" s="721"/>
      <c r="F109" s="530" t="s">
        <v>602</v>
      </c>
      <c r="G109" s="530"/>
      <c r="H109" s="530"/>
      <c r="I109" s="139">
        <v>6774</v>
      </c>
      <c r="J109" s="58"/>
      <c r="K109" s="58"/>
    </row>
    <row r="110" spans="1:11" ht="10.5" customHeight="1" x14ac:dyDescent="0.15">
      <c r="A110" s="16">
        <v>2</v>
      </c>
      <c r="B110" s="8">
        <v>26</v>
      </c>
      <c r="C110" s="721"/>
      <c r="D110" s="721"/>
      <c r="E110" s="721"/>
      <c r="F110" s="530" t="s">
        <v>603</v>
      </c>
      <c r="G110" s="530"/>
      <c r="H110" s="530"/>
      <c r="I110" s="139">
        <v>105675</v>
      </c>
      <c r="J110" s="58"/>
      <c r="K110" s="58"/>
    </row>
    <row r="111" spans="1:11" ht="10.5" customHeight="1" x14ac:dyDescent="0.15">
      <c r="A111" s="16">
        <v>2</v>
      </c>
      <c r="B111" s="8">
        <v>27</v>
      </c>
      <c r="C111" s="721"/>
      <c r="D111" s="721"/>
      <c r="E111" s="721"/>
      <c r="F111" s="530" t="s">
        <v>604</v>
      </c>
      <c r="G111" s="530"/>
      <c r="H111" s="530"/>
      <c r="I111" s="139"/>
      <c r="J111" s="58"/>
      <c r="K111" s="58"/>
    </row>
    <row r="112" spans="1:11" ht="10.5" customHeight="1" x14ac:dyDescent="0.15">
      <c r="A112" s="16">
        <v>2</v>
      </c>
      <c r="B112" s="8">
        <v>28</v>
      </c>
      <c r="C112" s="721"/>
      <c r="D112" s="721"/>
      <c r="E112" s="721"/>
      <c r="F112" s="530" t="s">
        <v>605</v>
      </c>
      <c r="G112" s="530"/>
      <c r="H112" s="530"/>
      <c r="I112" s="139">
        <v>1008</v>
      </c>
      <c r="J112" s="58"/>
      <c r="K112" s="58"/>
    </row>
    <row r="113" spans="1:11" ht="10.5" customHeight="1" x14ac:dyDescent="0.15">
      <c r="A113" s="16">
        <v>2</v>
      </c>
      <c r="B113" s="8">
        <v>29</v>
      </c>
      <c r="C113" s="721"/>
      <c r="D113" s="721"/>
      <c r="E113" s="721"/>
      <c r="F113" s="561" t="s">
        <v>462</v>
      </c>
      <c r="G113" s="562"/>
      <c r="H113" s="563"/>
      <c r="I113" s="140">
        <v>102037</v>
      </c>
      <c r="J113" s="58"/>
      <c r="K113" s="58"/>
    </row>
    <row r="114" spans="1:11" ht="10.5" customHeight="1" x14ac:dyDescent="0.15">
      <c r="A114" s="16"/>
      <c r="C114" s="132"/>
      <c r="D114" s="132"/>
      <c r="E114" s="438"/>
      <c r="F114" s="438"/>
      <c r="G114" s="438"/>
      <c r="H114" s="438"/>
      <c r="I114" s="141"/>
      <c r="J114" s="58"/>
      <c r="K114" s="58"/>
    </row>
    <row r="115" spans="1:11" ht="10.5" customHeight="1" x14ac:dyDescent="0.15">
      <c r="B115" s="9">
        <v>101</v>
      </c>
      <c r="C115" s="442"/>
      <c r="D115" s="735" t="s">
        <v>19</v>
      </c>
      <c r="E115" s="531"/>
      <c r="F115" s="531"/>
      <c r="G115" s="531"/>
      <c r="H115" s="687"/>
      <c r="I115" s="88">
        <f>ROUND(I73/('17表・20表'!S9-'17表・20表'!S11)*100,1)</f>
        <v>0</v>
      </c>
      <c r="K115" s="58"/>
    </row>
    <row r="116" spans="1:11" ht="10.5" customHeight="1" x14ac:dyDescent="0.15">
      <c r="B116" s="9">
        <v>102</v>
      </c>
      <c r="C116" s="434" t="s">
        <v>263</v>
      </c>
      <c r="D116" s="712" t="s">
        <v>389</v>
      </c>
      <c r="E116" s="532"/>
      <c r="F116" s="532"/>
      <c r="G116" s="532"/>
      <c r="H116" s="688"/>
      <c r="I116" s="89">
        <f>ROUNDDOWN(I79/('17表・20表'!S9-'17表・20表'!S11)*100,1)</f>
        <v>0</v>
      </c>
    </row>
    <row r="117" spans="1:11" ht="10.5" customHeight="1" x14ac:dyDescent="0.15">
      <c r="B117" s="9">
        <v>103</v>
      </c>
      <c r="C117" s="434"/>
      <c r="D117" s="712" t="s">
        <v>168</v>
      </c>
      <c r="E117" s="532"/>
      <c r="F117" s="532"/>
      <c r="G117" s="532"/>
      <c r="H117" s="688"/>
      <c r="I117" s="89">
        <f>ROUNDDOWN((I80-S64)/('17表・20表'!S9-'17表・20表'!S11)*100,1)</f>
        <v>0</v>
      </c>
    </row>
    <row r="118" spans="1:11" ht="10.5" customHeight="1" x14ac:dyDescent="0.15">
      <c r="B118" s="9">
        <v>104</v>
      </c>
      <c r="C118" s="434" t="s">
        <v>291</v>
      </c>
      <c r="D118" s="712" t="s">
        <v>207</v>
      </c>
      <c r="E118" s="532"/>
      <c r="F118" s="532"/>
      <c r="G118" s="532"/>
      <c r="H118" s="688"/>
      <c r="I118" s="89">
        <f>ROUND((I77+I47)/I78*100,1)</f>
        <v>73.900000000000006</v>
      </c>
    </row>
    <row r="119" spans="1:11" ht="10.5" customHeight="1" x14ac:dyDescent="0.15">
      <c r="B119" s="9">
        <v>105</v>
      </c>
      <c r="C119" s="434"/>
      <c r="D119" s="712" t="s">
        <v>293</v>
      </c>
      <c r="E119" s="532"/>
      <c r="F119" s="532"/>
      <c r="G119" s="532"/>
      <c r="H119" s="688"/>
      <c r="I119" s="89">
        <f>ROUND(I8/(I77+I47+I27)*100,1)</f>
        <v>83.9</v>
      </c>
    </row>
    <row r="120" spans="1:11" ht="10.5" customHeight="1" x14ac:dyDescent="0.15">
      <c r="B120" s="9">
        <v>106</v>
      </c>
      <c r="C120" s="434" t="s">
        <v>120</v>
      </c>
      <c r="D120" s="712" t="s">
        <v>143</v>
      </c>
      <c r="E120" s="532"/>
      <c r="F120" s="532"/>
      <c r="G120" s="532"/>
      <c r="H120" s="688"/>
      <c r="I120" s="89">
        <f>ROUND(I19/I36*100,1)</f>
        <v>426.4</v>
      </c>
    </row>
    <row r="121" spans="1:11" ht="10.5" customHeight="1" x14ac:dyDescent="0.15">
      <c r="B121" s="9">
        <v>107</v>
      </c>
      <c r="C121" s="434"/>
      <c r="D121" s="736" t="s">
        <v>295</v>
      </c>
      <c r="E121" s="737"/>
      <c r="F121" s="737"/>
      <c r="G121" s="737"/>
      <c r="H121" s="738"/>
      <c r="I121" s="89">
        <f>ROUND(S43/'21表'!H18*100,1)</f>
        <v>180.5</v>
      </c>
    </row>
    <row r="122" spans="1:11" ht="10.5" customHeight="1" x14ac:dyDescent="0.15">
      <c r="B122" s="9">
        <v>108</v>
      </c>
      <c r="C122" s="434" t="s">
        <v>122</v>
      </c>
      <c r="D122" s="723" t="s">
        <v>402</v>
      </c>
      <c r="E122" s="724"/>
      <c r="F122" s="712" t="s">
        <v>559</v>
      </c>
      <c r="G122" s="532"/>
      <c r="H122" s="688"/>
      <c r="I122" s="89">
        <f>ROUND(S43/'17表・20表'!S10*100,1)</f>
        <v>74.5</v>
      </c>
    </row>
    <row r="123" spans="1:11" ht="10.5" customHeight="1" x14ac:dyDescent="0.15">
      <c r="B123" s="9">
        <v>109</v>
      </c>
      <c r="C123" s="447"/>
      <c r="D123" s="725"/>
      <c r="E123" s="726"/>
      <c r="F123" s="712" t="s">
        <v>483</v>
      </c>
      <c r="G123" s="532"/>
      <c r="H123" s="688"/>
      <c r="I123" s="89">
        <f>ROUND('21表'!H15/'17表・20表'!S10*100,1)</f>
        <v>0.3</v>
      </c>
    </row>
    <row r="124" spans="1:11" ht="10.5" customHeight="1" x14ac:dyDescent="0.15">
      <c r="B124" s="9">
        <v>110</v>
      </c>
      <c r="C124" s="434" t="s">
        <v>41</v>
      </c>
      <c r="D124" s="725"/>
      <c r="E124" s="726"/>
      <c r="F124" s="712" t="s">
        <v>195</v>
      </c>
      <c r="G124" s="532"/>
      <c r="H124" s="688"/>
      <c r="I124" s="89">
        <f>ROUND((S43+'21表'!H15)/'17表・20表'!S10*100,1)</f>
        <v>74.8</v>
      </c>
    </row>
    <row r="125" spans="1:11" ht="10.5" customHeight="1" x14ac:dyDescent="0.15">
      <c r="B125" s="9">
        <v>111</v>
      </c>
      <c r="C125" s="448"/>
      <c r="D125" s="727"/>
      <c r="E125" s="728"/>
      <c r="F125" s="712" t="s">
        <v>111</v>
      </c>
      <c r="G125" s="532"/>
      <c r="H125" s="688"/>
      <c r="I125" s="90">
        <f>ROUND('21表'!H13/'17表・20表'!S10*100,1)</f>
        <v>0</v>
      </c>
    </row>
  </sheetData>
  <mergeCells count="193">
    <mergeCell ref="D1:H1"/>
    <mergeCell ref="D8:H8"/>
    <mergeCell ref="O8:R8"/>
    <mergeCell ref="E9:H9"/>
    <mergeCell ref="P9:R9"/>
    <mergeCell ref="F10:H10"/>
    <mergeCell ref="P10:R10"/>
    <mergeCell ref="F11:H11"/>
    <mergeCell ref="O11:R11"/>
    <mergeCell ref="F12:H12"/>
    <mergeCell ref="O12:R12"/>
    <mergeCell ref="F13:G13"/>
    <mergeCell ref="O13:R13"/>
    <mergeCell ref="F14:G14"/>
    <mergeCell ref="O14:R14"/>
    <mergeCell ref="F15:H15"/>
    <mergeCell ref="O15:R15"/>
    <mergeCell ref="F16:H16"/>
    <mergeCell ref="O16:R16"/>
    <mergeCell ref="E17:H17"/>
    <mergeCell ref="O17:R17"/>
    <mergeCell ref="E18:H18"/>
    <mergeCell ref="O18:R18"/>
    <mergeCell ref="D19:H19"/>
    <mergeCell ref="O19:R19"/>
    <mergeCell ref="E20:H20"/>
    <mergeCell ref="O20:Q20"/>
    <mergeCell ref="E21:H21"/>
    <mergeCell ref="O21:Q21"/>
    <mergeCell ref="E22:G22"/>
    <mergeCell ref="O22:Q22"/>
    <mergeCell ref="E23:H23"/>
    <mergeCell ref="O23:Q23"/>
    <mergeCell ref="E24:H24"/>
    <mergeCell ref="O24:R24"/>
    <mergeCell ref="D25:H25"/>
    <mergeCell ref="O25:R25"/>
    <mergeCell ref="D26:H26"/>
    <mergeCell ref="O26:R26"/>
    <mergeCell ref="D27:H27"/>
    <mergeCell ref="O27:R27"/>
    <mergeCell ref="E28:H28"/>
    <mergeCell ref="O28:R28"/>
    <mergeCell ref="E29:H29"/>
    <mergeCell ref="O29:R29"/>
    <mergeCell ref="E30:H30"/>
    <mergeCell ref="O30:R30"/>
    <mergeCell ref="E31:H31"/>
    <mergeCell ref="Q31:R31"/>
    <mergeCell ref="E32:H32"/>
    <mergeCell ref="Q32:R32"/>
    <mergeCell ref="E33:H33"/>
    <mergeCell ref="Q33:R33"/>
    <mergeCell ref="E34:H34"/>
    <mergeCell ref="O34:R34"/>
    <mergeCell ref="E35:H35"/>
    <mergeCell ref="O35:R35"/>
    <mergeCell ref="D36:H36"/>
    <mergeCell ref="O36:R36"/>
    <mergeCell ref="E37:H37"/>
    <mergeCell ref="O37:R37"/>
    <mergeCell ref="O38:R38"/>
    <mergeCell ref="O39:R39"/>
    <mergeCell ref="E40:H40"/>
    <mergeCell ref="O40:R40"/>
    <mergeCell ref="E41:H41"/>
    <mergeCell ref="O41:R41"/>
    <mergeCell ref="E42:H42"/>
    <mergeCell ref="O42:R42"/>
    <mergeCell ref="E43:H43"/>
    <mergeCell ref="P43:R43"/>
    <mergeCell ref="E44:H44"/>
    <mergeCell ref="P44:R44"/>
    <mergeCell ref="E45:H45"/>
    <mergeCell ref="O45:R45"/>
    <mergeCell ref="E46:H46"/>
    <mergeCell ref="O46:R46"/>
    <mergeCell ref="D47:H47"/>
    <mergeCell ref="O47:R47"/>
    <mergeCell ref="E48:H48"/>
    <mergeCell ref="O48:Q48"/>
    <mergeCell ref="E49:G49"/>
    <mergeCell ref="N49:O49"/>
    <mergeCell ref="D54:H54"/>
    <mergeCell ref="N54:O54"/>
    <mergeCell ref="D55:H55"/>
    <mergeCell ref="O55:R55"/>
    <mergeCell ref="N50:O50"/>
    <mergeCell ref="E50:H50"/>
    <mergeCell ref="E52:H52"/>
    <mergeCell ref="E51:G51"/>
    <mergeCell ref="E53:G53"/>
    <mergeCell ref="E56:H56"/>
    <mergeCell ref="O56:R56"/>
    <mergeCell ref="E57:H57"/>
    <mergeCell ref="O57:R57"/>
    <mergeCell ref="E58:H58"/>
    <mergeCell ref="O58:R58"/>
    <mergeCell ref="E59:H59"/>
    <mergeCell ref="O59:R59"/>
    <mergeCell ref="D60:H60"/>
    <mergeCell ref="O60:R60"/>
    <mergeCell ref="E61:H61"/>
    <mergeCell ref="O61:R61"/>
    <mergeCell ref="F62:H62"/>
    <mergeCell ref="N62:R62"/>
    <mergeCell ref="F63:H63"/>
    <mergeCell ref="O63:Q63"/>
    <mergeCell ref="F64:H64"/>
    <mergeCell ref="N64:R64"/>
    <mergeCell ref="F65:H65"/>
    <mergeCell ref="N65:R65"/>
    <mergeCell ref="F66:H66"/>
    <mergeCell ref="O66:R66"/>
    <mergeCell ref="E67:H67"/>
    <mergeCell ref="O67:R67"/>
    <mergeCell ref="F68:H68"/>
    <mergeCell ref="O68:R68"/>
    <mergeCell ref="F69:H69"/>
    <mergeCell ref="O69:R69"/>
    <mergeCell ref="F70:H70"/>
    <mergeCell ref="O70:R70"/>
    <mergeCell ref="F71:H71"/>
    <mergeCell ref="O71:R71"/>
    <mergeCell ref="F72:H72"/>
    <mergeCell ref="O72:R72"/>
    <mergeCell ref="F73:G73"/>
    <mergeCell ref="O73:R73"/>
    <mergeCell ref="F74:G74"/>
    <mergeCell ref="F75:G75"/>
    <mergeCell ref="D76:H76"/>
    <mergeCell ref="D77:H77"/>
    <mergeCell ref="D78:H78"/>
    <mergeCell ref="D79:H79"/>
    <mergeCell ref="D80:H80"/>
    <mergeCell ref="D81:G81"/>
    <mergeCell ref="D82:G82"/>
    <mergeCell ref="D83:G83"/>
    <mergeCell ref="D84:G84"/>
    <mergeCell ref="F85:H85"/>
    <mergeCell ref="F86:H86"/>
    <mergeCell ref="F87:H87"/>
    <mergeCell ref="F88:H88"/>
    <mergeCell ref="F89:H89"/>
    <mergeCell ref="F90:H90"/>
    <mergeCell ref="F91:H91"/>
    <mergeCell ref="F92:H92"/>
    <mergeCell ref="F93:H93"/>
    <mergeCell ref="F94:H94"/>
    <mergeCell ref="F95:H95"/>
    <mergeCell ref="F96:H96"/>
    <mergeCell ref="F97:H97"/>
    <mergeCell ref="F98:H98"/>
    <mergeCell ref="F99:H99"/>
    <mergeCell ref="F100:H100"/>
    <mergeCell ref="F101:H101"/>
    <mergeCell ref="E102:H102"/>
    <mergeCell ref="F103:H103"/>
    <mergeCell ref="D121:H121"/>
    <mergeCell ref="F122:H122"/>
    <mergeCell ref="F104:H104"/>
    <mergeCell ref="C105:H105"/>
    <mergeCell ref="C106:H106"/>
    <mergeCell ref="F107:H107"/>
    <mergeCell ref="F108:H108"/>
    <mergeCell ref="F109:H109"/>
    <mergeCell ref="F110:H110"/>
    <mergeCell ref="F111:H111"/>
    <mergeCell ref="F112:H112"/>
    <mergeCell ref="F123:H123"/>
    <mergeCell ref="F124:H124"/>
    <mergeCell ref="F125:H125"/>
    <mergeCell ref="P31:P33"/>
    <mergeCell ref="N40:N42"/>
    <mergeCell ref="E72:E73"/>
    <mergeCell ref="C85:E87"/>
    <mergeCell ref="C88:E92"/>
    <mergeCell ref="E94:E95"/>
    <mergeCell ref="E97:E98"/>
    <mergeCell ref="C102:D104"/>
    <mergeCell ref="E103:E104"/>
    <mergeCell ref="D122:E125"/>
    <mergeCell ref="N31:N38"/>
    <mergeCell ref="M66:M73"/>
    <mergeCell ref="C93:D101"/>
    <mergeCell ref="C107:E113"/>
    <mergeCell ref="F113:H113"/>
    <mergeCell ref="D115:H115"/>
    <mergeCell ref="D116:H116"/>
    <mergeCell ref="D117:H117"/>
    <mergeCell ref="D118:H118"/>
    <mergeCell ref="D119:H119"/>
    <mergeCell ref="D120:H120"/>
  </mergeCells>
  <phoneticPr fontId="3"/>
  <pageMargins left="0.78740157480314965" right="0.78740157480314965" top="0.78740157480314965" bottom="0.39370078740157483" header="0.19685039370078741" footer="0.19685039370078741"/>
  <pageSetup paperSize="9" scale="62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T152"/>
  <sheetViews>
    <sheetView showZeros="0" view="pageBreakPreview" zoomScaleSheetLayoutView="100" workbookViewId="0"/>
  </sheetViews>
  <sheetFormatPr defaultColWidth="10.75" defaultRowHeight="12" customHeight="1" x14ac:dyDescent="0.15"/>
  <cols>
    <col min="1" max="1" width="3.125" style="92" customWidth="1"/>
    <col min="2" max="2" width="3.125" style="8" customWidth="1"/>
    <col min="3" max="4" width="4.125" style="26" customWidth="1"/>
    <col min="5" max="6" width="3.375" style="26" customWidth="1"/>
    <col min="7" max="8" width="6.625" style="26" customWidth="1"/>
    <col min="9" max="9" width="4.875" style="26" customWidth="1"/>
    <col min="10" max="10" width="11.625" style="6" customWidth="1"/>
    <col min="11" max="11" width="10.625" style="8" customWidth="1"/>
    <col min="12" max="13" width="3.125" style="8" customWidth="1"/>
    <col min="14" max="14" width="3" style="26" customWidth="1"/>
    <col min="15" max="15" width="3.625" style="26" customWidth="1"/>
    <col min="16" max="16" width="8" style="26" customWidth="1"/>
    <col min="17" max="17" width="10.875" style="26" customWidth="1"/>
    <col min="18" max="18" width="11.625" style="6" customWidth="1"/>
    <col min="19" max="20" width="3.125" style="92" customWidth="1"/>
    <col min="21" max="16384" width="10.75" style="92"/>
  </cols>
  <sheetData>
    <row r="1" spans="1:20" s="5" customFormat="1" ht="14.1" customHeight="1" x14ac:dyDescent="0.15">
      <c r="B1" s="93"/>
      <c r="C1" s="97" t="s">
        <v>116</v>
      </c>
      <c r="D1" s="703" t="s">
        <v>445</v>
      </c>
      <c r="E1" s="704"/>
      <c r="F1" s="704"/>
      <c r="G1" s="704"/>
      <c r="H1" s="705"/>
      <c r="I1" s="13"/>
      <c r="N1" s="28"/>
      <c r="O1" s="69"/>
      <c r="P1" s="28"/>
      <c r="R1" s="406"/>
      <c r="S1" s="165"/>
      <c r="T1" s="165"/>
    </row>
    <row r="2" spans="1:20" s="5" customFormat="1" ht="9.9499999999999993" customHeight="1" x14ac:dyDescent="0.15">
      <c r="C2" s="28"/>
      <c r="D2" s="103"/>
      <c r="E2" s="103"/>
      <c r="F2" s="106"/>
      <c r="G2" s="13"/>
      <c r="H2" s="13"/>
      <c r="I2" s="13"/>
      <c r="N2" s="28"/>
      <c r="O2" s="69"/>
      <c r="P2" s="28"/>
    </row>
    <row r="3" spans="1:20" s="5" customFormat="1" ht="14.1" customHeight="1" x14ac:dyDescent="0.15">
      <c r="B3" s="5" t="s">
        <v>363</v>
      </c>
      <c r="C3" s="28"/>
      <c r="D3" s="103"/>
      <c r="E3" s="103"/>
      <c r="F3" s="106"/>
      <c r="G3" s="13"/>
      <c r="H3" s="13"/>
      <c r="I3" s="13"/>
      <c r="N3" s="28"/>
      <c r="O3" s="69"/>
      <c r="P3" s="28"/>
    </row>
    <row r="4" spans="1:20" s="5" customFormat="1" ht="9.9499999999999993" customHeight="1" x14ac:dyDescent="0.15">
      <c r="B4" s="13"/>
      <c r="C4" s="94"/>
      <c r="D4" s="13"/>
      <c r="E4" s="13"/>
      <c r="F4" s="13"/>
      <c r="G4" s="13"/>
      <c r="H4" s="13"/>
      <c r="I4" s="13"/>
      <c r="N4" s="28"/>
      <c r="O4" s="69"/>
      <c r="P4" s="28"/>
    </row>
    <row r="5" spans="1:20" s="5" customFormat="1" ht="14.1" customHeight="1" x14ac:dyDescent="0.15">
      <c r="B5" s="13"/>
      <c r="C5" s="5" t="s">
        <v>138</v>
      </c>
      <c r="D5" s="13"/>
      <c r="E5" s="13"/>
      <c r="F5" s="13"/>
      <c r="G5" s="13"/>
      <c r="H5" s="13"/>
      <c r="I5" s="13"/>
      <c r="N5" s="28" t="s">
        <v>401</v>
      </c>
      <c r="O5" s="69"/>
      <c r="P5" s="28"/>
    </row>
    <row r="6" spans="1:20" s="5" customFormat="1" ht="9.9499999999999993" customHeight="1" x14ac:dyDescent="0.15">
      <c r="B6" s="13"/>
      <c r="C6" s="131"/>
      <c r="D6" s="13"/>
      <c r="E6" s="13"/>
      <c r="F6" s="13"/>
      <c r="G6" s="13"/>
      <c r="H6" s="13"/>
      <c r="I6" s="13"/>
      <c r="J6" s="47"/>
      <c r="N6" s="69"/>
      <c r="O6" s="69"/>
      <c r="P6" s="28"/>
      <c r="Q6" s="47"/>
    </row>
    <row r="7" spans="1:20" s="151" customFormat="1" ht="24" customHeight="1" x14ac:dyDescent="0.15">
      <c r="A7" s="152" t="s">
        <v>443</v>
      </c>
      <c r="B7" s="110" t="s">
        <v>444</v>
      </c>
      <c r="C7" s="98" t="s">
        <v>498</v>
      </c>
      <c r="D7" s="29"/>
      <c r="E7" s="29"/>
      <c r="F7" s="29"/>
      <c r="G7" s="29"/>
      <c r="H7" s="29"/>
      <c r="I7" s="107" t="s">
        <v>223</v>
      </c>
      <c r="J7" s="48" t="s">
        <v>469</v>
      </c>
      <c r="K7" s="58"/>
      <c r="L7" s="110" t="s">
        <v>443</v>
      </c>
      <c r="M7" s="110" t="s">
        <v>444</v>
      </c>
      <c r="N7" s="98" t="s">
        <v>498</v>
      </c>
      <c r="O7" s="29"/>
      <c r="P7" s="29"/>
      <c r="Q7" s="107" t="s">
        <v>223</v>
      </c>
      <c r="R7" s="48" t="s">
        <v>469</v>
      </c>
      <c r="S7" s="110" t="s">
        <v>443</v>
      </c>
      <c r="T7" s="110" t="s">
        <v>444</v>
      </c>
    </row>
    <row r="8" spans="1:20" ht="18" customHeight="1" x14ac:dyDescent="0.15">
      <c r="A8" s="16">
        <v>2</v>
      </c>
      <c r="B8" s="8">
        <v>2</v>
      </c>
      <c r="C8" s="842" t="s">
        <v>406</v>
      </c>
      <c r="D8" s="735" t="s">
        <v>438</v>
      </c>
      <c r="E8" s="531"/>
      <c r="F8" s="531"/>
      <c r="G8" s="531"/>
      <c r="H8" s="531"/>
      <c r="I8" s="687"/>
      <c r="J8" s="55">
        <v>42554</v>
      </c>
      <c r="K8" s="58"/>
      <c r="L8" s="58">
        <v>1</v>
      </c>
      <c r="M8" s="142">
        <v>12</v>
      </c>
      <c r="N8" s="74" t="s">
        <v>1</v>
      </c>
      <c r="O8" s="520" t="s">
        <v>31</v>
      </c>
      <c r="P8" s="520"/>
      <c r="Q8" s="520"/>
      <c r="R8" s="54">
        <v>131447</v>
      </c>
      <c r="S8" s="58">
        <v>1</v>
      </c>
      <c r="T8" s="57">
        <v>12</v>
      </c>
    </row>
    <row r="9" spans="1:20" ht="18" customHeight="1" x14ac:dyDescent="0.15">
      <c r="A9" s="16">
        <v>2</v>
      </c>
      <c r="B9" s="8">
        <v>3</v>
      </c>
      <c r="C9" s="843"/>
      <c r="D9" s="845" t="s">
        <v>146</v>
      </c>
      <c r="E9" s="712" t="s">
        <v>362</v>
      </c>
      <c r="F9" s="532"/>
      <c r="G9" s="532"/>
      <c r="H9" s="532"/>
      <c r="I9" s="688"/>
      <c r="J9" s="55"/>
      <c r="K9" s="58"/>
      <c r="L9" s="58">
        <v>2</v>
      </c>
      <c r="M9" s="142">
        <v>12</v>
      </c>
      <c r="N9" s="434"/>
      <c r="O9" s="848" t="s">
        <v>28</v>
      </c>
      <c r="P9" s="504" t="s">
        <v>447</v>
      </c>
      <c r="Q9" s="430" t="s">
        <v>324</v>
      </c>
      <c r="R9" s="54"/>
      <c r="S9" s="58">
        <v>2</v>
      </c>
      <c r="T9" s="57">
        <v>12</v>
      </c>
    </row>
    <row r="10" spans="1:20" ht="18" customHeight="1" x14ac:dyDescent="0.15">
      <c r="A10" s="16">
        <v>2</v>
      </c>
      <c r="B10" s="8">
        <v>4</v>
      </c>
      <c r="C10" s="843"/>
      <c r="D10" s="846"/>
      <c r="E10" s="712" t="s">
        <v>364</v>
      </c>
      <c r="F10" s="532"/>
      <c r="G10" s="532"/>
      <c r="H10" s="532"/>
      <c r="I10" s="688"/>
      <c r="J10" s="55"/>
      <c r="K10" s="58"/>
      <c r="L10" s="58">
        <v>3</v>
      </c>
      <c r="M10" s="142">
        <v>12</v>
      </c>
      <c r="N10" s="434"/>
      <c r="O10" s="849"/>
      <c r="P10" s="584"/>
      <c r="Q10" s="430" t="s">
        <v>448</v>
      </c>
      <c r="R10" s="56"/>
      <c r="S10" s="58">
        <v>3</v>
      </c>
      <c r="T10" s="57">
        <v>12</v>
      </c>
    </row>
    <row r="11" spans="1:20" ht="18" customHeight="1" x14ac:dyDescent="0.15">
      <c r="A11" s="16">
        <v>2</v>
      </c>
      <c r="B11" s="8">
        <v>5</v>
      </c>
      <c r="C11" s="844"/>
      <c r="D11" s="847"/>
      <c r="E11" s="839" t="s">
        <v>56</v>
      </c>
      <c r="F11" s="840"/>
      <c r="G11" s="840"/>
      <c r="H11" s="840"/>
      <c r="I11" s="841"/>
      <c r="J11" s="55">
        <v>42554</v>
      </c>
      <c r="K11" s="58"/>
      <c r="L11" s="58">
        <v>4</v>
      </c>
      <c r="M11" s="142">
        <v>12</v>
      </c>
      <c r="N11" s="434" t="s">
        <v>17</v>
      </c>
      <c r="O11" s="850"/>
      <c r="P11" s="506"/>
      <c r="Q11" s="427" t="s">
        <v>449</v>
      </c>
      <c r="R11" s="56"/>
      <c r="S11" s="58">
        <v>4</v>
      </c>
      <c r="T11" s="57">
        <v>12</v>
      </c>
    </row>
    <row r="12" spans="1:20" ht="18" customHeight="1" x14ac:dyDescent="0.15">
      <c r="A12" s="16">
        <v>2</v>
      </c>
      <c r="B12" s="8">
        <v>12</v>
      </c>
      <c r="C12" s="816" t="s">
        <v>278</v>
      </c>
      <c r="D12" s="817"/>
      <c r="E12" s="817"/>
      <c r="F12" s="817"/>
      <c r="G12" s="817"/>
      <c r="H12" s="817"/>
      <c r="I12" s="818"/>
      <c r="J12" s="55"/>
      <c r="K12" s="58"/>
      <c r="L12" s="58">
        <v>5</v>
      </c>
      <c r="M12" s="142">
        <v>12</v>
      </c>
      <c r="N12" s="434"/>
      <c r="O12" s="133" t="s">
        <v>29</v>
      </c>
      <c r="P12" s="520" t="s">
        <v>490</v>
      </c>
      <c r="Q12" s="520"/>
      <c r="R12" s="54">
        <v>97147</v>
      </c>
      <c r="S12" s="58">
        <v>5</v>
      </c>
      <c r="T12" s="57">
        <v>12</v>
      </c>
    </row>
    <row r="13" spans="1:20" ht="18" customHeight="1" x14ac:dyDescent="0.15">
      <c r="A13" s="16">
        <v>2</v>
      </c>
      <c r="B13" s="8">
        <v>13</v>
      </c>
      <c r="C13" s="822" t="s">
        <v>439</v>
      </c>
      <c r="D13" s="823"/>
      <c r="E13" s="839" t="s">
        <v>345</v>
      </c>
      <c r="F13" s="840"/>
      <c r="G13" s="840"/>
      <c r="H13" s="840"/>
      <c r="I13" s="841"/>
      <c r="J13" s="55"/>
      <c r="K13" s="58"/>
      <c r="L13" s="58">
        <v>6</v>
      </c>
      <c r="M13" s="142">
        <v>12</v>
      </c>
      <c r="N13" s="434" t="s">
        <v>450</v>
      </c>
      <c r="O13" s="133" t="s">
        <v>169</v>
      </c>
      <c r="P13" s="520" t="s">
        <v>59</v>
      </c>
      <c r="Q13" s="520"/>
      <c r="R13" s="54"/>
      <c r="S13" s="58">
        <v>6</v>
      </c>
      <c r="T13" s="57">
        <v>12</v>
      </c>
    </row>
    <row r="14" spans="1:20" ht="18" customHeight="1" x14ac:dyDescent="0.15">
      <c r="A14" s="16">
        <v>2</v>
      </c>
      <c r="B14" s="8">
        <v>14</v>
      </c>
      <c r="C14" s="826" t="s">
        <v>440</v>
      </c>
      <c r="D14" s="827"/>
      <c r="E14" s="839" t="s">
        <v>346</v>
      </c>
      <c r="F14" s="840"/>
      <c r="G14" s="840"/>
      <c r="H14" s="840"/>
      <c r="I14" s="841"/>
      <c r="J14" s="55"/>
      <c r="K14" s="58"/>
      <c r="L14" s="58">
        <v>7</v>
      </c>
      <c r="M14" s="142">
        <v>12</v>
      </c>
      <c r="N14" s="434"/>
      <c r="O14" s="133" t="s">
        <v>381</v>
      </c>
      <c r="P14" s="520" t="s">
        <v>398</v>
      </c>
      <c r="Q14" s="520"/>
      <c r="R14" s="54">
        <v>34300</v>
      </c>
      <c r="S14" s="58">
        <v>7</v>
      </c>
      <c r="T14" s="57">
        <v>12</v>
      </c>
    </row>
    <row r="15" spans="1:20" ht="18" customHeight="1" x14ac:dyDescent="0.15">
      <c r="A15" s="16">
        <v>2</v>
      </c>
      <c r="B15" s="8">
        <v>15</v>
      </c>
      <c r="C15" s="816" t="s">
        <v>148</v>
      </c>
      <c r="D15" s="817"/>
      <c r="E15" s="817"/>
      <c r="F15" s="817"/>
      <c r="G15" s="817"/>
      <c r="H15" s="817"/>
      <c r="I15" s="818"/>
      <c r="J15" s="55"/>
      <c r="K15" s="58"/>
      <c r="L15" s="58">
        <v>8</v>
      </c>
      <c r="M15" s="142">
        <v>12</v>
      </c>
      <c r="N15" s="434"/>
      <c r="O15" s="133" t="s">
        <v>164</v>
      </c>
      <c r="P15" s="520" t="s">
        <v>452</v>
      </c>
      <c r="Q15" s="520"/>
      <c r="R15" s="54"/>
      <c r="S15" s="58">
        <v>8</v>
      </c>
      <c r="T15" s="57">
        <v>12</v>
      </c>
    </row>
    <row r="16" spans="1:20" ht="18" customHeight="1" x14ac:dyDescent="0.15">
      <c r="A16" s="16">
        <v>2</v>
      </c>
      <c r="B16" s="8">
        <v>16</v>
      </c>
      <c r="C16" s="699" t="s">
        <v>172</v>
      </c>
      <c r="D16" s="824"/>
      <c r="E16" s="824"/>
      <c r="F16" s="824"/>
      <c r="G16" s="824"/>
      <c r="H16" s="824"/>
      <c r="I16" s="81" t="s">
        <v>61</v>
      </c>
      <c r="J16" s="55"/>
      <c r="K16" s="58"/>
      <c r="L16" s="58">
        <v>9</v>
      </c>
      <c r="M16" s="142">
        <v>12</v>
      </c>
      <c r="N16" s="434"/>
      <c r="O16" s="133" t="s">
        <v>428</v>
      </c>
      <c r="P16" s="520" t="s">
        <v>453</v>
      </c>
      <c r="Q16" s="520"/>
      <c r="R16" s="54"/>
      <c r="S16" s="58">
        <v>9</v>
      </c>
      <c r="T16" s="57">
        <v>12</v>
      </c>
    </row>
    <row r="17" spans="1:20" ht="18" customHeight="1" x14ac:dyDescent="0.15">
      <c r="A17" s="16">
        <v>2</v>
      </c>
      <c r="B17" s="8">
        <v>17</v>
      </c>
      <c r="C17" s="822" t="s">
        <v>439</v>
      </c>
      <c r="D17" s="823"/>
      <c r="E17" s="712" t="s">
        <v>345</v>
      </c>
      <c r="F17" s="824"/>
      <c r="G17" s="824"/>
      <c r="H17" s="824"/>
      <c r="I17" s="81" t="s">
        <v>61</v>
      </c>
      <c r="J17" s="55"/>
      <c r="K17" s="58"/>
      <c r="L17" s="58">
        <v>10</v>
      </c>
      <c r="M17" s="142">
        <v>12</v>
      </c>
      <c r="N17" s="434" t="s">
        <v>456</v>
      </c>
      <c r="O17" s="133" t="s">
        <v>431</v>
      </c>
      <c r="P17" s="520" t="s">
        <v>459</v>
      </c>
      <c r="Q17" s="520"/>
      <c r="R17" s="54"/>
      <c r="S17" s="58">
        <v>10</v>
      </c>
      <c r="T17" s="57">
        <v>12</v>
      </c>
    </row>
    <row r="18" spans="1:20" ht="18" customHeight="1" x14ac:dyDescent="0.15">
      <c r="A18" s="16">
        <v>2</v>
      </c>
      <c r="B18" s="8">
        <v>18</v>
      </c>
      <c r="C18" s="826" t="s">
        <v>440</v>
      </c>
      <c r="D18" s="827"/>
      <c r="E18" s="712" t="s">
        <v>346</v>
      </c>
      <c r="F18" s="824"/>
      <c r="G18" s="824"/>
      <c r="H18" s="824"/>
      <c r="I18" s="81" t="s">
        <v>61</v>
      </c>
      <c r="J18" s="55"/>
      <c r="K18" s="58"/>
      <c r="L18" s="58">
        <v>11</v>
      </c>
      <c r="M18" s="142">
        <v>12</v>
      </c>
      <c r="N18" s="434"/>
      <c r="O18" s="133" t="s">
        <v>112</v>
      </c>
      <c r="P18" s="520" t="s">
        <v>460</v>
      </c>
      <c r="Q18" s="520"/>
      <c r="R18" s="54"/>
      <c r="S18" s="58">
        <v>11</v>
      </c>
      <c r="T18" s="57">
        <v>12</v>
      </c>
    </row>
    <row r="19" spans="1:20" ht="18" customHeight="1" x14ac:dyDescent="0.15">
      <c r="A19" s="16">
        <v>2</v>
      </c>
      <c r="B19" s="8">
        <v>19</v>
      </c>
      <c r="C19" s="699" t="s">
        <v>441</v>
      </c>
      <c r="D19" s="824"/>
      <c r="E19" s="824"/>
      <c r="F19" s="824"/>
      <c r="G19" s="824"/>
      <c r="H19" s="824"/>
      <c r="I19" s="81" t="s">
        <v>61</v>
      </c>
      <c r="J19" s="55"/>
      <c r="K19" s="58"/>
      <c r="L19" s="58">
        <v>12</v>
      </c>
      <c r="M19" s="142">
        <v>12</v>
      </c>
      <c r="N19" s="436"/>
      <c r="O19" s="133" t="s">
        <v>361</v>
      </c>
      <c r="P19" s="520" t="s">
        <v>382</v>
      </c>
      <c r="Q19" s="520"/>
      <c r="R19" s="56"/>
      <c r="S19" s="58">
        <v>12</v>
      </c>
      <c r="T19" s="57">
        <v>12</v>
      </c>
    </row>
    <row r="20" spans="1:20" ht="18" customHeight="1" x14ac:dyDescent="0.15">
      <c r="A20" s="16">
        <v>2</v>
      </c>
      <c r="B20" s="8">
        <v>20</v>
      </c>
      <c r="C20" s="816" t="s">
        <v>349</v>
      </c>
      <c r="D20" s="817"/>
      <c r="E20" s="817"/>
      <c r="F20" s="817"/>
      <c r="G20" s="817"/>
      <c r="H20" s="817"/>
      <c r="I20" s="818"/>
      <c r="J20" s="55"/>
      <c r="K20" s="58"/>
      <c r="L20" s="58">
        <v>1</v>
      </c>
      <c r="M20" s="142">
        <v>13</v>
      </c>
      <c r="N20" s="819" t="s">
        <v>472</v>
      </c>
      <c r="O20" s="820"/>
      <c r="P20" s="820"/>
      <c r="Q20" s="821"/>
      <c r="R20" s="55"/>
      <c r="S20" s="58">
        <v>1</v>
      </c>
      <c r="T20" s="57">
        <v>13</v>
      </c>
    </row>
    <row r="21" spans="1:20" ht="18" customHeight="1" x14ac:dyDescent="0.15">
      <c r="A21" s="16">
        <v>2</v>
      </c>
      <c r="B21" s="8">
        <v>21</v>
      </c>
      <c r="C21" s="822" t="s">
        <v>439</v>
      </c>
      <c r="D21" s="823"/>
      <c r="E21" s="712" t="s">
        <v>345</v>
      </c>
      <c r="F21" s="824"/>
      <c r="G21" s="824"/>
      <c r="H21" s="824"/>
      <c r="I21" s="825"/>
      <c r="J21" s="55"/>
      <c r="K21" s="58"/>
      <c r="L21" s="783">
        <v>1</v>
      </c>
      <c r="M21" s="808">
        <v>16</v>
      </c>
      <c r="N21" s="810" t="s">
        <v>637</v>
      </c>
      <c r="O21" s="811"/>
      <c r="P21" s="811"/>
      <c r="Q21" s="812"/>
      <c r="R21" s="781">
        <v>131447</v>
      </c>
      <c r="S21" s="783">
        <v>1</v>
      </c>
      <c r="T21" s="785">
        <v>16</v>
      </c>
    </row>
    <row r="22" spans="1:20" ht="18" customHeight="1" x14ac:dyDescent="0.15">
      <c r="A22" s="16">
        <v>2</v>
      </c>
      <c r="B22" s="8">
        <v>22</v>
      </c>
      <c r="C22" s="826" t="s">
        <v>440</v>
      </c>
      <c r="D22" s="827"/>
      <c r="E22" s="712" t="s">
        <v>346</v>
      </c>
      <c r="F22" s="824"/>
      <c r="G22" s="824"/>
      <c r="H22" s="824"/>
      <c r="I22" s="825"/>
      <c r="J22" s="55"/>
      <c r="K22" s="58"/>
      <c r="L22" s="784"/>
      <c r="M22" s="809"/>
      <c r="N22" s="813"/>
      <c r="O22" s="814"/>
      <c r="P22" s="814"/>
      <c r="Q22" s="815"/>
      <c r="R22" s="782"/>
      <c r="S22" s="784"/>
      <c r="T22" s="786"/>
    </row>
    <row r="23" spans="1:20" ht="18" customHeight="1" x14ac:dyDescent="0.15">
      <c r="A23" s="16">
        <v>2</v>
      </c>
      <c r="B23" s="8">
        <v>23</v>
      </c>
      <c r="C23" s="153"/>
      <c r="D23" s="147"/>
      <c r="E23" s="712" t="s">
        <v>353</v>
      </c>
      <c r="F23" s="824"/>
      <c r="G23" s="824"/>
      <c r="H23" s="824"/>
      <c r="I23" s="825"/>
      <c r="J23" s="55"/>
      <c r="K23" s="58"/>
      <c r="L23" s="58"/>
      <c r="M23" s="58"/>
      <c r="N23" s="142"/>
      <c r="O23" s="7"/>
      <c r="P23" s="142"/>
      <c r="Q23" s="160"/>
      <c r="R23" s="7"/>
    </row>
    <row r="24" spans="1:20" ht="18" customHeight="1" x14ac:dyDescent="0.15">
      <c r="A24" s="16">
        <v>2</v>
      </c>
      <c r="B24" s="8">
        <v>24</v>
      </c>
      <c r="C24" s="579" t="s">
        <v>439</v>
      </c>
      <c r="D24" s="838"/>
      <c r="E24" s="712" t="s">
        <v>354</v>
      </c>
      <c r="F24" s="824"/>
      <c r="G24" s="824"/>
      <c r="H24" s="824"/>
      <c r="I24" s="825"/>
      <c r="J24" s="55"/>
      <c r="K24" s="58"/>
      <c r="L24" s="58"/>
      <c r="M24" s="159" t="s">
        <v>493</v>
      </c>
      <c r="N24" s="7"/>
      <c r="O24" s="142"/>
      <c r="P24" s="160"/>
      <c r="Q24" s="161"/>
      <c r="R24" s="7"/>
    </row>
    <row r="25" spans="1:20" ht="18" customHeight="1" x14ac:dyDescent="0.15">
      <c r="A25" s="16">
        <v>2</v>
      </c>
      <c r="B25" s="8">
        <v>25</v>
      </c>
      <c r="C25" s="579" t="s">
        <v>440</v>
      </c>
      <c r="D25" s="838"/>
      <c r="E25" s="712" t="s">
        <v>222</v>
      </c>
      <c r="F25" s="824"/>
      <c r="G25" s="824"/>
      <c r="H25" s="824"/>
      <c r="I25" s="825"/>
      <c r="J25" s="55"/>
      <c r="K25" s="58"/>
      <c r="L25" s="58"/>
      <c r="M25" s="142"/>
      <c r="N25" s="142"/>
      <c r="O25" s="7"/>
      <c r="P25" s="161"/>
      <c r="Q25" s="163"/>
      <c r="R25" s="7"/>
    </row>
    <row r="26" spans="1:20" ht="18" customHeight="1" x14ac:dyDescent="0.15">
      <c r="A26" s="16">
        <v>2</v>
      </c>
      <c r="B26" s="8">
        <v>26</v>
      </c>
      <c r="C26" s="448"/>
      <c r="D26" s="35"/>
      <c r="E26" s="712" t="s">
        <v>255</v>
      </c>
      <c r="F26" s="828"/>
      <c r="G26" s="828"/>
      <c r="H26" s="828"/>
      <c r="I26" s="829"/>
      <c r="J26" s="55"/>
      <c r="K26" s="58"/>
      <c r="L26" s="58"/>
      <c r="M26" s="142"/>
      <c r="N26" s="142"/>
      <c r="O26" s="7"/>
      <c r="P26" s="162"/>
      <c r="Q26" s="164"/>
      <c r="R26" s="7"/>
    </row>
    <row r="27" spans="1:20" ht="18" customHeight="1" x14ac:dyDescent="0.15">
      <c r="A27" s="16">
        <v>2</v>
      </c>
      <c r="B27" s="8">
        <v>27</v>
      </c>
      <c r="C27" s="719" t="s">
        <v>316</v>
      </c>
      <c r="D27" s="830"/>
      <c r="E27" s="831"/>
      <c r="F27" s="702" t="s">
        <v>357</v>
      </c>
      <c r="G27" s="533"/>
      <c r="H27" s="832"/>
      <c r="I27" s="833"/>
      <c r="J27" s="55">
        <v>39352</v>
      </c>
      <c r="K27" s="58"/>
      <c r="L27" s="58"/>
      <c r="M27" s="142"/>
      <c r="N27" s="142"/>
      <c r="O27" s="7"/>
      <c r="P27" s="161"/>
      <c r="Q27" s="163"/>
      <c r="R27" s="7"/>
    </row>
    <row r="28" spans="1:20" ht="18" customHeight="1" x14ac:dyDescent="0.15">
      <c r="A28" s="16">
        <v>2</v>
      </c>
      <c r="B28" s="8">
        <v>28</v>
      </c>
      <c r="C28" s="581" t="s">
        <v>40</v>
      </c>
      <c r="D28" s="834"/>
      <c r="E28" s="835"/>
      <c r="F28" s="519" t="s">
        <v>147</v>
      </c>
      <c r="G28" s="520"/>
      <c r="H28" s="836"/>
      <c r="I28" s="837"/>
      <c r="J28" s="55">
        <v>1818</v>
      </c>
      <c r="K28" s="58"/>
      <c r="L28" s="58"/>
      <c r="M28" s="142"/>
      <c r="N28" s="142"/>
      <c r="O28" s="7"/>
      <c r="P28" s="161"/>
      <c r="Q28" s="163"/>
      <c r="R28" s="7"/>
    </row>
    <row r="29" spans="1:20" ht="18" customHeight="1" x14ac:dyDescent="0.15">
      <c r="A29" s="16">
        <v>2</v>
      </c>
      <c r="B29" s="8">
        <v>29</v>
      </c>
      <c r="C29" s="519" t="s">
        <v>358</v>
      </c>
      <c r="D29" s="520"/>
      <c r="E29" s="520"/>
      <c r="F29" s="520"/>
      <c r="G29" s="520"/>
      <c r="H29" s="520"/>
      <c r="I29" s="521"/>
      <c r="J29" s="55">
        <v>21811</v>
      </c>
      <c r="K29" s="58"/>
      <c r="L29" s="58"/>
      <c r="M29" s="142"/>
      <c r="N29" s="142"/>
      <c r="O29" s="7"/>
      <c r="P29" s="161"/>
      <c r="Q29" s="163"/>
      <c r="R29" s="7"/>
    </row>
    <row r="30" spans="1:20" ht="18" customHeight="1" x14ac:dyDescent="0.15">
      <c r="A30" s="16">
        <v>2</v>
      </c>
      <c r="B30" s="8">
        <v>30</v>
      </c>
      <c r="C30" s="154" t="s">
        <v>63</v>
      </c>
      <c r="D30" s="520" t="s">
        <v>117</v>
      </c>
      <c r="E30" s="520"/>
      <c r="F30" s="520"/>
      <c r="G30" s="520"/>
      <c r="H30" s="520"/>
      <c r="I30" s="521"/>
      <c r="J30" s="55"/>
      <c r="K30" s="58"/>
      <c r="L30" s="58"/>
      <c r="M30" s="142"/>
      <c r="N30" s="142"/>
      <c r="O30" s="7"/>
      <c r="P30" s="161"/>
      <c r="Q30" s="163"/>
      <c r="R30" s="7"/>
    </row>
    <row r="31" spans="1:20" ht="18" customHeight="1" x14ac:dyDescent="0.15">
      <c r="A31" s="16">
        <v>2</v>
      </c>
      <c r="B31" s="8">
        <v>31</v>
      </c>
      <c r="C31" s="155" t="s">
        <v>77</v>
      </c>
      <c r="D31" s="520" t="s">
        <v>100</v>
      </c>
      <c r="E31" s="520"/>
      <c r="F31" s="520"/>
      <c r="G31" s="520"/>
      <c r="H31" s="520"/>
      <c r="I31" s="521"/>
      <c r="J31" s="55">
        <v>21811</v>
      </c>
      <c r="K31" s="58"/>
      <c r="L31" s="58"/>
      <c r="M31" s="142"/>
      <c r="N31" s="142"/>
      <c r="O31" s="7"/>
      <c r="P31" s="161"/>
      <c r="Q31" s="163"/>
      <c r="R31" s="7"/>
      <c r="S31" s="129"/>
    </row>
    <row r="32" spans="1:20" ht="18" customHeight="1" x14ac:dyDescent="0.15">
      <c r="A32" s="16">
        <v>2</v>
      </c>
      <c r="B32" s="8">
        <v>32</v>
      </c>
      <c r="C32" s="156"/>
      <c r="D32" s="429" t="s">
        <v>132</v>
      </c>
      <c r="E32" s="744" t="s">
        <v>359</v>
      </c>
      <c r="F32" s="744"/>
      <c r="G32" s="744"/>
      <c r="H32" s="744"/>
      <c r="I32" s="745"/>
      <c r="J32" s="55"/>
      <c r="K32" s="58"/>
      <c r="L32" s="58"/>
      <c r="M32" s="142"/>
      <c r="N32" s="142"/>
      <c r="O32" s="7"/>
      <c r="P32" s="161"/>
      <c r="Q32" s="163"/>
      <c r="R32" s="7"/>
    </row>
    <row r="33" spans="1:18" ht="18" customHeight="1" x14ac:dyDescent="0.15">
      <c r="A33" s="16">
        <v>2</v>
      </c>
      <c r="B33" s="8">
        <v>33</v>
      </c>
      <c r="C33" s="157"/>
      <c r="D33" s="429" t="s">
        <v>133</v>
      </c>
      <c r="E33" s="520" t="s">
        <v>360</v>
      </c>
      <c r="F33" s="520"/>
      <c r="G33" s="520"/>
      <c r="H33" s="520"/>
      <c r="I33" s="521"/>
      <c r="J33" s="55">
        <v>21811</v>
      </c>
      <c r="K33" s="58"/>
      <c r="L33" s="58"/>
      <c r="M33" s="142"/>
      <c r="N33" s="142"/>
      <c r="O33" s="7"/>
      <c r="P33" s="162"/>
      <c r="Q33" s="164"/>
      <c r="R33" s="7"/>
    </row>
    <row r="34" spans="1:18" ht="18" customHeight="1" x14ac:dyDescent="0.15">
      <c r="A34" s="16">
        <v>2</v>
      </c>
      <c r="B34" s="8">
        <v>34</v>
      </c>
      <c r="C34" s="575" t="s">
        <v>521</v>
      </c>
      <c r="D34" s="523"/>
      <c r="E34" s="523"/>
      <c r="F34" s="523"/>
      <c r="G34" s="523"/>
      <c r="H34" s="523"/>
      <c r="I34" s="524"/>
      <c r="J34" s="55"/>
      <c r="K34" s="58"/>
      <c r="L34" s="58"/>
      <c r="M34" s="142"/>
      <c r="N34" s="142"/>
      <c r="O34" s="7"/>
      <c r="P34" s="161"/>
      <c r="Q34" s="163"/>
      <c r="R34" s="7"/>
    </row>
    <row r="35" spans="1:18" ht="18" customHeight="1" x14ac:dyDescent="0.15">
      <c r="A35" s="16">
        <v>2</v>
      </c>
      <c r="B35" s="8">
        <v>37</v>
      </c>
      <c r="C35" s="805" t="s">
        <v>151</v>
      </c>
      <c r="D35" s="763"/>
      <c r="E35" s="763"/>
      <c r="F35" s="763"/>
      <c r="G35" s="806"/>
      <c r="H35" s="807" t="s">
        <v>332</v>
      </c>
      <c r="I35" s="807"/>
      <c r="J35" s="55">
        <v>21811</v>
      </c>
      <c r="K35" s="58"/>
      <c r="L35" s="58"/>
      <c r="M35" s="142"/>
      <c r="N35" s="142"/>
      <c r="O35" s="7"/>
      <c r="P35" s="161"/>
      <c r="Q35" s="163"/>
      <c r="R35" s="7"/>
    </row>
    <row r="36" spans="1:18" ht="18" customHeight="1" x14ac:dyDescent="0.15">
      <c r="A36" s="16">
        <v>2</v>
      </c>
      <c r="B36" s="8">
        <v>38</v>
      </c>
      <c r="C36" s="787" t="s">
        <v>416</v>
      </c>
      <c r="D36" s="788"/>
      <c r="E36" s="788"/>
      <c r="F36" s="788"/>
      <c r="G36" s="789"/>
      <c r="H36" s="803"/>
      <c r="I36" s="804"/>
      <c r="J36" s="405">
        <f>データ入力用!K461</f>
        <v>0</v>
      </c>
      <c r="K36" s="58"/>
      <c r="L36" s="58"/>
      <c r="M36" s="142"/>
      <c r="N36" s="142"/>
      <c r="O36" s="7"/>
      <c r="P36" s="161"/>
      <c r="Q36" s="163"/>
      <c r="R36" s="7"/>
    </row>
    <row r="37" spans="1:18" ht="18" customHeight="1" x14ac:dyDescent="0.15">
      <c r="A37" s="16">
        <v>2</v>
      </c>
      <c r="B37" s="8">
        <v>39</v>
      </c>
      <c r="C37" s="790"/>
      <c r="D37" s="791"/>
      <c r="E37" s="791"/>
      <c r="F37" s="791"/>
      <c r="G37" s="792"/>
      <c r="H37" s="519" t="s">
        <v>332</v>
      </c>
      <c r="I37" s="521"/>
      <c r="J37" s="55">
        <v>87</v>
      </c>
      <c r="K37" s="58"/>
      <c r="L37" s="58"/>
      <c r="M37" s="142"/>
      <c r="N37" s="142"/>
      <c r="O37" s="7"/>
      <c r="P37" s="161"/>
      <c r="Q37" s="163"/>
      <c r="R37" s="7"/>
    </row>
    <row r="38" spans="1:18" ht="18" customHeight="1" x14ac:dyDescent="0.15">
      <c r="A38" s="16">
        <v>2</v>
      </c>
      <c r="B38" s="8">
        <v>42</v>
      </c>
      <c r="C38" s="793" t="s">
        <v>377</v>
      </c>
      <c r="D38" s="794"/>
      <c r="E38" s="797" t="s">
        <v>182</v>
      </c>
      <c r="F38" s="798"/>
      <c r="G38" s="799"/>
      <c r="H38" s="803"/>
      <c r="I38" s="804"/>
      <c r="J38" s="405"/>
      <c r="K38" s="58"/>
      <c r="L38" s="58"/>
      <c r="M38" s="142"/>
      <c r="N38" s="142"/>
      <c r="O38" s="7"/>
      <c r="P38" s="162"/>
      <c r="Q38" s="164"/>
      <c r="R38" s="7"/>
    </row>
    <row r="39" spans="1:18" ht="18" customHeight="1" x14ac:dyDescent="0.15">
      <c r="A39" s="16">
        <v>2</v>
      </c>
      <c r="B39" s="8">
        <v>43</v>
      </c>
      <c r="C39" s="795"/>
      <c r="D39" s="796"/>
      <c r="E39" s="800"/>
      <c r="F39" s="801"/>
      <c r="G39" s="802"/>
      <c r="H39" s="519" t="s">
        <v>332</v>
      </c>
      <c r="I39" s="521"/>
      <c r="J39" s="54">
        <v>21898</v>
      </c>
      <c r="K39" s="58"/>
      <c r="L39" s="58"/>
      <c r="M39" s="142"/>
      <c r="N39" s="142"/>
      <c r="O39" s="7"/>
      <c r="P39" s="161"/>
      <c r="Q39" s="163"/>
      <c r="R39" s="7"/>
    </row>
    <row r="40" spans="1:18" ht="18" customHeight="1" x14ac:dyDescent="0.15">
      <c r="A40" s="16">
        <v>2</v>
      </c>
      <c r="B40" s="8">
        <v>44</v>
      </c>
      <c r="C40" s="765" t="s">
        <v>676</v>
      </c>
      <c r="D40" s="766"/>
      <c r="E40" s="767"/>
      <c r="F40" s="768" t="s">
        <v>677</v>
      </c>
      <c r="G40" s="608"/>
      <c r="H40" s="608"/>
      <c r="I40" s="769"/>
      <c r="J40" s="54">
        <f>データ入力用!K467</f>
        <v>0</v>
      </c>
      <c r="K40" s="58"/>
      <c r="L40" s="58"/>
      <c r="M40" s="142"/>
      <c r="N40" s="142"/>
      <c r="O40" s="7"/>
      <c r="P40" s="161"/>
      <c r="Q40" s="163"/>
      <c r="R40" s="7"/>
    </row>
    <row r="41" spans="1:18" ht="18" customHeight="1" x14ac:dyDescent="0.15">
      <c r="A41" s="92">
        <v>2</v>
      </c>
      <c r="B41" s="8">
        <v>45</v>
      </c>
      <c r="C41" s="770" t="s">
        <v>678</v>
      </c>
      <c r="D41" s="771"/>
      <c r="E41" s="772"/>
      <c r="F41" s="768" t="s">
        <v>655</v>
      </c>
      <c r="G41" s="608"/>
      <c r="H41" s="608"/>
      <c r="I41" s="769"/>
      <c r="J41" s="54">
        <f>データ入力用!K468</f>
        <v>0</v>
      </c>
      <c r="M41" s="58"/>
      <c r="R41" s="7"/>
    </row>
    <row r="42" spans="1:18" ht="18" customHeight="1" x14ac:dyDescent="0.15">
      <c r="A42" s="92">
        <v>2</v>
      </c>
      <c r="B42" s="8">
        <v>46</v>
      </c>
      <c r="C42" s="773"/>
      <c r="D42" s="774"/>
      <c r="E42" s="775"/>
      <c r="F42" s="684" t="s">
        <v>679</v>
      </c>
      <c r="G42" s="779"/>
      <c r="H42" s="779"/>
      <c r="I42" s="780"/>
      <c r="J42" s="54">
        <f>データ入力用!K469</f>
        <v>0</v>
      </c>
      <c r="M42" s="58"/>
      <c r="R42" s="7"/>
    </row>
    <row r="43" spans="1:18" ht="18" customHeight="1" x14ac:dyDescent="0.15">
      <c r="A43" s="92">
        <v>2</v>
      </c>
      <c r="B43" s="8">
        <v>47</v>
      </c>
      <c r="C43" s="776"/>
      <c r="D43" s="777"/>
      <c r="E43" s="778"/>
      <c r="F43" s="684" t="s">
        <v>680</v>
      </c>
      <c r="G43" s="779"/>
      <c r="H43" s="779"/>
      <c r="I43" s="780"/>
      <c r="J43" s="54">
        <f>データ入力用!K470</f>
        <v>0</v>
      </c>
      <c r="M43" s="58"/>
      <c r="R43" s="7"/>
    </row>
    <row r="44" spans="1:18" ht="12" customHeight="1" x14ac:dyDescent="0.15">
      <c r="M44" s="58"/>
      <c r="R44" s="7"/>
    </row>
    <row r="45" spans="1:18" ht="12" customHeight="1" x14ac:dyDescent="0.15">
      <c r="M45" s="58"/>
      <c r="R45" s="7"/>
    </row>
    <row r="46" spans="1:18" ht="12" customHeight="1" x14ac:dyDescent="0.15">
      <c r="M46" s="58"/>
      <c r="R46" s="7"/>
    </row>
    <row r="47" spans="1:18" ht="12" customHeight="1" x14ac:dyDescent="0.15">
      <c r="M47" s="58"/>
      <c r="R47" s="7"/>
    </row>
    <row r="48" spans="1:18" ht="12" customHeight="1" x14ac:dyDescent="0.15">
      <c r="M48" s="58"/>
      <c r="R48" s="7"/>
    </row>
    <row r="49" spans="4:18" ht="12" customHeight="1" x14ac:dyDescent="0.15">
      <c r="M49" s="58"/>
      <c r="R49" s="7"/>
    </row>
    <row r="50" spans="4:18" ht="12" customHeight="1" x14ac:dyDescent="0.15">
      <c r="D50" s="158"/>
      <c r="M50" s="58"/>
      <c r="R50" s="7"/>
    </row>
    <row r="51" spans="4:18" ht="12" customHeight="1" x14ac:dyDescent="0.15">
      <c r="D51" s="158"/>
      <c r="M51" s="58"/>
      <c r="R51" s="7"/>
    </row>
    <row r="52" spans="4:18" ht="12" customHeight="1" x14ac:dyDescent="0.15">
      <c r="D52" s="158"/>
      <c r="M52" s="58"/>
      <c r="R52" s="7"/>
    </row>
    <row r="53" spans="4:18" ht="12" customHeight="1" x14ac:dyDescent="0.15">
      <c r="D53" s="158"/>
      <c r="M53" s="58"/>
      <c r="R53" s="7"/>
    </row>
    <row r="54" spans="4:18" ht="12" customHeight="1" x14ac:dyDescent="0.15">
      <c r="M54" s="58"/>
      <c r="R54" s="7"/>
    </row>
    <row r="55" spans="4:18" ht="12" customHeight="1" x14ac:dyDescent="0.15">
      <c r="M55" s="58"/>
      <c r="R55" s="7"/>
    </row>
    <row r="56" spans="4:18" ht="12" customHeight="1" x14ac:dyDescent="0.15">
      <c r="M56" s="58"/>
      <c r="R56" s="7"/>
    </row>
    <row r="57" spans="4:18" ht="12" customHeight="1" x14ac:dyDescent="0.15">
      <c r="M57" s="58"/>
      <c r="R57" s="7"/>
    </row>
    <row r="58" spans="4:18" ht="12" customHeight="1" x14ac:dyDescent="0.15">
      <c r="M58" s="58"/>
      <c r="R58" s="7"/>
    </row>
    <row r="59" spans="4:18" ht="12" customHeight="1" x14ac:dyDescent="0.15">
      <c r="M59" s="58"/>
      <c r="R59" s="7"/>
    </row>
    <row r="60" spans="4:18" ht="12" customHeight="1" x14ac:dyDescent="0.15">
      <c r="M60" s="58"/>
      <c r="R60" s="7"/>
    </row>
    <row r="61" spans="4:18" ht="12" customHeight="1" x14ac:dyDescent="0.15">
      <c r="M61" s="58"/>
      <c r="R61" s="7"/>
    </row>
    <row r="62" spans="4:18" ht="12" customHeight="1" x14ac:dyDescent="0.15">
      <c r="M62" s="58"/>
      <c r="R62" s="7"/>
    </row>
    <row r="63" spans="4:18" ht="12" customHeight="1" x14ac:dyDescent="0.15">
      <c r="M63" s="58"/>
      <c r="R63" s="7"/>
    </row>
    <row r="64" spans="4:18" ht="12" customHeight="1" x14ac:dyDescent="0.15">
      <c r="M64" s="58"/>
      <c r="R64" s="7"/>
    </row>
    <row r="65" spans="13:18" ht="12" customHeight="1" x14ac:dyDescent="0.15">
      <c r="M65" s="58"/>
      <c r="R65" s="7"/>
    </row>
    <row r="66" spans="13:18" ht="12" customHeight="1" x14ac:dyDescent="0.15">
      <c r="M66" s="58"/>
      <c r="R66" s="7"/>
    </row>
    <row r="67" spans="13:18" ht="12" customHeight="1" x14ac:dyDescent="0.15">
      <c r="M67" s="58"/>
      <c r="R67" s="7"/>
    </row>
    <row r="68" spans="13:18" ht="12" customHeight="1" x14ac:dyDescent="0.15">
      <c r="M68" s="58"/>
      <c r="R68" s="7"/>
    </row>
    <row r="69" spans="13:18" ht="12" customHeight="1" x14ac:dyDescent="0.15">
      <c r="M69" s="58"/>
      <c r="R69" s="7"/>
    </row>
    <row r="70" spans="13:18" ht="12" customHeight="1" x14ac:dyDescent="0.15">
      <c r="M70" s="58"/>
      <c r="R70" s="7"/>
    </row>
    <row r="71" spans="13:18" ht="12" customHeight="1" x14ac:dyDescent="0.15">
      <c r="M71" s="58"/>
    </row>
    <row r="72" spans="13:18" ht="12" customHeight="1" x14ac:dyDescent="0.15">
      <c r="M72" s="58"/>
    </row>
    <row r="73" spans="13:18" ht="12" customHeight="1" x14ac:dyDescent="0.15">
      <c r="M73" s="58"/>
    </row>
    <row r="74" spans="13:18" ht="12" customHeight="1" x14ac:dyDescent="0.15">
      <c r="M74" s="58"/>
    </row>
    <row r="75" spans="13:18" ht="12" customHeight="1" x14ac:dyDescent="0.15">
      <c r="M75" s="58"/>
    </row>
    <row r="76" spans="13:18" ht="12" customHeight="1" x14ac:dyDescent="0.15">
      <c r="M76" s="58"/>
    </row>
    <row r="77" spans="13:18" ht="12" customHeight="1" x14ac:dyDescent="0.15">
      <c r="M77" s="58"/>
    </row>
    <row r="78" spans="13:18" ht="12" customHeight="1" x14ac:dyDescent="0.15">
      <c r="M78" s="58"/>
    </row>
    <row r="79" spans="13:18" ht="12" customHeight="1" x14ac:dyDescent="0.15">
      <c r="M79" s="58"/>
    </row>
    <row r="80" spans="13:18" ht="12" customHeight="1" x14ac:dyDescent="0.15">
      <c r="M80" s="58"/>
    </row>
    <row r="81" spans="13:13" ht="12" customHeight="1" x14ac:dyDescent="0.15">
      <c r="M81" s="58"/>
    </row>
    <row r="82" spans="13:13" ht="12" customHeight="1" x14ac:dyDescent="0.15">
      <c r="M82" s="58"/>
    </row>
    <row r="83" spans="13:13" ht="12" customHeight="1" x14ac:dyDescent="0.15">
      <c r="M83" s="58"/>
    </row>
    <row r="84" spans="13:13" ht="12" customHeight="1" x14ac:dyDescent="0.15">
      <c r="M84" s="58"/>
    </row>
    <row r="85" spans="13:13" ht="12" customHeight="1" x14ac:dyDescent="0.15">
      <c r="M85" s="58"/>
    </row>
    <row r="86" spans="13:13" ht="12" customHeight="1" x14ac:dyDescent="0.15">
      <c r="M86" s="58"/>
    </row>
    <row r="87" spans="13:13" ht="12" customHeight="1" x14ac:dyDescent="0.15">
      <c r="M87" s="58"/>
    </row>
    <row r="88" spans="13:13" ht="12" customHeight="1" x14ac:dyDescent="0.15">
      <c r="M88" s="58"/>
    </row>
    <row r="89" spans="13:13" ht="12" customHeight="1" x14ac:dyDescent="0.15">
      <c r="M89" s="58"/>
    </row>
    <row r="90" spans="13:13" ht="12" customHeight="1" x14ac:dyDescent="0.15">
      <c r="M90" s="58"/>
    </row>
    <row r="91" spans="13:13" ht="12" customHeight="1" x14ac:dyDescent="0.15">
      <c r="M91" s="58"/>
    </row>
    <row r="92" spans="13:13" ht="12" customHeight="1" x14ac:dyDescent="0.15">
      <c r="M92" s="58"/>
    </row>
    <row r="93" spans="13:13" ht="12" customHeight="1" x14ac:dyDescent="0.15">
      <c r="M93" s="58"/>
    </row>
    <row r="94" spans="13:13" ht="12" customHeight="1" x14ac:dyDescent="0.15">
      <c r="M94" s="58"/>
    </row>
    <row r="95" spans="13:13" ht="12" customHeight="1" x14ac:dyDescent="0.15">
      <c r="M95" s="58"/>
    </row>
    <row r="96" spans="13:13" ht="12" customHeight="1" x14ac:dyDescent="0.15">
      <c r="M96" s="58"/>
    </row>
    <row r="97" spans="13:13" ht="12" customHeight="1" x14ac:dyDescent="0.15">
      <c r="M97" s="58"/>
    </row>
    <row r="98" spans="13:13" ht="12" customHeight="1" x14ac:dyDescent="0.15">
      <c r="M98" s="58"/>
    </row>
    <row r="99" spans="13:13" ht="12" customHeight="1" x14ac:dyDescent="0.15">
      <c r="M99" s="58"/>
    </row>
    <row r="100" spans="13:13" ht="12" customHeight="1" x14ac:dyDescent="0.15">
      <c r="M100" s="58"/>
    </row>
    <row r="101" spans="13:13" ht="12" customHeight="1" x14ac:dyDescent="0.15">
      <c r="M101" s="58"/>
    </row>
    <row r="102" spans="13:13" ht="12" customHeight="1" x14ac:dyDescent="0.15">
      <c r="M102" s="58"/>
    </row>
    <row r="103" spans="13:13" ht="12" customHeight="1" x14ac:dyDescent="0.15">
      <c r="M103" s="58"/>
    </row>
    <row r="104" spans="13:13" ht="12" customHeight="1" x14ac:dyDescent="0.15">
      <c r="M104" s="58"/>
    </row>
    <row r="105" spans="13:13" ht="12" customHeight="1" x14ac:dyDescent="0.15">
      <c r="M105" s="58"/>
    </row>
    <row r="106" spans="13:13" ht="12" customHeight="1" x14ac:dyDescent="0.15">
      <c r="M106" s="58"/>
    </row>
    <row r="107" spans="13:13" ht="12" customHeight="1" x14ac:dyDescent="0.15">
      <c r="M107" s="58"/>
    </row>
    <row r="108" spans="13:13" ht="12" customHeight="1" x14ac:dyDescent="0.15">
      <c r="M108" s="58"/>
    </row>
    <row r="109" spans="13:13" ht="12" customHeight="1" x14ac:dyDescent="0.15">
      <c r="M109" s="58"/>
    </row>
    <row r="110" spans="13:13" ht="12" customHeight="1" x14ac:dyDescent="0.15">
      <c r="M110" s="58"/>
    </row>
    <row r="111" spans="13:13" ht="12" customHeight="1" x14ac:dyDescent="0.15">
      <c r="M111" s="58"/>
    </row>
    <row r="112" spans="13:13" ht="12" customHeight="1" x14ac:dyDescent="0.15">
      <c r="M112" s="58"/>
    </row>
    <row r="113" spans="13:13" ht="12" customHeight="1" x14ac:dyDescent="0.15">
      <c r="M113" s="58"/>
    </row>
    <row r="114" spans="13:13" ht="12" customHeight="1" x14ac:dyDescent="0.15">
      <c r="M114" s="58"/>
    </row>
    <row r="115" spans="13:13" ht="12" customHeight="1" x14ac:dyDescent="0.15">
      <c r="M115" s="58"/>
    </row>
    <row r="116" spans="13:13" ht="12" customHeight="1" x14ac:dyDescent="0.15">
      <c r="M116" s="58"/>
    </row>
    <row r="117" spans="13:13" ht="12" customHeight="1" x14ac:dyDescent="0.15">
      <c r="M117" s="58"/>
    </row>
    <row r="118" spans="13:13" ht="12" customHeight="1" x14ac:dyDescent="0.15">
      <c r="M118" s="58"/>
    </row>
    <row r="119" spans="13:13" ht="12" customHeight="1" x14ac:dyDescent="0.15">
      <c r="M119" s="58"/>
    </row>
    <row r="120" spans="13:13" ht="12" customHeight="1" x14ac:dyDescent="0.15">
      <c r="M120" s="58"/>
    </row>
    <row r="121" spans="13:13" ht="12" customHeight="1" x14ac:dyDescent="0.15">
      <c r="M121" s="58"/>
    </row>
    <row r="122" spans="13:13" ht="12" customHeight="1" x14ac:dyDescent="0.15">
      <c r="M122" s="58"/>
    </row>
    <row r="123" spans="13:13" ht="12" customHeight="1" x14ac:dyDescent="0.15">
      <c r="M123" s="58"/>
    </row>
    <row r="124" spans="13:13" ht="12" customHeight="1" x14ac:dyDescent="0.15">
      <c r="M124" s="58"/>
    </row>
    <row r="125" spans="13:13" ht="12" customHeight="1" x14ac:dyDescent="0.15">
      <c r="M125" s="58"/>
    </row>
    <row r="126" spans="13:13" ht="12" customHeight="1" x14ac:dyDescent="0.15">
      <c r="M126" s="58"/>
    </row>
    <row r="127" spans="13:13" ht="12" customHeight="1" x14ac:dyDescent="0.15">
      <c r="M127" s="58"/>
    </row>
    <row r="128" spans="13:13" ht="12" customHeight="1" x14ac:dyDescent="0.15">
      <c r="M128" s="58"/>
    </row>
    <row r="129" spans="13:13" ht="12" customHeight="1" x14ac:dyDescent="0.15">
      <c r="M129" s="58"/>
    </row>
    <row r="130" spans="13:13" ht="12" customHeight="1" x14ac:dyDescent="0.15">
      <c r="M130" s="58"/>
    </row>
    <row r="131" spans="13:13" ht="12" customHeight="1" x14ac:dyDescent="0.15">
      <c r="M131" s="58"/>
    </row>
    <row r="132" spans="13:13" ht="12" customHeight="1" x14ac:dyDescent="0.15">
      <c r="M132" s="58"/>
    </row>
    <row r="133" spans="13:13" ht="12" customHeight="1" x14ac:dyDescent="0.15">
      <c r="M133" s="58"/>
    </row>
    <row r="134" spans="13:13" ht="12" customHeight="1" x14ac:dyDescent="0.15">
      <c r="M134" s="58"/>
    </row>
    <row r="135" spans="13:13" ht="12" customHeight="1" x14ac:dyDescent="0.15">
      <c r="M135" s="58"/>
    </row>
    <row r="136" spans="13:13" ht="12" customHeight="1" x14ac:dyDescent="0.15">
      <c r="M136" s="58"/>
    </row>
    <row r="137" spans="13:13" ht="12" customHeight="1" x14ac:dyDescent="0.15">
      <c r="M137" s="58"/>
    </row>
    <row r="138" spans="13:13" ht="12" customHeight="1" x14ac:dyDescent="0.15">
      <c r="M138" s="58"/>
    </row>
    <row r="139" spans="13:13" ht="12" customHeight="1" x14ac:dyDescent="0.15">
      <c r="M139" s="58"/>
    </row>
    <row r="140" spans="13:13" ht="12" customHeight="1" x14ac:dyDescent="0.15">
      <c r="M140" s="58"/>
    </row>
    <row r="141" spans="13:13" ht="12" customHeight="1" x14ac:dyDescent="0.15">
      <c r="M141" s="58"/>
    </row>
    <row r="142" spans="13:13" ht="12" customHeight="1" x14ac:dyDescent="0.15">
      <c r="M142" s="58"/>
    </row>
    <row r="143" spans="13:13" ht="12" customHeight="1" x14ac:dyDescent="0.15">
      <c r="M143" s="58"/>
    </row>
    <row r="144" spans="13:13" ht="12" customHeight="1" x14ac:dyDescent="0.15">
      <c r="M144" s="58"/>
    </row>
    <row r="145" spans="13:13" ht="12" customHeight="1" x14ac:dyDescent="0.15">
      <c r="M145" s="58"/>
    </row>
    <row r="146" spans="13:13" ht="12" customHeight="1" x14ac:dyDescent="0.15">
      <c r="M146" s="58"/>
    </row>
    <row r="147" spans="13:13" ht="12" customHeight="1" x14ac:dyDescent="0.15">
      <c r="M147" s="58"/>
    </row>
    <row r="148" spans="13:13" ht="12" customHeight="1" x14ac:dyDescent="0.15">
      <c r="M148" s="58"/>
    </row>
    <row r="149" spans="13:13" ht="12" customHeight="1" x14ac:dyDescent="0.15">
      <c r="M149" s="58"/>
    </row>
    <row r="150" spans="13:13" ht="12" customHeight="1" x14ac:dyDescent="0.15">
      <c r="M150" s="58"/>
    </row>
    <row r="151" spans="13:13" ht="12" customHeight="1" x14ac:dyDescent="0.15">
      <c r="M151" s="58"/>
    </row>
    <row r="152" spans="13:13" ht="12" customHeight="1" x14ac:dyDescent="0.15">
      <c r="M152" s="58"/>
    </row>
  </sheetData>
  <mergeCells count="73">
    <mergeCell ref="D1:H1"/>
    <mergeCell ref="D8:I8"/>
    <mergeCell ref="O8:Q8"/>
    <mergeCell ref="E9:I9"/>
    <mergeCell ref="E10:I10"/>
    <mergeCell ref="E11:I11"/>
    <mergeCell ref="C12:I12"/>
    <mergeCell ref="P12:Q12"/>
    <mergeCell ref="C13:D13"/>
    <mergeCell ref="E13:I13"/>
    <mergeCell ref="P13:Q13"/>
    <mergeCell ref="P9:P11"/>
    <mergeCell ref="C8:C11"/>
    <mergeCell ref="D9:D11"/>
    <mergeCell ref="O9:O11"/>
    <mergeCell ref="C14:D14"/>
    <mergeCell ref="E14:I14"/>
    <mergeCell ref="P14:Q14"/>
    <mergeCell ref="C15:I15"/>
    <mergeCell ref="P15:Q15"/>
    <mergeCell ref="P19:Q19"/>
    <mergeCell ref="C16:H16"/>
    <mergeCell ref="P16:Q16"/>
    <mergeCell ref="C17:D17"/>
    <mergeCell ref="E17:H17"/>
    <mergeCell ref="P17:Q17"/>
    <mergeCell ref="C18:D18"/>
    <mergeCell ref="E18:H18"/>
    <mergeCell ref="P18:Q18"/>
    <mergeCell ref="C19:H19"/>
    <mergeCell ref="E23:I23"/>
    <mergeCell ref="C24:D24"/>
    <mergeCell ref="E24:I24"/>
    <mergeCell ref="C25:D25"/>
    <mergeCell ref="E25:I25"/>
    <mergeCell ref="E32:I32"/>
    <mergeCell ref="E33:I33"/>
    <mergeCell ref="E26:I26"/>
    <mergeCell ref="C27:E27"/>
    <mergeCell ref="F27:I27"/>
    <mergeCell ref="C28:E28"/>
    <mergeCell ref="F28:I28"/>
    <mergeCell ref="L21:L22"/>
    <mergeCell ref="M21:M22"/>
    <mergeCell ref="N21:Q22"/>
    <mergeCell ref="C20:I20"/>
    <mergeCell ref="N20:Q20"/>
    <mergeCell ref="C21:D21"/>
    <mergeCell ref="E21:I21"/>
    <mergeCell ref="C22:D22"/>
    <mergeCell ref="E22:I22"/>
    <mergeCell ref="R21:R22"/>
    <mergeCell ref="S21:S22"/>
    <mergeCell ref="T21:T22"/>
    <mergeCell ref="C36:G37"/>
    <mergeCell ref="C38:D39"/>
    <mergeCell ref="E38:G39"/>
    <mergeCell ref="H38:I38"/>
    <mergeCell ref="H39:I39"/>
    <mergeCell ref="C34:I34"/>
    <mergeCell ref="C35:G35"/>
    <mergeCell ref="H35:I35"/>
    <mergeCell ref="H36:I36"/>
    <mergeCell ref="H37:I37"/>
    <mergeCell ref="C29:I29"/>
    <mergeCell ref="D30:I30"/>
    <mergeCell ref="D31:I31"/>
    <mergeCell ref="C40:E40"/>
    <mergeCell ref="F40:I40"/>
    <mergeCell ref="C41:E43"/>
    <mergeCell ref="F41:I41"/>
    <mergeCell ref="F42:I42"/>
    <mergeCell ref="F43:I43"/>
  </mergeCells>
  <phoneticPr fontId="3"/>
  <pageMargins left="0.78740157480314965" right="0.78740157480314965" top="0.78740157480314965" bottom="0.39370078740157483" header="0.19685039370078741" footer="0.19685039370078741"/>
  <pageSetup paperSize="9" scale="83" orientation="portrait" horizontalDpi="1200" verticalDpi="12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N629"/>
  <sheetViews>
    <sheetView showZeros="0" topLeftCell="A435" zoomScale="130" zoomScaleNormal="130" workbookViewId="0">
      <selection activeCell="A459" sqref="A459:XFD459"/>
    </sheetView>
  </sheetViews>
  <sheetFormatPr defaultColWidth="10.75" defaultRowHeight="11.1" customHeight="1" x14ac:dyDescent="0.15"/>
  <cols>
    <col min="1" max="1" width="3.875" style="1" bestFit="1" customWidth="1"/>
    <col min="2" max="2" width="3.75" style="1" customWidth="1"/>
    <col min="3" max="3" width="3.625" style="1" customWidth="1"/>
    <col min="4" max="4" width="3.625" style="2" customWidth="1"/>
    <col min="5" max="5" width="3.625" style="91" customWidth="1"/>
    <col min="6" max="6" width="5.625" style="91" customWidth="1"/>
    <col min="7" max="7" width="7.625" style="91" customWidth="1"/>
    <col min="8" max="8" width="3.625" style="91" customWidth="1"/>
    <col min="9" max="9" width="5.625" style="91" customWidth="1"/>
    <col min="10" max="10" width="4.625" style="91" customWidth="1"/>
    <col min="11" max="11" width="10.625" style="1" customWidth="1"/>
    <col min="12" max="12" width="8.375" style="3" customWidth="1"/>
    <col min="13" max="16384" width="10.75" style="1"/>
  </cols>
  <sheetData>
    <row r="1" spans="1:12" s="166" customFormat="1" ht="9.9499999999999993" customHeight="1" x14ac:dyDescent="0.15">
      <c r="D1" s="200"/>
      <c r="E1" s="250"/>
      <c r="F1" s="200"/>
      <c r="G1" s="200"/>
      <c r="H1" s="200"/>
      <c r="I1" s="200"/>
      <c r="J1" s="200"/>
      <c r="K1" s="371"/>
    </row>
    <row r="2" spans="1:12" ht="23.1" customHeight="1" x14ac:dyDescent="0.15">
      <c r="C2" s="194"/>
      <c r="D2" s="1133" t="s">
        <v>26</v>
      </c>
      <c r="E2" s="1134"/>
      <c r="F2" s="1134"/>
      <c r="G2" s="1134"/>
      <c r="H2" s="1134"/>
      <c r="I2" s="1134"/>
      <c r="J2" s="1135"/>
      <c r="K2" s="372" t="s">
        <v>469</v>
      </c>
    </row>
    <row r="3" spans="1:12" ht="11.45" customHeight="1" x14ac:dyDescent="0.15">
      <c r="D3" s="201"/>
      <c r="F3" s="251"/>
      <c r="G3" s="251"/>
      <c r="H3" s="251"/>
      <c r="I3" s="251"/>
      <c r="J3" s="951" t="s">
        <v>3</v>
      </c>
      <c r="K3" s="905" t="s">
        <v>400</v>
      </c>
    </row>
    <row r="4" spans="1:12" ht="11.45" customHeight="1" x14ac:dyDescent="0.15">
      <c r="A4" s="170" t="s">
        <v>304</v>
      </c>
      <c r="B4" s="170" t="s">
        <v>443</v>
      </c>
      <c r="C4" s="195" t="s">
        <v>444</v>
      </c>
      <c r="D4" s="202"/>
      <c r="E4" s="251"/>
      <c r="F4" s="251"/>
      <c r="G4" s="251"/>
      <c r="H4" s="251"/>
      <c r="I4" s="251"/>
      <c r="J4" s="951"/>
      <c r="K4" s="906"/>
    </row>
    <row r="5" spans="1:12" ht="11.45" customHeight="1" x14ac:dyDescent="0.15">
      <c r="A5" s="171">
        <v>17</v>
      </c>
      <c r="B5" s="3">
        <v>1</v>
      </c>
      <c r="C5" s="2">
        <v>1</v>
      </c>
      <c r="D5" s="203" t="s">
        <v>1</v>
      </c>
      <c r="E5" s="252"/>
      <c r="F5" s="946" t="s">
        <v>470</v>
      </c>
      <c r="G5" s="946"/>
      <c r="H5" s="946"/>
      <c r="I5" s="946"/>
      <c r="J5" s="1120"/>
      <c r="K5" s="373">
        <v>1</v>
      </c>
      <c r="L5" s="394"/>
    </row>
    <row r="6" spans="1:12" ht="11.45" customHeight="1" x14ac:dyDescent="0.15">
      <c r="A6" s="1">
        <v>17</v>
      </c>
      <c r="B6" s="3">
        <v>1</v>
      </c>
      <c r="C6" s="2">
        <v>2</v>
      </c>
      <c r="D6" s="203" t="s">
        <v>17</v>
      </c>
      <c r="E6" s="253"/>
      <c r="F6" s="946" t="s">
        <v>384</v>
      </c>
      <c r="G6" s="946"/>
      <c r="H6" s="946"/>
      <c r="I6" s="946"/>
      <c r="J6" s="946"/>
      <c r="K6" s="373">
        <v>3360823</v>
      </c>
      <c r="L6" s="394"/>
    </row>
    <row r="7" spans="1:12" ht="11.45" customHeight="1" x14ac:dyDescent="0.15">
      <c r="A7" s="1">
        <v>17</v>
      </c>
      <c r="B7" s="3">
        <v>1</v>
      </c>
      <c r="C7" s="2">
        <v>3</v>
      </c>
      <c r="D7" s="204" t="s">
        <v>2</v>
      </c>
      <c r="E7" s="253"/>
      <c r="F7" s="946" t="s">
        <v>140</v>
      </c>
      <c r="G7" s="946"/>
      <c r="H7" s="946"/>
      <c r="I7" s="946"/>
      <c r="J7" s="946"/>
      <c r="K7" s="373">
        <v>3360823</v>
      </c>
      <c r="L7" s="394"/>
    </row>
    <row r="8" spans="1:12" ht="11.45" customHeight="1" x14ac:dyDescent="0.15">
      <c r="A8" s="1">
        <v>17</v>
      </c>
      <c r="B8" s="3">
        <v>1</v>
      </c>
      <c r="C8" s="2">
        <v>4</v>
      </c>
      <c r="D8" s="205"/>
      <c r="E8" s="254"/>
      <c r="F8" s="254"/>
      <c r="G8" s="254"/>
      <c r="H8" s="254"/>
      <c r="I8" s="254"/>
      <c r="J8" s="254"/>
      <c r="K8" s="373">
        <v>0</v>
      </c>
      <c r="L8" s="394"/>
    </row>
    <row r="9" spans="1:12" ht="11.45" customHeight="1" x14ac:dyDescent="0.15">
      <c r="A9" s="1">
        <v>17</v>
      </c>
      <c r="B9" s="3">
        <v>1</v>
      </c>
      <c r="C9" s="2">
        <v>5</v>
      </c>
      <c r="D9" s="204" t="s">
        <v>8</v>
      </c>
      <c r="E9" s="253"/>
      <c r="F9" s="1136" t="s">
        <v>407</v>
      </c>
      <c r="G9" s="1137"/>
      <c r="H9" s="1137"/>
      <c r="I9" s="1137"/>
      <c r="J9" s="1137"/>
      <c r="K9" s="373">
        <v>2</v>
      </c>
      <c r="L9" s="394"/>
    </row>
    <row r="10" spans="1:12" ht="11.45" customHeight="1" x14ac:dyDescent="0.15">
      <c r="A10" s="1">
        <v>17</v>
      </c>
      <c r="B10" s="3">
        <v>1</v>
      </c>
      <c r="C10" s="2">
        <v>6</v>
      </c>
      <c r="D10" s="204" t="s">
        <v>10</v>
      </c>
      <c r="E10" s="253"/>
      <c r="F10" s="872" t="s">
        <v>82</v>
      </c>
      <c r="G10" s="1137"/>
      <c r="H10" s="1137"/>
      <c r="I10" s="1137"/>
      <c r="J10" s="1137"/>
      <c r="K10" s="373">
        <v>2</v>
      </c>
      <c r="L10" s="394"/>
    </row>
    <row r="11" spans="1:12" ht="11.45" customHeight="1" x14ac:dyDescent="0.15">
      <c r="A11" s="1">
        <v>17</v>
      </c>
      <c r="B11" s="3">
        <v>1</v>
      </c>
      <c r="C11" s="2">
        <v>7</v>
      </c>
      <c r="D11" s="203" t="s">
        <v>22</v>
      </c>
      <c r="E11" s="253"/>
      <c r="F11" s="946" t="s">
        <v>442</v>
      </c>
      <c r="G11" s="946"/>
      <c r="H11" s="946"/>
      <c r="I11" s="946"/>
      <c r="J11" s="344" t="s">
        <v>61</v>
      </c>
      <c r="K11" s="373">
        <v>208</v>
      </c>
      <c r="L11" s="394"/>
    </row>
    <row r="12" spans="1:12" ht="11.45" customHeight="1" x14ac:dyDescent="0.15">
      <c r="A12" s="1">
        <v>17</v>
      </c>
      <c r="B12" s="3">
        <v>1</v>
      </c>
      <c r="C12" s="2">
        <v>8</v>
      </c>
      <c r="D12" s="203" t="s">
        <v>21</v>
      </c>
      <c r="E12" s="253"/>
      <c r="F12" s="946" t="s">
        <v>369</v>
      </c>
      <c r="G12" s="946"/>
      <c r="H12" s="946"/>
      <c r="I12" s="946"/>
      <c r="J12" s="344" t="s">
        <v>61</v>
      </c>
      <c r="K12" s="373">
        <v>1227</v>
      </c>
      <c r="L12" s="394"/>
    </row>
    <row r="13" spans="1:12" ht="11.45" customHeight="1" x14ac:dyDescent="0.15">
      <c r="A13" s="1">
        <v>17</v>
      </c>
      <c r="B13" s="3">
        <v>1</v>
      </c>
      <c r="C13" s="2">
        <v>9</v>
      </c>
      <c r="D13" s="206" t="s">
        <v>25</v>
      </c>
      <c r="F13" s="195" t="s">
        <v>262</v>
      </c>
      <c r="G13" s="1138" t="s">
        <v>479</v>
      </c>
      <c r="H13" s="1139"/>
      <c r="I13" s="1139"/>
      <c r="J13" s="345" t="s">
        <v>105</v>
      </c>
      <c r="K13" s="373">
        <v>0</v>
      </c>
      <c r="L13" s="394"/>
    </row>
    <row r="14" spans="1:12" ht="11.45" customHeight="1" x14ac:dyDescent="0.15">
      <c r="A14" s="1">
        <v>17</v>
      </c>
      <c r="B14" s="3">
        <v>1</v>
      </c>
      <c r="C14" s="2">
        <v>10</v>
      </c>
      <c r="D14" s="207"/>
      <c r="F14" s="195" t="s">
        <v>66</v>
      </c>
      <c r="G14" s="1125" t="s">
        <v>499</v>
      </c>
      <c r="H14" s="1126"/>
      <c r="I14" s="1126"/>
      <c r="J14" s="346" t="s">
        <v>271</v>
      </c>
      <c r="K14" s="373">
        <v>552</v>
      </c>
      <c r="L14" s="394"/>
    </row>
    <row r="15" spans="1:12" ht="11.45" customHeight="1" x14ac:dyDescent="0.15">
      <c r="A15" s="1">
        <v>17</v>
      </c>
      <c r="B15" s="3">
        <v>1</v>
      </c>
      <c r="C15" s="2">
        <v>11</v>
      </c>
      <c r="D15" s="207"/>
      <c r="F15" s="195" t="s">
        <v>513</v>
      </c>
      <c r="G15" s="1127" t="s">
        <v>515</v>
      </c>
      <c r="H15" s="1128"/>
      <c r="I15" s="1128"/>
      <c r="J15" s="345" t="s">
        <v>371</v>
      </c>
      <c r="K15" s="373">
        <v>0</v>
      </c>
      <c r="L15" s="394"/>
    </row>
    <row r="16" spans="1:12" ht="11.45" customHeight="1" x14ac:dyDescent="0.15">
      <c r="A16" s="1">
        <v>17</v>
      </c>
      <c r="B16" s="3">
        <v>1</v>
      </c>
      <c r="C16" s="2">
        <v>12</v>
      </c>
      <c r="D16" s="208"/>
      <c r="E16" s="255"/>
      <c r="F16" s="255"/>
      <c r="G16" s="317"/>
      <c r="H16" s="317"/>
      <c r="I16" s="317"/>
      <c r="J16" s="257"/>
      <c r="K16" s="373">
        <v>0</v>
      </c>
      <c r="L16" s="394"/>
    </row>
    <row r="17" spans="1:14" s="3" customFormat="1" ht="11.45" customHeight="1" x14ac:dyDescent="0.15">
      <c r="A17" s="1">
        <v>17</v>
      </c>
      <c r="B17" s="3">
        <v>1</v>
      </c>
      <c r="C17" s="2">
        <v>13</v>
      </c>
      <c r="D17" s="206"/>
      <c r="E17" s="91"/>
      <c r="F17" s="206" t="s">
        <v>28</v>
      </c>
      <c r="G17" s="318" t="s">
        <v>385</v>
      </c>
      <c r="H17" s="1123" t="s">
        <v>387</v>
      </c>
      <c r="I17" s="1124"/>
      <c r="J17" s="1124"/>
      <c r="K17" s="373">
        <v>18700</v>
      </c>
      <c r="L17" s="394"/>
      <c r="N17" s="1"/>
    </row>
    <row r="18" spans="1:14" s="3" customFormat="1" ht="11.45" customHeight="1" x14ac:dyDescent="0.15">
      <c r="A18" s="1">
        <v>17</v>
      </c>
      <c r="B18" s="3">
        <v>1</v>
      </c>
      <c r="C18" s="2">
        <v>14</v>
      </c>
      <c r="D18" s="206" t="s">
        <v>90</v>
      </c>
      <c r="E18" s="91"/>
      <c r="F18" s="207"/>
      <c r="G18" s="319" t="s">
        <v>99</v>
      </c>
      <c r="H18" s="1129" t="s">
        <v>516</v>
      </c>
      <c r="I18" s="1130"/>
      <c r="J18" s="1130"/>
      <c r="K18" s="373">
        <v>0</v>
      </c>
      <c r="L18" s="394"/>
    </row>
    <row r="19" spans="1:14" s="3" customFormat="1" ht="11.45" customHeight="1" x14ac:dyDescent="0.15">
      <c r="A19" s="1">
        <v>17</v>
      </c>
      <c r="B19" s="3">
        <v>1</v>
      </c>
      <c r="C19" s="2">
        <v>15</v>
      </c>
      <c r="D19" s="207"/>
      <c r="E19" s="91"/>
      <c r="F19" s="299" t="s">
        <v>29</v>
      </c>
      <c r="G19" s="320" t="s">
        <v>292</v>
      </c>
      <c r="H19" s="1117" t="s">
        <v>372</v>
      </c>
      <c r="I19" s="946"/>
      <c r="J19" s="946"/>
      <c r="K19" s="373">
        <v>0</v>
      </c>
      <c r="L19" s="394"/>
    </row>
    <row r="20" spans="1:14" s="3" customFormat="1" ht="11.45" customHeight="1" x14ac:dyDescent="0.15">
      <c r="A20" s="1">
        <v>17</v>
      </c>
      <c r="B20" s="3">
        <v>1</v>
      </c>
      <c r="C20" s="2">
        <v>16</v>
      </c>
      <c r="D20" s="207" t="s">
        <v>88</v>
      </c>
      <c r="E20" s="91"/>
      <c r="F20" s="1131" t="s">
        <v>420</v>
      </c>
      <c r="G20" s="1132"/>
      <c r="H20" s="1117" t="s">
        <v>375</v>
      </c>
      <c r="I20" s="946"/>
      <c r="J20" s="946"/>
      <c r="K20" s="373">
        <v>0</v>
      </c>
      <c r="L20" s="394"/>
    </row>
    <row r="21" spans="1:14" s="3" customFormat="1" ht="11.45" customHeight="1" x14ac:dyDescent="0.15">
      <c r="A21" s="1">
        <v>17</v>
      </c>
      <c r="B21" s="3">
        <v>1</v>
      </c>
      <c r="C21" s="2">
        <v>17</v>
      </c>
      <c r="D21" s="207"/>
      <c r="E21" s="91"/>
      <c r="F21" s="1131" t="s">
        <v>378</v>
      </c>
      <c r="G21" s="1132"/>
      <c r="H21" s="1117" t="s">
        <v>224</v>
      </c>
      <c r="I21" s="946"/>
      <c r="J21" s="946"/>
      <c r="K21" s="373">
        <v>0</v>
      </c>
      <c r="L21" s="394"/>
    </row>
    <row r="22" spans="1:14" s="3" customFormat="1" ht="11.45" customHeight="1" x14ac:dyDescent="0.15">
      <c r="A22" s="1">
        <v>17</v>
      </c>
      <c r="B22" s="3">
        <v>1</v>
      </c>
      <c r="C22" s="2">
        <v>18</v>
      </c>
      <c r="D22" s="207" t="s">
        <v>342</v>
      </c>
      <c r="E22" s="91"/>
      <c r="F22" s="249"/>
      <c r="G22" s="319" t="s">
        <v>408</v>
      </c>
      <c r="H22" s="1117" t="s">
        <v>410</v>
      </c>
      <c r="I22" s="946"/>
      <c r="J22" s="946"/>
      <c r="K22" s="373">
        <v>0</v>
      </c>
      <c r="L22" s="394"/>
    </row>
    <row r="23" spans="1:14" s="3" customFormat="1" ht="11.45" customHeight="1" x14ac:dyDescent="0.15">
      <c r="A23" s="1">
        <v>17</v>
      </c>
      <c r="B23" s="3">
        <v>1</v>
      </c>
      <c r="C23" s="2">
        <v>19</v>
      </c>
      <c r="D23" s="207"/>
      <c r="E23" s="91"/>
      <c r="F23" s="206" t="s">
        <v>169</v>
      </c>
      <c r="G23" s="321" t="s">
        <v>185</v>
      </c>
      <c r="H23" s="1117" t="s">
        <v>266</v>
      </c>
      <c r="I23" s="946"/>
      <c r="J23" s="946"/>
      <c r="K23" s="373">
        <v>0</v>
      </c>
      <c r="L23" s="394"/>
    </row>
    <row r="24" spans="1:14" s="3" customFormat="1" ht="11.45" customHeight="1" x14ac:dyDescent="0.15">
      <c r="A24" s="1">
        <v>17</v>
      </c>
      <c r="B24" s="3">
        <v>1</v>
      </c>
      <c r="C24" s="2">
        <v>20</v>
      </c>
      <c r="D24" s="209" t="s">
        <v>467</v>
      </c>
      <c r="E24" s="91"/>
      <c r="F24" s="207" t="s">
        <v>288</v>
      </c>
      <c r="G24" s="322"/>
      <c r="H24" s="1117" t="s">
        <v>267</v>
      </c>
      <c r="I24" s="946"/>
      <c r="J24" s="946"/>
      <c r="K24" s="373">
        <v>0</v>
      </c>
      <c r="L24" s="394"/>
    </row>
    <row r="25" spans="1:14" s="3" customFormat="1" ht="11.45" customHeight="1" x14ac:dyDescent="0.15">
      <c r="A25" s="1">
        <v>17</v>
      </c>
      <c r="B25" s="3">
        <v>1</v>
      </c>
      <c r="C25" s="2">
        <v>21</v>
      </c>
      <c r="D25" s="207" t="s">
        <v>518</v>
      </c>
      <c r="E25" s="91"/>
      <c r="F25" s="207" t="s">
        <v>411</v>
      </c>
      <c r="G25" s="323" t="s">
        <v>408</v>
      </c>
      <c r="H25" s="1117" t="s">
        <v>399</v>
      </c>
      <c r="I25" s="946"/>
      <c r="J25" s="946"/>
      <c r="K25" s="373">
        <v>0</v>
      </c>
      <c r="L25" s="394"/>
    </row>
    <row r="26" spans="1:14" s="3" customFormat="1" ht="11.45" customHeight="1" x14ac:dyDescent="0.15">
      <c r="A26" s="1">
        <v>17</v>
      </c>
      <c r="B26" s="3">
        <v>1</v>
      </c>
      <c r="C26" s="2">
        <v>22</v>
      </c>
      <c r="D26" s="207" t="s">
        <v>60</v>
      </c>
      <c r="E26" s="91"/>
      <c r="F26" s="207" t="s">
        <v>379</v>
      </c>
      <c r="G26" s="321" t="s">
        <v>388</v>
      </c>
      <c r="H26" s="1117" t="s">
        <v>266</v>
      </c>
      <c r="I26" s="946"/>
      <c r="J26" s="946"/>
      <c r="K26" s="373">
        <v>0</v>
      </c>
      <c r="L26" s="394"/>
    </row>
    <row r="27" spans="1:14" s="3" customFormat="1" ht="11.45" customHeight="1" x14ac:dyDescent="0.15">
      <c r="A27" s="1">
        <v>17</v>
      </c>
      <c r="B27" s="3">
        <v>1</v>
      </c>
      <c r="C27" s="2">
        <v>23</v>
      </c>
      <c r="D27" s="207" t="s">
        <v>519</v>
      </c>
      <c r="E27" s="91"/>
      <c r="F27" s="207" t="s">
        <v>380</v>
      </c>
      <c r="G27" s="322"/>
      <c r="H27" s="1117" t="s">
        <v>267</v>
      </c>
      <c r="I27" s="946"/>
      <c r="J27" s="946"/>
      <c r="K27" s="373">
        <v>0</v>
      </c>
      <c r="L27" s="394"/>
    </row>
    <row r="28" spans="1:14" s="3" customFormat="1" ht="11.45" customHeight="1" x14ac:dyDescent="0.15">
      <c r="A28" s="1">
        <v>17</v>
      </c>
      <c r="B28" s="3">
        <v>1</v>
      </c>
      <c r="C28" s="2">
        <v>24</v>
      </c>
      <c r="D28" s="209" t="s">
        <v>506</v>
      </c>
      <c r="E28" s="91"/>
      <c r="F28" s="300" t="s">
        <v>414</v>
      </c>
      <c r="G28" s="319" t="s">
        <v>408</v>
      </c>
      <c r="H28" s="1117" t="s">
        <v>399</v>
      </c>
      <c r="I28" s="946"/>
      <c r="J28" s="946"/>
      <c r="K28" s="373">
        <v>0</v>
      </c>
      <c r="L28" s="394"/>
    </row>
    <row r="29" spans="1:14" s="3" customFormat="1" ht="11.45" customHeight="1" x14ac:dyDescent="0.15">
      <c r="A29" s="1">
        <v>17</v>
      </c>
      <c r="B29" s="3">
        <v>1</v>
      </c>
      <c r="C29" s="2">
        <v>25</v>
      </c>
      <c r="D29" s="210"/>
      <c r="E29" s="256"/>
      <c r="F29" s="301" t="s">
        <v>381</v>
      </c>
      <c r="G29" s="946" t="s">
        <v>382</v>
      </c>
      <c r="H29" s="946"/>
      <c r="I29" s="946"/>
      <c r="J29" s="946"/>
      <c r="K29" s="373">
        <v>0</v>
      </c>
      <c r="L29" s="394"/>
    </row>
    <row r="30" spans="1:14" s="3" customFormat="1" ht="11.45" customHeight="1" x14ac:dyDescent="0.15">
      <c r="A30" s="1">
        <v>17</v>
      </c>
      <c r="B30" s="3">
        <v>1</v>
      </c>
      <c r="C30" s="2">
        <v>26</v>
      </c>
      <c r="D30" s="208"/>
      <c r="E30" s="257"/>
      <c r="F30" s="257"/>
      <c r="G30" s="254"/>
      <c r="H30" s="254"/>
      <c r="I30" s="254"/>
      <c r="J30" s="254"/>
      <c r="K30" s="373">
        <v>0</v>
      </c>
      <c r="L30" s="394"/>
    </row>
    <row r="31" spans="1:14" s="3" customFormat="1" ht="11.45" customHeight="1" x14ac:dyDescent="0.15">
      <c r="A31" s="1">
        <v>17</v>
      </c>
      <c r="B31" s="3">
        <v>1</v>
      </c>
      <c r="C31" s="2">
        <v>27</v>
      </c>
      <c r="D31" s="206" t="s">
        <v>46</v>
      </c>
      <c r="E31" s="91"/>
      <c r="F31" s="302"/>
      <c r="G31" s="1123" t="s">
        <v>153</v>
      </c>
      <c r="H31" s="1124"/>
      <c r="I31" s="1124"/>
      <c r="J31" s="1124"/>
      <c r="K31" s="373">
        <v>0</v>
      </c>
      <c r="L31" s="394"/>
    </row>
    <row r="32" spans="1:14" s="3" customFormat="1" ht="11.45" customHeight="1" x14ac:dyDescent="0.15">
      <c r="A32" s="1">
        <v>17</v>
      </c>
      <c r="B32" s="3">
        <v>1</v>
      </c>
      <c r="C32" s="2">
        <v>28</v>
      </c>
      <c r="D32" s="211" t="s">
        <v>417</v>
      </c>
      <c r="E32" s="91"/>
      <c r="F32" s="303"/>
      <c r="G32" s="1117" t="s">
        <v>419</v>
      </c>
      <c r="H32" s="946"/>
      <c r="I32" s="946"/>
      <c r="J32" s="946"/>
      <c r="K32" s="373">
        <v>0</v>
      </c>
      <c r="L32" s="394"/>
    </row>
    <row r="33" spans="1:12" s="3" customFormat="1" ht="11.45" customHeight="1" x14ac:dyDescent="0.15">
      <c r="A33" s="1">
        <v>17</v>
      </c>
      <c r="B33" s="3">
        <v>1</v>
      </c>
      <c r="C33" s="2">
        <v>29</v>
      </c>
      <c r="D33" s="210"/>
      <c r="E33" s="258"/>
      <c r="F33" s="304" t="s">
        <v>396</v>
      </c>
      <c r="G33" s="1118" t="s">
        <v>212</v>
      </c>
      <c r="H33" s="1119"/>
      <c r="I33" s="1119"/>
      <c r="J33" s="1119"/>
      <c r="K33" s="373">
        <v>0</v>
      </c>
      <c r="L33" s="394"/>
    </row>
    <row r="34" spans="1:12" s="3" customFormat="1" ht="11.45" customHeight="1" x14ac:dyDescent="0.15">
      <c r="A34" s="1">
        <v>17</v>
      </c>
      <c r="B34" s="3">
        <v>1</v>
      </c>
      <c r="C34" s="2">
        <v>30</v>
      </c>
      <c r="D34" s="203" t="s">
        <v>89</v>
      </c>
      <c r="E34" s="253"/>
      <c r="F34" s="946" t="s">
        <v>199</v>
      </c>
      <c r="G34" s="946"/>
      <c r="H34" s="946"/>
      <c r="I34" s="946"/>
      <c r="J34" s="1120"/>
      <c r="K34" s="373">
        <v>3</v>
      </c>
      <c r="L34" s="394"/>
    </row>
    <row r="35" spans="1:12" s="3" customFormat="1" ht="11.45" customHeight="1" x14ac:dyDescent="0.15">
      <c r="A35" s="10">
        <v>17</v>
      </c>
      <c r="B35" s="96">
        <v>1</v>
      </c>
      <c r="C35" s="15">
        <v>31</v>
      </c>
      <c r="D35" s="212" t="s">
        <v>96</v>
      </c>
      <c r="E35" s="259" t="s">
        <v>327</v>
      </c>
      <c r="F35" s="1121" t="s">
        <v>647</v>
      </c>
      <c r="G35" s="1121"/>
      <c r="H35" s="1121"/>
      <c r="I35" s="1121"/>
      <c r="J35" s="1121"/>
      <c r="K35" s="373"/>
      <c r="L35" s="394"/>
    </row>
    <row r="36" spans="1:12" s="3" customFormat="1" ht="11.45" customHeight="1" x14ac:dyDescent="0.15">
      <c r="A36" s="10"/>
      <c r="B36" s="96"/>
      <c r="C36" s="15"/>
      <c r="D36" s="907" t="s">
        <v>649</v>
      </c>
      <c r="E36" s="260" t="s">
        <v>646</v>
      </c>
      <c r="F36" s="1121" t="s">
        <v>648</v>
      </c>
      <c r="G36" s="1121"/>
      <c r="H36" s="1121"/>
      <c r="I36" s="1121"/>
      <c r="J36" s="1121"/>
      <c r="K36" s="373"/>
      <c r="L36" s="394"/>
    </row>
    <row r="37" spans="1:12" s="3" customFormat="1" ht="11.45" customHeight="1" x14ac:dyDescent="0.15">
      <c r="A37" s="10"/>
      <c r="B37" s="96"/>
      <c r="C37" s="15"/>
      <c r="D37" s="907"/>
      <c r="E37" s="260" t="s">
        <v>568</v>
      </c>
      <c r="F37" s="1121" t="s">
        <v>201</v>
      </c>
      <c r="G37" s="1121"/>
      <c r="H37" s="1121"/>
      <c r="I37" s="1121"/>
      <c r="J37" s="1121"/>
      <c r="K37" s="373"/>
      <c r="L37" s="394"/>
    </row>
    <row r="38" spans="1:12" s="3" customFormat="1" ht="11.45" customHeight="1" x14ac:dyDescent="0.15">
      <c r="A38" s="10"/>
      <c r="B38" s="96"/>
      <c r="C38" s="15"/>
      <c r="D38" s="907"/>
      <c r="E38" s="261" t="s">
        <v>189</v>
      </c>
      <c r="F38" s="1122" t="s">
        <v>125</v>
      </c>
      <c r="G38" s="1122"/>
      <c r="H38" s="1122"/>
      <c r="I38" s="1122"/>
      <c r="J38" s="1122"/>
      <c r="K38" s="374"/>
      <c r="L38" s="394"/>
    </row>
    <row r="39" spans="1:12" s="3" customFormat="1" ht="11.45" customHeight="1" x14ac:dyDescent="0.15">
      <c r="A39" s="10">
        <v>17</v>
      </c>
      <c r="B39" s="96">
        <v>1</v>
      </c>
      <c r="C39" s="196">
        <v>32</v>
      </c>
      <c r="D39" s="908" t="s">
        <v>535</v>
      </c>
      <c r="E39" s="1115" t="s">
        <v>666</v>
      </c>
      <c r="F39" s="873"/>
      <c r="G39" s="873"/>
      <c r="H39" s="873"/>
      <c r="I39" s="873"/>
      <c r="J39" s="993"/>
      <c r="K39" s="375"/>
      <c r="L39" s="394"/>
    </row>
    <row r="40" spans="1:12" s="3" customFormat="1" ht="11.45" customHeight="1" x14ac:dyDescent="0.15">
      <c r="A40" s="10">
        <v>17</v>
      </c>
      <c r="B40" s="96">
        <v>1</v>
      </c>
      <c r="C40" s="196">
        <v>33</v>
      </c>
      <c r="D40" s="909"/>
      <c r="E40" s="1115" t="s">
        <v>613</v>
      </c>
      <c r="F40" s="873"/>
      <c r="G40" s="873"/>
      <c r="H40" s="873"/>
      <c r="I40" s="873"/>
      <c r="J40" s="993"/>
      <c r="K40" s="373"/>
      <c r="L40" s="394"/>
    </row>
    <row r="41" spans="1:12" s="3" customFormat="1" ht="11.45" customHeight="1" x14ac:dyDescent="0.15">
      <c r="A41" s="10">
        <v>17</v>
      </c>
      <c r="B41" s="96">
        <v>1</v>
      </c>
      <c r="C41" s="196">
        <v>34</v>
      </c>
      <c r="D41" s="910"/>
      <c r="E41" s="1115" t="s">
        <v>422</v>
      </c>
      <c r="F41" s="873"/>
      <c r="G41" s="873"/>
      <c r="H41" s="873"/>
      <c r="I41" s="873"/>
      <c r="J41" s="993"/>
      <c r="K41" s="374"/>
      <c r="L41" s="394"/>
    </row>
    <row r="42" spans="1:12" s="3" customFormat="1" ht="11.45" customHeight="1" x14ac:dyDescent="0.15">
      <c r="A42" s="10">
        <v>17</v>
      </c>
      <c r="B42" s="96">
        <v>1</v>
      </c>
      <c r="C42" s="196">
        <v>35</v>
      </c>
      <c r="D42" s="911" t="s">
        <v>240</v>
      </c>
      <c r="E42" s="1115" t="s">
        <v>666</v>
      </c>
      <c r="F42" s="873"/>
      <c r="G42" s="873"/>
      <c r="H42" s="873"/>
      <c r="I42" s="873"/>
      <c r="J42" s="993"/>
      <c r="K42" s="373"/>
      <c r="L42" s="394"/>
    </row>
    <row r="43" spans="1:12" s="3" customFormat="1" ht="11.45" customHeight="1" x14ac:dyDescent="0.15">
      <c r="A43" s="10">
        <v>17</v>
      </c>
      <c r="B43" s="96">
        <v>1</v>
      </c>
      <c r="C43" s="196">
        <v>36</v>
      </c>
      <c r="D43" s="912"/>
      <c r="E43" s="1115" t="s">
        <v>613</v>
      </c>
      <c r="F43" s="873"/>
      <c r="G43" s="873"/>
      <c r="H43" s="873"/>
      <c r="I43" s="873"/>
      <c r="J43" s="993"/>
      <c r="K43" s="375"/>
      <c r="L43" s="394"/>
    </row>
    <row r="44" spans="1:12" s="3" customFormat="1" ht="11.45" customHeight="1" x14ac:dyDescent="0.15">
      <c r="A44" s="10">
        <v>17</v>
      </c>
      <c r="B44" s="96">
        <v>1</v>
      </c>
      <c r="C44" s="196">
        <v>37</v>
      </c>
      <c r="D44" s="913"/>
      <c r="E44" s="1115" t="s">
        <v>422</v>
      </c>
      <c r="F44" s="873"/>
      <c r="G44" s="873"/>
      <c r="H44" s="873"/>
      <c r="I44" s="873"/>
      <c r="J44" s="993"/>
      <c r="K44" s="376"/>
      <c r="L44" s="394"/>
    </row>
    <row r="45" spans="1:12" s="167" customFormat="1" ht="11.45" customHeight="1" x14ac:dyDescent="0.15">
      <c r="A45" s="172">
        <v>20</v>
      </c>
      <c r="B45" s="167">
        <v>1</v>
      </c>
      <c r="C45" s="167">
        <v>1</v>
      </c>
      <c r="D45" s="213" t="s">
        <v>1</v>
      </c>
      <c r="E45" s="1116" t="s">
        <v>86</v>
      </c>
      <c r="F45" s="1116"/>
      <c r="G45" s="1116"/>
      <c r="H45" s="1116"/>
      <c r="I45" s="1116"/>
      <c r="J45" s="347" t="s">
        <v>30</v>
      </c>
      <c r="K45" s="377">
        <v>58222</v>
      </c>
      <c r="L45" s="393"/>
    </row>
    <row r="46" spans="1:12" s="3" customFormat="1" ht="11.45" customHeight="1" x14ac:dyDescent="0.15">
      <c r="A46" s="174">
        <v>20</v>
      </c>
      <c r="B46" s="3">
        <v>1</v>
      </c>
      <c r="C46" s="3">
        <v>2</v>
      </c>
      <c r="D46" s="214"/>
      <c r="E46" s="253"/>
      <c r="F46" s="232" t="s">
        <v>28</v>
      </c>
      <c r="G46" s="1019" t="s">
        <v>70</v>
      </c>
      <c r="H46" s="1019"/>
      <c r="I46" s="1019"/>
      <c r="J46" s="348" t="s">
        <v>36</v>
      </c>
      <c r="K46" s="373">
        <v>25398</v>
      </c>
      <c r="L46" s="394"/>
    </row>
    <row r="47" spans="1:12" s="3" customFormat="1" ht="11.45" customHeight="1" x14ac:dyDescent="0.15">
      <c r="A47" s="174">
        <v>20</v>
      </c>
      <c r="B47" s="3">
        <v>1</v>
      </c>
      <c r="C47" s="3">
        <v>3</v>
      </c>
      <c r="D47" s="214"/>
      <c r="E47" s="253"/>
      <c r="F47" s="232" t="s">
        <v>132</v>
      </c>
      <c r="G47" s="1019" t="s">
        <v>48</v>
      </c>
      <c r="H47" s="1019"/>
      <c r="I47" s="1019"/>
      <c r="J47" s="348"/>
      <c r="K47" s="373">
        <v>25398</v>
      </c>
      <c r="L47" s="394"/>
    </row>
    <row r="48" spans="1:12" s="3" customFormat="1" ht="11.45" customHeight="1" x14ac:dyDescent="0.15">
      <c r="A48" s="174">
        <v>20</v>
      </c>
      <c r="B48" s="3">
        <v>1</v>
      </c>
      <c r="C48" s="3">
        <v>4</v>
      </c>
      <c r="D48" s="215"/>
      <c r="E48" s="262"/>
      <c r="F48" s="262"/>
      <c r="G48" s="262"/>
      <c r="H48" s="262"/>
      <c r="I48" s="262"/>
      <c r="J48" s="349"/>
      <c r="K48" s="373">
        <v>0</v>
      </c>
      <c r="L48" s="394"/>
    </row>
    <row r="49" spans="1:12" s="3" customFormat="1" ht="11.45" customHeight="1" x14ac:dyDescent="0.15">
      <c r="A49" s="174">
        <v>20</v>
      </c>
      <c r="B49" s="3">
        <v>1</v>
      </c>
      <c r="C49" s="3">
        <v>5</v>
      </c>
      <c r="D49" s="215"/>
      <c r="E49" s="262"/>
      <c r="F49" s="262"/>
      <c r="G49" s="262"/>
      <c r="H49" s="262"/>
      <c r="I49" s="262"/>
      <c r="J49" s="349"/>
      <c r="K49" s="373">
        <v>0</v>
      </c>
      <c r="L49" s="394"/>
    </row>
    <row r="50" spans="1:12" s="3" customFormat="1" ht="11.45" customHeight="1" x14ac:dyDescent="0.15">
      <c r="A50" s="174">
        <v>20</v>
      </c>
      <c r="B50" s="3">
        <v>1</v>
      </c>
      <c r="C50" s="3">
        <v>6</v>
      </c>
      <c r="D50" s="215"/>
      <c r="E50" s="262"/>
      <c r="F50" s="262"/>
      <c r="G50" s="262"/>
      <c r="H50" s="262"/>
      <c r="I50" s="262"/>
      <c r="J50" s="349"/>
      <c r="K50" s="373">
        <v>0</v>
      </c>
      <c r="L50" s="394"/>
    </row>
    <row r="51" spans="1:12" s="3" customFormat="1" ht="11.45" customHeight="1" x14ac:dyDescent="0.15">
      <c r="A51" s="174">
        <v>20</v>
      </c>
      <c r="B51" s="3">
        <v>1</v>
      </c>
      <c r="C51" s="3">
        <v>7</v>
      </c>
      <c r="D51" s="215"/>
      <c r="E51" s="262"/>
      <c r="F51" s="262"/>
      <c r="G51" s="262"/>
      <c r="H51" s="262"/>
      <c r="I51" s="262"/>
      <c r="J51" s="349"/>
      <c r="K51" s="373">
        <v>0</v>
      </c>
      <c r="L51" s="394"/>
    </row>
    <row r="52" spans="1:12" s="3" customFormat="1" ht="11.45" customHeight="1" x14ac:dyDescent="0.15">
      <c r="A52" s="174">
        <v>20</v>
      </c>
      <c r="B52" s="3">
        <v>1</v>
      </c>
      <c r="C52" s="3">
        <v>8</v>
      </c>
      <c r="D52" s="215"/>
      <c r="E52" s="262"/>
      <c r="F52" s="262"/>
      <c r="G52" s="262"/>
      <c r="H52" s="262"/>
      <c r="I52" s="262"/>
      <c r="J52" s="349"/>
      <c r="K52" s="373">
        <v>0</v>
      </c>
      <c r="L52" s="394"/>
    </row>
    <row r="53" spans="1:12" s="3" customFormat="1" ht="11.45" customHeight="1" x14ac:dyDescent="0.15">
      <c r="A53" s="174">
        <v>20</v>
      </c>
      <c r="B53" s="3">
        <v>1</v>
      </c>
      <c r="C53" s="3">
        <v>9</v>
      </c>
      <c r="D53" s="215"/>
      <c r="E53" s="262"/>
      <c r="F53" s="262"/>
      <c r="G53" s="262"/>
      <c r="H53" s="262"/>
      <c r="I53" s="262"/>
      <c r="J53" s="349"/>
      <c r="K53" s="373">
        <v>0</v>
      </c>
      <c r="L53" s="394"/>
    </row>
    <row r="54" spans="1:12" s="3" customFormat="1" ht="11.45" customHeight="1" x14ac:dyDescent="0.15">
      <c r="A54" s="174">
        <v>20</v>
      </c>
      <c r="B54" s="3">
        <v>1</v>
      </c>
      <c r="C54" s="3">
        <v>10</v>
      </c>
      <c r="D54" s="215"/>
      <c r="E54" s="262"/>
      <c r="F54" s="262"/>
      <c r="G54" s="262"/>
      <c r="H54" s="262"/>
      <c r="I54" s="262"/>
      <c r="J54" s="349"/>
      <c r="K54" s="373">
        <v>0</v>
      </c>
      <c r="L54" s="394"/>
    </row>
    <row r="55" spans="1:12" s="3" customFormat="1" ht="11.45" customHeight="1" x14ac:dyDescent="0.15">
      <c r="A55" s="174">
        <v>20</v>
      </c>
      <c r="B55" s="3">
        <v>1</v>
      </c>
      <c r="C55" s="191">
        <v>11</v>
      </c>
      <c r="D55" s="216"/>
      <c r="E55" s="253"/>
      <c r="F55" s="305" t="s">
        <v>133</v>
      </c>
      <c r="G55" s="1092" t="s">
        <v>34</v>
      </c>
      <c r="H55" s="1092"/>
      <c r="I55" s="1092"/>
      <c r="J55" s="350"/>
      <c r="K55" s="373">
        <v>0</v>
      </c>
      <c r="L55" s="394"/>
    </row>
    <row r="56" spans="1:12" s="3" customFormat="1" ht="11.45" customHeight="1" x14ac:dyDescent="0.15">
      <c r="A56" s="174">
        <v>20</v>
      </c>
      <c r="B56" s="3">
        <v>1</v>
      </c>
      <c r="C56" s="3">
        <v>12</v>
      </c>
      <c r="D56" s="214"/>
      <c r="E56" s="253"/>
      <c r="F56" s="232" t="s">
        <v>137</v>
      </c>
      <c r="G56" s="1019" t="s">
        <v>71</v>
      </c>
      <c r="H56" s="1019"/>
      <c r="I56" s="1019"/>
      <c r="J56" s="348"/>
      <c r="K56" s="373">
        <v>0</v>
      </c>
      <c r="L56" s="394"/>
    </row>
    <row r="57" spans="1:12" s="3" customFormat="1" ht="11.45" customHeight="1" x14ac:dyDescent="0.15">
      <c r="A57" s="174">
        <v>20</v>
      </c>
      <c r="B57" s="3">
        <v>1</v>
      </c>
      <c r="C57" s="3">
        <v>13</v>
      </c>
      <c r="D57" s="215"/>
      <c r="E57" s="263"/>
      <c r="F57" s="263"/>
      <c r="G57" s="263"/>
      <c r="H57" s="263"/>
      <c r="I57" s="263"/>
      <c r="J57" s="349"/>
      <c r="K57" s="373">
        <v>0</v>
      </c>
      <c r="L57" s="394"/>
    </row>
    <row r="58" spans="1:12" s="3" customFormat="1" ht="11.45" customHeight="1" x14ac:dyDescent="0.15">
      <c r="A58" s="174">
        <v>20</v>
      </c>
      <c r="B58" s="3">
        <v>1</v>
      </c>
      <c r="C58" s="3">
        <v>14</v>
      </c>
      <c r="D58" s="214"/>
      <c r="E58" s="253"/>
      <c r="F58" s="232"/>
      <c r="G58" s="264" t="s">
        <v>12</v>
      </c>
      <c r="H58" s="1019" t="s">
        <v>74</v>
      </c>
      <c r="I58" s="1019"/>
      <c r="J58" s="348"/>
      <c r="K58" s="373">
        <v>0</v>
      </c>
      <c r="L58" s="394"/>
    </row>
    <row r="59" spans="1:12" s="3" customFormat="1" ht="11.45" customHeight="1" x14ac:dyDescent="0.15">
      <c r="A59" s="174">
        <v>20</v>
      </c>
      <c r="B59" s="3">
        <v>1</v>
      </c>
      <c r="C59" s="3">
        <v>15</v>
      </c>
      <c r="D59" s="214"/>
      <c r="E59" s="253"/>
      <c r="F59" s="232" t="s">
        <v>29</v>
      </c>
      <c r="G59" s="1019" t="s">
        <v>79</v>
      </c>
      <c r="H59" s="1019"/>
      <c r="I59" s="1019"/>
      <c r="J59" s="348" t="s">
        <v>44</v>
      </c>
      <c r="K59" s="373">
        <v>32824</v>
      </c>
      <c r="L59" s="394"/>
    </row>
    <row r="60" spans="1:12" ht="11.45" customHeight="1" x14ac:dyDescent="0.15">
      <c r="A60" s="174">
        <v>20</v>
      </c>
      <c r="B60" s="3">
        <v>1</v>
      </c>
      <c r="C60" s="3">
        <v>16</v>
      </c>
      <c r="D60" s="214"/>
      <c r="E60" s="253"/>
      <c r="F60" s="232" t="s">
        <v>132</v>
      </c>
      <c r="G60" s="1019" t="s">
        <v>83</v>
      </c>
      <c r="H60" s="1019"/>
      <c r="I60" s="1019"/>
      <c r="J60" s="348"/>
      <c r="K60" s="373">
        <v>1</v>
      </c>
      <c r="L60" s="394"/>
    </row>
    <row r="61" spans="1:12" ht="11.45" customHeight="1" x14ac:dyDescent="0.15">
      <c r="A61" s="174">
        <v>20</v>
      </c>
      <c r="B61" s="3">
        <v>1</v>
      </c>
      <c r="C61" s="3">
        <v>17</v>
      </c>
      <c r="D61" s="214"/>
      <c r="E61" s="253"/>
      <c r="F61" s="232" t="s">
        <v>133</v>
      </c>
      <c r="G61" s="1019" t="s">
        <v>34</v>
      </c>
      <c r="H61" s="1019"/>
      <c r="I61" s="1019"/>
      <c r="J61" s="348"/>
      <c r="K61" s="373">
        <v>0</v>
      </c>
      <c r="L61" s="394"/>
    </row>
    <row r="62" spans="1:12" ht="11.45" customHeight="1" x14ac:dyDescent="0.15">
      <c r="A62" s="174">
        <v>20</v>
      </c>
      <c r="B62" s="3">
        <v>1</v>
      </c>
      <c r="C62" s="3">
        <v>18</v>
      </c>
      <c r="D62" s="214"/>
      <c r="E62" s="253"/>
      <c r="F62" s="232" t="s">
        <v>137</v>
      </c>
      <c r="G62" s="1019" t="s">
        <v>72</v>
      </c>
      <c r="H62" s="1019"/>
      <c r="I62" s="1019"/>
      <c r="J62" s="348"/>
      <c r="K62" s="373">
        <v>4152</v>
      </c>
      <c r="L62" s="394"/>
    </row>
    <row r="63" spans="1:12" ht="11.45" customHeight="1" x14ac:dyDescent="0.15">
      <c r="A63" s="174">
        <v>20</v>
      </c>
      <c r="B63" s="3">
        <v>1</v>
      </c>
      <c r="C63" s="3">
        <v>19</v>
      </c>
      <c r="D63" s="214"/>
      <c r="E63" s="253"/>
      <c r="F63" s="232" t="s">
        <v>141</v>
      </c>
      <c r="G63" s="1019" t="s">
        <v>87</v>
      </c>
      <c r="H63" s="1019"/>
      <c r="I63" s="1019"/>
      <c r="J63" s="348"/>
      <c r="K63" s="373">
        <v>0</v>
      </c>
      <c r="L63" s="394"/>
    </row>
    <row r="64" spans="1:12" ht="11.45" customHeight="1" x14ac:dyDescent="0.15">
      <c r="A64" s="174">
        <v>20</v>
      </c>
      <c r="B64" s="3">
        <v>1</v>
      </c>
      <c r="C64" s="3">
        <v>20</v>
      </c>
      <c r="D64" s="214"/>
      <c r="E64" s="253"/>
      <c r="F64" s="232" t="s">
        <v>144</v>
      </c>
      <c r="G64" s="1019" t="s">
        <v>64</v>
      </c>
      <c r="H64" s="1019"/>
      <c r="I64" s="1019"/>
      <c r="J64" s="348"/>
      <c r="K64" s="373">
        <v>23293</v>
      </c>
      <c r="L64" s="394"/>
    </row>
    <row r="65" spans="1:12" ht="11.45" customHeight="1" x14ac:dyDescent="0.15">
      <c r="A65" s="174">
        <v>20</v>
      </c>
      <c r="B65" s="3">
        <v>1</v>
      </c>
      <c r="C65" s="3">
        <v>21</v>
      </c>
      <c r="D65" s="215"/>
      <c r="E65" s="263"/>
      <c r="F65" s="263"/>
      <c r="G65" s="263"/>
      <c r="H65" s="263"/>
      <c r="I65" s="263"/>
      <c r="J65" s="349"/>
      <c r="K65" s="373">
        <v>0</v>
      </c>
      <c r="L65" s="394"/>
    </row>
    <row r="66" spans="1:12" ht="11.45" customHeight="1" x14ac:dyDescent="0.15">
      <c r="A66" s="174">
        <v>20</v>
      </c>
      <c r="B66" s="3">
        <v>1</v>
      </c>
      <c r="C66" s="3">
        <v>22</v>
      </c>
      <c r="D66" s="214"/>
      <c r="E66" s="253"/>
      <c r="F66" s="232" t="s">
        <v>145</v>
      </c>
      <c r="G66" s="1019" t="s">
        <v>289</v>
      </c>
      <c r="H66" s="1019"/>
      <c r="I66" s="1019"/>
      <c r="J66" s="348"/>
      <c r="K66" s="373">
        <v>5055</v>
      </c>
      <c r="L66" s="394"/>
    </row>
    <row r="67" spans="1:12" ht="11.45" customHeight="1" x14ac:dyDescent="0.15">
      <c r="A67" s="174"/>
      <c r="B67" s="3">
        <v>1</v>
      </c>
      <c r="C67" s="3">
        <v>23</v>
      </c>
      <c r="D67" s="214"/>
      <c r="E67" s="253"/>
      <c r="F67" s="232" t="s">
        <v>564</v>
      </c>
      <c r="G67" s="1019" t="s">
        <v>73</v>
      </c>
      <c r="H67" s="1019"/>
      <c r="I67" s="1019"/>
      <c r="J67" s="348"/>
      <c r="K67" s="373">
        <v>0</v>
      </c>
      <c r="L67" s="394"/>
    </row>
    <row r="68" spans="1:12" ht="11.45" customHeight="1" x14ac:dyDescent="0.15">
      <c r="A68" s="174"/>
      <c r="B68" s="3">
        <v>1</v>
      </c>
      <c r="C68" s="3">
        <v>24</v>
      </c>
      <c r="D68" s="214"/>
      <c r="E68" s="253"/>
      <c r="F68" s="232" t="s">
        <v>565</v>
      </c>
      <c r="G68" s="1019" t="s">
        <v>149</v>
      </c>
      <c r="H68" s="1019"/>
      <c r="I68" s="1019"/>
      <c r="J68" s="348"/>
      <c r="K68" s="373">
        <v>323</v>
      </c>
      <c r="L68" s="394"/>
    </row>
    <row r="69" spans="1:12" s="168" customFormat="1" ht="11.45" customHeight="1" x14ac:dyDescent="0.15">
      <c r="A69" s="173">
        <v>20</v>
      </c>
      <c r="B69" s="169">
        <v>1</v>
      </c>
      <c r="C69" s="169">
        <v>25</v>
      </c>
      <c r="D69" s="204" t="s">
        <v>17</v>
      </c>
      <c r="E69" s="1019" t="s">
        <v>163</v>
      </c>
      <c r="F69" s="1019"/>
      <c r="G69" s="1019"/>
      <c r="H69" s="1019"/>
      <c r="I69" s="1019"/>
      <c r="J69" s="348" t="s">
        <v>49</v>
      </c>
      <c r="K69" s="373">
        <v>53489</v>
      </c>
      <c r="L69" s="395"/>
    </row>
    <row r="70" spans="1:12" s="168" customFormat="1" ht="11.45" customHeight="1" x14ac:dyDescent="0.15">
      <c r="A70" s="173">
        <v>20</v>
      </c>
      <c r="B70" s="169">
        <v>1</v>
      </c>
      <c r="C70" s="169">
        <v>26</v>
      </c>
      <c r="D70" s="214"/>
      <c r="E70" s="265"/>
      <c r="F70" s="232" t="s">
        <v>28</v>
      </c>
      <c r="G70" s="1019" t="s">
        <v>37</v>
      </c>
      <c r="H70" s="1019"/>
      <c r="I70" s="1019"/>
      <c r="J70" s="348" t="s">
        <v>52</v>
      </c>
      <c r="K70" s="373">
        <v>52714</v>
      </c>
      <c r="L70" s="395"/>
    </row>
    <row r="71" spans="1:12" ht="11.45" customHeight="1" x14ac:dyDescent="0.15">
      <c r="A71" s="174">
        <v>20</v>
      </c>
      <c r="B71" s="3">
        <v>1</v>
      </c>
      <c r="C71" s="3">
        <v>27</v>
      </c>
      <c r="D71" s="214"/>
      <c r="E71" s="253"/>
      <c r="F71" s="232" t="s">
        <v>132</v>
      </c>
      <c r="G71" s="1019" t="s">
        <v>390</v>
      </c>
      <c r="H71" s="1019"/>
      <c r="I71" s="1019"/>
      <c r="J71" s="348"/>
      <c r="K71" s="373">
        <v>37343</v>
      </c>
      <c r="L71" s="394"/>
    </row>
    <row r="72" spans="1:12" ht="11.45" customHeight="1" x14ac:dyDescent="0.15">
      <c r="A72" s="174">
        <v>20</v>
      </c>
      <c r="B72" s="3">
        <v>1</v>
      </c>
      <c r="C72" s="3">
        <v>28</v>
      </c>
      <c r="D72" s="214"/>
      <c r="E72" s="253"/>
      <c r="F72" s="232"/>
      <c r="G72" s="267" t="s">
        <v>421</v>
      </c>
      <c r="H72" s="1019" t="s">
        <v>425</v>
      </c>
      <c r="I72" s="1019"/>
      <c r="J72" s="348"/>
      <c r="K72" s="373">
        <v>0</v>
      </c>
      <c r="L72" s="394"/>
    </row>
    <row r="73" spans="1:12" ht="11.45" customHeight="1" x14ac:dyDescent="0.15">
      <c r="A73" s="174">
        <v>20</v>
      </c>
      <c r="B73" s="3">
        <v>1</v>
      </c>
      <c r="C73" s="3">
        <v>29</v>
      </c>
      <c r="D73" s="214"/>
      <c r="E73" s="253"/>
      <c r="F73" s="232"/>
      <c r="G73" s="267" t="s">
        <v>12</v>
      </c>
      <c r="H73" s="1019" t="s">
        <v>303</v>
      </c>
      <c r="I73" s="1019"/>
      <c r="J73" s="348"/>
      <c r="K73" s="373">
        <v>37343</v>
      </c>
      <c r="L73" s="394"/>
    </row>
    <row r="74" spans="1:12" ht="11.45" customHeight="1" x14ac:dyDescent="0.15">
      <c r="A74" s="174">
        <v>20</v>
      </c>
      <c r="B74" s="3">
        <v>1</v>
      </c>
      <c r="C74" s="3">
        <v>30</v>
      </c>
      <c r="D74" s="215"/>
      <c r="E74" s="266"/>
      <c r="F74" s="266"/>
      <c r="G74" s="266"/>
      <c r="H74" s="266"/>
      <c r="I74" s="262"/>
      <c r="J74" s="349"/>
      <c r="K74" s="373">
        <v>0</v>
      </c>
      <c r="L74" s="394"/>
    </row>
    <row r="75" spans="1:12" ht="11.45" customHeight="1" x14ac:dyDescent="0.15">
      <c r="A75" s="174">
        <v>20</v>
      </c>
      <c r="B75" s="3">
        <v>1</v>
      </c>
      <c r="C75" s="3">
        <v>31</v>
      </c>
      <c r="D75" s="215"/>
      <c r="E75" s="266"/>
      <c r="F75" s="266"/>
      <c r="G75" s="266"/>
      <c r="H75" s="266"/>
      <c r="I75" s="262"/>
      <c r="J75" s="349"/>
      <c r="K75" s="373">
        <v>0</v>
      </c>
      <c r="L75" s="394"/>
    </row>
    <row r="76" spans="1:12" ht="11.45" customHeight="1" x14ac:dyDescent="0.15">
      <c r="A76" s="174"/>
      <c r="B76" s="3">
        <v>1</v>
      </c>
      <c r="C76" s="3">
        <v>32</v>
      </c>
      <c r="D76" s="215"/>
      <c r="E76" s="266"/>
      <c r="F76" s="266"/>
      <c r="G76" s="266"/>
      <c r="H76" s="266"/>
      <c r="I76" s="262"/>
      <c r="J76" s="349"/>
      <c r="K76" s="373">
        <v>0</v>
      </c>
      <c r="L76" s="394"/>
    </row>
    <row r="77" spans="1:12" ht="11.45" customHeight="1" x14ac:dyDescent="0.15">
      <c r="A77" s="174">
        <v>20</v>
      </c>
      <c r="B77" s="3">
        <v>1</v>
      </c>
      <c r="C77" s="3">
        <v>33</v>
      </c>
      <c r="D77" s="214"/>
      <c r="E77" s="253"/>
      <c r="F77" s="232" t="s">
        <v>133</v>
      </c>
      <c r="G77" s="1019" t="s">
        <v>98</v>
      </c>
      <c r="H77" s="1019"/>
      <c r="I77" s="1019"/>
      <c r="J77" s="348"/>
      <c r="K77" s="373">
        <v>0</v>
      </c>
      <c r="L77" s="394"/>
    </row>
    <row r="78" spans="1:12" s="168" customFormat="1" ht="11.45" customHeight="1" x14ac:dyDescent="0.15">
      <c r="A78" s="173">
        <v>20</v>
      </c>
      <c r="B78" s="169">
        <v>1</v>
      </c>
      <c r="C78" s="169">
        <v>34</v>
      </c>
      <c r="D78" s="214"/>
      <c r="E78" s="265"/>
      <c r="F78" s="232" t="s">
        <v>137</v>
      </c>
      <c r="G78" s="1019" t="s">
        <v>23</v>
      </c>
      <c r="H78" s="1019"/>
      <c r="I78" s="1019"/>
      <c r="J78" s="348"/>
      <c r="K78" s="373">
        <v>15371</v>
      </c>
      <c r="L78" s="395"/>
    </row>
    <row r="79" spans="1:12" s="3" customFormat="1" ht="11.45" customHeight="1" x14ac:dyDescent="0.15">
      <c r="A79" s="174">
        <v>20</v>
      </c>
      <c r="B79" s="3">
        <v>1</v>
      </c>
      <c r="C79" s="3">
        <v>35</v>
      </c>
      <c r="D79" s="214"/>
      <c r="E79" s="253"/>
      <c r="F79" s="232" t="s">
        <v>141</v>
      </c>
      <c r="G79" s="1019" t="s">
        <v>98</v>
      </c>
      <c r="H79" s="1019"/>
      <c r="I79" s="1019"/>
      <c r="J79" s="348"/>
      <c r="K79" s="373">
        <v>0</v>
      </c>
      <c r="L79" s="394"/>
    </row>
    <row r="80" spans="1:12" s="3" customFormat="1" ht="11.45" customHeight="1" x14ac:dyDescent="0.15">
      <c r="A80" s="174">
        <v>20</v>
      </c>
      <c r="B80" s="3">
        <v>1</v>
      </c>
      <c r="C80" s="3">
        <v>36</v>
      </c>
      <c r="D80" s="214"/>
      <c r="E80" s="253"/>
      <c r="F80" s="232" t="s">
        <v>144</v>
      </c>
      <c r="G80" s="1019" t="s">
        <v>35</v>
      </c>
      <c r="H80" s="1019"/>
      <c r="I80" s="1019"/>
      <c r="J80" s="348"/>
      <c r="K80" s="373">
        <v>0</v>
      </c>
      <c r="L80" s="394"/>
    </row>
    <row r="81" spans="1:12" s="3" customFormat="1" ht="11.45" customHeight="1" x14ac:dyDescent="0.15">
      <c r="A81" s="174">
        <v>20</v>
      </c>
      <c r="B81" s="3">
        <v>1</v>
      </c>
      <c r="C81" s="3">
        <v>37</v>
      </c>
      <c r="D81" s="215"/>
      <c r="E81" s="262"/>
      <c r="F81" s="262"/>
      <c r="G81" s="262"/>
      <c r="H81" s="262"/>
      <c r="I81" s="262"/>
      <c r="J81" s="349"/>
      <c r="K81" s="373">
        <v>0</v>
      </c>
      <c r="L81" s="394"/>
    </row>
    <row r="82" spans="1:12" s="3" customFormat="1" ht="11.1" customHeight="1" x14ac:dyDescent="0.15">
      <c r="A82" s="174">
        <v>20</v>
      </c>
      <c r="B82" s="3">
        <v>1</v>
      </c>
      <c r="C82" s="3">
        <v>38</v>
      </c>
      <c r="D82" s="215"/>
      <c r="E82" s="262"/>
      <c r="F82" s="262"/>
      <c r="G82" s="262"/>
      <c r="H82" s="262"/>
      <c r="I82" s="262"/>
      <c r="J82" s="349"/>
      <c r="K82" s="373">
        <v>0</v>
      </c>
      <c r="L82" s="394"/>
    </row>
    <row r="83" spans="1:12" s="3" customFormat="1" ht="11.1" customHeight="1" x14ac:dyDescent="0.15">
      <c r="A83" s="174">
        <v>20</v>
      </c>
      <c r="B83" s="3">
        <v>1</v>
      </c>
      <c r="C83" s="3">
        <v>39</v>
      </c>
      <c r="D83" s="215"/>
      <c r="E83" s="262"/>
      <c r="F83" s="262"/>
      <c r="G83" s="262"/>
      <c r="H83" s="262"/>
      <c r="I83" s="262"/>
      <c r="J83" s="349"/>
      <c r="K83" s="373">
        <v>0</v>
      </c>
      <c r="L83" s="394"/>
    </row>
    <row r="84" spans="1:12" s="3" customFormat="1" ht="11.1" customHeight="1" x14ac:dyDescent="0.15">
      <c r="A84" s="174">
        <v>20</v>
      </c>
      <c r="B84" s="3">
        <v>1</v>
      </c>
      <c r="C84" s="3">
        <v>40</v>
      </c>
      <c r="D84" s="214"/>
      <c r="E84" s="253"/>
      <c r="F84" s="232" t="s">
        <v>29</v>
      </c>
      <c r="G84" s="1019" t="s">
        <v>101</v>
      </c>
      <c r="H84" s="1019"/>
      <c r="I84" s="1019"/>
      <c r="J84" s="348" t="s">
        <v>53</v>
      </c>
      <c r="K84" s="373">
        <v>775</v>
      </c>
      <c r="L84" s="394"/>
    </row>
    <row r="85" spans="1:12" s="3" customFormat="1" ht="11.1" customHeight="1" x14ac:dyDescent="0.15">
      <c r="A85" s="174">
        <v>20</v>
      </c>
      <c r="B85" s="3">
        <v>1</v>
      </c>
      <c r="C85" s="3">
        <v>41</v>
      </c>
      <c r="D85" s="214"/>
      <c r="E85" s="253"/>
      <c r="F85" s="232" t="s">
        <v>132</v>
      </c>
      <c r="G85" s="1019" t="s">
        <v>102</v>
      </c>
      <c r="H85" s="1019"/>
      <c r="I85" s="1019"/>
      <c r="J85" s="348"/>
      <c r="K85" s="373">
        <v>130</v>
      </c>
      <c r="L85" s="394"/>
    </row>
    <row r="86" spans="1:12" s="3" customFormat="1" ht="11.1" customHeight="1" x14ac:dyDescent="0.15">
      <c r="A86" s="174">
        <v>20</v>
      </c>
      <c r="B86" s="3">
        <v>1</v>
      </c>
      <c r="C86" s="3">
        <v>42</v>
      </c>
      <c r="D86" s="214"/>
      <c r="E86" s="253"/>
      <c r="F86" s="232" t="s">
        <v>133</v>
      </c>
      <c r="G86" s="1019" t="s">
        <v>20</v>
      </c>
      <c r="H86" s="1019"/>
      <c r="I86" s="1019"/>
      <c r="J86" s="348"/>
      <c r="K86" s="373">
        <v>0</v>
      </c>
      <c r="L86" s="394"/>
    </row>
    <row r="87" spans="1:12" s="3" customFormat="1" ht="11.1" customHeight="1" x14ac:dyDescent="0.15">
      <c r="A87" s="174">
        <v>20</v>
      </c>
      <c r="B87" s="3">
        <v>1</v>
      </c>
      <c r="C87" s="3">
        <v>43</v>
      </c>
      <c r="D87" s="214"/>
      <c r="E87" s="253"/>
      <c r="F87" s="232" t="s">
        <v>137</v>
      </c>
      <c r="G87" s="1019" t="s">
        <v>92</v>
      </c>
      <c r="H87" s="1019"/>
      <c r="I87" s="1019"/>
      <c r="J87" s="348"/>
      <c r="K87" s="373">
        <v>0</v>
      </c>
      <c r="L87" s="394"/>
    </row>
    <row r="88" spans="1:12" s="3" customFormat="1" ht="11.1" customHeight="1" x14ac:dyDescent="0.15">
      <c r="A88" s="174">
        <v>20</v>
      </c>
      <c r="B88" s="3">
        <v>1</v>
      </c>
      <c r="C88" s="3">
        <v>44</v>
      </c>
      <c r="D88" s="214"/>
      <c r="E88" s="253"/>
      <c r="F88" s="232" t="s">
        <v>141</v>
      </c>
      <c r="G88" s="1019" t="s">
        <v>109</v>
      </c>
      <c r="H88" s="1019"/>
      <c r="I88" s="1019"/>
      <c r="J88" s="348"/>
      <c r="K88" s="373">
        <v>0</v>
      </c>
      <c r="L88" s="394"/>
    </row>
    <row r="89" spans="1:12" s="3" customFormat="1" ht="11.1" customHeight="1" x14ac:dyDescent="0.15">
      <c r="A89" s="174">
        <v>20</v>
      </c>
      <c r="B89" s="3">
        <v>1</v>
      </c>
      <c r="C89" s="3">
        <v>45</v>
      </c>
      <c r="D89" s="214"/>
      <c r="E89" s="253"/>
      <c r="F89" s="232" t="s">
        <v>144</v>
      </c>
      <c r="G89" s="1019" t="s">
        <v>27</v>
      </c>
      <c r="H89" s="1019"/>
      <c r="I89" s="1019"/>
      <c r="J89" s="348"/>
      <c r="K89" s="373">
        <v>645</v>
      </c>
      <c r="L89" s="394"/>
    </row>
    <row r="90" spans="1:12" s="3" customFormat="1" ht="11.1" customHeight="1" x14ac:dyDescent="0.15">
      <c r="A90" s="174">
        <v>20</v>
      </c>
      <c r="B90" s="3">
        <v>1</v>
      </c>
      <c r="C90" s="3">
        <v>46</v>
      </c>
      <c r="D90" s="204" t="s">
        <v>2</v>
      </c>
      <c r="E90" s="267" t="s">
        <v>69</v>
      </c>
      <c r="F90" s="253"/>
      <c r="G90" s="253"/>
      <c r="H90" s="267"/>
      <c r="I90" s="267"/>
      <c r="J90" s="348"/>
      <c r="K90" s="373">
        <v>4733</v>
      </c>
      <c r="L90" s="394"/>
    </row>
    <row r="91" spans="1:12" s="3" customFormat="1" ht="11.1" customHeight="1" x14ac:dyDescent="0.15">
      <c r="A91" s="174">
        <v>20</v>
      </c>
      <c r="B91" s="3">
        <v>1</v>
      </c>
      <c r="C91" s="3">
        <v>47</v>
      </c>
      <c r="D91" s="204" t="s">
        <v>8</v>
      </c>
      <c r="E91" s="267" t="s">
        <v>520</v>
      </c>
      <c r="F91" s="253"/>
      <c r="G91" s="253"/>
      <c r="H91" s="267"/>
      <c r="I91" s="232"/>
      <c r="J91" s="348"/>
      <c r="K91" s="373">
        <v>0</v>
      </c>
      <c r="L91" s="394"/>
    </row>
    <row r="92" spans="1:12" s="3" customFormat="1" ht="11.1" customHeight="1" x14ac:dyDescent="0.15">
      <c r="A92" s="174">
        <v>20</v>
      </c>
      <c r="B92" s="3">
        <v>1</v>
      </c>
      <c r="C92" s="3">
        <v>48</v>
      </c>
      <c r="D92" s="204" t="s">
        <v>10</v>
      </c>
      <c r="E92" s="1019" t="s">
        <v>152</v>
      </c>
      <c r="F92" s="1019"/>
      <c r="G92" s="1019"/>
      <c r="H92" s="267"/>
      <c r="I92" s="267"/>
      <c r="J92" s="348" t="s">
        <v>54</v>
      </c>
      <c r="K92" s="373">
        <v>0</v>
      </c>
      <c r="L92" s="394"/>
    </row>
    <row r="93" spans="1:12" s="3" customFormat="1" ht="11.1" customHeight="1" x14ac:dyDescent="0.15">
      <c r="A93" s="174">
        <v>20</v>
      </c>
      <c r="B93" s="3">
        <v>1</v>
      </c>
      <c r="C93" s="3">
        <v>49</v>
      </c>
      <c r="D93" s="214"/>
      <c r="E93" s="253"/>
      <c r="F93" s="232" t="s">
        <v>28</v>
      </c>
      <c r="G93" s="1019" t="s">
        <v>50</v>
      </c>
      <c r="H93" s="1019"/>
      <c r="I93" s="1019"/>
      <c r="J93" s="348"/>
      <c r="K93" s="373">
        <v>0</v>
      </c>
      <c r="L93" s="394"/>
    </row>
    <row r="94" spans="1:12" s="3" customFormat="1" ht="11.1" customHeight="1" x14ac:dyDescent="0.15">
      <c r="A94" s="174">
        <v>20</v>
      </c>
      <c r="B94" s="3">
        <v>1</v>
      </c>
      <c r="C94" s="3">
        <v>50</v>
      </c>
      <c r="D94" s="214"/>
      <c r="E94" s="253"/>
      <c r="F94" s="232" t="s">
        <v>29</v>
      </c>
      <c r="G94" s="1041" t="s">
        <v>6</v>
      </c>
      <c r="H94" s="1041"/>
      <c r="I94" s="1041"/>
      <c r="J94" s="348"/>
      <c r="K94" s="373">
        <v>0</v>
      </c>
      <c r="L94" s="394"/>
    </row>
    <row r="95" spans="1:12" s="3" customFormat="1" ht="11.1" customHeight="1" x14ac:dyDescent="0.15">
      <c r="A95" s="174">
        <v>20</v>
      </c>
      <c r="B95" s="3">
        <v>1</v>
      </c>
      <c r="C95" s="3">
        <v>51</v>
      </c>
      <c r="D95" s="214"/>
      <c r="E95" s="253"/>
      <c r="F95" s="232" t="s">
        <v>169</v>
      </c>
      <c r="G95" s="1019" t="s">
        <v>74</v>
      </c>
      <c r="H95" s="1019"/>
      <c r="I95" s="1019"/>
      <c r="J95" s="348"/>
      <c r="K95" s="373">
        <v>0</v>
      </c>
      <c r="L95" s="394"/>
    </row>
    <row r="96" spans="1:12" s="3" customFormat="1" ht="11.1" customHeight="1" x14ac:dyDescent="0.15">
      <c r="A96" s="174">
        <v>20</v>
      </c>
      <c r="B96" s="3">
        <v>1</v>
      </c>
      <c r="C96" s="3">
        <v>52</v>
      </c>
      <c r="D96" s="204" t="s">
        <v>22</v>
      </c>
      <c r="E96" s="267" t="s">
        <v>155</v>
      </c>
      <c r="F96" s="267"/>
      <c r="G96" s="267"/>
      <c r="H96" s="253"/>
      <c r="I96" s="253"/>
      <c r="J96" s="348" t="s">
        <v>57</v>
      </c>
      <c r="K96" s="373">
        <v>0</v>
      </c>
      <c r="L96" s="394"/>
    </row>
    <row r="97" spans="1:12" s="3" customFormat="1" ht="11.1" customHeight="1" x14ac:dyDescent="0.15">
      <c r="A97" s="174">
        <v>20</v>
      </c>
      <c r="B97" s="3">
        <v>1</v>
      </c>
      <c r="C97" s="3">
        <v>53</v>
      </c>
      <c r="D97" s="214"/>
      <c r="E97" s="253"/>
      <c r="F97" s="232" t="s">
        <v>28</v>
      </c>
      <c r="G97" s="1019" t="s">
        <v>111</v>
      </c>
      <c r="H97" s="1019"/>
      <c r="I97" s="1019"/>
      <c r="J97" s="348"/>
      <c r="K97" s="373">
        <v>0</v>
      </c>
      <c r="L97" s="394"/>
    </row>
    <row r="98" spans="1:12" s="3" customFormat="1" ht="11.1" customHeight="1" x14ac:dyDescent="0.15">
      <c r="A98" s="174">
        <v>20</v>
      </c>
      <c r="B98" s="3">
        <v>1</v>
      </c>
      <c r="C98" s="3">
        <v>54</v>
      </c>
      <c r="D98" s="214"/>
      <c r="E98" s="253"/>
      <c r="F98" s="232" t="s">
        <v>29</v>
      </c>
      <c r="G98" s="1019" t="s">
        <v>74</v>
      </c>
      <c r="H98" s="1019"/>
      <c r="I98" s="1019"/>
      <c r="J98" s="348"/>
      <c r="K98" s="373">
        <v>0</v>
      </c>
      <c r="L98" s="394"/>
    </row>
    <row r="99" spans="1:12" s="3" customFormat="1" ht="11.1" customHeight="1" x14ac:dyDescent="0.15">
      <c r="A99" s="174">
        <v>20</v>
      </c>
      <c r="B99" s="3">
        <v>1</v>
      </c>
      <c r="C99" s="3">
        <v>55</v>
      </c>
      <c r="D99" s="204" t="s">
        <v>21</v>
      </c>
      <c r="E99" s="872" t="s">
        <v>156</v>
      </c>
      <c r="F99" s="872"/>
      <c r="G99" s="253"/>
      <c r="H99" s="253"/>
      <c r="I99" s="232" t="s">
        <v>11</v>
      </c>
      <c r="J99" s="348"/>
      <c r="K99" s="373">
        <v>4733</v>
      </c>
      <c r="L99" s="394"/>
    </row>
    <row r="100" spans="1:12" s="3" customFormat="1" ht="11.1" customHeight="1" x14ac:dyDescent="0.15">
      <c r="A100" s="174">
        <v>20</v>
      </c>
      <c r="B100" s="3">
        <v>1</v>
      </c>
      <c r="C100" s="3">
        <v>56</v>
      </c>
      <c r="D100" s="204" t="s">
        <v>25</v>
      </c>
      <c r="E100" s="872" t="s">
        <v>157</v>
      </c>
      <c r="F100" s="872"/>
      <c r="G100" s="253"/>
      <c r="H100" s="253"/>
      <c r="I100" s="232" t="s">
        <v>165</v>
      </c>
      <c r="J100" s="348"/>
      <c r="K100" s="373">
        <v>0</v>
      </c>
      <c r="L100" s="394"/>
    </row>
    <row r="101" spans="1:12" s="3" customFormat="1" ht="11.1" customHeight="1" x14ac:dyDescent="0.15">
      <c r="A101" s="174">
        <v>20</v>
      </c>
      <c r="B101" s="3">
        <v>1</v>
      </c>
      <c r="C101" s="3">
        <v>57</v>
      </c>
      <c r="D101" s="204" t="s">
        <v>90</v>
      </c>
      <c r="E101" s="267" t="s">
        <v>113</v>
      </c>
      <c r="F101" s="253"/>
      <c r="G101" s="253"/>
      <c r="H101" s="267"/>
      <c r="I101" s="267"/>
      <c r="J101" s="348"/>
      <c r="K101" s="373">
        <v>1537</v>
      </c>
      <c r="L101" s="394"/>
    </row>
    <row r="102" spans="1:12" s="3" customFormat="1" ht="11.1" customHeight="1" x14ac:dyDescent="0.15">
      <c r="A102" s="174">
        <v>20</v>
      </c>
      <c r="B102" s="3">
        <v>1</v>
      </c>
      <c r="C102" s="3">
        <v>58</v>
      </c>
      <c r="D102" s="204" t="s">
        <v>46</v>
      </c>
      <c r="E102" s="267" t="s">
        <v>566</v>
      </c>
      <c r="F102" s="253"/>
      <c r="G102" s="253"/>
      <c r="H102" s="267"/>
      <c r="I102" s="267"/>
      <c r="J102" s="348"/>
      <c r="K102" s="373">
        <v>0</v>
      </c>
      <c r="L102" s="394"/>
    </row>
    <row r="103" spans="1:12" s="3" customFormat="1" ht="11.1" customHeight="1" x14ac:dyDescent="0.15">
      <c r="A103" s="174">
        <v>20</v>
      </c>
      <c r="B103" s="3">
        <v>1</v>
      </c>
      <c r="C103" s="3">
        <v>59</v>
      </c>
      <c r="D103" s="204" t="s">
        <v>89</v>
      </c>
      <c r="E103" s="267" t="s">
        <v>16</v>
      </c>
      <c r="F103" s="253"/>
      <c r="G103" s="253"/>
      <c r="H103" s="266"/>
      <c r="I103" s="266"/>
      <c r="J103" s="349"/>
      <c r="K103" s="373">
        <v>6270</v>
      </c>
      <c r="L103" s="394"/>
    </row>
    <row r="104" spans="1:12" s="3" customFormat="1" ht="11.1" customHeight="1" x14ac:dyDescent="0.15">
      <c r="A104" s="174">
        <v>20</v>
      </c>
      <c r="B104" s="3">
        <v>1</v>
      </c>
      <c r="C104" s="3">
        <v>60</v>
      </c>
      <c r="D104" s="1109" t="s">
        <v>114</v>
      </c>
      <c r="E104" s="1019"/>
      <c r="F104" s="1019"/>
      <c r="G104" s="1019"/>
      <c r="H104" s="1019"/>
      <c r="I104" s="1019"/>
      <c r="J104" s="1110"/>
      <c r="K104" s="373">
        <v>0</v>
      </c>
      <c r="L104" s="394"/>
    </row>
    <row r="105" spans="1:12" s="3" customFormat="1" ht="11.1" customHeight="1" x14ac:dyDescent="0.15">
      <c r="A105" s="174">
        <v>20</v>
      </c>
      <c r="B105" s="3">
        <v>1</v>
      </c>
      <c r="C105" s="3">
        <v>61</v>
      </c>
      <c r="D105" s="1109" t="s">
        <v>203</v>
      </c>
      <c r="E105" s="1019"/>
      <c r="F105" s="1019"/>
      <c r="G105" s="1019"/>
      <c r="H105" s="1019"/>
      <c r="I105" s="1019"/>
      <c r="J105" s="1110"/>
      <c r="K105" s="373">
        <v>0</v>
      </c>
      <c r="L105" s="394"/>
    </row>
    <row r="106" spans="1:12" s="3" customFormat="1" ht="11.1" customHeight="1" x14ac:dyDescent="0.15">
      <c r="A106" s="174">
        <v>20</v>
      </c>
      <c r="B106" s="3">
        <v>1</v>
      </c>
      <c r="C106" s="3">
        <v>62</v>
      </c>
      <c r="D106" s="1109" t="s">
        <v>632</v>
      </c>
      <c r="E106" s="1019"/>
      <c r="F106" s="1019"/>
      <c r="G106" s="1019"/>
      <c r="H106" s="1019"/>
      <c r="I106" s="1019"/>
      <c r="J106" s="1110"/>
      <c r="K106" s="373">
        <v>0</v>
      </c>
      <c r="L106" s="394"/>
    </row>
    <row r="107" spans="1:12" s="3" customFormat="1" ht="11.1" customHeight="1" x14ac:dyDescent="0.15">
      <c r="A107" s="174">
        <v>20</v>
      </c>
      <c r="B107" s="3">
        <v>1</v>
      </c>
      <c r="C107" s="3">
        <v>63</v>
      </c>
      <c r="D107" s="1112" t="s">
        <v>631</v>
      </c>
      <c r="E107" s="1113"/>
      <c r="F107" s="1113"/>
      <c r="G107" s="1113"/>
      <c r="H107" s="1113"/>
      <c r="I107" s="1113"/>
      <c r="J107" s="1114"/>
      <c r="K107" s="373">
        <v>0</v>
      </c>
      <c r="L107" s="394"/>
    </row>
    <row r="108" spans="1:12" s="3" customFormat="1" ht="11.1" customHeight="1" x14ac:dyDescent="0.15">
      <c r="A108" s="174">
        <v>20</v>
      </c>
      <c r="B108" s="3">
        <v>1</v>
      </c>
      <c r="C108" s="3">
        <v>64</v>
      </c>
      <c r="D108" s="1045" t="s">
        <v>590</v>
      </c>
      <c r="E108" s="1045"/>
      <c r="F108" s="1045"/>
      <c r="G108" s="1045"/>
      <c r="H108" s="1045"/>
      <c r="I108" s="1045"/>
      <c r="J108" s="1045"/>
      <c r="K108" s="373">
        <v>0</v>
      </c>
      <c r="L108" s="394"/>
    </row>
    <row r="109" spans="1:12" s="3" customFormat="1" ht="11.1" customHeight="1" x14ac:dyDescent="0.15">
      <c r="A109" s="174">
        <v>20</v>
      </c>
      <c r="B109" s="3">
        <v>1</v>
      </c>
      <c r="C109" s="3">
        <v>65</v>
      </c>
      <c r="D109" s="914" t="s">
        <v>591</v>
      </c>
      <c r="E109" s="914"/>
      <c r="F109" s="1045" t="s">
        <v>633</v>
      </c>
      <c r="G109" s="1045"/>
      <c r="H109" s="1045"/>
      <c r="I109" s="1045"/>
      <c r="J109" s="1045"/>
      <c r="K109" s="373">
        <v>0</v>
      </c>
      <c r="L109" s="394"/>
    </row>
    <row r="110" spans="1:12" s="3" customFormat="1" ht="11.1" customHeight="1" x14ac:dyDescent="0.15">
      <c r="A110" s="174">
        <v>20</v>
      </c>
      <c r="B110" s="3">
        <v>1</v>
      </c>
      <c r="C110" s="3">
        <v>66</v>
      </c>
      <c r="D110" s="914"/>
      <c r="E110" s="914"/>
      <c r="F110" s="1045" t="s">
        <v>592</v>
      </c>
      <c r="G110" s="1045"/>
      <c r="H110" s="1045"/>
      <c r="I110" s="1045"/>
      <c r="J110" s="1045"/>
      <c r="K110" s="373">
        <v>0</v>
      </c>
      <c r="L110" s="394"/>
    </row>
    <row r="111" spans="1:12" s="3" customFormat="1" ht="11.1" customHeight="1" x14ac:dyDescent="0.15">
      <c r="A111" s="174">
        <v>20</v>
      </c>
      <c r="B111" s="3">
        <v>1</v>
      </c>
      <c r="C111" s="3">
        <v>67</v>
      </c>
      <c r="D111" s="914"/>
      <c r="E111" s="914"/>
      <c r="F111" s="1045" t="s">
        <v>350</v>
      </c>
      <c r="G111" s="1045"/>
      <c r="H111" s="1045"/>
      <c r="I111" s="1045"/>
      <c r="J111" s="1045"/>
      <c r="K111" s="373">
        <v>0</v>
      </c>
      <c r="L111" s="394"/>
    </row>
    <row r="112" spans="1:12" s="3" customFormat="1" ht="11.1" customHeight="1" x14ac:dyDescent="0.15">
      <c r="A112" s="174">
        <v>20</v>
      </c>
      <c r="B112" s="3">
        <v>1</v>
      </c>
      <c r="C112" s="3">
        <v>68</v>
      </c>
      <c r="D112" s="914"/>
      <c r="E112" s="914"/>
      <c r="F112" s="1045" t="s">
        <v>594</v>
      </c>
      <c r="G112" s="1045"/>
      <c r="H112" s="1045"/>
      <c r="I112" s="1045"/>
      <c r="J112" s="1045"/>
      <c r="K112" s="373">
        <v>0</v>
      </c>
      <c r="L112" s="394"/>
    </row>
    <row r="113" spans="1:12" s="3" customFormat="1" ht="11.1" customHeight="1" x14ac:dyDescent="0.15">
      <c r="A113" s="174">
        <v>20</v>
      </c>
      <c r="B113" s="3">
        <v>1</v>
      </c>
      <c r="C113" s="3">
        <v>69</v>
      </c>
      <c r="D113" s="914"/>
      <c r="E113" s="914"/>
      <c r="F113" s="1045" t="s">
        <v>595</v>
      </c>
      <c r="G113" s="1045"/>
      <c r="H113" s="1045"/>
      <c r="I113" s="1045"/>
      <c r="J113" s="1045"/>
      <c r="K113" s="373">
        <v>0</v>
      </c>
      <c r="L113" s="394"/>
    </row>
    <row r="114" spans="1:12" s="3" customFormat="1" ht="11.1" customHeight="1" x14ac:dyDescent="0.15">
      <c r="A114" s="174">
        <v>20</v>
      </c>
      <c r="B114" s="3">
        <v>1</v>
      </c>
      <c r="C114" s="3">
        <v>70</v>
      </c>
      <c r="D114" s="914"/>
      <c r="E114" s="914"/>
      <c r="F114" s="1045" t="s">
        <v>596</v>
      </c>
      <c r="G114" s="1045"/>
      <c r="H114" s="1045"/>
      <c r="I114" s="1045"/>
      <c r="J114" s="1045"/>
      <c r="K114" s="373">
        <v>0</v>
      </c>
      <c r="L114" s="394"/>
    </row>
    <row r="115" spans="1:12" s="3" customFormat="1" ht="11.1" customHeight="1" x14ac:dyDescent="0.15">
      <c r="A115" s="174">
        <v>20</v>
      </c>
      <c r="B115" s="3">
        <v>1</v>
      </c>
      <c r="C115" s="3">
        <v>71</v>
      </c>
      <c r="D115" s="1045" t="s">
        <v>597</v>
      </c>
      <c r="E115" s="1045"/>
      <c r="F115" s="1045"/>
      <c r="G115" s="1045"/>
      <c r="H115" s="1045"/>
      <c r="I115" s="1045"/>
      <c r="J115" s="1045"/>
      <c r="K115" s="373">
        <v>0</v>
      </c>
      <c r="L115" s="394"/>
    </row>
    <row r="116" spans="1:12" s="3" customFormat="1" ht="11.1" customHeight="1" x14ac:dyDescent="0.15">
      <c r="A116" s="174">
        <v>20</v>
      </c>
      <c r="B116" s="3">
        <v>1</v>
      </c>
      <c r="C116" s="3">
        <v>72</v>
      </c>
      <c r="D116" s="1045" t="s">
        <v>598</v>
      </c>
      <c r="E116" s="1045"/>
      <c r="F116" s="1045"/>
      <c r="G116" s="1045"/>
      <c r="H116" s="1045"/>
      <c r="I116" s="1045"/>
      <c r="J116" s="1045"/>
      <c r="K116" s="373">
        <v>0</v>
      </c>
      <c r="L116" s="394"/>
    </row>
    <row r="117" spans="1:12" s="3" customFormat="1" ht="11.1" customHeight="1" x14ac:dyDescent="0.15">
      <c r="A117" s="174">
        <v>20</v>
      </c>
      <c r="B117" s="3">
        <v>1</v>
      </c>
      <c r="C117" s="3">
        <v>73</v>
      </c>
      <c r="D117" s="1045" t="s">
        <v>599</v>
      </c>
      <c r="E117" s="1045"/>
      <c r="F117" s="1045"/>
      <c r="G117" s="1045"/>
      <c r="H117" s="1045"/>
      <c r="I117" s="1045"/>
      <c r="J117" s="1045"/>
      <c r="K117" s="373">
        <v>0</v>
      </c>
      <c r="L117" s="394"/>
    </row>
    <row r="118" spans="1:12" s="3" customFormat="1" ht="11.1" customHeight="1" x14ac:dyDescent="0.15">
      <c r="A118" s="174">
        <v>20</v>
      </c>
      <c r="B118" s="3">
        <v>1</v>
      </c>
      <c r="C118" s="3">
        <v>74</v>
      </c>
      <c r="D118" s="1105" t="s">
        <v>600</v>
      </c>
      <c r="E118" s="1105"/>
      <c r="F118" s="1105"/>
      <c r="G118" s="1105"/>
      <c r="H118" s="1105"/>
      <c r="I118" s="1105"/>
      <c r="J118" s="1105"/>
      <c r="K118" s="376">
        <v>0</v>
      </c>
      <c r="L118" s="394"/>
    </row>
    <row r="119" spans="1:12" s="167" customFormat="1" ht="11.1" customHeight="1" x14ac:dyDescent="0.15">
      <c r="A119" s="172">
        <v>20</v>
      </c>
      <c r="B119" s="177">
        <v>2</v>
      </c>
      <c r="C119" s="167">
        <v>1</v>
      </c>
      <c r="D119" s="219"/>
      <c r="E119" s="269"/>
      <c r="F119" s="269"/>
      <c r="G119" s="269"/>
      <c r="H119" s="269"/>
      <c r="I119" s="269"/>
      <c r="J119" s="351"/>
      <c r="K119" s="378">
        <v>0</v>
      </c>
      <c r="L119" s="395"/>
    </row>
    <row r="120" spans="1:12" s="3" customFormat="1" ht="11.1" customHeight="1" x14ac:dyDescent="0.15">
      <c r="A120" s="174">
        <v>20</v>
      </c>
      <c r="B120" s="178">
        <v>2</v>
      </c>
      <c r="C120" s="3">
        <v>2</v>
      </c>
      <c r="D120" s="1106" t="s">
        <v>540</v>
      </c>
      <c r="E120" s="1107"/>
      <c r="F120" s="1107"/>
      <c r="G120" s="1107"/>
      <c r="H120" s="1107"/>
      <c r="I120" s="1107"/>
      <c r="J120" s="1108"/>
      <c r="K120" s="373">
        <v>0</v>
      </c>
      <c r="L120" s="394"/>
    </row>
    <row r="121" spans="1:12" s="3" customFormat="1" ht="11.1" customHeight="1" x14ac:dyDescent="0.15">
      <c r="A121" s="174">
        <v>20</v>
      </c>
      <c r="B121" s="179">
        <v>2</v>
      </c>
      <c r="C121" s="3">
        <v>3</v>
      </c>
      <c r="D121" s="1109" t="s">
        <v>159</v>
      </c>
      <c r="E121" s="1019"/>
      <c r="F121" s="1019"/>
      <c r="G121" s="1019"/>
      <c r="H121" s="1019"/>
      <c r="I121" s="1019"/>
      <c r="J121" s="1110"/>
      <c r="K121" s="373">
        <v>23293</v>
      </c>
      <c r="L121" s="394"/>
    </row>
    <row r="122" spans="1:12" s="3" customFormat="1" ht="11.1" customHeight="1" x14ac:dyDescent="0.15">
      <c r="A122" s="174">
        <v>20</v>
      </c>
      <c r="B122" s="179">
        <v>2</v>
      </c>
      <c r="C122" s="3">
        <v>4</v>
      </c>
      <c r="D122" s="220"/>
      <c r="E122" s="270" t="s">
        <v>28</v>
      </c>
      <c r="F122" s="1041" t="s">
        <v>117</v>
      </c>
      <c r="G122" s="1041"/>
      <c r="H122" s="1041"/>
      <c r="I122" s="1041"/>
      <c r="J122" s="1111"/>
      <c r="K122" s="373">
        <v>0</v>
      </c>
      <c r="L122" s="394"/>
    </row>
    <row r="123" spans="1:12" s="3" customFormat="1" ht="11.1" customHeight="1" x14ac:dyDescent="0.15">
      <c r="A123" s="174">
        <v>20</v>
      </c>
      <c r="B123" s="178">
        <v>2</v>
      </c>
      <c r="C123" s="3">
        <v>5</v>
      </c>
      <c r="D123" s="220"/>
      <c r="E123" s="270" t="s">
        <v>29</v>
      </c>
      <c r="F123" s="1019" t="s">
        <v>100</v>
      </c>
      <c r="G123" s="1019"/>
      <c r="H123" s="1019"/>
      <c r="I123" s="1019"/>
      <c r="J123" s="1110"/>
      <c r="K123" s="373">
        <v>23293</v>
      </c>
      <c r="L123" s="394"/>
    </row>
    <row r="124" spans="1:12" s="3" customFormat="1" ht="11.1" customHeight="1" x14ac:dyDescent="0.15">
      <c r="A124" s="174">
        <v>20</v>
      </c>
      <c r="B124" s="179">
        <v>2</v>
      </c>
      <c r="C124" s="3">
        <v>6</v>
      </c>
      <c r="D124" s="220"/>
      <c r="E124" s="232"/>
      <c r="F124" s="1019" t="s">
        <v>14</v>
      </c>
      <c r="G124" s="1019"/>
      <c r="H124" s="1019"/>
      <c r="I124" s="1019"/>
      <c r="J124" s="1110"/>
      <c r="K124" s="373">
        <v>0</v>
      </c>
      <c r="L124" s="394"/>
    </row>
    <row r="125" spans="1:12" s="3" customFormat="1" ht="11.1" customHeight="1" x14ac:dyDescent="0.15">
      <c r="A125" s="174">
        <v>20</v>
      </c>
      <c r="B125" s="179">
        <v>2</v>
      </c>
      <c r="C125" s="3">
        <v>7</v>
      </c>
      <c r="D125" s="220"/>
      <c r="E125" s="232"/>
      <c r="F125" s="1019" t="s">
        <v>522</v>
      </c>
      <c r="G125" s="1019"/>
      <c r="H125" s="1019"/>
      <c r="I125" s="1019"/>
      <c r="J125" s="1110"/>
      <c r="K125" s="373">
        <v>23293</v>
      </c>
      <c r="L125" s="394"/>
    </row>
    <row r="126" spans="1:12" s="3" customFormat="1" ht="11.1" customHeight="1" x14ac:dyDescent="0.15">
      <c r="A126" s="174">
        <v>20</v>
      </c>
      <c r="B126" s="179">
        <v>2</v>
      </c>
      <c r="C126" s="3">
        <v>8</v>
      </c>
      <c r="D126" s="1097"/>
      <c r="E126" s="1098"/>
      <c r="F126" s="1098"/>
      <c r="G126" s="1098"/>
      <c r="H126" s="1098"/>
      <c r="I126" s="1098"/>
      <c r="J126" s="1099"/>
      <c r="K126" s="373">
        <v>0</v>
      </c>
      <c r="L126" s="394"/>
    </row>
    <row r="127" spans="1:12" s="3" customFormat="1" ht="11.1" customHeight="1" x14ac:dyDescent="0.15">
      <c r="A127" s="174">
        <v>20</v>
      </c>
      <c r="B127" s="178">
        <v>2</v>
      </c>
      <c r="C127" s="3">
        <v>9</v>
      </c>
      <c r="D127" s="1100" t="s">
        <v>160</v>
      </c>
      <c r="E127" s="1082"/>
      <c r="F127" s="1101"/>
      <c r="G127" s="1102" t="s">
        <v>426</v>
      </c>
      <c r="H127" s="1103"/>
      <c r="I127" s="1103"/>
      <c r="J127" s="1104"/>
      <c r="K127" s="373">
        <v>58222</v>
      </c>
      <c r="L127" s="394"/>
    </row>
    <row r="128" spans="1:12" s="3" customFormat="1" ht="11.1" customHeight="1" x14ac:dyDescent="0.15">
      <c r="A128" s="174">
        <v>20</v>
      </c>
      <c r="B128" s="179">
        <v>2</v>
      </c>
      <c r="C128" s="3">
        <v>10</v>
      </c>
      <c r="D128" s="1094" t="s">
        <v>347</v>
      </c>
      <c r="E128" s="1081"/>
      <c r="F128" s="1095"/>
      <c r="G128" s="1091" t="s">
        <v>150</v>
      </c>
      <c r="H128" s="1092"/>
      <c r="I128" s="1092"/>
      <c r="J128" s="1093"/>
      <c r="K128" s="373">
        <v>61731</v>
      </c>
      <c r="L128" s="394"/>
    </row>
    <row r="129" spans="1:12" s="3" customFormat="1" ht="11.1" customHeight="1" x14ac:dyDescent="0.15">
      <c r="A129" s="174">
        <v>20</v>
      </c>
      <c r="B129" s="179">
        <v>2</v>
      </c>
      <c r="C129" s="3">
        <v>11</v>
      </c>
      <c r="D129" s="1089" t="s">
        <v>160</v>
      </c>
      <c r="E129" s="1080"/>
      <c r="F129" s="1090"/>
      <c r="G129" s="1091" t="s">
        <v>426</v>
      </c>
      <c r="H129" s="1092"/>
      <c r="I129" s="1092"/>
      <c r="J129" s="1093"/>
      <c r="K129" s="373">
        <v>53489</v>
      </c>
      <c r="L129" s="394"/>
    </row>
    <row r="130" spans="1:12" s="3" customFormat="1" ht="11.1" customHeight="1" x14ac:dyDescent="0.15">
      <c r="A130" s="174">
        <v>20</v>
      </c>
      <c r="B130" s="178">
        <v>2</v>
      </c>
      <c r="C130" s="3">
        <v>12</v>
      </c>
      <c r="D130" s="1094" t="s">
        <v>427</v>
      </c>
      <c r="E130" s="1081"/>
      <c r="F130" s="1095"/>
      <c r="G130" s="1091" t="s">
        <v>150</v>
      </c>
      <c r="H130" s="1092"/>
      <c r="I130" s="1092"/>
      <c r="J130" s="1093"/>
      <c r="K130" s="373">
        <v>56574</v>
      </c>
      <c r="L130" s="394"/>
    </row>
    <row r="131" spans="1:12" s="3" customFormat="1" ht="11.1" customHeight="1" x14ac:dyDescent="0.15">
      <c r="A131" s="174">
        <v>20</v>
      </c>
      <c r="B131" s="179">
        <v>2</v>
      </c>
      <c r="C131" s="3">
        <v>13</v>
      </c>
      <c r="D131" s="1089" t="s">
        <v>161</v>
      </c>
      <c r="E131" s="1080"/>
      <c r="F131" s="1090"/>
      <c r="G131" s="1091" t="s">
        <v>174</v>
      </c>
      <c r="H131" s="1092"/>
      <c r="I131" s="1092"/>
      <c r="J131" s="1093"/>
      <c r="K131" s="373">
        <v>1044</v>
      </c>
      <c r="L131" s="394"/>
    </row>
    <row r="132" spans="1:12" s="3" customFormat="1" ht="11.1" customHeight="1" x14ac:dyDescent="0.15">
      <c r="A132" s="174">
        <v>20</v>
      </c>
      <c r="B132" s="179">
        <v>2</v>
      </c>
      <c r="C132" s="3">
        <v>14</v>
      </c>
      <c r="D132" s="1094" t="s">
        <v>162</v>
      </c>
      <c r="E132" s="1081"/>
      <c r="F132" s="1095"/>
      <c r="G132" s="1091" t="s">
        <v>58</v>
      </c>
      <c r="H132" s="1092"/>
      <c r="I132" s="1092"/>
      <c r="J132" s="1093"/>
      <c r="K132" s="373">
        <v>0</v>
      </c>
      <c r="L132" s="394"/>
    </row>
    <row r="133" spans="1:12" s="3" customFormat="1" ht="11.1" customHeight="1" x14ac:dyDescent="0.15">
      <c r="A133" s="174">
        <v>20</v>
      </c>
      <c r="B133" s="179">
        <v>2</v>
      </c>
      <c r="C133" s="3">
        <v>15</v>
      </c>
      <c r="D133" s="204" t="s">
        <v>28</v>
      </c>
      <c r="E133" s="1096" t="s">
        <v>567</v>
      </c>
      <c r="F133" s="1096"/>
      <c r="G133" s="1096"/>
      <c r="H133" s="1096"/>
      <c r="I133" s="1096"/>
      <c r="J133" s="352"/>
      <c r="K133" s="373">
        <v>35613</v>
      </c>
      <c r="L133" s="394"/>
    </row>
    <row r="134" spans="1:12" s="3" customFormat="1" ht="11.1" customHeight="1" x14ac:dyDescent="0.15">
      <c r="A134" s="174">
        <v>20</v>
      </c>
      <c r="B134" s="179">
        <v>2</v>
      </c>
      <c r="C134" s="3">
        <v>16</v>
      </c>
      <c r="D134" s="204" t="s">
        <v>29</v>
      </c>
      <c r="E134" s="1096" t="s">
        <v>282</v>
      </c>
      <c r="F134" s="1096"/>
      <c r="G134" s="1096"/>
      <c r="H134" s="1096"/>
      <c r="I134" s="1096"/>
      <c r="J134" s="352"/>
      <c r="K134" s="373">
        <v>-2876</v>
      </c>
      <c r="L134" s="394"/>
    </row>
    <row r="135" spans="1:12" s="3" customFormat="1" ht="11.1" customHeight="1" x14ac:dyDescent="0.15">
      <c r="A135" s="174">
        <v>20</v>
      </c>
      <c r="B135" s="179">
        <v>2</v>
      </c>
      <c r="C135" s="3">
        <v>17</v>
      </c>
      <c r="D135" s="204" t="s">
        <v>169</v>
      </c>
      <c r="E135" s="1096" t="s">
        <v>569</v>
      </c>
      <c r="F135" s="1096"/>
      <c r="G135" s="1096"/>
      <c r="H135" s="1096"/>
      <c r="I135" s="1096"/>
      <c r="J135" s="352"/>
      <c r="K135" s="373">
        <v>0</v>
      </c>
      <c r="L135" s="394"/>
    </row>
    <row r="136" spans="1:12" s="3" customFormat="1" ht="11.1" customHeight="1" x14ac:dyDescent="0.15">
      <c r="A136" s="174">
        <v>20</v>
      </c>
      <c r="B136" s="179">
        <v>2</v>
      </c>
      <c r="C136" s="3">
        <v>18</v>
      </c>
      <c r="D136" s="204" t="s">
        <v>381</v>
      </c>
      <c r="E136" s="1081" t="s">
        <v>429</v>
      </c>
      <c r="F136" s="1081"/>
      <c r="G136" s="1081"/>
      <c r="H136" s="1081"/>
      <c r="I136" s="1081"/>
      <c r="J136" s="352"/>
      <c r="K136" s="373">
        <v>0</v>
      </c>
      <c r="L136" s="394"/>
    </row>
    <row r="137" spans="1:12" s="3" customFormat="1" ht="11.1" customHeight="1" x14ac:dyDescent="0.15">
      <c r="A137" s="174">
        <v>20</v>
      </c>
      <c r="B137" s="179">
        <v>2</v>
      </c>
      <c r="C137" s="3">
        <v>19</v>
      </c>
      <c r="D137" s="204" t="s">
        <v>164</v>
      </c>
      <c r="E137" s="1081" t="s">
        <v>306</v>
      </c>
      <c r="F137" s="1081"/>
      <c r="G137" s="1081"/>
      <c r="H137" s="1081"/>
      <c r="I137" s="1081"/>
      <c r="J137" s="352"/>
      <c r="K137" s="373">
        <v>32737</v>
      </c>
      <c r="L137" s="394"/>
    </row>
    <row r="138" spans="1:12" s="3" customFormat="1" ht="11.1" customHeight="1" x14ac:dyDescent="0.15">
      <c r="A138" s="174">
        <v>20</v>
      </c>
      <c r="B138" s="179">
        <v>2</v>
      </c>
      <c r="C138" s="3">
        <v>20</v>
      </c>
      <c r="D138" s="204" t="s">
        <v>428</v>
      </c>
      <c r="E138" s="1081" t="s">
        <v>624</v>
      </c>
      <c r="F138" s="1081"/>
      <c r="G138" s="1081"/>
      <c r="H138" s="1081"/>
      <c r="I138" s="1081"/>
      <c r="J138" s="352"/>
      <c r="K138" s="373">
        <v>54599</v>
      </c>
      <c r="L138" s="394"/>
    </row>
    <row r="139" spans="1:12" s="3" customFormat="1" ht="11.1" customHeight="1" x14ac:dyDescent="0.15">
      <c r="A139" s="174">
        <v>20</v>
      </c>
      <c r="B139" s="179">
        <v>2</v>
      </c>
      <c r="C139" s="3">
        <v>21</v>
      </c>
      <c r="D139" s="221" t="s">
        <v>431</v>
      </c>
      <c r="E139" s="1082" t="s">
        <v>634</v>
      </c>
      <c r="F139" s="1082"/>
      <c r="G139" s="1082"/>
      <c r="H139" s="1082"/>
      <c r="I139" s="1082"/>
      <c r="J139" s="353"/>
      <c r="K139" s="374">
        <v>87336</v>
      </c>
      <c r="L139" s="394"/>
    </row>
    <row r="140" spans="1:12" s="3" customFormat="1" ht="11.1" customHeight="1" x14ac:dyDescent="0.15">
      <c r="A140" s="174">
        <v>20</v>
      </c>
      <c r="B140" s="179">
        <v>2</v>
      </c>
      <c r="C140" s="3">
        <v>22</v>
      </c>
      <c r="D140" s="930" t="s">
        <v>241</v>
      </c>
      <c r="E140" s="931"/>
      <c r="F140" s="1083" t="s">
        <v>601</v>
      </c>
      <c r="G140" s="1084"/>
      <c r="H140" s="1084"/>
      <c r="I140" s="1084"/>
      <c r="J140" s="1085"/>
      <c r="K140" s="373">
        <v>0</v>
      </c>
      <c r="L140" s="394"/>
    </row>
    <row r="141" spans="1:12" s="3" customFormat="1" ht="11.1" customHeight="1" x14ac:dyDescent="0.15">
      <c r="A141" s="174">
        <v>20</v>
      </c>
      <c r="B141" s="179">
        <v>2</v>
      </c>
      <c r="C141" s="3">
        <v>23</v>
      </c>
      <c r="D141" s="932"/>
      <c r="E141" s="933"/>
      <c r="F141" s="1083" t="s">
        <v>373</v>
      </c>
      <c r="G141" s="1084"/>
      <c r="H141" s="1084"/>
      <c r="I141" s="1084"/>
      <c r="J141" s="1085"/>
      <c r="K141" s="373">
        <v>0</v>
      </c>
      <c r="L141" s="394"/>
    </row>
    <row r="142" spans="1:12" s="3" customFormat="1" ht="11.1" customHeight="1" x14ac:dyDescent="0.15">
      <c r="A142" s="174">
        <v>20</v>
      </c>
      <c r="B142" s="179">
        <v>2</v>
      </c>
      <c r="C142" s="3">
        <v>24</v>
      </c>
      <c r="D142" s="932"/>
      <c r="E142" s="933"/>
      <c r="F142" s="1083" t="s">
        <v>602</v>
      </c>
      <c r="G142" s="1084"/>
      <c r="H142" s="1084"/>
      <c r="I142" s="1084"/>
      <c r="J142" s="1085"/>
      <c r="K142" s="373">
        <v>152</v>
      </c>
      <c r="L142" s="394"/>
    </row>
    <row r="143" spans="1:12" s="3" customFormat="1" ht="11.1" customHeight="1" x14ac:dyDescent="0.15">
      <c r="A143" s="174">
        <v>20</v>
      </c>
      <c r="B143" s="179">
        <v>2</v>
      </c>
      <c r="C143" s="3">
        <v>25</v>
      </c>
      <c r="D143" s="932"/>
      <c r="E143" s="933"/>
      <c r="F143" s="1083" t="s">
        <v>603</v>
      </c>
      <c r="G143" s="1084"/>
      <c r="H143" s="1084"/>
      <c r="I143" s="1084"/>
      <c r="J143" s="1085"/>
      <c r="K143" s="373">
        <v>2722</v>
      </c>
      <c r="L143" s="394"/>
    </row>
    <row r="144" spans="1:12" s="3" customFormat="1" ht="11.1" customHeight="1" x14ac:dyDescent="0.15">
      <c r="A144" s="174">
        <v>20</v>
      </c>
      <c r="B144" s="179">
        <v>2</v>
      </c>
      <c r="C144" s="3">
        <v>26</v>
      </c>
      <c r="D144" s="932"/>
      <c r="E144" s="933"/>
      <c r="F144" s="1083" t="s">
        <v>604</v>
      </c>
      <c r="G144" s="1084"/>
      <c r="H144" s="1084"/>
      <c r="I144" s="1084"/>
      <c r="J144" s="1085"/>
      <c r="K144" s="373">
        <v>0</v>
      </c>
      <c r="L144" s="394"/>
    </row>
    <row r="145" spans="1:12" s="3" customFormat="1" ht="11.1" customHeight="1" x14ac:dyDescent="0.15">
      <c r="A145" s="174">
        <v>20</v>
      </c>
      <c r="B145" s="179">
        <v>2</v>
      </c>
      <c r="C145" s="3">
        <v>27</v>
      </c>
      <c r="D145" s="932"/>
      <c r="E145" s="933"/>
      <c r="F145" s="1083" t="s">
        <v>605</v>
      </c>
      <c r="G145" s="1084"/>
      <c r="H145" s="1084"/>
      <c r="I145" s="1084"/>
      <c r="J145" s="1085"/>
      <c r="K145" s="373">
        <v>181</v>
      </c>
      <c r="L145" s="394"/>
    </row>
    <row r="146" spans="1:12" s="3" customFormat="1" ht="11.1" customHeight="1" x14ac:dyDescent="0.15">
      <c r="A146" s="174">
        <v>20</v>
      </c>
      <c r="B146" s="179">
        <v>2</v>
      </c>
      <c r="C146" s="3">
        <v>28</v>
      </c>
      <c r="D146" s="934"/>
      <c r="E146" s="935"/>
      <c r="F146" s="1086" t="s">
        <v>462</v>
      </c>
      <c r="G146" s="1087"/>
      <c r="H146" s="1087"/>
      <c r="I146" s="1087"/>
      <c r="J146" s="1088"/>
      <c r="K146" s="376">
        <v>2000</v>
      </c>
      <c r="L146" s="394"/>
    </row>
    <row r="147" spans="1:12" s="167" customFormat="1" ht="11.1" customHeight="1" x14ac:dyDescent="0.15">
      <c r="A147" s="172">
        <v>21</v>
      </c>
      <c r="B147" s="180">
        <v>1</v>
      </c>
      <c r="C147" s="167">
        <v>1</v>
      </c>
      <c r="D147" s="222" t="s">
        <v>1</v>
      </c>
      <c r="E147" s="271"/>
      <c r="F147" s="306" t="s">
        <v>28</v>
      </c>
      <c r="G147" s="1054" t="s">
        <v>196</v>
      </c>
      <c r="H147" s="1077"/>
      <c r="I147" s="1077"/>
      <c r="J147" s="337"/>
      <c r="K147" s="378">
        <v>0</v>
      </c>
      <c r="L147" s="395"/>
    </row>
    <row r="148" spans="1:12" s="3" customFormat="1" ht="11.1" customHeight="1" x14ac:dyDescent="0.15">
      <c r="A148" s="1">
        <v>21</v>
      </c>
      <c r="B148" s="2">
        <v>1</v>
      </c>
      <c r="C148" s="3">
        <v>2</v>
      </c>
      <c r="D148" s="223" t="s">
        <v>175</v>
      </c>
      <c r="E148" s="1"/>
      <c r="F148" s="282" t="s">
        <v>29</v>
      </c>
      <c r="G148" s="872" t="s">
        <v>197</v>
      </c>
      <c r="H148" s="1025"/>
      <c r="I148" s="1025"/>
      <c r="J148" s="253"/>
      <c r="K148" s="373">
        <v>0</v>
      </c>
      <c r="L148" s="394"/>
    </row>
    <row r="149" spans="1:12" s="3" customFormat="1" ht="11.1" customHeight="1" x14ac:dyDescent="0.15">
      <c r="A149" s="1">
        <v>21</v>
      </c>
      <c r="B149" s="2">
        <v>1</v>
      </c>
      <c r="C149" s="3">
        <v>3</v>
      </c>
      <c r="D149" s="223" t="s">
        <v>177</v>
      </c>
      <c r="E149" s="1"/>
      <c r="F149" s="282" t="s">
        <v>169</v>
      </c>
      <c r="G149" s="1047" t="s">
        <v>527</v>
      </c>
      <c r="H149" s="1078"/>
      <c r="I149" s="1078"/>
      <c r="J149" s="253"/>
      <c r="K149" s="373">
        <v>0</v>
      </c>
      <c r="L149" s="394"/>
    </row>
    <row r="150" spans="1:12" s="3" customFormat="1" ht="11.1" customHeight="1" x14ac:dyDescent="0.15">
      <c r="A150" s="1">
        <v>21</v>
      </c>
      <c r="B150" s="2">
        <v>1</v>
      </c>
      <c r="C150" s="3">
        <v>4</v>
      </c>
      <c r="D150" s="223" t="s">
        <v>179</v>
      </c>
      <c r="E150" s="1"/>
      <c r="F150" s="282" t="s">
        <v>381</v>
      </c>
      <c r="G150" s="872" t="s">
        <v>352</v>
      </c>
      <c r="H150" s="1025"/>
      <c r="I150" s="1025"/>
      <c r="J150" s="253"/>
      <c r="K150" s="373">
        <v>0</v>
      </c>
      <c r="L150" s="394"/>
    </row>
    <row r="151" spans="1:12" s="3" customFormat="1" ht="11.1" customHeight="1" x14ac:dyDescent="0.15">
      <c r="A151" s="1">
        <v>21</v>
      </c>
      <c r="B151" s="2">
        <v>1</v>
      </c>
      <c r="C151" s="3">
        <v>5</v>
      </c>
      <c r="D151" s="223" t="s">
        <v>181</v>
      </c>
      <c r="E151" s="1"/>
      <c r="F151" s="282" t="s">
        <v>164</v>
      </c>
      <c r="G151" s="872" t="s">
        <v>194</v>
      </c>
      <c r="H151" s="1025"/>
      <c r="I151" s="1025"/>
      <c r="J151" s="253"/>
      <c r="K151" s="373">
        <v>0</v>
      </c>
      <c r="L151" s="394"/>
    </row>
    <row r="152" spans="1:12" s="3" customFormat="1" ht="11.1" customHeight="1" x14ac:dyDescent="0.15">
      <c r="A152" s="1">
        <v>21</v>
      </c>
      <c r="B152" s="2">
        <v>1</v>
      </c>
      <c r="C152" s="3">
        <v>6</v>
      </c>
      <c r="D152" s="224" t="s">
        <v>103</v>
      </c>
      <c r="E152" s="1"/>
      <c r="F152" s="282" t="s">
        <v>428</v>
      </c>
      <c r="G152" s="872" t="s">
        <v>55</v>
      </c>
      <c r="H152" s="1025"/>
      <c r="I152" s="1025"/>
      <c r="J152" s="253"/>
      <c r="K152" s="373">
        <v>0</v>
      </c>
      <c r="L152" s="394"/>
    </row>
    <row r="153" spans="1:12" s="3" customFormat="1" ht="11.1" customHeight="1" x14ac:dyDescent="0.15">
      <c r="A153" s="1">
        <v>21</v>
      </c>
      <c r="B153" s="2">
        <v>1</v>
      </c>
      <c r="C153" s="3">
        <v>7</v>
      </c>
      <c r="D153" s="225" t="s">
        <v>178</v>
      </c>
      <c r="E153" s="265"/>
      <c r="F153" s="1079" t="s">
        <v>102</v>
      </c>
      <c r="G153" s="1080"/>
      <c r="H153" s="1080"/>
      <c r="I153" s="1080"/>
      <c r="J153" s="354"/>
      <c r="K153" s="373">
        <v>130</v>
      </c>
      <c r="L153" s="394"/>
    </row>
    <row r="154" spans="1:12" s="3" customFormat="1" ht="11.1" customHeight="1" x14ac:dyDescent="0.15">
      <c r="A154" s="1">
        <v>21</v>
      </c>
      <c r="B154" s="2">
        <v>1</v>
      </c>
      <c r="C154" s="3">
        <v>8</v>
      </c>
      <c r="D154" s="226" t="s">
        <v>523</v>
      </c>
      <c r="E154" s="1"/>
      <c r="F154" s="307" t="s">
        <v>28</v>
      </c>
      <c r="G154" s="1007" t="s">
        <v>484</v>
      </c>
      <c r="H154" s="1032"/>
      <c r="I154" s="1032"/>
      <c r="J154" s="355"/>
      <c r="K154" s="373">
        <v>130</v>
      </c>
      <c r="L154" s="394"/>
    </row>
    <row r="155" spans="1:12" s="3" customFormat="1" ht="11.1" customHeight="1" x14ac:dyDescent="0.15">
      <c r="A155" s="1">
        <v>21</v>
      </c>
      <c r="B155" s="2">
        <v>1</v>
      </c>
      <c r="C155" s="3">
        <v>9</v>
      </c>
      <c r="D155" s="223"/>
      <c r="E155" s="1"/>
      <c r="F155" s="307" t="s">
        <v>29</v>
      </c>
      <c r="G155" s="1007" t="s">
        <v>483</v>
      </c>
      <c r="H155" s="1032"/>
      <c r="I155" s="1032"/>
      <c r="J155" s="355"/>
      <c r="K155" s="373">
        <v>0</v>
      </c>
      <c r="L155" s="394"/>
    </row>
    <row r="156" spans="1:12" s="3" customFormat="1" ht="11.1" customHeight="1" x14ac:dyDescent="0.15">
      <c r="A156" s="1">
        <v>21</v>
      </c>
      <c r="B156" s="2">
        <v>1</v>
      </c>
      <c r="C156" s="3">
        <v>10</v>
      </c>
      <c r="D156" s="224" t="s">
        <v>514</v>
      </c>
      <c r="E156" s="1"/>
      <c r="F156" s="308" t="s">
        <v>169</v>
      </c>
      <c r="G156" s="1024" t="s">
        <v>237</v>
      </c>
      <c r="H156" s="1076"/>
      <c r="I156" s="1076"/>
      <c r="J156" s="342"/>
      <c r="K156" s="373">
        <v>0</v>
      </c>
      <c r="L156" s="394"/>
    </row>
    <row r="157" spans="1:12" s="3" customFormat="1" ht="11.1" customHeight="1" x14ac:dyDescent="0.15">
      <c r="A157" s="1">
        <v>21</v>
      </c>
      <c r="B157" s="2">
        <v>1</v>
      </c>
      <c r="C157" s="3">
        <v>11</v>
      </c>
      <c r="D157" s="225" t="s">
        <v>2</v>
      </c>
      <c r="E157" s="272"/>
      <c r="F157" s="1007" t="s">
        <v>23</v>
      </c>
      <c r="G157" s="1007"/>
      <c r="H157" s="1007"/>
      <c r="I157" s="1007"/>
      <c r="J157" s="355"/>
      <c r="K157" s="373">
        <v>15371</v>
      </c>
      <c r="L157" s="394"/>
    </row>
    <row r="158" spans="1:12" s="3" customFormat="1" ht="11.1" customHeight="1" x14ac:dyDescent="0.15">
      <c r="A158" s="1">
        <v>21</v>
      </c>
      <c r="B158" s="2">
        <v>1</v>
      </c>
      <c r="C158" s="3">
        <v>12</v>
      </c>
      <c r="D158" s="227"/>
      <c r="E158" s="273"/>
      <c r="F158" s="273"/>
      <c r="G158" s="273"/>
      <c r="H158" s="273"/>
      <c r="I158" s="273"/>
      <c r="J158" s="273"/>
      <c r="K158" s="373">
        <v>0</v>
      </c>
      <c r="L158" s="394"/>
    </row>
    <row r="159" spans="1:12" s="3" customFormat="1" ht="11.1" customHeight="1" x14ac:dyDescent="0.15">
      <c r="A159" s="1">
        <v>21</v>
      </c>
      <c r="B159" s="2">
        <v>1</v>
      </c>
      <c r="C159" s="3">
        <v>13</v>
      </c>
      <c r="D159" s="228" t="s">
        <v>8</v>
      </c>
      <c r="E159" s="272"/>
      <c r="F159" s="1007" t="s">
        <v>221</v>
      </c>
      <c r="G159" s="1007"/>
      <c r="H159" s="1007"/>
      <c r="I159" s="1007"/>
      <c r="J159" s="355"/>
      <c r="K159" s="373">
        <v>145</v>
      </c>
      <c r="L159" s="394"/>
    </row>
    <row r="160" spans="1:12" s="3" customFormat="1" ht="11.1" customHeight="1" x14ac:dyDescent="0.15">
      <c r="A160" s="1">
        <v>21</v>
      </c>
      <c r="B160" s="2">
        <v>1</v>
      </c>
      <c r="C160" s="3">
        <v>14</v>
      </c>
      <c r="D160" s="228" t="s">
        <v>10</v>
      </c>
      <c r="E160" s="272"/>
      <c r="F160" s="1007" t="s">
        <v>226</v>
      </c>
      <c r="G160" s="1007"/>
      <c r="H160" s="1007"/>
      <c r="I160" s="1007"/>
      <c r="J160" s="355"/>
      <c r="K160" s="373">
        <v>17</v>
      </c>
      <c r="L160" s="394"/>
    </row>
    <row r="161" spans="1:12" s="3" customFormat="1" ht="11.1" customHeight="1" x14ac:dyDescent="0.15">
      <c r="A161" s="1">
        <v>21</v>
      </c>
      <c r="B161" s="2">
        <v>1</v>
      </c>
      <c r="C161" s="3">
        <v>15</v>
      </c>
      <c r="D161" s="228" t="s">
        <v>22</v>
      </c>
      <c r="E161" s="272"/>
      <c r="F161" s="1007" t="s">
        <v>227</v>
      </c>
      <c r="G161" s="1007"/>
      <c r="H161" s="1007"/>
      <c r="I161" s="1007"/>
      <c r="J161" s="355"/>
      <c r="K161" s="373">
        <v>2033</v>
      </c>
      <c r="L161" s="394"/>
    </row>
    <row r="162" spans="1:12" s="3" customFormat="1" ht="11.1" customHeight="1" x14ac:dyDescent="0.15">
      <c r="A162" s="1">
        <v>21</v>
      </c>
      <c r="B162" s="2">
        <v>1</v>
      </c>
      <c r="C162" s="3">
        <v>16</v>
      </c>
      <c r="D162" s="229"/>
      <c r="E162" s="273"/>
      <c r="F162" s="273"/>
      <c r="G162" s="273"/>
      <c r="H162" s="273"/>
      <c r="I162" s="273"/>
      <c r="J162" s="273"/>
      <c r="K162" s="373">
        <v>0</v>
      </c>
      <c r="L162" s="394"/>
    </row>
    <row r="163" spans="1:12" s="3" customFormat="1" ht="11.1" customHeight="1" x14ac:dyDescent="0.15">
      <c r="A163" s="1">
        <v>21</v>
      </c>
      <c r="B163" s="2">
        <v>1</v>
      </c>
      <c r="C163" s="3">
        <v>17</v>
      </c>
      <c r="D163" s="229"/>
      <c r="E163" s="273"/>
      <c r="F163" s="273"/>
      <c r="G163" s="273"/>
      <c r="H163" s="273"/>
      <c r="I163" s="273"/>
      <c r="J163" s="273"/>
      <c r="K163" s="373">
        <v>0</v>
      </c>
      <c r="L163" s="394"/>
    </row>
    <row r="164" spans="1:12" s="3" customFormat="1" ht="11.1" customHeight="1" x14ac:dyDescent="0.15">
      <c r="A164" s="1">
        <v>21</v>
      </c>
      <c r="B164" s="2">
        <v>1</v>
      </c>
      <c r="C164" s="3">
        <v>18</v>
      </c>
      <c r="D164" s="229"/>
      <c r="E164" s="273"/>
      <c r="F164" s="273"/>
      <c r="G164" s="273"/>
      <c r="H164" s="273"/>
      <c r="I164" s="273"/>
      <c r="J164" s="273"/>
      <c r="K164" s="373">
        <v>0</v>
      </c>
      <c r="L164" s="394"/>
    </row>
    <row r="165" spans="1:12" s="3" customFormat="1" ht="11.1" customHeight="1" x14ac:dyDescent="0.15">
      <c r="A165" s="1">
        <v>21</v>
      </c>
      <c r="B165" s="2">
        <v>1</v>
      </c>
      <c r="C165" s="3">
        <v>19</v>
      </c>
      <c r="D165" s="228" t="s">
        <v>21</v>
      </c>
      <c r="E165" s="272"/>
      <c r="F165" s="1027" t="s">
        <v>228</v>
      </c>
      <c r="G165" s="1027"/>
      <c r="H165" s="1027"/>
      <c r="I165" s="1027"/>
      <c r="J165" s="355"/>
      <c r="K165" s="373">
        <v>8962</v>
      </c>
      <c r="L165" s="394"/>
    </row>
    <row r="166" spans="1:12" s="3" customFormat="1" ht="11.1" customHeight="1" x14ac:dyDescent="0.15">
      <c r="A166" s="1">
        <v>21</v>
      </c>
      <c r="B166" s="2">
        <v>1</v>
      </c>
      <c r="C166" s="3">
        <v>20</v>
      </c>
      <c r="D166" s="229"/>
      <c r="E166" s="274"/>
      <c r="F166" s="274"/>
      <c r="G166" s="274"/>
      <c r="H166" s="274"/>
      <c r="I166" s="274"/>
      <c r="J166" s="274"/>
      <c r="K166" s="373">
        <v>0</v>
      </c>
      <c r="L166" s="394"/>
    </row>
    <row r="167" spans="1:12" s="3" customFormat="1" ht="11.1" customHeight="1" x14ac:dyDescent="0.15">
      <c r="A167" s="1">
        <v>21</v>
      </c>
      <c r="B167" s="2">
        <v>1</v>
      </c>
      <c r="C167" s="3">
        <v>21</v>
      </c>
      <c r="D167" s="229"/>
      <c r="E167" s="274"/>
      <c r="F167" s="274"/>
      <c r="G167" s="274"/>
      <c r="H167" s="274"/>
      <c r="I167" s="274"/>
      <c r="J167" s="274"/>
      <c r="K167" s="373">
        <v>0</v>
      </c>
      <c r="L167" s="394"/>
    </row>
    <row r="168" spans="1:12" s="3" customFormat="1" ht="11.1" customHeight="1" x14ac:dyDescent="0.15">
      <c r="A168" s="1">
        <v>21</v>
      </c>
      <c r="B168" s="2">
        <v>1</v>
      </c>
      <c r="C168" s="3">
        <v>22</v>
      </c>
      <c r="D168" s="229"/>
      <c r="E168" s="274"/>
      <c r="F168" s="274"/>
      <c r="G168" s="274"/>
      <c r="H168" s="274"/>
      <c r="I168" s="274"/>
      <c r="J168" s="274"/>
      <c r="K168" s="373">
        <v>0</v>
      </c>
      <c r="L168" s="394"/>
    </row>
    <row r="169" spans="1:12" s="3" customFormat="1" ht="11.1" customHeight="1" x14ac:dyDescent="0.15">
      <c r="A169" s="1">
        <v>21</v>
      </c>
      <c r="B169" s="2">
        <v>1</v>
      </c>
      <c r="C169" s="3">
        <v>23</v>
      </c>
      <c r="D169" s="229"/>
      <c r="E169" s="274"/>
      <c r="F169" s="274"/>
      <c r="G169" s="274"/>
      <c r="H169" s="274"/>
      <c r="I169" s="274"/>
      <c r="J169" s="274"/>
      <c r="K169" s="373">
        <v>0</v>
      </c>
      <c r="L169" s="394"/>
    </row>
    <row r="170" spans="1:12" s="3" customFormat="1" ht="11.1" customHeight="1" x14ac:dyDescent="0.15">
      <c r="A170" s="1">
        <v>21</v>
      </c>
      <c r="B170" s="2">
        <v>1</v>
      </c>
      <c r="C170" s="3">
        <v>24</v>
      </c>
      <c r="D170" s="229"/>
      <c r="E170" s="274"/>
      <c r="F170" s="274"/>
      <c r="G170" s="274"/>
      <c r="H170" s="274"/>
      <c r="I170" s="274"/>
      <c r="J170" s="274"/>
      <c r="K170" s="373">
        <v>0</v>
      </c>
      <c r="L170" s="394"/>
    </row>
    <row r="171" spans="1:12" s="3" customFormat="1" ht="11.1" customHeight="1" x14ac:dyDescent="0.15">
      <c r="A171" s="1">
        <v>21</v>
      </c>
      <c r="B171" s="2">
        <v>1</v>
      </c>
      <c r="C171" s="3">
        <v>25</v>
      </c>
      <c r="D171" s="229"/>
      <c r="E171" s="274"/>
      <c r="F171" s="274"/>
      <c r="G171" s="274"/>
      <c r="H171" s="274"/>
      <c r="I171" s="274"/>
      <c r="J171" s="274"/>
      <c r="K171" s="373">
        <v>0</v>
      </c>
      <c r="L171" s="394"/>
    </row>
    <row r="172" spans="1:12" s="3" customFormat="1" ht="11.1" customHeight="1" x14ac:dyDescent="0.15">
      <c r="A172" s="1">
        <v>21</v>
      </c>
      <c r="B172" s="2">
        <v>1</v>
      </c>
      <c r="C172" s="3">
        <v>26</v>
      </c>
      <c r="D172" s="229"/>
      <c r="E172" s="274"/>
      <c r="F172" s="274"/>
      <c r="G172" s="274"/>
      <c r="H172" s="274"/>
      <c r="I172" s="274"/>
      <c r="J172" s="274"/>
      <c r="K172" s="373">
        <v>0</v>
      </c>
      <c r="L172" s="394"/>
    </row>
    <row r="173" spans="1:12" s="3" customFormat="1" ht="11.1" customHeight="1" x14ac:dyDescent="0.15">
      <c r="A173" s="1">
        <v>21</v>
      </c>
      <c r="B173" s="2">
        <v>1</v>
      </c>
      <c r="C173" s="3">
        <v>27</v>
      </c>
      <c r="D173" s="229"/>
      <c r="E173" s="274"/>
      <c r="F173" s="274"/>
      <c r="G173" s="274"/>
      <c r="H173" s="274"/>
      <c r="I173" s="274"/>
      <c r="J173" s="274"/>
      <c r="K173" s="373">
        <v>0</v>
      </c>
      <c r="L173" s="394"/>
    </row>
    <row r="174" spans="1:12" s="3" customFormat="1" ht="11.1" customHeight="1" x14ac:dyDescent="0.15">
      <c r="A174" s="1">
        <v>21</v>
      </c>
      <c r="B174" s="2">
        <v>1</v>
      </c>
      <c r="C174" s="3">
        <v>28</v>
      </c>
      <c r="D174" s="230" t="s">
        <v>25</v>
      </c>
      <c r="E174" s="265"/>
      <c r="F174" s="872" t="s">
        <v>74</v>
      </c>
      <c r="G174" s="872"/>
      <c r="H174" s="872"/>
      <c r="I174" s="872"/>
      <c r="J174" s="253"/>
      <c r="K174" s="373">
        <v>26831</v>
      </c>
      <c r="L174" s="394"/>
    </row>
    <row r="175" spans="1:12" s="3" customFormat="1" ht="11.1" customHeight="1" x14ac:dyDescent="0.15">
      <c r="A175" s="1">
        <v>21</v>
      </c>
      <c r="B175" s="2">
        <v>1</v>
      </c>
      <c r="C175" s="3">
        <v>29</v>
      </c>
      <c r="D175" s="204" t="s">
        <v>90</v>
      </c>
      <c r="E175" s="265"/>
      <c r="F175" s="872" t="s">
        <v>80</v>
      </c>
      <c r="G175" s="872"/>
      <c r="H175" s="872"/>
      <c r="I175" s="872"/>
      <c r="J175" s="253"/>
      <c r="K175" s="373">
        <v>53489</v>
      </c>
      <c r="L175" s="394"/>
    </row>
    <row r="176" spans="1:12" s="3" customFormat="1" ht="11.1" customHeight="1" x14ac:dyDescent="0.15">
      <c r="A176" s="1">
        <v>21</v>
      </c>
      <c r="B176" s="2">
        <v>1</v>
      </c>
      <c r="C176" s="3">
        <v>30</v>
      </c>
      <c r="D176" s="915" t="s">
        <v>654</v>
      </c>
      <c r="E176" s="940" t="s">
        <v>507</v>
      </c>
      <c r="F176" s="941"/>
      <c r="G176" s="941"/>
      <c r="H176" s="941"/>
      <c r="I176" s="941"/>
      <c r="J176" s="253"/>
      <c r="K176" s="373">
        <v>0</v>
      </c>
      <c r="L176" s="394"/>
    </row>
    <row r="177" spans="1:12" s="3" customFormat="1" ht="11.1" customHeight="1" x14ac:dyDescent="0.15">
      <c r="A177" s="1">
        <v>21</v>
      </c>
      <c r="B177" s="2">
        <v>1</v>
      </c>
      <c r="C177" s="3">
        <v>31</v>
      </c>
      <c r="D177" s="936"/>
      <c r="E177" s="940" t="s">
        <v>284</v>
      </c>
      <c r="F177" s="941"/>
      <c r="G177" s="941"/>
      <c r="H177" s="941"/>
      <c r="I177" s="941"/>
      <c r="J177" s="253"/>
      <c r="K177" s="373">
        <v>0</v>
      </c>
      <c r="L177" s="394"/>
    </row>
    <row r="178" spans="1:12" s="3" customFormat="1" ht="11.1" customHeight="1" x14ac:dyDescent="0.15">
      <c r="A178" s="1">
        <v>21</v>
      </c>
      <c r="B178" s="2">
        <v>1</v>
      </c>
      <c r="C178" s="3">
        <v>32</v>
      </c>
      <c r="D178" s="936"/>
      <c r="E178" s="940" t="s">
        <v>196</v>
      </c>
      <c r="F178" s="941"/>
      <c r="G178" s="941"/>
      <c r="H178" s="941"/>
      <c r="I178" s="941"/>
      <c r="J178" s="253"/>
      <c r="K178" s="373">
        <v>0</v>
      </c>
      <c r="L178" s="394"/>
    </row>
    <row r="179" spans="1:12" s="3" customFormat="1" ht="11.1" customHeight="1" x14ac:dyDescent="0.15">
      <c r="A179" s="1">
        <v>21</v>
      </c>
      <c r="B179" s="2">
        <v>1</v>
      </c>
      <c r="C179" s="3">
        <v>33</v>
      </c>
      <c r="D179" s="936"/>
      <c r="E179" s="915" t="s">
        <v>476</v>
      </c>
      <c r="F179" s="940" t="s">
        <v>68</v>
      </c>
      <c r="G179" s="941"/>
      <c r="H179" s="941"/>
      <c r="I179" s="941"/>
      <c r="J179" s="253"/>
      <c r="K179" s="373">
        <v>0</v>
      </c>
      <c r="L179" s="394"/>
    </row>
    <row r="180" spans="1:12" s="3" customFormat="1" ht="11.1" customHeight="1" x14ac:dyDescent="0.15">
      <c r="A180" s="1">
        <v>21</v>
      </c>
      <c r="B180" s="2">
        <v>1</v>
      </c>
      <c r="C180" s="3">
        <v>34</v>
      </c>
      <c r="D180" s="936"/>
      <c r="E180" s="916"/>
      <c r="F180" s="940" t="s">
        <v>183</v>
      </c>
      <c r="G180" s="873"/>
      <c r="H180" s="873"/>
      <c r="I180" s="873"/>
      <c r="J180" s="253"/>
      <c r="K180" s="373">
        <v>0</v>
      </c>
      <c r="L180" s="394"/>
    </row>
    <row r="181" spans="1:12" s="3" customFormat="1" ht="11.1" customHeight="1" x14ac:dyDescent="0.15">
      <c r="A181" s="1">
        <v>21</v>
      </c>
      <c r="B181" s="2">
        <v>1</v>
      </c>
      <c r="C181" s="3">
        <v>35</v>
      </c>
      <c r="D181" s="936"/>
      <c r="E181" s="917"/>
      <c r="F181" s="940" t="s">
        <v>415</v>
      </c>
      <c r="G181" s="941"/>
      <c r="H181" s="941"/>
      <c r="I181" s="941"/>
      <c r="J181" s="253"/>
      <c r="K181" s="373">
        <v>0</v>
      </c>
      <c r="L181" s="394"/>
    </row>
    <row r="182" spans="1:12" s="3" customFormat="1" ht="11.1" customHeight="1" x14ac:dyDescent="0.15">
      <c r="A182" s="1">
        <v>21</v>
      </c>
      <c r="B182" s="2">
        <v>1</v>
      </c>
      <c r="C182" s="3">
        <v>36</v>
      </c>
      <c r="D182" s="936"/>
      <c r="E182" s="940" t="s">
        <v>197</v>
      </c>
      <c r="F182" s="941"/>
      <c r="G182" s="941"/>
      <c r="H182" s="941"/>
      <c r="I182" s="941"/>
      <c r="J182" s="253"/>
      <c r="K182" s="373">
        <v>0</v>
      </c>
      <c r="L182" s="394"/>
    </row>
    <row r="183" spans="1:12" s="3" customFormat="1" ht="11.1" customHeight="1" x14ac:dyDescent="0.15">
      <c r="A183" s="1">
        <v>21</v>
      </c>
      <c r="B183" s="2">
        <v>1</v>
      </c>
      <c r="C183" s="3">
        <v>37</v>
      </c>
      <c r="D183" s="936"/>
      <c r="E183" s="915" t="s">
        <v>653</v>
      </c>
      <c r="F183" s="940" t="s">
        <v>214</v>
      </c>
      <c r="G183" s="941"/>
      <c r="H183" s="941"/>
      <c r="I183" s="941"/>
      <c r="J183" s="253"/>
      <c r="K183" s="373">
        <v>0</v>
      </c>
      <c r="L183" s="394"/>
    </row>
    <row r="184" spans="1:12" s="3" customFormat="1" ht="11.1" customHeight="1" x14ac:dyDescent="0.15">
      <c r="A184" s="1">
        <v>21</v>
      </c>
      <c r="B184" s="2">
        <v>1</v>
      </c>
      <c r="C184" s="3">
        <v>38</v>
      </c>
      <c r="D184" s="936"/>
      <c r="E184" s="916"/>
      <c r="F184" s="940" t="s">
        <v>217</v>
      </c>
      <c r="G184" s="941"/>
      <c r="H184" s="941"/>
      <c r="I184" s="941"/>
      <c r="J184" s="253"/>
      <c r="K184" s="373">
        <v>0</v>
      </c>
      <c r="L184" s="394"/>
    </row>
    <row r="185" spans="1:12" s="3" customFormat="1" ht="11.1" customHeight="1" x14ac:dyDescent="0.15">
      <c r="A185" s="1">
        <v>21</v>
      </c>
      <c r="B185" s="2">
        <v>1</v>
      </c>
      <c r="C185" s="3">
        <v>39</v>
      </c>
      <c r="D185" s="936"/>
      <c r="E185" s="916"/>
      <c r="F185" s="940" t="s">
        <v>220</v>
      </c>
      <c r="G185" s="941"/>
      <c r="H185" s="941"/>
      <c r="I185" s="941"/>
      <c r="J185" s="253"/>
      <c r="K185" s="373">
        <v>0</v>
      </c>
      <c r="L185" s="394"/>
    </row>
    <row r="186" spans="1:12" s="3" customFormat="1" ht="11.1" customHeight="1" x14ac:dyDescent="0.15">
      <c r="A186" s="1">
        <v>21</v>
      </c>
      <c r="B186" s="2">
        <v>1</v>
      </c>
      <c r="C186" s="3">
        <v>40</v>
      </c>
      <c r="D186" s="936"/>
      <c r="E186" s="917"/>
      <c r="F186" s="243" t="s">
        <v>74</v>
      </c>
      <c r="G186" s="324"/>
      <c r="H186" s="324"/>
      <c r="I186" s="253"/>
      <c r="J186" s="253"/>
      <c r="K186" s="373">
        <v>0</v>
      </c>
      <c r="L186" s="394"/>
    </row>
    <row r="187" spans="1:12" s="3" customFormat="1" ht="11.1" customHeight="1" x14ac:dyDescent="0.15">
      <c r="A187" s="1">
        <v>21</v>
      </c>
      <c r="B187" s="2">
        <v>1</v>
      </c>
      <c r="C187" s="3">
        <v>41</v>
      </c>
      <c r="D187" s="936"/>
      <c r="E187" s="275"/>
      <c r="F187" s="946" t="s">
        <v>212</v>
      </c>
      <c r="G187" s="941"/>
      <c r="H187" s="941"/>
      <c r="I187" s="941"/>
      <c r="J187" s="253"/>
      <c r="K187" s="373">
        <v>0</v>
      </c>
      <c r="L187" s="394"/>
    </row>
    <row r="188" spans="1:12" s="3" customFormat="1" ht="11.1" customHeight="1" x14ac:dyDescent="0.15">
      <c r="A188" s="10">
        <v>21</v>
      </c>
      <c r="B188" s="15">
        <v>1</v>
      </c>
      <c r="C188" s="96">
        <v>42</v>
      </c>
      <c r="D188" s="936"/>
      <c r="E188" s="1074" t="s">
        <v>527</v>
      </c>
      <c r="F188" s="902"/>
      <c r="G188" s="902"/>
      <c r="H188" s="902"/>
      <c r="I188" s="902"/>
      <c r="J188" s="253"/>
      <c r="K188" s="373">
        <v>0</v>
      </c>
      <c r="L188" s="394"/>
    </row>
    <row r="189" spans="1:12" s="3" customFormat="1" ht="11.1" customHeight="1" x14ac:dyDescent="0.15">
      <c r="A189" s="1">
        <v>21</v>
      </c>
      <c r="B189" s="2">
        <v>1</v>
      </c>
      <c r="C189" s="3">
        <v>43</v>
      </c>
      <c r="D189" s="936"/>
      <c r="E189" s="1075" t="s">
        <v>524</v>
      </c>
      <c r="F189" s="941"/>
      <c r="G189" s="941"/>
      <c r="H189" s="941"/>
      <c r="I189" s="941"/>
      <c r="J189" s="253"/>
      <c r="K189" s="373">
        <v>0</v>
      </c>
      <c r="L189" s="394"/>
    </row>
    <row r="190" spans="1:12" s="3" customFormat="1" ht="11.1" customHeight="1" x14ac:dyDescent="0.15">
      <c r="A190" s="1">
        <v>21</v>
      </c>
      <c r="B190" s="2">
        <v>1</v>
      </c>
      <c r="C190" s="3">
        <v>44</v>
      </c>
      <c r="D190" s="937"/>
      <c r="E190" s="1075" t="s">
        <v>128</v>
      </c>
      <c r="F190" s="941"/>
      <c r="G190" s="941"/>
      <c r="H190" s="941"/>
      <c r="I190" s="941"/>
      <c r="J190" s="253"/>
      <c r="K190" s="373">
        <v>0</v>
      </c>
      <c r="L190" s="394"/>
    </row>
    <row r="191" spans="1:12" s="3" customFormat="1" ht="11.1" customHeight="1" x14ac:dyDescent="0.15">
      <c r="A191" s="1">
        <v>21</v>
      </c>
      <c r="B191" s="2">
        <v>1</v>
      </c>
      <c r="C191" s="3">
        <v>45</v>
      </c>
      <c r="D191" s="915" t="s">
        <v>455</v>
      </c>
      <c r="E191" s="940" t="s">
        <v>232</v>
      </c>
      <c r="F191" s="941"/>
      <c r="G191" s="941"/>
      <c r="H191" s="941"/>
      <c r="I191" s="941"/>
      <c r="J191" s="253"/>
      <c r="K191" s="373">
        <v>0</v>
      </c>
      <c r="L191" s="394"/>
    </row>
    <row r="192" spans="1:12" s="3" customFormat="1" ht="11.1" customHeight="1" x14ac:dyDescent="0.15">
      <c r="A192" s="1">
        <v>21</v>
      </c>
      <c r="B192" s="2">
        <v>1</v>
      </c>
      <c r="C192" s="3">
        <v>46</v>
      </c>
      <c r="D192" s="936"/>
      <c r="E192" s="233" t="s">
        <v>523</v>
      </c>
      <c r="F192" s="940" t="s">
        <v>184</v>
      </c>
      <c r="G192" s="941"/>
      <c r="H192" s="941"/>
      <c r="I192" s="941"/>
      <c r="J192" s="253"/>
      <c r="K192" s="373">
        <v>0</v>
      </c>
      <c r="L192" s="394"/>
    </row>
    <row r="193" spans="1:12" s="3" customFormat="1" ht="11.1" customHeight="1" x14ac:dyDescent="0.15">
      <c r="A193" s="1">
        <v>21</v>
      </c>
      <c r="B193" s="2">
        <v>1</v>
      </c>
      <c r="C193" s="3">
        <v>47</v>
      </c>
      <c r="D193" s="936"/>
      <c r="E193" s="234"/>
      <c r="F193" s="940" t="s">
        <v>142</v>
      </c>
      <c r="G193" s="941"/>
      <c r="H193" s="941"/>
      <c r="I193" s="941"/>
      <c r="J193" s="253"/>
      <c r="K193" s="373">
        <v>0</v>
      </c>
      <c r="L193" s="394"/>
    </row>
    <row r="194" spans="1:12" s="3" customFormat="1" ht="11.1" customHeight="1" x14ac:dyDescent="0.15">
      <c r="A194" s="1">
        <v>21</v>
      </c>
      <c r="B194" s="2">
        <v>1</v>
      </c>
      <c r="C194" s="3">
        <v>48</v>
      </c>
      <c r="D194" s="936"/>
      <c r="E194" s="235" t="s">
        <v>514</v>
      </c>
      <c r="F194" s="940" t="s">
        <v>205</v>
      </c>
      <c r="G194" s="941"/>
      <c r="H194" s="941"/>
      <c r="I194" s="941"/>
      <c r="J194" s="253"/>
      <c r="K194" s="373">
        <v>0</v>
      </c>
      <c r="L194" s="394"/>
    </row>
    <row r="195" spans="1:12" s="3" customFormat="1" ht="11.1" customHeight="1" x14ac:dyDescent="0.15">
      <c r="A195" s="1">
        <v>21</v>
      </c>
      <c r="B195" s="2">
        <v>1</v>
      </c>
      <c r="C195" s="3">
        <v>49</v>
      </c>
      <c r="D195" s="936"/>
      <c r="E195" s="940" t="s">
        <v>211</v>
      </c>
      <c r="F195" s="941"/>
      <c r="G195" s="941"/>
      <c r="H195" s="941"/>
      <c r="I195" s="941"/>
      <c r="J195" s="253"/>
      <c r="K195" s="373">
        <v>0</v>
      </c>
      <c r="L195" s="394"/>
    </row>
    <row r="196" spans="1:12" s="3" customFormat="1" ht="11.1" customHeight="1" x14ac:dyDescent="0.15">
      <c r="A196" s="1">
        <v>21</v>
      </c>
      <c r="B196" s="2">
        <v>1</v>
      </c>
      <c r="C196" s="3">
        <v>50</v>
      </c>
      <c r="D196" s="936"/>
      <c r="E196" s="940" t="s">
        <v>525</v>
      </c>
      <c r="F196" s="941"/>
      <c r="G196" s="941"/>
      <c r="H196" s="941"/>
      <c r="I196" s="941"/>
      <c r="J196" s="253"/>
      <c r="K196" s="373">
        <v>0</v>
      </c>
      <c r="L196" s="394"/>
    </row>
    <row r="197" spans="1:12" s="3" customFormat="1" ht="11.1" customHeight="1" x14ac:dyDescent="0.15">
      <c r="A197" s="1">
        <v>21</v>
      </c>
      <c r="B197" s="2">
        <v>1</v>
      </c>
      <c r="C197" s="3">
        <v>51</v>
      </c>
      <c r="D197" s="937"/>
      <c r="E197" s="940" t="s">
        <v>124</v>
      </c>
      <c r="F197" s="941"/>
      <c r="G197" s="941"/>
      <c r="H197" s="941"/>
      <c r="I197" s="941"/>
      <c r="J197" s="253"/>
      <c r="K197" s="373">
        <v>0</v>
      </c>
      <c r="L197" s="394"/>
    </row>
    <row r="198" spans="1:12" s="3" customFormat="1" ht="11.1" customHeight="1" x14ac:dyDescent="0.15">
      <c r="A198" s="1">
        <v>21</v>
      </c>
      <c r="B198" s="2">
        <v>1</v>
      </c>
      <c r="C198" s="3">
        <v>52</v>
      </c>
      <c r="D198" s="204"/>
      <c r="E198" s="268"/>
      <c r="F198" s="268"/>
      <c r="G198" s="268"/>
      <c r="H198" s="268"/>
      <c r="I198" s="253"/>
      <c r="J198" s="253"/>
      <c r="K198" s="373">
        <v>0</v>
      </c>
      <c r="L198" s="394"/>
    </row>
    <row r="199" spans="1:12" s="3" customFormat="1" ht="11.1" customHeight="1" x14ac:dyDescent="0.15">
      <c r="A199" s="1">
        <v>21</v>
      </c>
      <c r="B199" s="2">
        <v>1</v>
      </c>
      <c r="C199" s="3">
        <v>53</v>
      </c>
      <c r="D199" s="204"/>
      <c r="E199" s="268"/>
      <c r="F199" s="268"/>
      <c r="G199" s="268"/>
      <c r="H199" s="268"/>
      <c r="I199" s="253"/>
      <c r="J199" s="253"/>
      <c r="K199" s="373">
        <v>0</v>
      </c>
      <c r="L199" s="394"/>
    </row>
    <row r="200" spans="1:12" s="3" customFormat="1" ht="11.1" customHeight="1" x14ac:dyDescent="0.15">
      <c r="A200" s="1">
        <v>21</v>
      </c>
      <c r="B200" s="2">
        <v>1</v>
      </c>
      <c r="C200" s="3">
        <v>54</v>
      </c>
      <c r="D200" s="204"/>
      <c r="E200" s="268"/>
      <c r="F200" s="268"/>
      <c r="G200" s="268"/>
      <c r="H200" s="268"/>
      <c r="I200" s="253"/>
      <c r="J200" s="253"/>
      <c r="K200" s="373">
        <v>0</v>
      </c>
      <c r="L200" s="394"/>
    </row>
    <row r="201" spans="1:12" s="3" customFormat="1" ht="11.1" customHeight="1" x14ac:dyDescent="0.15">
      <c r="A201" s="1">
        <v>21</v>
      </c>
      <c r="B201" s="2">
        <v>1</v>
      </c>
      <c r="C201" s="3">
        <v>55</v>
      </c>
      <c r="D201" s="204" t="s">
        <v>96</v>
      </c>
      <c r="E201" s="872" t="s">
        <v>92</v>
      </c>
      <c r="F201" s="872"/>
      <c r="G201" s="872"/>
      <c r="H201" s="872"/>
      <c r="I201" s="253"/>
      <c r="J201" s="253"/>
      <c r="K201" s="373">
        <v>0</v>
      </c>
      <c r="L201" s="394"/>
    </row>
    <row r="202" spans="1:12" s="3" customFormat="1" ht="11.1" customHeight="1" x14ac:dyDescent="0.15">
      <c r="A202" s="1">
        <v>21</v>
      </c>
      <c r="B202" s="2">
        <v>1</v>
      </c>
      <c r="C202" s="3">
        <v>56</v>
      </c>
      <c r="D202" s="204" t="s">
        <v>76</v>
      </c>
      <c r="E202" s="872" t="s">
        <v>233</v>
      </c>
      <c r="F202" s="872"/>
      <c r="G202" s="872"/>
      <c r="H202" s="872"/>
      <c r="I202" s="253"/>
      <c r="J202" s="253"/>
      <c r="K202" s="373">
        <v>0</v>
      </c>
      <c r="L202" s="394"/>
    </row>
    <row r="203" spans="1:12" s="3" customFormat="1" ht="11.1" customHeight="1" x14ac:dyDescent="0.15">
      <c r="A203" s="1">
        <v>21</v>
      </c>
      <c r="B203" s="2">
        <v>1</v>
      </c>
      <c r="C203" s="3">
        <v>57</v>
      </c>
      <c r="D203" s="204" t="s">
        <v>84</v>
      </c>
      <c r="E203" s="872" t="s">
        <v>188</v>
      </c>
      <c r="F203" s="872"/>
      <c r="G203" s="872"/>
      <c r="H203" s="872"/>
      <c r="I203" s="253"/>
      <c r="J203" s="253"/>
      <c r="K203" s="373">
        <v>0</v>
      </c>
      <c r="L203" s="394"/>
    </row>
    <row r="204" spans="1:12" s="3" customFormat="1" ht="11.1" customHeight="1" x14ac:dyDescent="0.15">
      <c r="A204" s="1">
        <v>21</v>
      </c>
      <c r="B204" s="2">
        <v>1</v>
      </c>
      <c r="C204" s="3">
        <v>58</v>
      </c>
      <c r="D204" s="204" t="s">
        <v>91</v>
      </c>
      <c r="E204" s="872" t="s">
        <v>238</v>
      </c>
      <c r="F204" s="872"/>
      <c r="G204" s="872"/>
      <c r="H204" s="872"/>
      <c r="I204" s="253"/>
      <c r="J204" s="253"/>
      <c r="K204" s="373">
        <v>53489</v>
      </c>
      <c r="L204" s="394"/>
    </row>
    <row r="205" spans="1:12" s="3" customFormat="1" ht="11.1" customHeight="1" x14ac:dyDescent="0.15">
      <c r="A205" s="1">
        <v>21</v>
      </c>
      <c r="B205" s="2">
        <v>1</v>
      </c>
      <c r="C205" s="3">
        <v>59</v>
      </c>
      <c r="D205" s="942"/>
      <c r="E205" s="943"/>
      <c r="F205" s="943"/>
      <c r="G205" s="943"/>
      <c r="H205" s="943"/>
      <c r="I205" s="336"/>
      <c r="J205" s="336"/>
      <c r="K205" s="373">
        <v>0</v>
      </c>
      <c r="L205" s="394"/>
    </row>
    <row r="206" spans="1:12" s="3" customFormat="1" ht="11.1" customHeight="1" x14ac:dyDescent="0.15">
      <c r="A206" s="1">
        <v>21</v>
      </c>
      <c r="B206" s="2">
        <v>1</v>
      </c>
      <c r="C206" s="3">
        <v>60</v>
      </c>
      <c r="D206" s="918" t="s">
        <v>393</v>
      </c>
      <c r="E206" s="919"/>
      <c r="F206" s="919"/>
      <c r="G206" s="919"/>
      <c r="H206" s="920"/>
      <c r="I206" s="944" t="s">
        <v>65</v>
      </c>
      <c r="J206" s="945"/>
      <c r="K206" s="373">
        <v>0</v>
      </c>
      <c r="L206" s="394"/>
    </row>
    <row r="207" spans="1:12" s="3" customFormat="1" ht="11.1" customHeight="1" x14ac:dyDescent="0.15">
      <c r="A207" s="1">
        <v>21</v>
      </c>
      <c r="B207" s="2">
        <v>1</v>
      </c>
      <c r="C207" s="3">
        <v>61</v>
      </c>
      <c r="D207" s="921"/>
      <c r="E207" s="922"/>
      <c r="F207" s="922"/>
      <c r="G207" s="922"/>
      <c r="H207" s="923"/>
      <c r="I207" s="944" t="s">
        <v>332</v>
      </c>
      <c r="J207" s="945"/>
      <c r="K207" s="373">
        <v>130</v>
      </c>
      <c r="L207" s="394"/>
    </row>
    <row r="208" spans="1:12" s="3" customFormat="1" ht="11.1" customHeight="1" x14ac:dyDescent="0.15">
      <c r="A208" s="1">
        <v>21</v>
      </c>
      <c r="B208" s="2">
        <v>1</v>
      </c>
      <c r="C208" s="3">
        <v>62</v>
      </c>
      <c r="D208" s="924"/>
      <c r="E208" s="925"/>
      <c r="F208" s="925"/>
      <c r="G208" s="925"/>
      <c r="H208" s="926"/>
      <c r="I208" s="938"/>
      <c r="J208" s="938"/>
      <c r="K208" s="373">
        <v>0</v>
      </c>
      <c r="L208" s="394"/>
    </row>
    <row r="209" spans="1:12" s="3" customFormat="1" ht="11.1" customHeight="1" x14ac:dyDescent="0.15">
      <c r="A209" s="1">
        <v>21</v>
      </c>
      <c r="B209" s="2">
        <v>1</v>
      </c>
      <c r="C209" s="3">
        <v>63</v>
      </c>
      <c r="D209" s="927"/>
      <c r="E209" s="928"/>
      <c r="F209" s="928"/>
      <c r="G209" s="928"/>
      <c r="H209" s="929"/>
      <c r="I209" s="939"/>
      <c r="J209" s="939"/>
      <c r="K209" s="373">
        <v>0</v>
      </c>
      <c r="L209" s="394"/>
    </row>
    <row r="210" spans="1:12" s="3" customFormat="1" ht="18" customHeight="1" x14ac:dyDescent="0.15">
      <c r="A210" s="1">
        <v>21</v>
      </c>
      <c r="B210" s="2">
        <v>1</v>
      </c>
      <c r="C210" s="3">
        <v>64</v>
      </c>
      <c r="D210" s="1066" t="s">
        <v>534</v>
      </c>
      <c r="E210" s="1067"/>
      <c r="F210" s="1068" t="s">
        <v>254</v>
      </c>
      <c r="G210" s="1068"/>
      <c r="H210" s="1068"/>
      <c r="I210" s="1069"/>
      <c r="J210" s="356"/>
      <c r="K210" s="374">
        <v>130</v>
      </c>
      <c r="L210" s="394"/>
    </row>
    <row r="211" spans="1:12" s="3" customFormat="1" ht="18" customHeight="1" x14ac:dyDescent="0.15">
      <c r="A211" s="10">
        <v>21</v>
      </c>
      <c r="B211" s="15">
        <v>2</v>
      </c>
      <c r="C211" s="96">
        <v>1</v>
      </c>
      <c r="D211" s="959" t="s">
        <v>219</v>
      </c>
      <c r="E211" s="1070" t="s">
        <v>657</v>
      </c>
      <c r="F211" s="898" t="s">
        <v>655</v>
      </c>
      <c r="G211" s="899"/>
      <c r="H211" s="899"/>
      <c r="I211" s="899"/>
      <c r="J211" s="900"/>
      <c r="K211" s="373">
        <v>0</v>
      </c>
      <c r="L211" s="394"/>
    </row>
    <row r="212" spans="1:12" s="3" customFormat="1" ht="18" customHeight="1" x14ac:dyDescent="0.15">
      <c r="A212" s="10">
        <v>21</v>
      </c>
      <c r="B212" s="15">
        <v>2</v>
      </c>
      <c r="C212" s="96">
        <v>2</v>
      </c>
      <c r="D212" s="893"/>
      <c r="E212" s="1071"/>
      <c r="F212" s="898" t="s">
        <v>106</v>
      </c>
      <c r="G212" s="899"/>
      <c r="H212" s="899"/>
      <c r="I212" s="899"/>
      <c r="J212" s="900"/>
      <c r="K212" s="373">
        <v>0</v>
      </c>
      <c r="L212" s="394"/>
    </row>
    <row r="213" spans="1:12" s="3" customFormat="1" ht="18" customHeight="1" x14ac:dyDescent="0.15">
      <c r="A213" s="10">
        <v>21</v>
      </c>
      <c r="B213" s="15">
        <v>2</v>
      </c>
      <c r="C213" s="96">
        <v>3</v>
      </c>
      <c r="D213" s="893"/>
      <c r="E213" s="1071"/>
      <c r="F213" s="898" t="s">
        <v>656</v>
      </c>
      <c r="G213" s="899"/>
      <c r="H213" s="899"/>
      <c r="I213" s="899"/>
      <c r="J213" s="900"/>
      <c r="K213" s="373">
        <v>0</v>
      </c>
      <c r="L213" s="394"/>
    </row>
    <row r="214" spans="1:12" s="3" customFormat="1" ht="18" customHeight="1" x14ac:dyDescent="0.15">
      <c r="A214" s="10">
        <v>21</v>
      </c>
      <c r="B214" s="15">
        <v>2</v>
      </c>
      <c r="C214" s="96">
        <v>4</v>
      </c>
      <c r="D214" s="893"/>
      <c r="E214" s="1072" t="s">
        <v>609</v>
      </c>
      <c r="F214" s="898" t="s">
        <v>655</v>
      </c>
      <c r="G214" s="899"/>
      <c r="H214" s="899"/>
      <c r="I214" s="899"/>
      <c r="J214" s="900"/>
      <c r="K214" s="373">
        <v>0</v>
      </c>
      <c r="L214" s="394"/>
    </row>
    <row r="215" spans="1:12" s="3" customFormat="1" ht="18" customHeight="1" x14ac:dyDescent="0.15">
      <c r="A215" s="10">
        <v>21</v>
      </c>
      <c r="B215" s="15">
        <v>2</v>
      </c>
      <c r="C215" s="96">
        <v>5</v>
      </c>
      <c r="D215" s="893"/>
      <c r="E215" s="1071"/>
      <c r="F215" s="898" t="s">
        <v>106</v>
      </c>
      <c r="G215" s="899"/>
      <c r="H215" s="899"/>
      <c r="I215" s="899"/>
      <c r="J215" s="900"/>
      <c r="K215" s="373">
        <v>0</v>
      </c>
      <c r="L215" s="394"/>
    </row>
    <row r="216" spans="1:12" s="3" customFormat="1" ht="18" customHeight="1" x14ac:dyDescent="0.15">
      <c r="A216" s="10">
        <v>21</v>
      </c>
      <c r="B216" s="15">
        <v>2</v>
      </c>
      <c r="C216" s="96">
        <v>6</v>
      </c>
      <c r="D216" s="893"/>
      <c r="E216" s="1073"/>
      <c r="F216" s="898" t="s">
        <v>656</v>
      </c>
      <c r="G216" s="899"/>
      <c r="H216" s="899"/>
      <c r="I216" s="899"/>
      <c r="J216" s="900"/>
      <c r="K216" s="373">
        <v>0</v>
      </c>
      <c r="L216" s="394"/>
    </row>
    <row r="217" spans="1:12" s="3" customFormat="1" ht="18" customHeight="1" x14ac:dyDescent="0.15">
      <c r="A217" s="10">
        <v>21</v>
      </c>
      <c r="B217" s="15">
        <v>2</v>
      </c>
      <c r="C217" s="96">
        <v>7</v>
      </c>
      <c r="D217" s="893"/>
      <c r="E217" s="278" t="s">
        <v>658</v>
      </c>
      <c r="F217" s="898" t="s">
        <v>656</v>
      </c>
      <c r="G217" s="899"/>
      <c r="H217" s="899"/>
      <c r="I217" s="899"/>
      <c r="J217" s="900"/>
      <c r="K217" s="373">
        <v>0</v>
      </c>
      <c r="L217" s="394"/>
    </row>
    <row r="218" spans="1:12" s="3" customFormat="1" ht="18" customHeight="1" x14ac:dyDescent="0.15">
      <c r="A218" s="10">
        <v>21</v>
      </c>
      <c r="B218" s="15">
        <v>2</v>
      </c>
      <c r="C218" s="96">
        <v>8</v>
      </c>
      <c r="D218" s="893"/>
      <c r="E218" s="886" t="s">
        <v>551</v>
      </c>
      <c r="F218" s="898" t="s">
        <v>655</v>
      </c>
      <c r="G218" s="899"/>
      <c r="H218" s="899"/>
      <c r="I218" s="899"/>
      <c r="J218" s="900"/>
      <c r="K218" s="373">
        <v>0</v>
      </c>
      <c r="L218" s="394"/>
    </row>
    <row r="219" spans="1:12" s="3" customFormat="1" ht="18" customHeight="1" x14ac:dyDescent="0.15">
      <c r="A219" s="10">
        <v>21</v>
      </c>
      <c r="B219" s="15">
        <v>2</v>
      </c>
      <c r="C219" s="96">
        <v>9</v>
      </c>
      <c r="D219" s="893"/>
      <c r="E219" s="887"/>
      <c r="F219" s="898" t="s">
        <v>106</v>
      </c>
      <c r="G219" s="899"/>
      <c r="H219" s="899"/>
      <c r="I219" s="899"/>
      <c r="J219" s="900"/>
      <c r="K219" s="373">
        <v>0</v>
      </c>
      <c r="L219" s="394"/>
    </row>
    <row r="220" spans="1:12" s="3" customFormat="1" ht="18" customHeight="1" x14ac:dyDescent="0.15">
      <c r="A220" s="10">
        <v>21</v>
      </c>
      <c r="B220" s="15">
        <v>2</v>
      </c>
      <c r="C220" s="96">
        <v>10</v>
      </c>
      <c r="D220" s="893"/>
      <c r="E220" s="888"/>
      <c r="F220" s="898" t="s">
        <v>656</v>
      </c>
      <c r="G220" s="899"/>
      <c r="H220" s="899"/>
      <c r="I220" s="899"/>
      <c r="J220" s="900"/>
      <c r="K220" s="373">
        <v>0</v>
      </c>
      <c r="L220" s="394"/>
    </row>
    <row r="221" spans="1:12" s="3" customFormat="1" ht="18" customHeight="1" x14ac:dyDescent="0.15">
      <c r="A221" s="10">
        <v>21</v>
      </c>
      <c r="B221" s="15">
        <v>2</v>
      </c>
      <c r="C221" s="96">
        <v>11</v>
      </c>
      <c r="D221" s="893"/>
      <c r="E221" s="886" t="s">
        <v>423</v>
      </c>
      <c r="F221" s="898" t="s">
        <v>655</v>
      </c>
      <c r="G221" s="899"/>
      <c r="H221" s="899"/>
      <c r="I221" s="899"/>
      <c r="J221" s="900"/>
      <c r="K221" s="373">
        <v>0</v>
      </c>
      <c r="L221" s="394"/>
    </row>
    <row r="222" spans="1:12" s="3" customFormat="1" ht="18" customHeight="1" x14ac:dyDescent="0.15">
      <c r="A222" s="10">
        <v>21</v>
      </c>
      <c r="B222" s="15">
        <v>2</v>
      </c>
      <c r="C222" s="96">
        <v>12</v>
      </c>
      <c r="D222" s="893"/>
      <c r="E222" s="887"/>
      <c r="F222" s="898" t="s">
        <v>106</v>
      </c>
      <c r="G222" s="899"/>
      <c r="H222" s="899"/>
      <c r="I222" s="899"/>
      <c r="J222" s="900"/>
      <c r="K222" s="373">
        <v>0</v>
      </c>
      <c r="L222" s="394"/>
    </row>
    <row r="223" spans="1:12" s="3" customFormat="1" ht="18" customHeight="1" x14ac:dyDescent="0.15">
      <c r="A223" s="10">
        <v>21</v>
      </c>
      <c r="B223" s="15">
        <v>2</v>
      </c>
      <c r="C223" s="96">
        <v>13</v>
      </c>
      <c r="D223" s="894"/>
      <c r="E223" s="888"/>
      <c r="F223" s="898" t="s">
        <v>656</v>
      </c>
      <c r="G223" s="899"/>
      <c r="H223" s="899"/>
      <c r="I223" s="899"/>
      <c r="J223" s="900"/>
      <c r="K223" s="373">
        <v>0</v>
      </c>
      <c r="L223" s="394"/>
    </row>
    <row r="224" spans="1:12" s="3" customFormat="1" ht="18" customHeight="1" x14ac:dyDescent="0.15">
      <c r="A224" s="10">
        <v>21</v>
      </c>
      <c r="B224" s="15">
        <v>2</v>
      </c>
      <c r="C224" s="96">
        <v>14</v>
      </c>
      <c r="D224" s="892" t="s">
        <v>593</v>
      </c>
      <c r="E224" s="889" t="s">
        <v>508</v>
      </c>
      <c r="F224" s="898" t="s">
        <v>655</v>
      </c>
      <c r="G224" s="899"/>
      <c r="H224" s="899"/>
      <c r="I224" s="899"/>
      <c r="J224" s="900"/>
      <c r="K224" s="373">
        <v>0</v>
      </c>
      <c r="L224" s="394"/>
    </row>
    <row r="225" spans="1:12" s="3" customFormat="1" ht="18" customHeight="1" x14ac:dyDescent="0.15">
      <c r="A225" s="10">
        <v>21</v>
      </c>
      <c r="B225" s="15">
        <v>2</v>
      </c>
      <c r="C225" s="96">
        <v>15</v>
      </c>
      <c r="D225" s="893"/>
      <c r="E225" s="890"/>
      <c r="F225" s="898" t="s">
        <v>106</v>
      </c>
      <c r="G225" s="899"/>
      <c r="H225" s="899"/>
      <c r="I225" s="899"/>
      <c r="J225" s="900"/>
      <c r="K225" s="373">
        <v>0</v>
      </c>
      <c r="L225" s="394"/>
    </row>
    <row r="226" spans="1:12" s="3" customFormat="1" ht="18" customHeight="1" x14ac:dyDescent="0.15">
      <c r="A226" s="10">
        <v>21</v>
      </c>
      <c r="B226" s="15">
        <v>2</v>
      </c>
      <c r="C226" s="96">
        <v>16</v>
      </c>
      <c r="D226" s="893"/>
      <c r="E226" s="891"/>
      <c r="F226" s="898" t="s">
        <v>656</v>
      </c>
      <c r="G226" s="899"/>
      <c r="H226" s="899"/>
      <c r="I226" s="899"/>
      <c r="J226" s="900"/>
      <c r="K226" s="373">
        <v>0</v>
      </c>
      <c r="L226" s="394"/>
    </row>
    <row r="227" spans="1:12" s="3" customFormat="1" ht="18" customHeight="1" x14ac:dyDescent="0.15">
      <c r="A227" s="10">
        <v>21</v>
      </c>
      <c r="B227" s="15">
        <v>2</v>
      </c>
      <c r="C227" s="96">
        <v>17</v>
      </c>
      <c r="D227" s="893"/>
      <c r="E227" s="889" t="s">
        <v>659</v>
      </c>
      <c r="F227" s="898" t="s">
        <v>655</v>
      </c>
      <c r="G227" s="899"/>
      <c r="H227" s="899"/>
      <c r="I227" s="899"/>
      <c r="J227" s="900"/>
      <c r="K227" s="373">
        <v>0</v>
      </c>
      <c r="L227" s="394"/>
    </row>
    <row r="228" spans="1:12" s="3" customFormat="1" ht="18" customHeight="1" x14ac:dyDescent="0.15">
      <c r="A228" s="10">
        <v>21</v>
      </c>
      <c r="B228" s="15">
        <v>2</v>
      </c>
      <c r="C228" s="96">
        <v>18</v>
      </c>
      <c r="D228" s="893"/>
      <c r="E228" s="890"/>
      <c r="F228" s="898" t="s">
        <v>106</v>
      </c>
      <c r="G228" s="899"/>
      <c r="H228" s="899"/>
      <c r="I228" s="899"/>
      <c r="J228" s="900"/>
      <c r="K228" s="373">
        <v>0</v>
      </c>
      <c r="L228" s="394"/>
    </row>
    <row r="229" spans="1:12" s="3" customFormat="1" ht="18" customHeight="1" x14ac:dyDescent="0.15">
      <c r="A229" s="10">
        <v>21</v>
      </c>
      <c r="B229" s="15">
        <v>2</v>
      </c>
      <c r="C229" s="96">
        <v>19</v>
      </c>
      <c r="D229" s="893"/>
      <c r="E229" s="891"/>
      <c r="F229" s="898" t="s">
        <v>656</v>
      </c>
      <c r="G229" s="899"/>
      <c r="H229" s="899"/>
      <c r="I229" s="899"/>
      <c r="J229" s="900"/>
      <c r="K229" s="373">
        <v>0</v>
      </c>
      <c r="L229" s="394"/>
    </row>
    <row r="230" spans="1:12" s="3" customFormat="1" ht="18" customHeight="1" x14ac:dyDescent="0.15">
      <c r="A230" s="10">
        <v>21</v>
      </c>
      <c r="B230" s="15">
        <v>2</v>
      </c>
      <c r="C230" s="96">
        <v>20</v>
      </c>
      <c r="D230" s="893"/>
      <c r="E230" s="892" t="s">
        <v>657</v>
      </c>
      <c r="F230" s="892" t="s">
        <v>94</v>
      </c>
      <c r="G230" s="898" t="s">
        <v>655</v>
      </c>
      <c r="H230" s="899"/>
      <c r="I230" s="899"/>
      <c r="J230" s="900"/>
      <c r="K230" s="373">
        <v>0</v>
      </c>
      <c r="L230" s="394"/>
    </row>
    <row r="231" spans="1:12" s="3" customFormat="1" ht="18" customHeight="1" x14ac:dyDescent="0.15">
      <c r="A231" s="10">
        <v>21</v>
      </c>
      <c r="B231" s="15">
        <v>2</v>
      </c>
      <c r="C231" s="96">
        <v>21</v>
      </c>
      <c r="D231" s="893"/>
      <c r="E231" s="893"/>
      <c r="F231" s="893"/>
      <c r="G231" s="901" t="s">
        <v>106</v>
      </c>
      <c r="H231" s="902"/>
      <c r="I231" s="902"/>
      <c r="J231" s="903"/>
      <c r="K231" s="373">
        <v>0</v>
      </c>
      <c r="L231" s="394"/>
    </row>
    <row r="232" spans="1:12" s="3" customFormat="1" ht="18" customHeight="1" x14ac:dyDescent="0.15">
      <c r="A232" s="10">
        <v>21</v>
      </c>
      <c r="B232" s="15">
        <v>2</v>
      </c>
      <c r="C232" s="96">
        <v>22</v>
      </c>
      <c r="D232" s="893"/>
      <c r="E232" s="893"/>
      <c r="F232" s="894"/>
      <c r="G232" s="904" t="s">
        <v>660</v>
      </c>
      <c r="H232" s="899"/>
      <c r="I232" s="899"/>
      <c r="J232" s="900"/>
      <c r="K232" s="373">
        <v>0</v>
      </c>
      <c r="L232" s="394"/>
    </row>
    <row r="233" spans="1:12" s="3" customFormat="1" ht="18" customHeight="1" x14ac:dyDescent="0.15">
      <c r="A233" s="10">
        <v>21</v>
      </c>
      <c r="B233" s="15">
        <v>2</v>
      </c>
      <c r="C233" s="96">
        <v>23</v>
      </c>
      <c r="D233" s="893"/>
      <c r="E233" s="893"/>
      <c r="F233" s="892" t="s">
        <v>335</v>
      </c>
      <c r="G233" s="898" t="s">
        <v>655</v>
      </c>
      <c r="H233" s="899"/>
      <c r="I233" s="899"/>
      <c r="J233" s="900"/>
      <c r="K233" s="373">
        <v>0</v>
      </c>
      <c r="L233" s="394"/>
    </row>
    <row r="234" spans="1:12" s="3" customFormat="1" ht="18" customHeight="1" x14ac:dyDescent="0.15">
      <c r="A234" s="10">
        <v>21</v>
      </c>
      <c r="B234" s="15">
        <v>2</v>
      </c>
      <c r="C234" s="96">
        <v>24</v>
      </c>
      <c r="D234" s="893"/>
      <c r="E234" s="893"/>
      <c r="F234" s="893"/>
      <c r="G234" s="901" t="s">
        <v>106</v>
      </c>
      <c r="H234" s="902"/>
      <c r="I234" s="902"/>
      <c r="J234" s="903"/>
      <c r="K234" s="373">
        <v>0</v>
      </c>
      <c r="L234" s="394"/>
    </row>
    <row r="235" spans="1:12" s="3" customFormat="1" ht="18" customHeight="1" x14ac:dyDescent="0.15">
      <c r="A235" s="10">
        <v>21</v>
      </c>
      <c r="B235" s="15">
        <v>2</v>
      </c>
      <c r="C235" s="96">
        <v>25</v>
      </c>
      <c r="D235" s="893"/>
      <c r="E235" s="893"/>
      <c r="F235" s="894"/>
      <c r="G235" s="904" t="s">
        <v>660</v>
      </c>
      <c r="H235" s="899"/>
      <c r="I235" s="899"/>
      <c r="J235" s="900"/>
      <c r="K235" s="373">
        <v>0</v>
      </c>
      <c r="L235" s="394"/>
    </row>
    <row r="236" spans="1:12" s="3" customFormat="1" ht="18" customHeight="1" x14ac:dyDescent="0.15">
      <c r="A236" s="10">
        <v>21</v>
      </c>
      <c r="B236" s="15">
        <v>2</v>
      </c>
      <c r="C236" s="96">
        <v>26</v>
      </c>
      <c r="D236" s="893"/>
      <c r="E236" s="893"/>
      <c r="F236" s="892" t="s">
        <v>547</v>
      </c>
      <c r="G236" s="898" t="s">
        <v>655</v>
      </c>
      <c r="H236" s="899"/>
      <c r="I236" s="899"/>
      <c r="J236" s="900"/>
      <c r="K236" s="373">
        <v>0</v>
      </c>
      <c r="L236" s="394"/>
    </row>
    <row r="237" spans="1:12" s="3" customFormat="1" ht="18" customHeight="1" x14ac:dyDescent="0.15">
      <c r="A237" s="10">
        <v>21</v>
      </c>
      <c r="B237" s="15">
        <v>2</v>
      </c>
      <c r="C237" s="96">
        <v>27</v>
      </c>
      <c r="D237" s="893"/>
      <c r="E237" s="893"/>
      <c r="F237" s="893"/>
      <c r="G237" s="901" t="s">
        <v>106</v>
      </c>
      <c r="H237" s="902"/>
      <c r="I237" s="902"/>
      <c r="J237" s="903"/>
      <c r="K237" s="373">
        <v>0</v>
      </c>
      <c r="L237" s="394"/>
    </row>
    <row r="238" spans="1:12" s="3" customFormat="1" ht="18" customHeight="1" x14ac:dyDescent="0.15">
      <c r="A238" s="10">
        <v>21</v>
      </c>
      <c r="B238" s="15">
        <v>2</v>
      </c>
      <c r="C238" s="96">
        <v>28</v>
      </c>
      <c r="D238" s="893"/>
      <c r="E238" s="894"/>
      <c r="F238" s="894"/>
      <c r="G238" s="904" t="s">
        <v>660</v>
      </c>
      <c r="H238" s="899"/>
      <c r="I238" s="899"/>
      <c r="J238" s="900"/>
      <c r="K238" s="373">
        <v>0</v>
      </c>
      <c r="L238" s="394"/>
    </row>
    <row r="239" spans="1:12" s="3" customFormat="1" ht="18" customHeight="1" x14ac:dyDescent="0.15">
      <c r="A239" s="10">
        <v>21</v>
      </c>
      <c r="B239" s="15">
        <v>2</v>
      </c>
      <c r="C239" s="96">
        <v>29</v>
      </c>
      <c r="D239" s="893"/>
      <c r="E239" s="892" t="s">
        <v>663</v>
      </c>
      <c r="F239" s="895" t="s">
        <v>661</v>
      </c>
      <c r="G239" s="898" t="s">
        <v>655</v>
      </c>
      <c r="H239" s="899"/>
      <c r="I239" s="899"/>
      <c r="J239" s="900"/>
      <c r="K239" s="373">
        <v>0</v>
      </c>
      <c r="L239" s="394"/>
    </row>
    <row r="240" spans="1:12" s="3" customFormat="1" ht="18" customHeight="1" x14ac:dyDescent="0.15">
      <c r="A240" s="10">
        <v>21</v>
      </c>
      <c r="B240" s="15">
        <v>2</v>
      </c>
      <c r="C240" s="96">
        <v>30</v>
      </c>
      <c r="D240" s="893"/>
      <c r="E240" s="893"/>
      <c r="F240" s="896"/>
      <c r="G240" s="901" t="s">
        <v>106</v>
      </c>
      <c r="H240" s="902"/>
      <c r="I240" s="902"/>
      <c r="J240" s="903"/>
      <c r="K240" s="373">
        <v>0</v>
      </c>
      <c r="L240" s="394"/>
    </row>
    <row r="241" spans="1:12" s="3" customFormat="1" ht="18" customHeight="1" x14ac:dyDescent="0.15">
      <c r="A241" s="10">
        <v>21</v>
      </c>
      <c r="B241" s="15">
        <v>2</v>
      </c>
      <c r="C241" s="96">
        <v>31</v>
      </c>
      <c r="D241" s="893"/>
      <c r="E241" s="893"/>
      <c r="F241" s="897"/>
      <c r="G241" s="904" t="s">
        <v>660</v>
      </c>
      <c r="H241" s="899"/>
      <c r="I241" s="899"/>
      <c r="J241" s="900"/>
      <c r="K241" s="373">
        <v>0</v>
      </c>
      <c r="L241" s="394"/>
    </row>
    <row r="242" spans="1:12" s="3" customFormat="1" ht="18" customHeight="1" x14ac:dyDescent="0.15">
      <c r="A242" s="10">
        <v>21</v>
      </c>
      <c r="B242" s="15">
        <v>2</v>
      </c>
      <c r="C242" s="96">
        <v>32</v>
      </c>
      <c r="D242" s="893"/>
      <c r="E242" s="893"/>
      <c r="F242" s="895" t="s">
        <v>480</v>
      </c>
      <c r="G242" s="898" t="s">
        <v>655</v>
      </c>
      <c r="H242" s="899"/>
      <c r="I242" s="899"/>
      <c r="J242" s="900"/>
      <c r="K242" s="373">
        <v>0</v>
      </c>
      <c r="L242" s="394"/>
    </row>
    <row r="243" spans="1:12" s="3" customFormat="1" ht="18" customHeight="1" x14ac:dyDescent="0.15">
      <c r="A243" s="10">
        <v>21</v>
      </c>
      <c r="B243" s="15">
        <v>2</v>
      </c>
      <c r="C243" s="96">
        <v>33</v>
      </c>
      <c r="D243" s="893"/>
      <c r="E243" s="893"/>
      <c r="F243" s="896"/>
      <c r="G243" s="901" t="s">
        <v>106</v>
      </c>
      <c r="H243" s="902"/>
      <c r="I243" s="902"/>
      <c r="J243" s="903"/>
      <c r="K243" s="373">
        <v>0</v>
      </c>
      <c r="L243" s="394"/>
    </row>
    <row r="244" spans="1:12" s="3" customFormat="1" ht="18" customHeight="1" x14ac:dyDescent="0.15">
      <c r="A244" s="10">
        <v>21</v>
      </c>
      <c r="B244" s="15">
        <v>2</v>
      </c>
      <c r="C244" s="96">
        <v>34</v>
      </c>
      <c r="D244" s="893"/>
      <c r="E244" s="893"/>
      <c r="F244" s="897"/>
      <c r="G244" s="904" t="s">
        <v>660</v>
      </c>
      <c r="H244" s="899"/>
      <c r="I244" s="899"/>
      <c r="J244" s="900"/>
      <c r="K244" s="373">
        <v>0</v>
      </c>
      <c r="L244" s="394"/>
    </row>
    <row r="245" spans="1:12" s="3" customFormat="1" ht="18" customHeight="1" x14ac:dyDescent="0.15">
      <c r="A245" s="10">
        <v>21</v>
      </c>
      <c r="B245" s="15">
        <v>2</v>
      </c>
      <c r="C245" s="96">
        <v>35</v>
      </c>
      <c r="D245" s="893"/>
      <c r="E245" s="893"/>
      <c r="F245" s="895" t="s">
        <v>662</v>
      </c>
      <c r="G245" s="898" t="s">
        <v>655</v>
      </c>
      <c r="H245" s="899"/>
      <c r="I245" s="899"/>
      <c r="J245" s="900"/>
      <c r="K245" s="373">
        <v>0</v>
      </c>
      <c r="L245" s="394"/>
    </row>
    <row r="246" spans="1:12" s="3" customFormat="1" ht="18" customHeight="1" x14ac:dyDescent="0.15">
      <c r="A246" s="10">
        <v>21</v>
      </c>
      <c r="B246" s="15">
        <v>2</v>
      </c>
      <c r="C246" s="96">
        <v>36</v>
      </c>
      <c r="D246" s="893"/>
      <c r="E246" s="893"/>
      <c r="F246" s="896"/>
      <c r="G246" s="901" t="s">
        <v>106</v>
      </c>
      <c r="H246" s="902"/>
      <c r="I246" s="902"/>
      <c r="J246" s="903"/>
      <c r="K246" s="373">
        <v>0</v>
      </c>
      <c r="L246" s="394"/>
    </row>
    <row r="247" spans="1:12" s="3" customFormat="1" ht="18" customHeight="1" x14ac:dyDescent="0.15">
      <c r="A247" s="10">
        <v>21</v>
      </c>
      <c r="B247" s="15">
        <v>2</v>
      </c>
      <c r="C247" s="96">
        <v>37</v>
      </c>
      <c r="D247" s="893"/>
      <c r="E247" s="893"/>
      <c r="F247" s="897"/>
      <c r="G247" s="904" t="s">
        <v>660</v>
      </c>
      <c r="H247" s="899"/>
      <c r="I247" s="899"/>
      <c r="J247" s="900"/>
      <c r="K247" s="373">
        <v>0</v>
      </c>
      <c r="L247" s="394"/>
    </row>
    <row r="248" spans="1:12" s="3" customFormat="1" ht="18" customHeight="1" x14ac:dyDescent="0.15">
      <c r="A248" s="10">
        <v>21</v>
      </c>
      <c r="B248" s="15">
        <v>2</v>
      </c>
      <c r="C248" s="96">
        <v>38</v>
      </c>
      <c r="D248" s="893"/>
      <c r="E248" s="893"/>
      <c r="F248" s="892" t="s">
        <v>125</v>
      </c>
      <c r="G248" s="898" t="s">
        <v>655</v>
      </c>
      <c r="H248" s="899"/>
      <c r="I248" s="899"/>
      <c r="J248" s="900"/>
      <c r="K248" s="373">
        <v>0</v>
      </c>
      <c r="L248" s="394"/>
    </row>
    <row r="249" spans="1:12" s="3" customFormat="1" ht="18" customHeight="1" x14ac:dyDescent="0.15">
      <c r="A249" s="10">
        <v>21</v>
      </c>
      <c r="B249" s="15">
        <v>2</v>
      </c>
      <c r="C249" s="96">
        <v>39</v>
      </c>
      <c r="D249" s="893"/>
      <c r="E249" s="893"/>
      <c r="F249" s="893"/>
      <c r="G249" s="901" t="s">
        <v>106</v>
      </c>
      <c r="H249" s="902"/>
      <c r="I249" s="902"/>
      <c r="J249" s="903"/>
      <c r="K249" s="373">
        <v>0</v>
      </c>
      <c r="L249" s="394"/>
    </row>
    <row r="250" spans="1:12" s="3" customFormat="1" ht="18" customHeight="1" x14ac:dyDescent="0.15">
      <c r="A250" s="10">
        <v>21</v>
      </c>
      <c r="B250" s="15">
        <v>2</v>
      </c>
      <c r="C250" s="96">
        <v>40</v>
      </c>
      <c r="D250" s="893"/>
      <c r="E250" s="894"/>
      <c r="F250" s="894"/>
      <c r="G250" s="904" t="s">
        <v>660</v>
      </c>
      <c r="H250" s="899"/>
      <c r="I250" s="899"/>
      <c r="J250" s="900"/>
      <c r="K250" s="373">
        <v>0</v>
      </c>
      <c r="L250" s="394"/>
    </row>
    <row r="251" spans="1:12" s="3" customFormat="1" ht="18" customHeight="1" x14ac:dyDescent="0.15">
      <c r="A251" s="10">
        <v>21</v>
      </c>
      <c r="B251" s="15">
        <v>2</v>
      </c>
      <c r="C251" s="96">
        <v>41</v>
      </c>
      <c r="D251" s="894"/>
      <c r="E251" s="278" t="s">
        <v>658</v>
      </c>
      <c r="F251" s="898" t="s">
        <v>656</v>
      </c>
      <c r="G251" s="899"/>
      <c r="H251" s="899"/>
      <c r="I251" s="899"/>
      <c r="J251" s="900"/>
      <c r="K251" s="373">
        <v>0</v>
      </c>
      <c r="L251" s="394"/>
    </row>
    <row r="252" spans="1:12" s="3" customFormat="1" ht="18" customHeight="1" x14ac:dyDescent="0.15">
      <c r="A252" s="10">
        <v>21</v>
      </c>
      <c r="B252" s="15">
        <v>2</v>
      </c>
      <c r="C252" s="96">
        <v>42</v>
      </c>
      <c r="D252" s="1055" t="s">
        <v>664</v>
      </c>
      <c r="E252" s="1056"/>
      <c r="F252" s="904" t="s">
        <v>655</v>
      </c>
      <c r="G252" s="899"/>
      <c r="H252" s="899"/>
      <c r="I252" s="899"/>
      <c r="J252" s="900"/>
      <c r="K252" s="374">
        <v>0</v>
      </c>
      <c r="L252" s="394"/>
    </row>
    <row r="253" spans="1:12" s="3" customFormat="1" ht="18" customHeight="1" x14ac:dyDescent="0.15">
      <c r="A253" s="10">
        <v>21</v>
      </c>
      <c r="B253" s="15">
        <v>2</v>
      </c>
      <c r="C253" s="96">
        <v>43</v>
      </c>
      <c r="D253" s="1057"/>
      <c r="E253" s="1058"/>
      <c r="F253" s="904" t="s">
        <v>106</v>
      </c>
      <c r="G253" s="899"/>
      <c r="H253" s="899"/>
      <c r="I253" s="899"/>
      <c r="J253" s="900"/>
      <c r="K253" s="373">
        <v>0</v>
      </c>
      <c r="L253" s="394"/>
    </row>
    <row r="254" spans="1:12" s="3" customFormat="1" ht="18" customHeight="1" x14ac:dyDescent="0.15">
      <c r="A254" s="10">
        <v>21</v>
      </c>
      <c r="B254" s="15">
        <v>2</v>
      </c>
      <c r="C254" s="96">
        <v>44</v>
      </c>
      <c r="D254" s="1059"/>
      <c r="E254" s="1060"/>
      <c r="F254" s="904" t="s">
        <v>656</v>
      </c>
      <c r="G254" s="899"/>
      <c r="H254" s="899"/>
      <c r="I254" s="899"/>
      <c r="J254" s="900"/>
      <c r="K254" s="374">
        <v>0</v>
      </c>
      <c r="L254" s="394"/>
    </row>
    <row r="255" spans="1:12" s="3" customFormat="1" ht="18" customHeight="1" x14ac:dyDescent="0.15">
      <c r="A255" s="10">
        <v>21</v>
      </c>
      <c r="B255" s="15">
        <v>2</v>
      </c>
      <c r="C255" s="96">
        <v>45</v>
      </c>
      <c r="D255" s="1055" t="s">
        <v>665</v>
      </c>
      <c r="E255" s="1061"/>
      <c r="F255" s="904" t="s">
        <v>655</v>
      </c>
      <c r="G255" s="1052"/>
      <c r="H255" s="1052"/>
      <c r="I255" s="1052"/>
      <c r="J255" s="1053"/>
      <c r="K255" s="373">
        <v>0</v>
      </c>
      <c r="L255" s="394"/>
    </row>
    <row r="256" spans="1:12" s="3" customFormat="1" ht="18" customHeight="1" x14ac:dyDescent="0.15">
      <c r="A256" s="10">
        <v>21</v>
      </c>
      <c r="B256" s="15">
        <v>2</v>
      </c>
      <c r="C256" s="96">
        <v>46</v>
      </c>
      <c r="D256" s="1062"/>
      <c r="E256" s="1063"/>
      <c r="F256" s="904" t="s">
        <v>106</v>
      </c>
      <c r="G256" s="1052"/>
      <c r="H256" s="1052"/>
      <c r="I256" s="1052"/>
      <c r="J256" s="1053"/>
      <c r="K256" s="373">
        <v>0</v>
      </c>
      <c r="L256" s="394"/>
    </row>
    <row r="257" spans="1:12" s="3" customFormat="1" ht="18" customHeight="1" thickBot="1" x14ac:dyDescent="0.2">
      <c r="A257" s="10">
        <v>21</v>
      </c>
      <c r="B257" s="15">
        <v>2</v>
      </c>
      <c r="C257" s="96">
        <v>47</v>
      </c>
      <c r="D257" s="1064"/>
      <c r="E257" s="1065"/>
      <c r="F257" s="904" t="s">
        <v>656</v>
      </c>
      <c r="G257" s="1052"/>
      <c r="H257" s="1052"/>
      <c r="I257" s="1052"/>
      <c r="J257" s="1053"/>
      <c r="K257" s="374">
        <v>0</v>
      </c>
      <c r="L257" s="394"/>
    </row>
    <row r="258" spans="1:12" s="167" customFormat="1" ht="11.1" customHeight="1" x14ac:dyDescent="0.15">
      <c r="A258" s="172">
        <v>22</v>
      </c>
      <c r="B258" s="180">
        <v>1</v>
      </c>
      <c r="C258" s="167">
        <v>1</v>
      </c>
      <c r="D258" s="231" t="s">
        <v>1</v>
      </c>
      <c r="E258" s="1054" t="s">
        <v>331</v>
      </c>
      <c r="F258" s="1054"/>
      <c r="G258" s="1054"/>
      <c r="H258" s="1054"/>
      <c r="I258" s="337"/>
      <c r="J258" s="337"/>
      <c r="K258" s="377">
        <v>385526</v>
      </c>
      <c r="L258" s="403"/>
    </row>
    <row r="259" spans="1:12" s="3" customFormat="1" ht="11.1" customHeight="1" x14ac:dyDescent="0.15">
      <c r="A259" s="174">
        <v>22</v>
      </c>
      <c r="B259" s="2">
        <v>1</v>
      </c>
      <c r="C259" s="197">
        <v>2</v>
      </c>
      <c r="D259" s="232"/>
      <c r="E259" s="232" t="s">
        <v>28</v>
      </c>
      <c r="F259" s="872" t="s">
        <v>296</v>
      </c>
      <c r="G259" s="872"/>
      <c r="H259" s="872"/>
      <c r="I259" s="253"/>
      <c r="J259" s="253"/>
      <c r="K259" s="373">
        <v>385526</v>
      </c>
      <c r="L259" s="394"/>
    </row>
    <row r="260" spans="1:12" s="3" customFormat="1" ht="11.1" customHeight="1" x14ac:dyDescent="0.15">
      <c r="A260" s="174">
        <v>22</v>
      </c>
      <c r="B260" s="2">
        <v>1</v>
      </c>
      <c r="C260" s="197">
        <v>3</v>
      </c>
      <c r="D260" s="232"/>
      <c r="E260" s="232"/>
      <c r="F260" s="232" t="s">
        <v>132</v>
      </c>
      <c r="G260" s="872" t="s">
        <v>333</v>
      </c>
      <c r="H260" s="872"/>
      <c r="I260" s="253"/>
      <c r="J260" s="253"/>
      <c r="K260" s="373">
        <v>0</v>
      </c>
      <c r="L260" s="394"/>
    </row>
    <row r="261" spans="1:12" s="3" customFormat="1" ht="11.1" customHeight="1" x14ac:dyDescent="0.15">
      <c r="A261" s="174">
        <v>22</v>
      </c>
      <c r="B261" s="2">
        <v>1</v>
      </c>
      <c r="C261" s="197">
        <v>4</v>
      </c>
      <c r="D261" s="232"/>
      <c r="E261" s="267"/>
      <c r="F261" s="232" t="s">
        <v>133</v>
      </c>
      <c r="G261" s="872" t="s">
        <v>4</v>
      </c>
      <c r="H261" s="872"/>
      <c r="I261" s="253"/>
      <c r="J261" s="253"/>
      <c r="K261" s="373">
        <v>1135721</v>
      </c>
      <c r="L261" s="394"/>
    </row>
    <row r="262" spans="1:12" s="3" customFormat="1" ht="11.1" customHeight="1" x14ac:dyDescent="0.15">
      <c r="A262" s="174">
        <v>22</v>
      </c>
      <c r="B262" s="2">
        <v>1</v>
      </c>
      <c r="C262" s="197">
        <v>5</v>
      </c>
      <c r="D262" s="232"/>
      <c r="E262" s="267"/>
      <c r="F262" s="232"/>
      <c r="G262" s="872" t="s">
        <v>517</v>
      </c>
      <c r="H262" s="872"/>
      <c r="I262" s="253"/>
      <c r="J262" s="253"/>
      <c r="K262" s="373">
        <v>0</v>
      </c>
      <c r="L262" s="394"/>
    </row>
    <row r="263" spans="1:12" s="3" customFormat="1" ht="11.1" customHeight="1" x14ac:dyDescent="0.15">
      <c r="A263" s="174">
        <v>22</v>
      </c>
      <c r="B263" s="2">
        <v>1</v>
      </c>
      <c r="C263" s="197">
        <v>6</v>
      </c>
      <c r="D263" s="232"/>
      <c r="E263" s="267"/>
      <c r="F263" s="232" t="s">
        <v>137</v>
      </c>
      <c r="G263" s="872" t="s">
        <v>526</v>
      </c>
      <c r="H263" s="872"/>
      <c r="I263" s="253"/>
      <c r="J263" s="253"/>
      <c r="K263" s="373">
        <v>756645</v>
      </c>
      <c r="L263" s="394"/>
    </row>
    <row r="264" spans="1:12" s="3" customFormat="1" ht="11.1" customHeight="1" x14ac:dyDescent="0.15">
      <c r="A264" s="174">
        <v>22</v>
      </c>
      <c r="B264" s="2">
        <v>1</v>
      </c>
      <c r="C264" s="197">
        <v>7</v>
      </c>
      <c r="D264" s="232"/>
      <c r="E264" s="267"/>
      <c r="F264" s="232"/>
      <c r="G264" s="267" t="s">
        <v>15</v>
      </c>
      <c r="H264" s="267"/>
      <c r="I264" s="253"/>
      <c r="J264" s="253"/>
      <c r="K264" s="373">
        <v>0</v>
      </c>
      <c r="L264" s="394"/>
    </row>
    <row r="265" spans="1:12" s="3" customFormat="1" ht="11.1" customHeight="1" x14ac:dyDescent="0.15">
      <c r="A265" s="174">
        <v>22</v>
      </c>
      <c r="B265" s="2">
        <v>1</v>
      </c>
      <c r="C265" s="169">
        <v>8</v>
      </c>
      <c r="D265" s="214"/>
      <c r="E265" s="267"/>
      <c r="F265" s="232" t="s">
        <v>141</v>
      </c>
      <c r="G265" s="872" t="s">
        <v>298</v>
      </c>
      <c r="H265" s="872"/>
      <c r="I265" s="253"/>
      <c r="J265" s="253"/>
      <c r="K265" s="373">
        <v>6450</v>
      </c>
      <c r="L265" s="394"/>
    </row>
    <row r="266" spans="1:12" s="3" customFormat="1" ht="11.1" customHeight="1" x14ac:dyDescent="0.15">
      <c r="A266" s="174">
        <v>22</v>
      </c>
      <c r="B266" s="2">
        <v>1</v>
      </c>
      <c r="C266" s="3">
        <v>9</v>
      </c>
      <c r="D266" s="214"/>
      <c r="E266" s="232" t="s">
        <v>29</v>
      </c>
      <c r="F266" s="872" t="s">
        <v>176</v>
      </c>
      <c r="G266" s="1025"/>
      <c r="H266" s="1025"/>
      <c r="I266" s="253"/>
      <c r="J266" s="253"/>
      <c r="K266" s="373">
        <v>0</v>
      </c>
      <c r="L266" s="394"/>
    </row>
    <row r="267" spans="1:12" s="3" customFormat="1" ht="11.1" customHeight="1" x14ac:dyDescent="0.15">
      <c r="A267" s="174">
        <v>22</v>
      </c>
      <c r="B267" s="2">
        <v>1</v>
      </c>
      <c r="C267" s="3">
        <v>10</v>
      </c>
      <c r="D267" s="214"/>
      <c r="E267" s="232" t="s">
        <v>169</v>
      </c>
      <c r="F267" s="872" t="s">
        <v>198</v>
      </c>
      <c r="G267" s="1025"/>
      <c r="H267" s="1025"/>
      <c r="I267" s="253"/>
      <c r="J267" s="253"/>
      <c r="K267" s="373">
        <v>0</v>
      </c>
      <c r="L267" s="394"/>
    </row>
    <row r="268" spans="1:12" s="3" customFormat="1" ht="11.1" customHeight="1" x14ac:dyDescent="0.15">
      <c r="A268" s="174">
        <v>22</v>
      </c>
      <c r="B268" s="2">
        <v>1</v>
      </c>
      <c r="C268" s="3">
        <v>11</v>
      </c>
      <c r="D268" s="215"/>
      <c r="E268" s="279"/>
      <c r="F268" s="262"/>
      <c r="G268" s="325"/>
      <c r="H268" s="325"/>
      <c r="I268" s="325"/>
      <c r="J268" s="325"/>
      <c r="K268" s="373">
        <v>0</v>
      </c>
      <c r="L268" s="394"/>
    </row>
    <row r="269" spans="1:12" s="3" customFormat="1" ht="11.1" customHeight="1" x14ac:dyDescent="0.15">
      <c r="A269" s="174">
        <v>22</v>
      </c>
      <c r="B269" s="2">
        <v>1</v>
      </c>
      <c r="C269" s="3">
        <v>12</v>
      </c>
      <c r="D269" s="215"/>
      <c r="E269" s="279"/>
      <c r="F269" s="262"/>
      <c r="G269" s="325"/>
      <c r="H269" s="325"/>
      <c r="I269" s="325"/>
      <c r="J269" s="325"/>
      <c r="K269" s="373">
        <v>0</v>
      </c>
      <c r="L269" s="394"/>
    </row>
    <row r="270" spans="1:12" s="3" customFormat="1" ht="11.1" customHeight="1" x14ac:dyDescent="0.15">
      <c r="A270" s="174">
        <v>22</v>
      </c>
      <c r="B270" s="2">
        <v>1</v>
      </c>
      <c r="C270" s="3">
        <v>13</v>
      </c>
      <c r="D270" s="215"/>
      <c r="E270" s="279"/>
      <c r="F270" s="262"/>
      <c r="G270" s="325"/>
      <c r="H270" s="325"/>
      <c r="I270" s="325"/>
      <c r="J270" s="325"/>
      <c r="K270" s="373">
        <v>0</v>
      </c>
      <c r="L270" s="394"/>
    </row>
    <row r="271" spans="1:12" s="3" customFormat="1" ht="11.1" customHeight="1" x14ac:dyDescent="0.15">
      <c r="A271" s="174">
        <v>22</v>
      </c>
      <c r="B271" s="2">
        <v>1</v>
      </c>
      <c r="C271" s="3">
        <v>14</v>
      </c>
      <c r="D271" s="214" t="s">
        <v>17</v>
      </c>
      <c r="E271" s="872" t="s">
        <v>235</v>
      </c>
      <c r="F271" s="1025"/>
      <c r="G271" s="1025"/>
      <c r="H271" s="1025"/>
      <c r="I271" s="253"/>
      <c r="J271" s="253"/>
      <c r="K271" s="373">
        <v>96112</v>
      </c>
      <c r="L271" s="394"/>
    </row>
    <row r="272" spans="1:12" s="3" customFormat="1" ht="11.1" customHeight="1" x14ac:dyDescent="0.15">
      <c r="A272" s="174">
        <v>22</v>
      </c>
      <c r="B272" s="2">
        <v>1</v>
      </c>
      <c r="C272" s="3">
        <v>15</v>
      </c>
      <c r="D272" s="233"/>
      <c r="E272" s="214" t="s">
        <v>28</v>
      </c>
      <c r="F272" s="872" t="s">
        <v>0</v>
      </c>
      <c r="G272" s="872"/>
      <c r="H272" s="872"/>
      <c r="I272" s="253"/>
      <c r="J272" s="253"/>
      <c r="K272" s="373">
        <v>87336</v>
      </c>
      <c r="L272" s="394"/>
    </row>
    <row r="273" spans="1:12" s="3" customFormat="1" ht="11.1" customHeight="1" x14ac:dyDescent="0.15">
      <c r="A273" s="174">
        <v>22</v>
      </c>
      <c r="B273" s="2">
        <v>1</v>
      </c>
      <c r="C273" s="3">
        <v>16</v>
      </c>
      <c r="D273" s="234" t="s">
        <v>5</v>
      </c>
      <c r="E273" s="214" t="s">
        <v>29</v>
      </c>
      <c r="F273" s="872" t="s">
        <v>488</v>
      </c>
      <c r="G273" s="1025"/>
      <c r="H273" s="1025"/>
      <c r="I273" s="253"/>
      <c r="J273" s="253"/>
      <c r="K273" s="373">
        <v>8776</v>
      </c>
      <c r="L273" s="394"/>
    </row>
    <row r="274" spans="1:12" s="3" customFormat="1" ht="11.1" customHeight="1" x14ac:dyDescent="0.15">
      <c r="A274" s="174">
        <v>22</v>
      </c>
      <c r="B274" s="2">
        <v>1</v>
      </c>
      <c r="C274" s="3">
        <v>17</v>
      </c>
      <c r="D274" s="234"/>
      <c r="E274" s="214" t="s">
        <v>169</v>
      </c>
      <c r="F274" s="872" t="s">
        <v>572</v>
      </c>
      <c r="G274" s="873"/>
      <c r="H274" s="873"/>
      <c r="I274" s="253"/>
      <c r="J274" s="253"/>
      <c r="K274" s="373">
        <v>0</v>
      </c>
      <c r="L274" s="394"/>
    </row>
    <row r="275" spans="1:12" s="3" customFormat="1" ht="11.1" customHeight="1" x14ac:dyDescent="0.15">
      <c r="A275" s="174">
        <v>22</v>
      </c>
      <c r="B275" s="2">
        <v>1</v>
      </c>
      <c r="C275" s="3">
        <v>18</v>
      </c>
      <c r="D275" s="234" t="s">
        <v>250</v>
      </c>
      <c r="E275" s="214" t="s">
        <v>381</v>
      </c>
      <c r="F275" s="872" t="s">
        <v>281</v>
      </c>
      <c r="G275" s="872"/>
      <c r="H275" s="872"/>
      <c r="I275" s="253"/>
      <c r="J275" s="253"/>
      <c r="K275" s="373">
        <v>0</v>
      </c>
      <c r="L275" s="394"/>
    </row>
    <row r="276" spans="1:12" s="3" customFormat="1" ht="11.1" customHeight="1" x14ac:dyDescent="0.15">
      <c r="A276" s="174">
        <v>22</v>
      </c>
      <c r="B276" s="2">
        <v>1</v>
      </c>
      <c r="C276" s="3">
        <v>19</v>
      </c>
      <c r="D276" s="235"/>
      <c r="E276" s="214" t="s">
        <v>164</v>
      </c>
      <c r="F276" s="872" t="s">
        <v>300</v>
      </c>
      <c r="G276" s="872"/>
      <c r="H276" s="872"/>
      <c r="I276" s="253"/>
      <c r="J276" s="253"/>
      <c r="K276" s="373">
        <v>0</v>
      </c>
      <c r="L276" s="394"/>
    </row>
    <row r="277" spans="1:12" s="3" customFormat="1" ht="11.1" customHeight="1" x14ac:dyDescent="0.15">
      <c r="A277" s="174">
        <v>22</v>
      </c>
      <c r="B277" s="2">
        <v>1</v>
      </c>
      <c r="C277" s="3">
        <v>20</v>
      </c>
      <c r="D277" s="214" t="s">
        <v>2</v>
      </c>
      <c r="E277" s="872" t="s">
        <v>573</v>
      </c>
      <c r="F277" s="872"/>
      <c r="G277" s="872"/>
      <c r="H277" s="872"/>
      <c r="I277" s="253"/>
      <c r="J277" s="253"/>
      <c r="K277" s="373">
        <v>0</v>
      </c>
      <c r="L277" s="394"/>
    </row>
    <row r="278" spans="1:12" s="3" customFormat="1" ht="11.1" customHeight="1" x14ac:dyDescent="0.15">
      <c r="A278" s="174">
        <v>22</v>
      </c>
      <c r="B278" s="2">
        <v>1</v>
      </c>
      <c r="C278" s="3">
        <v>21</v>
      </c>
      <c r="D278" s="214" t="s">
        <v>8</v>
      </c>
      <c r="E278" s="872" t="s">
        <v>264</v>
      </c>
      <c r="F278" s="872"/>
      <c r="G278" s="872"/>
      <c r="H278" s="872"/>
      <c r="I278" s="253"/>
      <c r="J278" s="253"/>
      <c r="K278" s="373">
        <v>481638</v>
      </c>
      <c r="L278" s="394"/>
    </row>
    <row r="279" spans="1:12" s="3" customFormat="1" ht="11.1" customHeight="1" x14ac:dyDescent="0.15">
      <c r="A279" s="174">
        <v>22</v>
      </c>
      <c r="B279" s="2">
        <v>1</v>
      </c>
      <c r="C279" s="3">
        <v>22</v>
      </c>
      <c r="D279" s="225" t="s">
        <v>10</v>
      </c>
      <c r="E279" s="872" t="s">
        <v>297</v>
      </c>
      <c r="F279" s="872"/>
      <c r="G279" s="872"/>
      <c r="H279" s="872"/>
      <c r="I279" s="1048"/>
      <c r="J279" s="253"/>
      <c r="K279" s="373">
        <v>92151</v>
      </c>
      <c r="L279" s="394"/>
    </row>
    <row r="280" spans="1:12" s="3" customFormat="1" ht="11.1" customHeight="1" x14ac:dyDescent="0.15">
      <c r="A280" s="174">
        <v>22</v>
      </c>
      <c r="B280" s="2">
        <v>1</v>
      </c>
      <c r="C280" s="3">
        <v>23</v>
      </c>
      <c r="D280" s="234"/>
      <c r="E280" s="214" t="s">
        <v>28</v>
      </c>
      <c r="F280" s="1050" t="s">
        <v>249</v>
      </c>
      <c r="G280" s="1050"/>
      <c r="H280" s="1050"/>
      <c r="I280" s="1051"/>
      <c r="J280" s="253"/>
      <c r="K280" s="373">
        <v>92151</v>
      </c>
      <c r="L280" s="394"/>
    </row>
    <row r="281" spans="1:12" s="3" customFormat="1" ht="11.1" customHeight="1" x14ac:dyDescent="0.15">
      <c r="A281" s="174">
        <v>22</v>
      </c>
      <c r="B281" s="2">
        <v>1</v>
      </c>
      <c r="C281" s="3">
        <v>24</v>
      </c>
      <c r="D281" s="234"/>
      <c r="E281" s="214" t="s">
        <v>29</v>
      </c>
      <c r="F281" s="872" t="s">
        <v>75</v>
      </c>
      <c r="G281" s="872"/>
      <c r="H281" s="872"/>
      <c r="I281" s="1048"/>
      <c r="J281" s="253"/>
      <c r="K281" s="373">
        <v>0</v>
      </c>
      <c r="L281" s="394"/>
    </row>
    <row r="282" spans="1:12" s="3" customFormat="1" ht="11.1" customHeight="1" x14ac:dyDescent="0.15">
      <c r="A282" s="174">
        <v>22</v>
      </c>
      <c r="B282" s="2">
        <v>1</v>
      </c>
      <c r="C282" s="3">
        <v>25</v>
      </c>
      <c r="D282" s="234"/>
      <c r="E282" s="214" t="s">
        <v>169</v>
      </c>
      <c r="F282" s="872" t="s">
        <v>561</v>
      </c>
      <c r="G282" s="872"/>
      <c r="H282" s="872"/>
      <c r="I282" s="1048"/>
      <c r="J282" s="253"/>
      <c r="K282" s="373">
        <v>0</v>
      </c>
      <c r="L282" s="394"/>
    </row>
    <row r="283" spans="1:12" s="3" customFormat="1" ht="11.1" customHeight="1" x14ac:dyDescent="0.15">
      <c r="A283" s="174">
        <v>22</v>
      </c>
      <c r="B283" s="2">
        <v>1</v>
      </c>
      <c r="C283" s="3">
        <v>26</v>
      </c>
      <c r="D283" s="234"/>
      <c r="E283" s="214" t="s">
        <v>381</v>
      </c>
      <c r="F283" s="1050" t="s">
        <v>123</v>
      </c>
      <c r="G283" s="1050"/>
      <c r="H283" s="1050"/>
      <c r="I283" s="1051"/>
      <c r="J283" s="253"/>
      <c r="K283" s="373">
        <v>0</v>
      </c>
      <c r="L283" s="394"/>
    </row>
    <row r="284" spans="1:12" s="3" customFormat="1" ht="11.1" customHeight="1" x14ac:dyDescent="0.15">
      <c r="A284" s="174">
        <v>22</v>
      </c>
      <c r="B284" s="2">
        <v>1</v>
      </c>
      <c r="C284" s="3">
        <v>27</v>
      </c>
      <c r="D284" s="234"/>
      <c r="E284" s="214" t="s">
        <v>164</v>
      </c>
      <c r="F284" s="872" t="s">
        <v>187</v>
      </c>
      <c r="G284" s="872"/>
      <c r="H284" s="872"/>
      <c r="I284" s="1048"/>
      <c r="J284" s="253"/>
      <c r="K284" s="373">
        <v>0</v>
      </c>
      <c r="L284" s="394"/>
    </row>
    <row r="285" spans="1:12" s="3" customFormat="1" ht="11.1" customHeight="1" x14ac:dyDescent="0.15">
      <c r="A285" s="174">
        <v>22</v>
      </c>
      <c r="B285" s="2">
        <v>1</v>
      </c>
      <c r="C285" s="3">
        <v>28</v>
      </c>
      <c r="D285" s="234"/>
      <c r="E285" s="214" t="s">
        <v>428</v>
      </c>
      <c r="F285" s="872" t="s">
        <v>574</v>
      </c>
      <c r="G285" s="872"/>
      <c r="H285" s="872"/>
      <c r="I285" s="1048"/>
      <c r="J285" s="253"/>
      <c r="K285" s="373">
        <v>0</v>
      </c>
      <c r="L285" s="394"/>
    </row>
    <row r="286" spans="1:12" s="3" customFormat="1" ht="11.1" customHeight="1" x14ac:dyDescent="0.15">
      <c r="A286" s="174">
        <v>22</v>
      </c>
      <c r="B286" s="2">
        <v>1</v>
      </c>
      <c r="C286" s="3">
        <v>29</v>
      </c>
      <c r="D286" s="223"/>
      <c r="E286" s="214" t="s">
        <v>431</v>
      </c>
      <c r="F286" s="872" t="s">
        <v>127</v>
      </c>
      <c r="G286" s="872"/>
      <c r="H286" s="872"/>
      <c r="I286" s="1048"/>
      <c r="J286" s="253"/>
      <c r="K286" s="373">
        <v>0</v>
      </c>
      <c r="L286" s="394"/>
    </row>
    <row r="287" spans="1:12" s="3" customFormat="1" ht="11.1" customHeight="1" x14ac:dyDescent="0.15">
      <c r="A287" s="174">
        <v>22</v>
      </c>
      <c r="B287" s="2">
        <v>1</v>
      </c>
      <c r="C287" s="3">
        <v>30</v>
      </c>
      <c r="D287" s="223"/>
      <c r="E287" s="214" t="s">
        <v>112</v>
      </c>
      <c r="F287" s="872" t="s">
        <v>74</v>
      </c>
      <c r="G287" s="872"/>
      <c r="H287" s="872"/>
      <c r="I287" s="1048"/>
      <c r="J287" s="253"/>
      <c r="K287" s="373">
        <v>0</v>
      </c>
      <c r="L287" s="394"/>
    </row>
    <row r="288" spans="1:12" s="3" customFormat="1" ht="11.1" customHeight="1" x14ac:dyDescent="0.15">
      <c r="A288" s="174">
        <v>22</v>
      </c>
      <c r="B288" s="2">
        <v>1</v>
      </c>
      <c r="C288" s="3">
        <v>31</v>
      </c>
      <c r="D288" s="225" t="s">
        <v>22</v>
      </c>
      <c r="E288" s="872" t="s">
        <v>272</v>
      </c>
      <c r="F288" s="872"/>
      <c r="G288" s="872"/>
      <c r="H288" s="872"/>
      <c r="I288" s="1048"/>
      <c r="J288" s="253"/>
      <c r="K288" s="373">
        <v>24473</v>
      </c>
      <c r="L288" s="394"/>
    </row>
    <row r="289" spans="1:12" s="3" customFormat="1" ht="11.1" customHeight="1" x14ac:dyDescent="0.15">
      <c r="A289" s="174">
        <v>22</v>
      </c>
      <c r="B289" s="2">
        <v>1</v>
      </c>
      <c r="C289" s="3">
        <v>32</v>
      </c>
      <c r="D289" s="234"/>
      <c r="E289" s="214" t="s">
        <v>28</v>
      </c>
      <c r="F289" s="1050" t="s">
        <v>635</v>
      </c>
      <c r="G289" s="1050"/>
      <c r="H289" s="1050"/>
      <c r="I289" s="1051"/>
      <c r="J289" s="253"/>
      <c r="K289" s="373">
        <v>21807</v>
      </c>
      <c r="L289" s="394"/>
    </row>
    <row r="290" spans="1:12" s="3" customFormat="1" ht="11.1" customHeight="1" x14ac:dyDescent="0.15">
      <c r="A290" s="174">
        <v>22</v>
      </c>
      <c r="B290" s="2">
        <v>1</v>
      </c>
      <c r="C290" s="3">
        <v>33</v>
      </c>
      <c r="D290" s="223"/>
      <c r="E290" s="214" t="s">
        <v>29</v>
      </c>
      <c r="F290" s="872" t="s">
        <v>75</v>
      </c>
      <c r="G290" s="872"/>
      <c r="H290" s="872"/>
      <c r="I290" s="1048"/>
      <c r="J290" s="253"/>
      <c r="K290" s="373">
        <v>0</v>
      </c>
      <c r="L290" s="394"/>
    </row>
    <row r="291" spans="1:12" s="3" customFormat="1" ht="11.1" customHeight="1" x14ac:dyDescent="0.15">
      <c r="A291" s="174">
        <v>22</v>
      </c>
      <c r="B291" s="2">
        <v>1</v>
      </c>
      <c r="C291" s="3">
        <v>34</v>
      </c>
      <c r="D291" s="234"/>
      <c r="E291" s="232" t="s">
        <v>169</v>
      </c>
      <c r="F291" s="1050" t="s">
        <v>123</v>
      </c>
      <c r="G291" s="1050"/>
      <c r="H291" s="1050"/>
      <c r="I291" s="1051"/>
      <c r="J291" s="253"/>
      <c r="K291" s="373">
        <v>0</v>
      </c>
      <c r="L291" s="394"/>
    </row>
    <row r="292" spans="1:12" s="3" customFormat="1" ht="11.1" customHeight="1" x14ac:dyDescent="0.15">
      <c r="A292" s="174">
        <v>22</v>
      </c>
      <c r="B292" s="2">
        <v>1</v>
      </c>
      <c r="C292" s="3">
        <v>35</v>
      </c>
      <c r="D292" s="234"/>
      <c r="E292" s="232" t="s">
        <v>381</v>
      </c>
      <c r="F292" s="872" t="s">
        <v>187</v>
      </c>
      <c r="G292" s="872"/>
      <c r="H292" s="872"/>
      <c r="I292" s="1048"/>
      <c r="J292" s="253"/>
      <c r="K292" s="373">
        <v>0</v>
      </c>
      <c r="L292" s="394"/>
    </row>
    <row r="293" spans="1:12" s="3" customFormat="1" ht="11.1" customHeight="1" x14ac:dyDescent="0.15">
      <c r="A293" s="174">
        <v>22</v>
      </c>
      <c r="B293" s="2">
        <v>1</v>
      </c>
      <c r="C293" s="3">
        <v>36</v>
      </c>
      <c r="D293" s="234"/>
      <c r="E293" s="232" t="s">
        <v>164</v>
      </c>
      <c r="F293" s="872" t="s">
        <v>574</v>
      </c>
      <c r="G293" s="872"/>
      <c r="H293" s="872"/>
      <c r="I293" s="1048"/>
      <c r="J293" s="253"/>
      <c r="K293" s="373">
        <v>0</v>
      </c>
      <c r="L293" s="394"/>
    </row>
    <row r="294" spans="1:12" s="3" customFormat="1" ht="11.1" customHeight="1" x14ac:dyDescent="0.15">
      <c r="A294" s="174">
        <v>22</v>
      </c>
      <c r="B294" s="2">
        <v>1</v>
      </c>
      <c r="C294" s="3">
        <v>37</v>
      </c>
      <c r="D294" s="234"/>
      <c r="E294" s="232" t="s">
        <v>428</v>
      </c>
      <c r="F294" s="872" t="s">
        <v>127</v>
      </c>
      <c r="G294" s="872"/>
      <c r="H294" s="872"/>
      <c r="I294" s="1048"/>
      <c r="J294" s="253"/>
      <c r="K294" s="373">
        <v>0</v>
      </c>
      <c r="L294" s="394"/>
    </row>
    <row r="295" spans="1:12" s="3" customFormat="1" ht="11.1" customHeight="1" x14ac:dyDescent="0.15">
      <c r="A295" s="174">
        <v>22</v>
      </c>
      <c r="B295" s="2">
        <v>1</v>
      </c>
      <c r="C295" s="3">
        <v>38</v>
      </c>
      <c r="D295" s="234"/>
      <c r="E295" s="232" t="s">
        <v>431</v>
      </c>
      <c r="F295" s="872" t="s">
        <v>477</v>
      </c>
      <c r="G295" s="872"/>
      <c r="H295" s="872"/>
      <c r="I295" s="1048"/>
      <c r="J295" s="253"/>
      <c r="K295" s="373">
        <v>0</v>
      </c>
      <c r="L295" s="394"/>
    </row>
    <row r="296" spans="1:12" s="3" customFormat="1" ht="11.1" customHeight="1" x14ac:dyDescent="0.15">
      <c r="A296" s="174">
        <v>22</v>
      </c>
      <c r="B296" s="2">
        <v>1</v>
      </c>
      <c r="C296" s="3">
        <v>39</v>
      </c>
      <c r="D296" s="234"/>
      <c r="E296" s="232" t="s">
        <v>112</v>
      </c>
      <c r="F296" s="872" t="s">
        <v>260</v>
      </c>
      <c r="G296" s="872"/>
      <c r="H296" s="872"/>
      <c r="I296" s="1048"/>
      <c r="J296" s="253"/>
      <c r="K296" s="373">
        <v>2666</v>
      </c>
      <c r="L296" s="394"/>
    </row>
    <row r="297" spans="1:12" s="3" customFormat="1" ht="11.1" customHeight="1" x14ac:dyDescent="0.15">
      <c r="A297" s="174">
        <v>22</v>
      </c>
      <c r="B297" s="2">
        <v>1</v>
      </c>
      <c r="C297" s="3">
        <v>40</v>
      </c>
      <c r="D297" s="234"/>
      <c r="E297" s="232" t="s">
        <v>361</v>
      </c>
      <c r="F297" s="872" t="s">
        <v>575</v>
      </c>
      <c r="G297" s="872"/>
      <c r="H297" s="872"/>
      <c r="I297" s="1048"/>
      <c r="J297" s="253"/>
      <c r="K297" s="373">
        <v>0</v>
      </c>
      <c r="L297" s="394"/>
    </row>
    <row r="298" spans="1:12" s="3" customFormat="1" ht="11.1" customHeight="1" x14ac:dyDescent="0.15">
      <c r="A298" s="174">
        <v>22</v>
      </c>
      <c r="B298" s="2">
        <v>1</v>
      </c>
      <c r="C298" s="3">
        <v>41</v>
      </c>
      <c r="D298" s="235"/>
      <c r="E298" s="214" t="s">
        <v>231</v>
      </c>
      <c r="F298" s="872" t="s">
        <v>74</v>
      </c>
      <c r="G298" s="872"/>
      <c r="H298" s="872"/>
      <c r="I298" s="1048"/>
      <c r="J298" s="253"/>
      <c r="K298" s="373">
        <v>0</v>
      </c>
      <c r="L298" s="394"/>
    </row>
    <row r="299" spans="1:12" s="3" customFormat="1" ht="11.1" customHeight="1" x14ac:dyDescent="0.15">
      <c r="A299" s="174">
        <v>22</v>
      </c>
      <c r="B299" s="2">
        <v>1</v>
      </c>
      <c r="C299" s="3">
        <v>42</v>
      </c>
      <c r="D299" s="225" t="s">
        <v>21</v>
      </c>
      <c r="E299" s="872" t="s">
        <v>576</v>
      </c>
      <c r="F299" s="873"/>
      <c r="G299" s="873"/>
      <c r="H299" s="873"/>
      <c r="I299" s="993"/>
      <c r="J299" s="253"/>
      <c r="K299" s="373">
        <v>90892</v>
      </c>
      <c r="L299" s="394"/>
    </row>
    <row r="300" spans="1:12" s="3" customFormat="1" ht="11.1" customHeight="1" x14ac:dyDescent="0.15">
      <c r="A300" s="174">
        <v>22</v>
      </c>
      <c r="B300" s="2">
        <v>1</v>
      </c>
      <c r="C300" s="3">
        <v>43</v>
      </c>
      <c r="D300" s="234"/>
      <c r="E300" s="214" t="s">
        <v>28</v>
      </c>
      <c r="F300" s="872" t="s">
        <v>577</v>
      </c>
      <c r="G300" s="872"/>
      <c r="H300" s="872"/>
      <c r="I300" s="1048"/>
      <c r="J300" s="253"/>
      <c r="K300" s="373">
        <v>215495</v>
      </c>
      <c r="L300" s="394"/>
    </row>
    <row r="301" spans="1:12" s="3" customFormat="1" ht="11.1" customHeight="1" x14ac:dyDescent="0.15">
      <c r="A301" s="174">
        <v>22</v>
      </c>
      <c r="B301" s="2">
        <v>1</v>
      </c>
      <c r="C301" s="3">
        <v>44</v>
      </c>
      <c r="D301" s="224"/>
      <c r="E301" s="214" t="s">
        <v>29</v>
      </c>
      <c r="F301" s="872" t="s">
        <v>290</v>
      </c>
      <c r="G301" s="872"/>
      <c r="H301" s="872"/>
      <c r="I301" s="1048"/>
      <c r="J301" s="253"/>
      <c r="K301" s="373">
        <v>124603</v>
      </c>
      <c r="L301" s="394"/>
    </row>
    <row r="302" spans="1:12" s="3" customFormat="1" ht="11.1" customHeight="1" x14ac:dyDescent="0.15">
      <c r="A302" s="174">
        <v>22</v>
      </c>
      <c r="B302" s="2">
        <v>1</v>
      </c>
      <c r="C302" s="3">
        <v>45</v>
      </c>
      <c r="D302" s="214" t="s">
        <v>25</v>
      </c>
      <c r="E302" s="872" t="s">
        <v>38</v>
      </c>
      <c r="F302" s="872"/>
      <c r="G302" s="872"/>
      <c r="H302" s="872"/>
      <c r="I302" s="253"/>
      <c r="J302" s="253"/>
      <c r="K302" s="373">
        <v>207516</v>
      </c>
      <c r="L302" s="394"/>
    </row>
    <row r="303" spans="1:12" s="3" customFormat="1" ht="11.1" customHeight="1" x14ac:dyDescent="0.15">
      <c r="A303" s="174">
        <v>22</v>
      </c>
      <c r="B303" s="2">
        <v>1</v>
      </c>
      <c r="C303" s="3">
        <v>46</v>
      </c>
      <c r="D303" s="225" t="s">
        <v>90</v>
      </c>
      <c r="E303" s="872" t="s">
        <v>279</v>
      </c>
      <c r="F303" s="872"/>
      <c r="G303" s="872"/>
      <c r="H303" s="872"/>
      <c r="I303" s="1048"/>
      <c r="J303" s="357">
        <f>データ入力用!L488</f>
        <v>0</v>
      </c>
      <c r="K303" s="373">
        <v>258859</v>
      </c>
      <c r="L303" s="394"/>
    </row>
    <row r="304" spans="1:12" s="3" customFormat="1" ht="11.1" customHeight="1" x14ac:dyDescent="0.15">
      <c r="A304" s="174">
        <v>22</v>
      </c>
      <c r="B304" s="2">
        <v>1</v>
      </c>
      <c r="C304" s="3">
        <v>47</v>
      </c>
      <c r="D304" s="234"/>
      <c r="E304" s="214" t="s">
        <v>132</v>
      </c>
      <c r="F304" s="1049" t="s">
        <v>511</v>
      </c>
      <c r="G304" s="873"/>
      <c r="H304" s="873"/>
      <c r="I304" s="993"/>
      <c r="J304" s="357">
        <f>データ入力用!L490</f>
        <v>0</v>
      </c>
      <c r="K304" s="373">
        <v>0</v>
      </c>
      <c r="L304" s="394"/>
    </row>
    <row r="305" spans="1:12" s="3" customFormat="1" ht="11.1" customHeight="1" x14ac:dyDescent="0.15">
      <c r="A305" s="174">
        <v>22</v>
      </c>
      <c r="B305" s="2">
        <v>1</v>
      </c>
      <c r="C305" s="3">
        <v>48</v>
      </c>
      <c r="D305" s="234"/>
      <c r="E305" s="214" t="s">
        <v>133</v>
      </c>
      <c r="F305" s="940" t="s">
        <v>107</v>
      </c>
      <c r="G305" s="873"/>
      <c r="H305" s="873"/>
      <c r="I305" s="993"/>
      <c r="J305" s="357">
        <f>データ入力用!L491</f>
        <v>0</v>
      </c>
      <c r="K305" s="373">
        <v>0</v>
      </c>
      <c r="L305" s="394"/>
    </row>
    <row r="306" spans="1:12" s="3" customFormat="1" ht="11.1" customHeight="1" x14ac:dyDescent="0.15">
      <c r="A306" s="174">
        <v>22</v>
      </c>
      <c r="B306" s="2">
        <v>1</v>
      </c>
      <c r="C306" s="3">
        <v>49</v>
      </c>
      <c r="D306" s="234"/>
      <c r="E306" s="214" t="s">
        <v>137</v>
      </c>
      <c r="F306" s="940" t="s">
        <v>45</v>
      </c>
      <c r="G306" s="873"/>
      <c r="H306" s="873"/>
      <c r="I306" s="993"/>
      <c r="J306" s="357">
        <f>データ入力用!L492</f>
        <v>0</v>
      </c>
      <c r="K306" s="373">
        <v>40690</v>
      </c>
      <c r="L306" s="394"/>
    </row>
    <row r="307" spans="1:12" s="3" customFormat="1" ht="11.1" customHeight="1" x14ac:dyDescent="0.15">
      <c r="A307" s="174">
        <v>22</v>
      </c>
      <c r="B307" s="2">
        <v>1</v>
      </c>
      <c r="C307" s="3">
        <v>50</v>
      </c>
      <c r="D307" s="234"/>
      <c r="E307" s="214" t="s">
        <v>141</v>
      </c>
      <c r="F307" s="1049" t="s">
        <v>512</v>
      </c>
      <c r="G307" s="873"/>
      <c r="H307" s="873"/>
      <c r="I307" s="993"/>
      <c r="J307" s="357">
        <f>データ入力用!L481</f>
        <v>0</v>
      </c>
      <c r="K307" s="373">
        <v>218169</v>
      </c>
      <c r="L307" s="394"/>
    </row>
    <row r="308" spans="1:12" s="3" customFormat="1" ht="11.1" customHeight="1" x14ac:dyDescent="0.15">
      <c r="A308" s="174">
        <v>22</v>
      </c>
      <c r="B308" s="2">
        <v>1</v>
      </c>
      <c r="C308" s="3">
        <v>51</v>
      </c>
      <c r="D308" s="214" t="s">
        <v>413</v>
      </c>
      <c r="E308" s="872" t="s">
        <v>323</v>
      </c>
      <c r="F308" s="872"/>
      <c r="G308" s="872"/>
      <c r="H308" s="872"/>
      <c r="I308" s="253"/>
      <c r="J308" s="253"/>
      <c r="K308" s="379">
        <v>15263</v>
      </c>
      <c r="L308" s="396"/>
    </row>
    <row r="309" spans="1:12" s="3" customFormat="1" ht="11.1" customHeight="1" x14ac:dyDescent="0.15">
      <c r="A309" s="174">
        <v>22</v>
      </c>
      <c r="B309" s="2">
        <v>1</v>
      </c>
      <c r="C309" s="3">
        <v>52</v>
      </c>
      <c r="D309" s="214"/>
      <c r="E309" s="232" t="s">
        <v>28</v>
      </c>
      <c r="F309" s="872" t="s">
        <v>307</v>
      </c>
      <c r="G309" s="872"/>
      <c r="H309" s="872"/>
      <c r="I309" s="253"/>
      <c r="J309" s="253"/>
      <c r="K309" s="379">
        <v>8993</v>
      </c>
      <c r="L309" s="396"/>
    </row>
    <row r="310" spans="1:12" s="3" customFormat="1" ht="11.1" customHeight="1" x14ac:dyDescent="0.15">
      <c r="A310" s="174">
        <v>22</v>
      </c>
      <c r="B310" s="2">
        <v>1</v>
      </c>
      <c r="C310" s="3">
        <v>53</v>
      </c>
      <c r="D310" s="214"/>
      <c r="E310" s="232"/>
      <c r="F310" s="232" t="s">
        <v>132</v>
      </c>
      <c r="G310" s="872" t="s">
        <v>72</v>
      </c>
      <c r="H310" s="872"/>
      <c r="I310" s="253"/>
      <c r="J310" s="358"/>
      <c r="K310" s="379">
        <v>8654</v>
      </c>
      <c r="L310" s="396"/>
    </row>
    <row r="311" spans="1:12" s="3" customFormat="1" ht="11.1" customHeight="1" x14ac:dyDescent="0.15">
      <c r="A311" s="174">
        <v>22</v>
      </c>
      <c r="B311" s="2">
        <v>1</v>
      </c>
      <c r="C311" s="3">
        <v>54</v>
      </c>
      <c r="D311" s="214"/>
      <c r="E311" s="232"/>
      <c r="F311" s="232" t="s">
        <v>133</v>
      </c>
      <c r="G311" s="872" t="s">
        <v>87</v>
      </c>
      <c r="H311" s="872"/>
      <c r="I311" s="253"/>
      <c r="J311" s="253"/>
      <c r="K311" s="379">
        <v>0</v>
      </c>
      <c r="L311" s="396"/>
    </row>
    <row r="312" spans="1:12" s="3" customFormat="1" ht="11.1" customHeight="1" x14ac:dyDescent="0.15">
      <c r="A312" s="174">
        <v>22</v>
      </c>
      <c r="B312" s="2">
        <v>1</v>
      </c>
      <c r="C312" s="3">
        <v>55</v>
      </c>
      <c r="D312" s="214"/>
      <c r="E312" s="232"/>
      <c r="F312" s="232" t="s">
        <v>137</v>
      </c>
      <c r="G312" s="872" t="s">
        <v>253</v>
      </c>
      <c r="H312" s="872"/>
      <c r="I312" s="253"/>
      <c r="J312" s="253"/>
      <c r="K312" s="379">
        <v>339</v>
      </c>
      <c r="L312" s="396"/>
    </row>
    <row r="313" spans="1:12" s="3" customFormat="1" ht="11.1" customHeight="1" x14ac:dyDescent="0.15">
      <c r="A313" s="174">
        <v>22</v>
      </c>
      <c r="B313" s="2">
        <v>1</v>
      </c>
      <c r="C313" s="3">
        <v>56</v>
      </c>
      <c r="D313" s="214"/>
      <c r="E313" s="232"/>
      <c r="F313" s="232" t="s">
        <v>141</v>
      </c>
      <c r="G313" s="872" t="s">
        <v>309</v>
      </c>
      <c r="H313" s="872"/>
      <c r="I313" s="253"/>
      <c r="J313" s="253"/>
      <c r="K313" s="379">
        <v>0</v>
      </c>
      <c r="L313" s="396"/>
    </row>
    <row r="314" spans="1:12" s="3" customFormat="1" ht="11.1" customHeight="1" x14ac:dyDescent="0.15">
      <c r="A314" s="174">
        <v>22</v>
      </c>
      <c r="B314" s="2">
        <v>1</v>
      </c>
      <c r="C314" s="3">
        <v>57</v>
      </c>
      <c r="D314" s="214"/>
      <c r="E314" s="232"/>
      <c r="F314" s="232" t="s">
        <v>144</v>
      </c>
      <c r="G314" s="872" t="s">
        <v>74</v>
      </c>
      <c r="H314" s="872"/>
      <c r="I314" s="253"/>
      <c r="J314" s="253"/>
      <c r="K314" s="379">
        <v>0</v>
      </c>
      <c r="L314" s="396"/>
    </row>
    <row r="315" spans="1:12" s="3" customFormat="1" ht="11.1" customHeight="1" x14ac:dyDescent="0.15">
      <c r="A315" s="174">
        <v>22</v>
      </c>
      <c r="B315" s="2">
        <v>1</v>
      </c>
      <c r="C315" s="3">
        <v>58</v>
      </c>
      <c r="D315" s="214"/>
      <c r="E315" s="232" t="s">
        <v>29</v>
      </c>
      <c r="F315" s="872" t="s">
        <v>311</v>
      </c>
      <c r="G315" s="872"/>
      <c r="H315" s="872"/>
      <c r="I315" s="253"/>
      <c r="J315" s="253"/>
      <c r="K315" s="380">
        <v>6270</v>
      </c>
      <c r="L315" s="396"/>
    </row>
    <row r="316" spans="1:12" s="167" customFormat="1" ht="11.1" customHeight="1" x14ac:dyDescent="0.15">
      <c r="A316" s="173">
        <v>22</v>
      </c>
      <c r="B316" s="181">
        <v>1</v>
      </c>
      <c r="C316" s="169">
        <v>59</v>
      </c>
      <c r="D316" s="214"/>
      <c r="E316" s="232"/>
      <c r="F316" s="232" t="s">
        <v>132</v>
      </c>
      <c r="G316" s="872" t="s">
        <v>236</v>
      </c>
      <c r="H316" s="872"/>
      <c r="I316" s="253"/>
      <c r="J316" s="253"/>
      <c r="K316" s="377">
        <v>0</v>
      </c>
      <c r="L316" s="395"/>
    </row>
    <row r="317" spans="1:12" s="3" customFormat="1" ht="11.1" customHeight="1" x14ac:dyDescent="0.15">
      <c r="A317" s="174">
        <v>22</v>
      </c>
      <c r="B317" s="2">
        <v>1</v>
      </c>
      <c r="C317" s="3">
        <v>60</v>
      </c>
      <c r="D317" s="214"/>
      <c r="E317" s="232"/>
      <c r="F317" s="232" t="s">
        <v>133</v>
      </c>
      <c r="G317" s="872" t="s">
        <v>326</v>
      </c>
      <c r="H317" s="872"/>
      <c r="I317" s="253"/>
      <c r="J317" s="253"/>
      <c r="K317" s="373">
        <v>0</v>
      </c>
      <c r="L317" s="394"/>
    </row>
    <row r="318" spans="1:12" s="3" customFormat="1" ht="11.1" customHeight="1" x14ac:dyDescent="0.15">
      <c r="A318" s="174">
        <v>22</v>
      </c>
      <c r="B318" s="2">
        <v>1</v>
      </c>
      <c r="C318" s="3">
        <v>61</v>
      </c>
      <c r="D318" s="214"/>
      <c r="E318" s="232"/>
      <c r="F318" s="232" t="s">
        <v>137</v>
      </c>
      <c r="G318" s="872" t="s">
        <v>193</v>
      </c>
      <c r="H318" s="872"/>
      <c r="I318" s="253"/>
      <c r="J318" s="253"/>
      <c r="K318" s="373">
        <v>0</v>
      </c>
      <c r="L318" s="394"/>
    </row>
    <row r="319" spans="1:12" s="3" customFormat="1" ht="11.1" customHeight="1" x14ac:dyDescent="0.15">
      <c r="A319" s="174">
        <v>22</v>
      </c>
      <c r="B319" s="2">
        <v>1</v>
      </c>
      <c r="C319" s="3">
        <v>62</v>
      </c>
      <c r="D319" s="214"/>
      <c r="E319" s="232"/>
      <c r="F319" s="232" t="s">
        <v>141</v>
      </c>
      <c r="G319" s="872" t="s">
        <v>312</v>
      </c>
      <c r="H319" s="872"/>
      <c r="I319" s="253"/>
      <c r="J319" s="253"/>
      <c r="K319" s="373">
        <v>0</v>
      </c>
      <c r="L319" s="394"/>
    </row>
    <row r="320" spans="1:12" s="3" customFormat="1" ht="11.1" customHeight="1" x14ac:dyDescent="0.15">
      <c r="A320" s="174">
        <v>22</v>
      </c>
      <c r="B320" s="2">
        <v>1</v>
      </c>
      <c r="C320" s="3">
        <v>63</v>
      </c>
      <c r="D320" s="225"/>
      <c r="E320" s="276"/>
      <c r="F320" s="919" t="s">
        <v>144</v>
      </c>
      <c r="G320" s="872" t="s">
        <v>16</v>
      </c>
      <c r="H320" s="872"/>
      <c r="I320" s="253"/>
      <c r="J320" s="354"/>
      <c r="K320" s="373">
        <v>6270</v>
      </c>
      <c r="L320" s="394"/>
    </row>
    <row r="321" spans="1:12" s="3" customFormat="1" ht="11.1" customHeight="1" x14ac:dyDescent="0.15">
      <c r="A321" s="174">
        <v>22</v>
      </c>
      <c r="B321" s="2">
        <v>1</v>
      </c>
      <c r="C321" s="3">
        <v>64</v>
      </c>
      <c r="D321" s="224"/>
      <c r="E321" s="277"/>
      <c r="F321" s="978"/>
      <c r="G321" s="872" t="s">
        <v>171</v>
      </c>
      <c r="H321" s="872"/>
      <c r="I321" s="253"/>
      <c r="J321" s="337"/>
      <c r="K321" s="373">
        <v>0</v>
      </c>
      <c r="L321" s="394"/>
    </row>
    <row r="322" spans="1:12" s="3" customFormat="1" ht="11.1" customHeight="1" x14ac:dyDescent="0.15">
      <c r="A322" s="174">
        <v>22</v>
      </c>
      <c r="B322" s="2">
        <v>1</v>
      </c>
      <c r="C322" s="3">
        <v>65</v>
      </c>
      <c r="D322" s="225"/>
      <c r="E322" s="276"/>
      <c r="F322" s="276" t="s">
        <v>5</v>
      </c>
      <c r="G322" s="872" t="s">
        <v>319</v>
      </c>
      <c r="H322" s="872"/>
      <c r="I322" s="253"/>
      <c r="J322" s="253"/>
      <c r="K322" s="373">
        <v>4733</v>
      </c>
      <c r="L322" s="394"/>
    </row>
    <row r="323" spans="1:12" s="3" customFormat="1" ht="11.1" customHeight="1" x14ac:dyDescent="0.15">
      <c r="A323" s="174">
        <v>22</v>
      </c>
      <c r="B323" s="2">
        <v>1</v>
      </c>
      <c r="C323" s="3">
        <v>66</v>
      </c>
      <c r="D323" s="224"/>
      <c r="E323" s="277"/>
      <c r="F323" s="277" t="s">
        <v>250</v>
      </c>
      <c r="G323" s="872" t="s">
        <v>528</v>
      </c>
      <c r="H323" s="872"/>
      <c r="I323" s="253"/>
      <c r="J323" s="253"/>
      <c r="K323" s="373">
        <v>0</v>
      </c>
      <c r="L323" s="394"/>
    </row>
    <row r="324" spans="1:12" s="3" customFormat="1" ht="11.1" customHeight="1" x14ac:dyDescent="0.15">
      <c r="A324" s="174">
        <v>22</v>
      </c>
      <c r="B324" s="2">
        <v>1</v>
      </c>
      <c r="C324" s="3">
        <v>67</v>
      </c>
      <c r="D324" s="225" t="s">
        <v>89</v>
      </c>
      <c r="E324" s="872" t="s">
        <v>509</v>
      </c>
      <c r="F324" s="872"/>
      <c r="G324" s="872"/>
      <c r="H324" s="872"/>
      <c r="I324" s="253"/>
      <c r="J324" s="253"/>
      <c r="K324" s="373">
        <v>0</v>
      </c>
      <c r="L324" s="394"/>
    </row>
    <row r="325" spans="1:12" s="3" customFormat="1" ht="11.1" customHeight="1" x14ac:dyDescent="0.15">
      <c r="A325" s="174">
        <v>22</v>
      </c>
      <c r="B325" s="2">
        <v>1</v>
      </c>
      <c r="C325" s="3">
        <v>68</v>
      </c>
      <c r="D325" s="214" t="s">
        <v>96</v>
      </c>
      <c r="E325" s="872" t="s">
        <v>158</v>
      </c>
      <c r="F325" s="872"/>
      <c r="G325" s="872"/>
      <c r="H325" s="872"/>
      <c r="I325" s="253"/>
      <c r="J325" s="253"/>
      <c r="K325" s="373">
        <v>274122</v>
      </c>
      <c r="L325" s="394"/>
    </row>
    <row r="326" spans="1:12" s="3" customFormat="1" ht="11.1" customHeight="1" x14ac:dyDescent="0.15">
      <c r="A326" s="174">
        <v>22</v>
      </c>
      <c r="B326" s="2">
        <v>1</v>
      </c>
      <c r="C326" s="3">
        <v>69</v>
      </c>
      <c r="D326" s="214" t="s">
        <v>76</v>
      </c>
      <c r="E326" s="872" t="s">
        <v>314</v>
      </c>
      <c r="F326" s="872"/>
      <c r="G326" s="872"/>
      <c r="H326" s="872"/>
      <c r="I326" s="253"/>
      <c r="J326" s="279"/>
      <c r="K326" s="373">
        <v>481638</v>
      </c>
      <c r="L326" s="394"/>
    </row>
    <row r="327" spans="1:12" s="3" customFormat="1" ht="11.1" customHeight="1" x14ac:dyDescent="0.15">
      <c r="A327" s="174">
        <v>22</v>
      </c>
      <c r="B327" s="2">
        <v>1</v>
      </c>
      <c r="C327" s="3">
        <v>70</v>
      </c>
      <c r="D327" s="214" t="s">
        <v>84</v>
      </c>
      <c r="E327" s="872" t="s">
        <v>329</v>
      </c>
      <c r="F327" s="872"/>
      <c r="G327" s="872"/>
      <c r="H327" s="872"/>
      <c r="I327" s="253"/>
      <c r="J327" s="253"/>
      <c r="K327" s="373">
        <v>0</v>
      </c>
      <c r="L327" s="394"/>
    </row>
    <row r="328" spans="1:12" s="3" customFormat="1" ht="11.1" customHeight="1" x14ac:dyDescent="0.15">
      <c r="A328" s="174">
        <v>22</v>
      </c>
      <c r="B328" s="2">
        <v>1</v>
      </c>
      <c r="C328" s="3">
        <v>71</v>
      </c>
      <c r="D328" s="214" t="s">
        <v>91</v>
      </c>
      <c r="E328" s="872" t="s">
        <v>167</v>
      </c>
      <c r="F328" s="872"/>
      <c r="G328" s="872"/>
      <c r="H328" s="872"/>
      <c r="I328" s="253"/>
      <c r="J328" s="253"/>
      <c r="K328" s="373">
        <v>0</v>
      </c>
      <c r="L328" s="394"/>
    </row>
    <row r="329" spans="1:12" s="3" customFormat="1" ht="11.1" customHeight="1" x14ac:dyDescent="0.15">
      <c r="A329" s="174">
        <v>22</v>
      </c>
      <c r="B329" s="2">
        <v>1</v>
      </c>
      <c r="C329" s="96">
        <v>72</v>
      </c>
      <c r="D329" s="236" t="s">
        <v>606</v>
      </c>
      <c r="E329" s="1047" t="s">
        <v>608</v>
      </c>
      <c r="F329" s="1047"/>
      <c r="G329" s="1047"/>
      <c r="H329" s="1047"/>
      <c r="I329" s="339" t="s">
        <v>560</v>
      </c>
      <c r="J329" s="253"/>
      <c r="K329" s="373">
        <v>0</v>
      </c>
      <c r="L329" s="394"/>
    </row>
    <row r="330" spans="1:12" s="3" customFormat="1" ht="11.1" customHeight="1" x14ac:dyDescent="0.15">
      <c r="A330" s="174">
        <v>22</v>
      </c>
      <c r="B330" s="2">
        <v>1</v>
      </c>
      <c r="C330" s="96">
        <v>73</v>
      </c>
      <c r="D330" s="236" t="s">
        <v>607</v>
      </c>
      <c r="E330" s="1047" t="s">
        <v>636</v>
      </c>
      <c r="F330" s="1047"/>
      <c r="G330" s="1047"/>
      <c r="H330" s="1047"/>
      <c r="I330" s="339" t="s">
        <v>560</v>
      </c>
      <c r="J330" s="253"/>
      <c r="K330" s="373">
        <v>0</v>
      </c>
      <c r="L330" s="394"/>
    </row>
    <row r="331" spans="1:12" s="3" customFormat="1" ht="11.1" customHeight="1" x14ac:dyDescent="0.15">
      <c r="A331" s="174">
        <v>22</v>
      </c>
      <c r="B331" s="2">
        <v>1</v>
      </c>
      <c r="C331" s="3">
        <v>74</v>
      </c>
      <c r="D331" s="214" t="s">
        <v>200</v>
      </c>
      <c r="E331" s="280" t="s">
        <v>529</v>
      </c>
      <c r="F331" s="267"/>
      <c r="G331" s="267"/>
      <c r="H331" s="267"/>
      <c r="I331" s="253"/>
      <c r="J331" s="253"/>
      <c r="K331" s="373">
        <v>4733</v>
      </c>
      <c r="L331" s="394"/>
    </row>
    <row r="332" spans="1:12" s="3" customFormat="1" ht="11.1" customHeight="1" x14ac:dyDescent="0.15">
      <c r="A332" s="174">
        <v>22</v>
      </c>
      <c r="B332" s="2">
        <v>1</v>
      </c>
      <c r="C332" s="3">
        <v>75</v>
      </c>
      <c r="D332" s="224" t="s">
        <v>210</v>
      </c>
      <c r="E332" s="281" t="s">
        <v>530</v>
      </c>
      <c r="F332" s="291"/>
      <c r="G332" s="291"/>
      <c r="H332" s="291"/>
      <c r="I332" s="258"/>
      <c r="J332" s="253"/>
      <c r="K332" s="373">
        <v>0</v>
      </c>
      <c r="L332" s="394"/>
    </row>
    <row r="333" spans="1:12" s="3" customFormat="1" ht="11.1" customHeight="1" x14ac:dyDescent="0.15">
      <c r="A333" s="174">
        <v>22</v>
      </c>
      <c r="B333" s="182">
        <v>2</v>
      </c>
      <c r="C333" s="3">
        <v>1</v>
      </c>
      <c r="D333" s="914" t="s">
        <v>610</v>
      </c>
      <c r="E333" s="914"/>
      <c r="F333" s="914"/>
      <c r="G333" s="1045" t="s">
        <v>611</v>
      </c>
      <c r="H333" s="1045"/>
      <c r="I333" s="1045"/>
      <c r="J333" s="1045"/>
      <c r="K333" s="373">
        <v>0</v>
      </c>
      <c r="L333" s="394"/>
    </row>
    <row r="334" spans="1:12" s="3" customFormat="1" ht="11.1" customHeight="1" x14ac:dyDescent="0.15">
      <c r="A334" s="174">
        <v>22</v>
      </c>
      <c r="B334" s="184">
        <v>2</v>
      </c>
      <c r="C334" s="3">
        <v>2</v>
      </c>
      <c r="D334" s="914"/>
      <c r="E334" s="914"/>
      <c r="F334" s="914"/>
      <c r="G334" s="1045" t="s">
        <v>370</v>
      </c>
      <c r="H334" s="1045"/>
      <c r="I334" s="1045"/>
      <c r="J334" s="1045"/>
      <c r="K334" s="373">
        <v>0</v>
      </c>
      <c r="L334" s="394"/>
    </row>
    <row r="335" spans="1:12" s="3" customFormat="1" ht="11.1" customHeight="1" x14ac:dyDescent="0.15">
      <c r="A335" s="174">
        <v>22</v>
      </c>
      <c r="B335" s="184">
        <v>2</v>
      </c>
      <c r="C335" s="3">
        <v>3</v>
      </c>
      <c r="D335" s="914"/>
      <c r="E335" s="914"/>
      <c r="F335" s="914"/>
      <c r="G335" s="1045" t="s">
        <v>612</v>
      </c>
      <c r="H335" s="1045"/>
      <c r="I335" s="1045"/>
      <c r="J335" s="1045"/>
      <c r="K335" s="373">
        <v>0</v>
      </c>
      <c r="L335" s="394"/>
    </row>
    <row r="336" spans="1:12" s="3" customFormat="1" ht="11.1" customHeight="1" x14ac:dyDescent="0.15">
      <c r="A336" s="174">
        <v>22</v>
      </c>
      <c r="B336" s="184">
        <v>2</v>
      </c>
      <c r="C336" s="3">
        <v>4</v>
      </c>
      <c r="D336" s="914" t="s">
        <v>494</v>
      </c>
      <c r="E336" s="914"/>
      <c r="F336" s="914"/>
      <c r="G336" s="1045" t="s">
        <v>136</v>
      </c>
      <c r="H336" s="1045"/>
      <c r="I336" s="1045"/>
      <c r="J336" s="1045"/>
      <c r="K336" s="373">
        <v>0</v>
      </c>
      <c r="L336" s="394"/>
    </row>
    <row r="337" spans="1:12" s="3" customFormat="1" ht="11.1" customHeight="1" x14ac:dyDescent="0.15">
      <c r="A337" s="174">
        <v>22</v>
      </c>
      <c r="B337" s="184">
        <v>2</v>
      </c>
      <c r="C337" s="3">
        <v>5</v>
      </c>
      <c r="D337" s="914"/>
      <c r="E337" s="914"/>
      <c r="F337" s="914"/>
      <c r="G337" s="1045" t="s">
        <v>432</v>
      </c>
      <c r="H337" s="1045"/>
      <c r="I337" s="1045"/>
      <c r="J337" s="1045"/>
      <c r="K337" s="373">
        <v>0</v>
      </c>
      <c r="L337" s="394"/>
    </row>
    <row r="338" spans="1:12" s="3" customFormat="1" ht="11.1" customHeight="1" x14ac:dyDescent="0.15">
      <c r="A338" s="174">
        <v>22</v>
      </c>
      <c r="B338" s="184">
        <v>2</v>
      </c>
      <c r="C338" s="3">
        <v>6</v>
      </c>
      <c r="D338" s="914"/>
      <c r="E338" s="914"/>
      <c r="F338" s="914"/>
      <c r="G338" s="1045" t="s">
        <v>225</v>
      </c>
      <c r="H338" s="1045"/>
      <c r="I338" s="1045"/>
      <c r="J338" s="1045"/>
      <c r="K338" s="373">
        <v>0</v>
      </c>
      <c r="L338" s="394"/>
    </row>
    <row r="339" spans="1:12" s="3" customFormat="1" ht="11.1" customHeight="1" x14ac:dyDescent="0.15">
      <c r="A339" s="174">
        <v>22</v>
      </c>
      <c r="B339" s="184">
        <v>2</v>
      </c>
      <c r="C339" s="3">
        <v>7</v>
      </c>
      <c r="D339" s="914"/>
      <c r="E339" s="914"/>
      <c r="F339" s="914"/>
      <c r="G339" s="1045" t="s">
        <v>370</v>
      </c>
      <c r="H339" s="1045"/>
      <c r="I339" s="1045"/>
      <c r="J339" s="1045"/>
      <c r="K339" s="373">
        <v>0</v>
      </c>
      <c r="L339" s="394"/>
    </row>
    <row r="340" spans="1:12" s="3" customFormat="1" ht="11.1" customHeight="1" x14ac:dyDescent="0.15">
      <c r="A340" s="174">
        <v>22</v>
      </c>
      <c r="B340" s="184">
        <v>2</v>
      </c>
      <c r="C340" s="3">
        <v>8</v>
      </c>
      <c r="D340" s="914"/>
      <c r="E340" s="914"/>
      <c r="F340" s="914"/>
      <c r="G340" s="1045" t="s">
        <v>612</v>
      </c>
      <c r="H340" s="1045"/>
      <c r="I340" s="1045"/>
      <c r="J340" s="1045"/>
      <c r="K340" s="373">
        <v>0</v>
      </c>
      <c r="L340" s="394"/>
    </row>
    <row r="341" spans="1:12" s="3" customFormat="1" ht="11.1" customHeight="1" x14ac:dyDescent="0.15">
      <c r="A341" s="174">
        <v>22</v>
      </c>
      <c r="B341" s="184">
        <v>2</v>
      </c>
      <c r="C341" s="3">
        <v>9</v>
      </c>
      <c r="D341" s="852" t="s">
        <v>190</v>
      </c>
      <c r="E341" s="852"/>
      <c r="F341" s="218" t="s">
        <v>132</v>
      </c>
      <c r="G341" s="1045" t="s">
        <v>47</v>
      </c>
      <c r="H341" s="1045"/>
      <c r="I341" s="1045"/>
      <c r="J341" s="1045"/>
      <c r="K341" s="373">
        <v>0</v>
      </c>
      <c r="L341" s="394"/>
    </row>
    <row r="342" spans="1:12" s="3" customFormat="1" ht="11.1" customHeight="1" x14ac:dyDescent="0.15">
      <c r="A342" s="174">
        <v>22</v>
      </c>
      <c r="B342" s="184">
        <v>2</v>
      </c>
      <c r="C342" s="3">
        <v>10</v>
      </c>
      <c r="D342" s="852"/>
      <c r="E342" s="852"/>
      <c r="F342" s="851" t="s">
        <v>39</v>
      </c>
      <c r="G342" s="1045" t="s">
        <v>614</v>
      </c>
      <c r="H342" s="1045"/>
      <c r="I342" s="1045"/>
      <c r="J342" s="1045"/>
      <c r="K342" s="373">
        <v>0</v>
      </c>
      <c r="L342" s="394"/>
    </row>
    <row r="343" spans="1:12" s="3" customFormat="1" ht="11.1" customHeight="1" x14ac:dyDescent="0.15">
      <c r="A343" s="174">
        <v>22</v>
      </c>
      <c r="B343" s="184">
        <v>2</v>
      </c>
      <c r="C343" s="3">
        <v>11</v>
      </c>
      <c r="D343" s="852"/>
      <c r="E343" s="852"/>
      <c r="F343" s="851"/>
      <c r="G343" s="1045" t="s">
        <v>532</v>
      </c>
      <c r="H343" s="1045"/>
      <c r="I343" s="1045"/>
      <c r="J343" s="1045"/>
      <c r="K343" s="373">
        <v>0</v>
      </c>
      <c r="L343" s="394"/>
    </row>
    <row r="344" spans="1:12" s="3" customFormat="1" ht="11.1" customHeight="1" x14ac:dyDescent="0.15">
      <c r="A344" s="174">
        <v>22</v>
      </c>
      <c r="B344" s="184">
        <v>2</v>
      </c>
      <c r="C344" s="3">
        <v>12</v>
      </c>
      <c r="D344" s="852"/>
      <c r="E344" s="852"/>
      <c r="F344" s="218" t="s">
        <v>133</v>
      </c>
      <c r="G344" s="1045" t="s">
        <v>615</v>
      </c>
      <c r="H344" s="1045"/>
      <c r="I344" s="1045"/>
      <c r="J344" s="1045"/>
      <c r="K344" s="373">
        <v>0</v>
      </c>
      <c r="L344" s="394"/>
    </row>
    <row r="345" spans="1:12" s="3" customFormat="1" ht="11.1" customHeight="1" x14ac:dyDescent="0.15">
      <c r="A345" s="174">
        <v>22</v>
      </c>
      <c r="B345" s="184">
        <v>2</v>
      </c>
      <c r="C345" s="3">
        <v>13</v>
      </c>
      <c r="D345" s="852"/>
      <c r="E345" s="852"/>
      <c r="F345" s="851" t="s">
        <v>39</v>
      </c>
      <c r="G345" s="1045" t="s">
        <v>616</v>
      </c>
      <c r="H345" s="1045"/>
      <c r="I345" s="1045"/>
      <c r="J345" s="1045"/>
      <c r="K345" s="373">
        <v>0</v>
      </c>
      <c r="L345" s="394"/>
    </row>
    <row r="346" spans="1:12" s="3" customFormat="1" ht="11.1" customHeight="1" x14ac:dyDescent="0.15">
      <c r="A346" s="174">
        <v>22</v>
      </c>
      <c r="B346" s="184">
        <v>2</v>
      </c>
      <c r="C346" s="3">
        <v>14</v>
      </c>
      <c r="D346" s="852"/>
      <c r="E346" s="852"/>
      <c r="F346" s="851"/>
      <c r="G346" s="1045" t="s">
        <v>533</v>
      </c>
      <c r="H346" s="1045"/>
      <c r="I346" s="1045"/>
      <c r="J346" s="1045"/>
      <c r="K346" s="373">
        <v>0</v>
      </c>
      <c r="L346" s="394"/>
    </row>
    <row r="347" spans="1:12" s="3" customFormat="1" ht="11.1" customHeight="1" x14ac:dyDescent="0.15">
      <c r="A347" s="174">
        <v>22</v>
      </c>
      <c r="B347" s="183">
        <v>2</v>
      </c>
      <c r="C347" s="169">
        <v>15</v>
      </c>
      <c r="D347" s="852"/>
      <c r="E347" s="852"/>
      <c r="F347" s="218" t="s">
        <v>137</v>
      </c>
      <c r="G347" s="1045" t="s">
        <v>536</v>
      </c>
      <c r="H347" s="1045"/>
      <c r="I347" s="1045"/>
      <c r="J347" s="1045"/>
      <c r="K347" s="373">
        <v>0</v>
      </c>
      <c r="L347" s="394"/>
    </row>
    <row r="348" spans="1:12" s="3" customFormat="1" ht="11.1" customHeight="1" x14ac:dyDescent="0.15">
      <c r="A348" s="174">
        <v>22</v>
      </c>
      <c r="B348" s="183">
        <v>2</v>
      </c>
      <c r="C348" s="3">
        <v>16</v>
      </c>
      <c r="D348" s="852"/>
      <c r="E348" s="852"/>
      <c r="F348" s="218" t="s">
        <v>141</v>
      </c>
      <c r="G348" s="1045" t="s">
        <v>617</v>
      </c>
      <c r="H348" s="1045"/>
      <c r="I348" s="1045"/>
      <c r="J348" s="1045"/>
      <c r="K348" s="373">
        <v>0</v>
      </c>
      <c r="L348" s="394"/>
    </row>
    <row r="349" spans="1:12" s="3" customFormat="1" ht="11.1" customHeight="1" x14ac:dyDescent="0.15">
      <c r="A349" s="174">
        <v>22</v>
      </c>
      <c r="B349" s="183">
        <v>2</v>
      </c>
      <c r="C349" s="169">
        <v>17</v>
      </c>
      <c r="D349" s="852"/>
      <c r="E349" s="852"/>
      <c r="F349" s="218" t="s">
        <v>144</v>
      </c>
      <c r="G349" s="1045" t="s">
        <v>618</v>
      </c>
      <c r="H349" s="1045"/>
      <c r="I349" s="1045"/>
      <c r="J349" s="1045"/>
      <c r="K349" s="373">
        <v>0</v>
      </c>
      <c r="L349" s="394"/>
    </row>
    <row r="350" spans="1:12" s="3" customFormat="1" ht="11.1" customHeight="1" x14ac:dyDescent="0.15">
      <c r="A350" s="174">
        <v>22</v>
      </c>
      <c r="B350" s="183">
        <v>2</v>
      </c>
      <c r="C350" s="3">
        <v>18</v>
      </c>
      <c r="D350" s="852" t="s">
        <v>619</v>
      </c>
      <c r="E350" s="852"/>
      <c r="F350" s="1045" t="s">
        <v>589</v>
      </c>
      <c r="G350" s="1045"/>
      <c r="H350" s="1045"/>
      <c r="I350" s="1045"/>
      <c r="J350" s="1045"/>
      <c r="K350" s="373">
        <v>0</v>
      </c>
      <c r="L350" s="394"/>
    </row>
    <row r="351" spans="1:12" s="3" customFormat="1" ht="11.1" customHeight="1" x14ac:dyDescent="0.15">
      <c r="A351" s="174">
        <v>22</v>
      </c>
      <c r="B351" s="183">
        <v>2</v>
      </c>
      <c r="C351" s="169">
        <v>19</v>
      </c>
      <c r="D351" s="852"/>
      <c r="E351" s="852"/>
      <c r="F351" s="851" t="s">
        <v>510</v>
      </c>
      <c r="G351" s="1045" t="s">
        <v>95</v>
      </c>
      <c r="H351" s="1045"/>
      <c r="I351" s="1045"/>
      <c r="J351" s="1045"/>
      <c r="K351" s="373">
        <v>0</v>
      </c>
      <c r="L351" s="394"/>
    </row>
    <row r="352" spans="1:12" s="3" customFormat="1" ht="11.1" customHeight="1" x14ac:dyDescent="0.15">
      <c r="A352" s="174">
        <v>22</v>
      </c>
      <c r="B352" s="183">
        <v>2</v>
      </c>
      <c r="C352" s="3">
        <v>20</v>
      </c>
      <c r="D352" s="852"/>
      <c r="E352" s="852"/>
      <c r="F352" s="851"/>
      <c r="G352" s="1045" t="s">
        <v>616</v>
      </c>
      <c r="H352" s="1045"/>
      <c r="I352" s="1045"/>
      <c r="J352" s="1045"/>
      <c r="K352" s="373">
        <v>0</v>
      </c>
      <c r="L352" s="394"/>
    </row>
    <row r="353" spans="1:12" s="3" customFormat="1" ht="11.1" customHeight="1" x14ac:dyDescent="0.15">
      <c r="A353" s="174">
        <v>22</v>
      </c>
      <c r="B353" s="183">
        <v>2</v>
      </c>
      <c r="C353" s="169">
        <v>21</v>
      </c>
      <c r="D353" s="851" t="s">
        <v>216</v>
      </c>
      <c r="E353" s="851"/>
      <c r="F353" s="851"/>
      <c r="G353" s="851"/>
      <c r="H353" s="851"/>
      <c r="I353" s="851"/>
      <c r="J353" s="851"/>
      <c r="K353" s="373">
        <v>0</v>
      </c>
      <c r="L353" s="394"/>
    </row>
    <row r="354" spans="1:12" s="3" customFormat="1" ht="21" customHeight="1" x14ac:dyDescent="0.15">
      <c r="A354" s="174">
        <v>22</v>
      </c>
      <c r="B354" s="183">
        <v>2</v>
      </c>
      <c r="C354" s="3">
        <v>22</v>
      </c>
      <c r="D354" s="1046" t="s">
        <v>620</v>
      </c>
      <c r="E354" s="1046"/>
      <c r="F354" s="1046"/>
      <c r="G354" s="1046"/>
      <c r="H354" s="1046"/>
      <c r="I354" s="1046"/>
      <c r="J354" s="1046"/>
      <c r="K354" s="373">
        <v>0</v>
      </c>
      <c r="L354" s="394"/>
    </row>
    <row r="355" spans="1:12" s="3" customFormat="1" ht="11.1" customHeight="1" x14ac:dyDescent="0.15">
      <c r="A355" s="174">
        <v>22</v>
      </c>
      <c r="B355" s="183">
        <v>2</v>
      </c>
      <c r="C355" s="169">
        <v>23</v>
      </c>
      <c r="D355" s="867" t="s">
        <v>621</v>
      </c>
      <c r="E355" s="867"/>
      <c r="F355" s="867"/>
      <c r="G355" s="1042" t="s">
        <v>601</v>
      </c>
      <c r="H355" s="1042"/>
      <c r="I355" s="1042"/>
      <c r="J355" s="1042"/>
      <c r="K355" s="373">
        <v>0</v>
      </c>
      <c r="L355" s="394"/>
    </row>
    <row r="356" spans="1:12" s="3" customFormat="1" ht="11.1" customHeight="1" x14ac:dyDescent="0.15">
      <c r="A356" s="174">
        <v>22</v>
      </c>
      <c r="B356" s="183">
        <v>2</v>
      </c>
      <c r="C356" s="3">
        <v>24</v>
      </c>
      <c r="D356" s="851"/>
      <c r="E356" s="851"/>
      <c r="F356" s="851"/>
      <c r="G356" s="1042" t="s">
        <v>463</v>
      </c>
      <c r="H356" s="1042"/>
      <c r="I356" s="1042"/>
      <c r="J356" s="1042"/>
      <c r="K356" s="373">
        <v>0</v>
      </c>
      <c r="L356" s="394"/>
    </row>
    <row r="357" spans="1:12" s="3" customFormat="1" ht="11.1" customHeight="1" x14ac:dyDescent="0.15">
      <c r="A357" s="174">
        <v>22</v>
      </c>
      <c r="B357" s="183">
        <v>2</v>
      </c>
      <c r="C357" s="169">
        <v>25</v>
      </c>
      <c r="D357" s="851"/>
      <c r="E357" s="851"/>
      <c r="F357" s="851"/>
      <c r="G357" s="1042" t="s">
        <v>602</v>
      </c>
      <c r="H357" s="1042"/>
      <c r="I357" s="1042"/>
      <c r="J357" s="1042"/>
      <c r="K357" s="373">
        <v>6774</v>
      </c>
      <c r="L357" s="394"/>
    </row>
    <row r="358" spans="1:12" s="3" customFormat="1" ht="11.1" customHeight="1" x14ac:dyDescent="0.15">
      <c r="A358" s="174">
        <v>22</v>
      </c>
      <c r="B358" s="183">
        <v>2</v>
      </c>
      <c r="C358" s="3">
        <v>26</v>
      </c>
      <c r="D358" s="851"/>
      <c r="E358" s="851"/>
      <c r="F358" s="851"/>
      <c r="G358" s="1042" t="s">
        <v>603</v>
      </c>
      <c r="H358" s="1042"/>
      <c r="I358" s="1042"/>
      <c r="J358" s="1042"/>
      <c r="K358" s="373">
        <v>105675</v>
      </c>
      <c r="L358" s="394"/>
    </row>
    <row r="359" spans="1:12" s="3" customFormat="1" ht="11.1" customHeight="1" x14ac:dyDescent="0.15">
      <c r="A359" s="174">
        <v>22</v>
      </c>
      <c r="B359" s="183">
        <v>2</v>
      </c>
      <c r="C359" s="169">
        <v>27</v>
      </c>
      <c r="D359" s="851"/>
      <c r="E359" s="851"/>
      <c r="F359" s="851"/>
      <c r="G359" s="1042" t="s">
        <v>604</v>
      </c>
      <c r="H359" s="1042"/>
      <c r="I359" s="1042"/>
      <c r="J359" s="1042"/>
      <c r="K359" s="373">
        <v>0</v>
      </c>
      <c r="L359" s="394"/>
    </row>
    <row r="360" spans="1:12" s="3" customFormat="1" ht="11.1" customHeight="1" x14ac:dyDescent="0.15">
      <c r="A360" s="174">
        <v>22</v>
      </c>
      <c r="B360" s="183">
        <v>2</v>
      </c>
      <c r="C360" s="3">
        <v>28</v>
      </c>
      <c r="D360" s="851"/>
      <c r="E360" s="851"/>
      <c r="F360" s="851"/>
      <c r="G360" s="1042" t="s">
        <v>605</v>
      </c>
      <c r="H360" s="1042"/>
      <c r="I360" s="1042"/>
      <c r="J360" s="1042"/>
      <c r="K360" s="373">
        <v>1008</v>
      </c>
      <c r="L360" s="394"/>
    </row>
    <row r="361" spans="1:12" s="3" customFormat="1" ht="11.1" customHeight="1" x14ac:dyDescent="0.15">
      <c r="A361" s="175">
        <v>22</v>
      </c>
      <c r="B361" s="185">
        <v>2</v>
      </c>
      <c r="C361" s="198">
        <v>29</v>
      </c>
      <c r="D361" s="868"/>
      <c r="E361" s="868"/>
      <c r="F361" s="868"/>
      <c r="G361" s="1043" t="s">
        <v>462</v>
      </c>
      <c r="H361" s="1043"/>
      <c r="I361" s="1043"/>
      <c r="J361" s="1043"/>
      <c r="K361" s="381">
        <v>102038</v>
      </c>
      <c r="L361" s="394"/>
    </row>
    <row r="362" spans="1:12" s="3" customFormat="1" ht="11.1" customHeight="1" x14ac:dyDescent="0.15">
      <c r="A362" s="1">
        <v>23</v>
      </c>
      <c r="B362" s="186">
        <v>1</v>
      </c>
      <c r="C362" s="3">
        <v>1</v>
      </c>
      <c r="D362" s="234"/>
      <c r="E362" s="224" t="s">
        <v>28</v>
      </c>
      <c r="F362" s="1044" t="s">
        <v>315</v>
      </c>
      <c r="G362" s="1044"/>
      <c r="H362" s="1044"/>
      <c r="I362" s="277"/>
      <c r="J362" s="258"/>
      <c r="K362" s="378">
        <v>0</v>
      </c>
      <c r="L362" s="394"/>
    </row>
    <row r="363" spans="1:12" s="3" customFormat="1" ht="11.1" customHeight="1" x14ac:dyDescent="0.15">
      <c r="A363" s="1">
        <v>23</v>
      </c>
      <c r="B363" s="169">
        <v>1</v>
      </c>
      <c r="C363" s="3">
        <v>2</v>
      </c>
      <c r="D363" s="234"/>
      <c r="E363" s="214"/>
      <c r="F363" s="232" t="s">
        <v>132</v>
      </c>
      <c r="G363" s="1019" t="s">
        <v>242</v>
      </c>
      <c r="H363" s="1019"/>
      <c r="I363" s="1019"/>
      <c r="J363" s="253"/>
      <c r="K363" s="373">
        <v>0</v>
      </c>
      <c r="L363" s="394"/>
    </row>
    <row r="364" spans="1:12" s="3" customFormat="1" ht="11.1" customHeight="1" x14ac:dyDescent="0.15">
      <c r="A364" s="1">
        <v>23</v>
      </c>
      <c r="B364" s="169">
        <v>1</v>
      </c>
      <c r="C364" s="3">
        <v>3</v>
      </c>
      <c r="D364" s="234" t="s">
        <v>1</v>
      </c>
      <c r="E364" s="214"/>
      <c r="F364" s="232" t="s">
        <v>133</v>
      </c>
      <c r="G364" s="872" t="s">
        <v>74</v>
      </c>
      <c r="H364" s="872"/>
      <c r="I364" s="232"/>
      <c r="J364" s="253"/>
      <c r="K364" s="373">
        <v>0</v>
      </c>
      <c r="L364" s="394"/>
    </row>
    <row r="365" spans="1:12" s="3" customFormat="1" ht="11.1" customHeight="1" x14ac:dyDescent="0.15">
      <c r="A365" s="1">
        <v>23</v>
      </c>
      <c r="B365" s="169">
        <v>1</v>
      </c>
      <c r="C365" s="3">
        <v>4</v>
      </c>
      <c r="D365" s="234"/>
      <c r="E365" s="214" t="s">
        <v>29</v>
      </c>
      <c r="F365" s="872" t="s">
        <v>336</v>
      </c>
      <c r="G365" s="872"/>
      <c r="H365" s="872"/>
      <c r="I365" s="232"/>
      <c r="J365" s="253"/>
      <c r="K365" s="373">
        <v>21780</v>
      </c>
      <c r="L365" s="394"/>
    </row>
    <row r="366" spans="1:12" s="3" customFormat="1" ht="11.1" customHeight="1" x14ac:dyDescent="0.15">
      <c r="A366" s="1">
        <v>23</v>
      </c>
      <c r="B366" s="169">
        <v>1</v>
      </c>
      <c r="C366" s="3">
        <v>5</v>
      </c>
      <c r="D366" s="234"/>
      <c r="E366" s="215"/>
      <c r="F366" s="262"/>
      <c r="G366" s="262"/>
      <c r="H366" s="262"/>
      <c r="I366" s="279"/>
      <c r="J366" s="253"/>
      <c r="K366" s="373">
        <v>0</v>
      </c>
      <c r="L366" s="394"/>
    </row>
    <row r="367" spans="1:12" s="3" customFormat="1" ht="11.1" customHeight="1" x14ac:dyDescent="0.15">
      <c r="A367" s="1">
        <v>23</v>
      </c>
      <c r="B367" s="169">
        <v>1</v>
      </c>
      <c r="C367" s="3">
        <v>6</v>
      </c>
      <c r="D367" s="234" t="s">
        <v>245</v>
      </c>
      <c r="E367" s="214" t="s">
        <v>381</v>
      </c>
      <c r="F367" s="872" t="s">
        <v>301</v>
      </c>
      <c r="G367" s="872"/>
      <c r="H367" s="872"/>
      <c r="I367" s="232"/>
      <c r="J367" s="253"/>
      <c r="K367" s="373">
        <v>0</v>
      </c>
      <c r="L367" s="394"/>
    </row>
    <row r="368" spans="1:12" s="3" customFormat="1" ht="11.1" customHeight="1" x14ac:dyDescent="0.15">
      <c r="A368" s="1">
        <v>23</v>
      </c>
      <c r="B368" s="169">
        <v>1</v>
      </c>
      <c r="C368" s="3">
        <v>7</v>
      </c>
      <c r="D368" s="234"/>
      <c r="E368" s="214" t="s">
        <v>164</v>
      </c>
      <c r="F368" s="872" t="s">
        <v>64</v>
      </c>
      <c r="G368" s="872"/>
      <c r="H368" s="872"/>
      <c r="I368" s="232"/>
      <c r="J368" s="253"/>
      <c r="K368" s="373">
        <v>7645</v>
      </c>
      <c r="L368" s="394"/>
    </row>
    <row r="369" spans="1:12" s="3" customFormat="1" ht="11.1" customHeight="1" x14ac:dyDescent="0.15">
      <c r="A369" s="1">
        <v>23</v>
      </c>
      <c r="B369" s="169">
        <v>1</v>
      </c>
      <c r="C369" s="3">
        <v>8</v>
      </c>
      <c r="D369" s="234" t="s">
        <v>7</v>
      </c>
      <c r="E369" s="214" t="s">
        <v>428</v>
      </c>
      <c r="F369" s="872" t="s">
        <v>299</v>
      </c>
      <c r="G369" s="872"/>
      <c r="H369" s="872"/>
      <c r="I369" s="232"/>
      <c r="J369" s="253"/>
      <c r="K369" s="373">
        <v>0</v>
      </c>
      <c r="L369" s="394"/>
    </row>
    <row r="370" spans="1:12" s="3" customFormat="1" ht="11.1" customHeight="1" x14ac:dyDescent="0.15">
      <c r="A370" s="1">
        <v>23</v>
      </c>
      <c r="B370" s="169">
        <v>1</v>
      </c>
      <c r="C370" s="3">
        <v>9</v>
      </c>
      <c r="D370" s="234"/>
      <c r="E370" s="214" t="s">
        <v>431</v>
      </c>
      <c r="F370" s="872" t="s">
        <v>72</v>
      </c>
      <c r="G370" s="872"/>
      <c r="H370" s="872"/>
      <c r="I370" s="232"/>
      <c r="J370" s="253"/>
      <c r="K370" s="373">
        <v>0</v>
      </c>
      <c r="L370" s="394"/>
    </row>
    <row r="371" spans="1:12" s="3" customFormat="1" ht="11.1" customHeight="1" x14ac:dyDescent="0.15">
      <c r="A371" s="1">
        <v>23</v>
      </c>
      <c r="B371" s="169">
        <v>1</v>
      </c>
      <c r="C371" s="3">
        <v>10</v>
      </c>
      <c r="D371" s="234" t="s">
        <v>246</v>
      </c>
      <c r="E371" s="214" t="s">
        <v>112</v>
      </c>
      <c r="F371" s="872" t="s">
        <v>87</v>
      </c>
      <c r="G371" s="872"/>
      <c r="H371" s="872"/>
      <c r="I371" s="232"/>
      <c r="J371" s="253"/>
      <c r="K371" s="373">
        <v>0</v>
      </c>
      <c r="L371" s="394"/>
    </row>
    <row r="372" spans="1:12" s="3" customFormat="1" ht="11.1" customHeight="1" x14ac:dyDescent="0.15">
      <c r="A372" s="1">
        <v>23</v>
      </c>
      <c r="B372" s="169">
        <v>1</v>
      </c>
      <c r="C372" s="3">
        <v>11</v>
      </c>
      <c r="D372" s="234"/>
      <c r="E372" s="214" t="s">
        <v>361</v>
      </c>
      <c r="F372" s="872" t="s">
        <v>253</v>
      </c>
      <c r="G372" s="872"/>
      <c r="H372" s="872"/>
      <c r="I372" s="232"/>
      <c r="J372" s="253"/>
      <c r="K372" s="373">
        <v>0</v>
      </c>
      <c r="L372" s="394"/>
    </row>
    <row r="373" spans="1:12" s="3" customFormat="1" ht="11.1" customHeight="1" x14ac:dyDescent="0.15">
      <c r="A373" s="1">
        <v>23</v>
      </c>
      <c r="B373" s="169">
        <v>1</v>
      </c>
      <c r="C373" s="3">
        <v>12</v>
      </c>
      <c r="D373" s="234" t="s">
        <v>247</v>
      </c>
      <c r="E373" s="214" t="s">
        <v>317</v>
      </c>
      <c r="F373" s="872" t="s">
        <v>74</v>
      </c>
      <c r="G373" s="872"/>
      <c r="H373" s="872"/>
      <c r="I373" s="232"/>
      <c r="J373" s="253"/>
      <c r="K373" s="373">
        <v>0</v>
      </c>
      <c r="L373" s="394"/>
    </row>
    <row r="374" spans="1:12" s="3" customFormat="1" ht="11.1" customHeight="1" x14ac:dyDescent="0.15">
      <c r="A374" s="1">
        <v>23</v>
      </c>
      <c r="B374" s="169">
        <v>1</v>
      </c>
      <c r="C374" s="3">
        <v>13</v>
      </c>
      <c r="D374" s="234"/>
      <c r="E374" s="214" t="s">
        <v>433</v>
      </c>
      <c r="F374" s="872" t="s">
        <v>213</v>
      </c>
      <c r="G374" s="872"/>
      <c r="H374" s="872"/>
      <c r="I374" s="253"/>
      <c r="J374" s="253"/>
      <c r="K374" s="373">
        <v>29425</v>
      </c>
      <c r="L374" s="394"/>
    </row>
    <row r="375" spans="1:12" s="3" customFormat="1" ht="11.1" customHeight="1" x14ac:dyDescent="0.15">
      <c r="A375" s="1">
        <v>23</v>
      </c>
      <c r="B375" s="169">
        <v>1</v>
      </c>
      <c r="C375" s="3">
        <v>14</v>
      </c>
      <c r="D375" s="234" t="s">
        <v>251</v>
      </c>
      <c r="E375" s="214" t="s">
        <v>424</v>
      </c>
      <c r="F375" s="1040" t="s">
        <v>537</v>
      </c>
      <c r="G375" s="1040"/>
      <c r="H375" s="1040"/>
      <c r="I375" s="1040"/>
      <c r="J375" s="253"/>
      <c r="K375" s="373">
        <v>0</v>
      </c>
      <c r="L375" s="394"/>
    </row>
    <row r="376" spans="1:12" s="3" customFormat="1" ht="11.1" customHeight="1" x14ac:dyDescent="0.15">
      <c r="A376" s="1">
        <v>23</v>
      </c>
      <c r="B376" s="169">
        <v>1</v>
      </c>
      <c r="C376" s="3">
        <v>15</v>
      </c>
      <c r="D376" s="234"/>
      <c r="E376" s="214" t="s">
        <v>436</v>
      </c>
      <c r="F376" s="1041" t="s">
        <v>538</v>
      </c>
      <c r="G376" s="1041"/>
      <c r="H376" s="1041"/>
      <c r="I376" s="1041"/>
      <c r="J376" s="253"/>
      <c r="K376" s="373">
        <v>0</v>
      </c>
      <c r="L376" s="394"/>
    </row>
    <row r="377" spans="1:12" s="3" customFormat="1" ht="11.1" customHeight="1" x14ac:dyDescent="0.15">
      <c r="A377" s="1">
        <v>23</v>
      </c>
      <c r="B377" s="169">
        <v>1</v>
      </c>
      <c r="C377" s="3">
        <v>16</v>
      </c>
      <c r="D377" s="235"/>
      <c r="E377" s="214" t="s">
        <v>437</v>
      </c>
      <c r="F377" s="1019" t="s">
        <v>115</v>
      </c>
      <c r="G377" s="1019"/>
      <c r="H377" s="1019"/>
      <c r="I377" s="1019"/>
      <c r="J377" s="253"/>
      <c r="K377" s="373">
        <v>29425</v>
      </c>
      <c r="L377" s="394"/>
    </row>
    <row r="378" spans="1:12" s="3" customFormat="1" ht="11.1" customHeight="1" x14ac:dyDescent="0.15">
      <c r="A378" s="1">
        <v>23</v>
      </c>
      <c r="B378" s="169">
        <v>1</v>
      </c>
      <c r="C378" s="3">
        <v>17</v>
      </c>
      <c r="D378" s="225"/>
      <c r="E378" s="282" t="s">
        <v>28</v>
      </c>
      <c r="F378" s="872" t="s">
        <v>316</v>
      </c>
      <c r="G378" s="872"/>
      <c r="H378" s="872"/>
      <c r="I378" s="232"/>
      <c r="J378" s="253"/>
      <c r="K378" s="373">
        <v>10945</v>
      </c>
      <c r="L378" s="394"/>
    </row>
    <row r="379" spans="1:12" s="3" customFormat="1" ht="11.1" customHeight="1" x14ac:dyDescent="0.15">
      <c r="A379" s="1">
        <v>23</v>
      </c>
      <c r="B379" s="169">
        <v>1</v>
      </c>
      <c r="C379" s="3">
        <v>18</v>
      </c>
      <c r="D379" s="223"/>
      <c r="E379" s="226" t="s">
        <v>5</v>
      </c>
      <c r="F379" s="1033" t="s">
        <v>111</v>
      </c>
      <c r="G379" s="1025"/>
      <c r="H379" s="1025"/>
      <c r="I379" s="232"/>
      <c r="J379" s="340" t="s">
        <v>343</v>
      </c>
      <c r="K379" s="373">
        <v>0</v>
      </c>
      <c r="L379" s="394"/>
    </row>
    <row r="380" spans="1:12" s="3" customFormat="1" ht="11.1" customHeight="1" x14ac:dyDescent="0.15">
      <c r="A380" s="1">
        <v>23</v>
      </c>
      <c r="B380" s="169">
        <v>1</v>
      </c>
      <c r="C380" s="3">
        <v>19</v>
      </c>
      <c r="D380" s="223"/>
      <c r="E380" s="223" t="s">
        <v>250</v>
      </c>
      <c r="F380" s="1033" t="s">
        <v>318</v>
      </c>
      <c r="G380" s="1025"/>
      <c r="H380" s="1025"/>
      <c r="I380" s="232"/>
      <c r="J380" s="253"/>
      <c r="K380" s="373">
        <v>0</v>
      </c>
      <c r="L380" s="394"/>
    </row>
    <row r="381" spans="1:12" s="3" customFormat="1" ht="11.1" customHeight="1" x14ac:dyDescent="0.15">
      <c r="A381" s="1">
        <v>23</v>
      </c>
      <c r="B381" s="169">
        <v>1</v>
      </c>
      <c r="C381" s="3">
        <v>20</v>
      </c>
      <c r="D381" s="223"/>
      <c r="E381" s="226" t="s">
        <v>252</v>
      </c>
      <c r="F381" s="1033" t="s">
        <v>302</v>
      </c>
      <c r="G381" s="1025"/>
      <c r="H381" s="1025"/>
      <c r="I381" s="232"/>
      <c r="J381" s="232" t="s">
        <v>230</v>
      </c>
      <c r="K381" s="373">
        <v>0</v>
      </c>
      <c r="L381" s="394"/>
    </row>
    <row r="382" spans="1:12" s="3" customFormat="1" ht="11.1" customHeight="1" x14ac:dyDescent="0.15">
      <c r="A382" s="1">
        <v>23</v>
      </c>
      <c r="B382" s="169">
        <v>1</v>
      </c>
      <c r="C382" s="3">
        <v>21</v>
      </c>
      <c r="D382" s="223" t="s">
        <v>17</v>
      </c>
      <c r="E382" s="223" t="s">
        <v>256</v>
      </c>
      <c r="F382" s="1034" t="s">
        <v>62</v>
      </c>
      <c r="G382" s="1035"/>
      <c r="H382" s="1035"/>
      <c r="I382" s="232"/>
      <c r="J382" s="253"/>
      <c r="K382" s="373">
        <v>0</v>
      </c>
      <c r="L382" s="394"/>
    </row>
    <row r="383" spans="1:12" s="3" customFormat="1" ht="11.1" customHeight="1" x14ac:dyDescent="0.15">
      <c r="A383" s="1">
        <v>23</v>
      </c>
      <c r="B383" s="169">
        <v>1</v>
      </c>
      <c r="C383" s="3">
        <v>22</v>
      </c>
      <c r="D383" s="223"/>
      <c r="E383" s="223" t="s">
        <v>257</v>
      </c>
      <c r="F383" s="1036" t="s">
        <v>322</v>
      </c>
      <c r="G383" s="1037"/>
      <c r="H383" s="1037"/>
      <c r="I383" s="232"/>
      <c r="J383" s="253"/>
      <c r="K383" s="373">
        <v>10945</v>
      </c>
      <c r="L383" s="394"/>
    </row>
    <row r="384" spans="1:12" s="3" customFormat="1" ht="11.1" customHeight="1" x14ac:dyDescent="0.15">
      <c r="A384" s="1">
        <v>23</v>
      </c>
      <c r="B384" s="169">
        <v>1</v>
      </c>
      <c r="C384" s="3">
        <v>23</v>
      </c>
      <c r="D384" s="223"/>
      <c r="E384" s="223" t="s">
        <v>51</v>
      </c>
      <c r="F384" s="1034" t="s">
        <v>62</v>
      </c>
      <c r="G384" s="1035"/>
      <c r="H384" s="1035"/>
      <c r="I384" s="232"/>
      <c r="J384" s="253"/>
      <c r="K384" s="373">
        <v>0</v>
      </c>
      <c r="L384" s="394"/>
    </row>
    <row r="385" spans="1:12" s="3" customFormat="1" ht="11.1" customHeight="1" x14ac:dyDescent="0.15">
      <c r="A385" s="1">
        <v>23</v>
      </c>
      <c r="B385" s="169">
        <v>1</v>
      </c>
      <c r="C385" s="3">
        <v>24</v>
      </c>
      <c r="D385" s="223" t="s">
        <v>245</v>
      </c>
      <c r="E385" s="869" t="s">
        <v>418</v>
      </c>
      <c r="F385" s="310" t="s">
        <v>265</v>
      </c>
      <c r="G385" s="310" t="s">
        <v>523</v>
      </c>
      <c r="H385" s="1038"/>
      <c r="I385" s="1039"/>
      <c r="J385" s="253"/>
      <c r="K385" s="373">
        <v>0</v>
      </c>
      <c r="L385" s="394"/>
    </row>
    <row r="386" spans="1:12" s="3" customFormat="1" ht="11.1" customHeight="1" x14ac:dyDescent="0.15">
      <c r="A386" s="1">
        <v>23</v>
      </c>
      <c r="B386" s="169">
        <v>1</v>
      </c>
      <c r="C386" s="3">
        <v>25</v>
      </c>
      <c r="D386" s="223"/>
      <c r="E386" s="870"/>
      <c r="F386" s="310" t="s">
        <v>268</v>
      </c>
      <c r="G386" s="310"/>
      <c r="H386" s="1030" t="s">
        <v>119</v>
      </c>
      <c r="I386" s="1031"/>
      <c r="J386" s="253"/>
      <c r="K386" s="373">
        <v>0</v>
      </c>
      <c r="L386" s="394"/>
    </row>
    <row r="387" spans="1:12" s="3" customFormat="1" ht="11.1" customHeight="1" x14ac:dyDescent="0.15">
      <c r="A387" s="1">
        <v>23</v>
      </c>
      <c r="B387" s="169">
        <v>1</v>
      </c>
      <c r="C387" s="3">
        <v>26</v>
      </c>
      <c r="D387" s="223"/>
      <c r="E387" s="870"/>
      <c r="F387" s="310" t="s">
        <v>208</v>
      </c>
      <c r="G387" s="310" t="s">
        <v>514</v>
      </c>
      <c r="H387" s="1030" t="s">
        <v>74</v>
      </c>
      <c r="I387" s="1031"/>
      <c r="J387" s="253"/>
      <c r="K387" s="373">
        <v>0</v>
      </c>
      <c r="L387" s="394"/>
    </row>
    <row r="388" spans="1:12" s="3" customFormat="1" ht="11.1" customHeight="1" x14ac:dyDescent="0.15">
      <c r="A388" s="1">
        <v>23</v>
      </c>
      <c r="B388" s="169">
        <v>1</v>
      </c>
      <c r="C388" s="3">
        <v>27</v>
      </c>
      <c r="D388" s="223" t="s">
        <v>7</v>
      </c>
      <c r="E388" s="870"/>
      <c r="F388" s="880" t="s">
        <v>72</v>
      </c>
      <c r="G388" s="1032"/>
      <c r="H388" s="1032"/>
      <c r="I388" s="340"/>
      <c r="J388" s="354"/>
      <c r="K388" s="373">
        <v>0</v>
      </c>
      <c r="L388" s="394"/>
    </row>
    <row r="389" spans="1:12" s="3" customFormat="1" ht="11.1" customHeight="1" x14ac:dyDescent="0.15">
      <c r="A389" s="1">
        <v>23</v>
      </c>
      <c r="B389" s="169">
        <v>1</v>
      </c>
      <c r="C389" s="3">
        <v>28</v>
      </c>
      <c r="D389" s="223"/>
      <c r="E389" s="870"/>
      <c r="F389" s="880" t="s">
        <v>87</v>
      </c>
      <c r="G389" s="1032"/>
      <c r="H389" s="1032"/>
      <c r="I389" s="340"/>
      <c r="J389" s="264"/>
      <c r="K389" s="373">
        <v>0</v>
      </c>
      <c r="L389" s="394"/>
    </row>
    <row r="390" spans="1:12" s="3" customFormat="1" ht="11.1" customHeight="1" x14ac:dyDescent="0.15">
      <c r="A390" s="1">
        <v>23</v>
      </c>
      <c r="B390" s="169">
        <v>1</v>
      </c>
      <c r="C390" s="3">
        <v>29</v>
      </c>
      <c r="D390" s="223"/>
      <c r="E390" s="870"/>
      <c r="F390" s="880" t="s">
        <v>253</v>
      </c>
      <c r="G390" s="1032"/>
      <c r="H390" s="1032"/>
      <c r="I390" s="340"/>
      <c r="J390" s="232" t="s">
        <v>341</v>
      </c>
      <c r="K390" s="373">
        <v>0</v>
      </c>
      <c r="L390" s="394"/>
    </row>
    <row r="391" spans="1:12" s="3" customFormat="1" ht="11.1" customHeight="1" x14ac:dyDescent="0.15">
      <c r="A391" s="1">
        <v>23</v>
      </c>
      <c r="B391" s="169">
        <v>1</v>
      </c>
      <c r="C391" s="3">
        <v>30</v>
      </c>
      <c r="D391" s="223" t="s">
        <v>246</v>
      </c>
      <c r="E391" s="870"/>
      <c r="F391" s="880" t="s">
        <v>50</v>
      </c>
      <c r="G391" s="1032"/>
      <c r="H391" s="1032"/>
      <c r="I391" s="340"/>
      <c r="J391" s="253"/>
      <c r="K391" s="373">
        <v>7645</v>
      </c>
      <c r="L391" s="394"/>
    </row>
    <row r="392" spans="1:12" s="3" customFormat="1" ht="11.1" customHeight="1" x14ac:dyDescent="0.15">
      <c r="A392" s="1">
        <v>23</v>
      </c>
      <c r="B392" s="169">
        <v>1</v>
      </c>
      <c r="C392" s="3">
        <v>31</v>
      </c>
      <c r="D392" s="223"/>
      <c r="E392" s="871"/>
      <c r="F392" s="880" t="s">
        <v>74</v>
      </c>
      <c r="G392" s="1032"/>
      <c r="H392" s="1032"/>
      <c r="I392" s="340"/>
      <c r="J392" s="253"/>
      <c r="K392" s="373">
        <v>3300</v>
      </c>
      <c r="L392" s="394"/>
    </row>
    <row r="393" spans="1:12" s="3" customFormat="1" ht="11.1" customHeight="1" x14ac:dyDescent="0.15">
      <c r="A393" s="1">
        <v>23</v>
      </c>
      <c r="B393" s="169">
        <v>1</v>
      </c>
      <c r="C393" s="3">
        <v>32</v>
      </c>
      <c r="D393" s="223"/>
      <c r="E393" s="282" t="s">
        <v>29</v>
      </c>
      <c r="F393" s="1007" t="s">
        <v>305</v>
      </c>
      <c r="G393" s="1007"/>
      <c r="H393" s="1007"/>
      <c r="I393" s="340"/>
      <c r="J393" s="311"/>
      <c r="K393" s="376">
        <v>21780</v>
      </c>
      <c r="L393" s="394"/>
    </row>
    <row r="394" spans="1:12" s="167" customFormat="1" ht="11.1" customHeight="1" x14ac:dyDescent="0.15">
      <c r="A394" s="168">
        <v>23</v>
      </c>
      <c r="B394" s="169">
        <v>1</v>
      </c>
      <c r="C394" s="169">
        <v>33</v>
      </c>
      <c r="D394" s="223" t="s">
        <v>81</v>
      </c>
      <c r="E394" s="226" t="s">
        <v>5</v>
      </c>
      <c r="F394" s="880" t="s">
        <v>275</v>
      </c>
      <c r="G394" s="1032"/>
      <c r="H394" s="1032"/>
      <c r="I394" s="340"/>
      <c r="J394" s="309"/>
      <c r="K394" s="377">
        <v>0</v>
      </c>
      <c r="L394" s="395"/>
    </row>
    <row r="395" spans="1:12" s="3" customFormat="1" ht="11.1" customHeight="1" x14ac:dyDescent="0.15">
      <c r="A395" s="1">
        <v>23</v>
      </c>
      <c r="B395" s="169">
        <v>1</v>
      </c>
      <c r="C395" s="3">
        <v>34</v>
      </c>
      <c r="D395" s="223"/>
      <c r="E395" s="223"/>
      <c r="F395" s="880" t="s">
        <v>539</v>
      </c>
      <c r="G395" s="1032"/>
      <c r="H395" s="1032"/>
      <c r="I395" s="340"/>
      <c r="J395" s="289"/>
      <c r="K395" s="373">
        <v>0</v>
      </c>
      <c r="L395" s="394"/>
    </row>
    <row r="396" spans="1:12" s="3" customFormat="1" ht="11.1" customHeight="1" x14ac:dyDescent="0.15">
      <c r="A396" s="1">
        <v>23</v>
      </c>
      <c r="B396" s="169">
        <v>1</v>
      </c>
      <c r="C396" s="3">
        <v>35</v>
      </c>
      <c r="D396" s="223"/>
      <c r="E396" s="223" t="s">
        <v>250</v>
      </c>
      <c r="F396" s="1015" t="s">
        <v>104</v>
      </c>
      <c r="G396" s="1026"/>
      <c r="H396" s="1026"/>
      <c r="I396" s="340"/>
      <c r="J396" s="289"/>
      <c r="K396" s="373">
        <v>0</v>
      </c>
      <c r="L396" s="394"/>
    </row>
    <row r="397" spans="1:12" s="3" customFormat="1" ht="11.1" customHeight="1" x14ac:dyDescent="0.15">
      <c r="A397" s="1">
        <v>23</v>
      </c>
      <c r="B397" s="169">
        <v>1</v>
      </c>
      <c r="C397" s="3">
        <v>36</v>
      </c>
      <c r="D397" s="223" t="s">
        <v>67</v>
      </c>
      <c r="E397" s="226"/>
      <c r="F397" s="290" t="s">
        <v>132</v>
      </c>
      <c r="G397" s="326" t="s">
        <v>242</v>
      </c>
      <c r="H397" s="326"/>
      <c r="I397" s="341"/>
      <c r="J397" s="289"/>
      <c r="K397" s="373">
        <v>21780</v>
      </c>
      <c r="L397" s="394"/>
    </row>
    <row r="398" spans="1:12" s="3" customFormat="1" ht="11.1" customHeight="1" x14ac:dyDescent="0.15">
      <c r="A398" s="1">
        <v>23</v>
      </c>
      <c r="B398" s="169">
        <v>1</v>
      </c>
      <c r="C398" s="3">
        <v>37</v>
      </c>
      <c r="D398" s="223"/>
      <c r="E398" s="226"/>
      <c r="F398" s="290" t="s">
        <v>133</v>
      </c>
      <c r="G398" s="1007" t="s">
        <v>74</v>
      </c>
      <c r="H398" s="1007"/>
      <c r="I398" s="340"/>
      <c r="J398" s="312"/>
      <c r="K398" s="373">
        <v>0</v>
      </c>
      <c r="L398" s="394"/>
    </row>
    <row r="399" spans="1:12" s="3" customFormat="1" ht="11.1" customHeight="1" x14ac:dyDescent="0.15">
      <c r="A399" s="1">
        <v>23</v>
      </c>
      <c r="B399" s="169">
        <v>1</v>
      </c>
      <c r="C399" s="3">
        <v>38</v>
      </c>
      <c r="D399" s="223"/>
      <c r="E399" s="282" t="s">
        <v>169</v>
      </c>
      <c r="F399" s="1027" t="s">
        <v>229</v>
      </c>
      <c r="G399" s="1027"/>
      <c r="H399" s="1027"/>
      <c r="I399" s="340"/>
      <c r="J399" s="359"/>
      <c r="K399" s="373">
        <v>0</v>
      </c>
      <c r="L399" s="394"/>
    </row>
    <row r="400" spans="1:12" s="3" customFormat="1" ht="11.1" customHeight="1" x14ac:dyDescent="0.15">
      <c r="A400" s="1">
        <v>23</v>
      </c>
      <c r="B400" s="169">
        <v>1</v>
      </c>
      <c r="C400" s="3">
        <v>39</v>
      </c>
      <c r="D400" s="223"/>
      <c r="E400" s="282" t="s">
        <v>381</v>
      </c>
      <c r="F400" s="1007" t="s">
        <v>276</v>
      </c>
      <c r="G400" s="1007"/>
      <c r="H400" s="1007"/>
      <c r="I400" s="340"/>
      <c r="J400" s="311"/>
      <c r="K400" s="373">
        <v>0</v>
      </c>
      <c r="L400" s="394"/>
    </row>
    <row r="401" spans="1:12" s="3" customFormat="1" ht="11.1" customHeight="1" x14ac:dyDescent="0.15">
      <c r="A401" s="1">
        <v>23</v>
      </c>
      <c r="B401" s="169">
        <v>1</v>
      </c>
      <c r="C401" s="3">
        <v>40</v>
      </c>
      <c r="D401" s="223"/>
      <c r="E401" s="282" t="s">
        <v>164</v>
      </c>
      <c r="F401" s="1007" t="s">
        <v>74</v>
      </c>
      <c r="G401" s="1007"/>
      <c r="H401" s="1007"/>
      <c r="I401" s="327"/>
      <c r="J401" s="289"/>
      <c r="K401" s="373">
        <v>0</v>
      </c>
      <c r="L401" s="394"/>
    </row>
    <row r="402" spans="1:12" s="3" customFormat="1" ht="11.1" customHeight="1" x14ac:dyDescent="0.15">
      <c r="A402" s="1">
        <v>23</v>
      </c>
      <c r="B402" s="169">
        <v>1</v>
      </c>
      <c r="C402" s="3">
        <v>41</v>
      </c>
      <c r="D402" s="223"/>
      <c r="E402" s="282" t="s">
        <v>428</v>
      </c>
      <c r="F402" s="1008" t="s">
        <v>325</v>
      </c>
      <c r="G402" s="1008"/>
      <c r="H402" s="1024"/>
      <c r="I402" s="342"/>
      <c r="J402" s="289"/>
      <c r="K402" s="373">
        <v>32725</v>
      </c>
      <c r="L402" s="394"/>
    </row>
    <row r="403" spans="1:12" s="3" customFormat="1" ht="11.1" customHeight="1" x14ac:dyDescent="0.15">
      <c r="A403" s="1">
        <v>23</v>
      </c>
      <c r="B403" s="169">
        <v>1</v>
      </c>
      <c r="C403" s="3">
        <v>42</v>
      </c>
      <c r="D403" s="225" t="s">
        <v>2</v>
      </c>
      <c r="E403" s="919" t="s">
        <v>409</v>
      </c>
      <c r="F403" s="1028"/>
      <c r="G403" s="282" t="s">
        <v>28</v>
      </c>
      <c r="H403" s="267" t="s">
        <v>18</v>
      </c>
      <c r="I403" s="232"/>
      <c r="J403" s="332"/>
      <c r="K403" s="373">
        <v>0</v>
      </c>
      <c r="L403" s="394"/>
    </row>
    <row r="404" spans="1:12" s="3" customFormat="1" ht="11.1" customHeight="1" x14ac:dyDescent="0.15">
      <c r="A404" s="1">
        <v>23</v>
      </c>
      <c r="B404" s="169">
        <v>1</v>
      </c>
      <c r="C404" s="3">
        <v>43</v>
      </c>
      <c r="D404" s="224"/>
      <c r="E404" s="922" t="s">
        <v>277</v>
      </c>
      <c r="F404" s="1029"/>
      <c r="G404" s="282" t="s">
        <v>29</v>
      </c>
      <c r="H404" s="1019" t="s">
        <v>541</v>
      </c>
      <c r="I404" s="1019"/>
      <c r="J404" s="314"/>
      <c r="K404" s="373">
        <v>3300</v>
      </c>
      <c r="L404" s="394"/>
    </row>
    <row r="405" spans="1:12" s="3" customFormat="1" ht="11.1" customHeight="1" x14ac:dyDescent="0.15">
      <c r="A405" s="1">
        <v>23</v>
      </c>
      <c r="B405" s="169">
        <v>1</v>
      </c>
      <c r="C405" s="3">
        <v>44</v>
      </c>
      <c r="D405" s="225" t="s">
        <v>8</v>
      </c>
      <c r="E405" s="282" t="s">
        <v>28</v>
      </c>
      <c r="F405" s="1023" t="s">
        <v>280</v>
      </c>
      <c r="G405" s="1023"/>
      <c r="H405" s="1023"/>
      <c r="I405" s="276"/>
      <c r="J405" s="314"/>
      <c r="K405" s="373">
        <v>3132</v>
      </c>
      <c r="L405" s="394"/>
    </row>
    <row r="406" spans="1:12" s="3" customFormat="1" ht="11.1" customHeight="1" x14ac:dyDescent="0.15">
      <c r="A406" s="1">
        <v>23</v>
      </c>
      <c r="B406" s="169">
        <v>1</v>
      </c>
      <c r="C406" s="3">
        <v>45</v>
      </c>
      <c r="D406" s="223"/>
      <c r="E406" s="282" t="s">
        <v>29</v>
      </c>
      <c r="F406" s="1007" t="s">
        <v>202</v>
      </c>
      <c r="G406" s="1007"/>
      <c r="H406" s="1007"/>
      <c r="I406" s="340"/>
      <c r="J406" s="314"/>
      <c r="K406" s="373">
        <v>0</v>
      </c>
      <c r="L406" s="394"/>
    </row>
    <row r="407" spans="1:12" s="3" customFormat="1" ht="11.1" customHeight="1" x14ac:dyDescent="0.15">
      <c r="A407" s="1">
        <v>23</v>
      </c>
      <c r="B407" s="169">
        <v>1</v>
      </c>
      <c r="C407" s="3">
        <v>46</v>
      </c>
      <c r="D407" s="223" t="s">
        <v>283</v>
      </c>
      <c r="E407" s="282" t="s">
        <v>169</v>
      </c>
      <c r="F407" s="1007" t="s">
        <v>285</v>
      </c>
      <c r="G407" s="1007"/>
      <c r="H407" s="1007"/>
      <c r="I407" s="340"/>
      <c r="J407" s="314"/>
      <c r="K407" s="373">
        <v>0</v>
      </c>
      <c r="L407" s="394"/>
    </row>
    <row r="408" spans="1:12" s="3" customFormat="1" ht="11.1" customHeight="1" x14ac:dyDescent="0.15">
      <c r="A408" s="1">
        <v>23</v>
      </c>
      <c r="B408" s="169">
        <v>1</v>
      </c>
      <c r="C408" s="3">
        <v>47</v>
      </c>
      <c r="D408" s="223" t="s">
        <v>286</v>
      </c>
      <c r="E408" s="282" t="s">
        <v>381</v>
      </c>
      <c r="F408" s="1007" t="s">
        <v>287</v>
      </c>
      <c r="G408" s="1007"/>
      <c r="H408" s="1007"/>
      <c r="I408" s="340"/>
      <c r="J408" s="314"/>
      <c r="K408" s="373">
        <v>0</v>
      </c>
      <c r="L408" s="394"/>
    </row>
    <row r="409" spans="1:12" s="3" customFormat="1" ht="11.1" customHeight="1" x14ac:dyDescent="0.15">
      <c r="A409" s="1">
        <v>23</v>
      </c>
      <c r="B409" s="169">
        <v>1</v>
      </c>
      <c r="C409" s="3">
        <v>48</v>
      </c>
      <c r="D409" s="223" t="s">
        <v>234</v>
      </c>
      <c r="E409" s="282" t="s">
        <v>164</v>
      </c>
      <c r="F409" s="1007" t="s">
        <v>180</v>
      </c>
      <c r="G409" s="1007"/>
      <c r="H409" s="1007"/>
      <c r="I409" s="340"/>
      <c r="J409" s="314"/>
      <c r="K409" s="373">
        <v>0</v>
      </c>
      <c r="L409" s="394"/>
    </row>
    <row r="410" spans="1:12" s="3" customFormat="1" ht="11.1" customHeight="1" x14ac:dyDescent="0.15">
      <c r="A410" s="1">
        <v>23</v>
      </c>
      <c r="B410" s="169">
        <v>1</v>
      </c>
      <c r="C410" s="3">
        <v>49</v>
      </c>
      <c r="D410" s="223" t="s">
        <v>263</v>
      </c>
      <c r="E410" s="282" t="s">
        <v>428</v>
      </c>
      <c r="F410" s="1007" t="s">
        <v>328</v>
      </c>
      <c r="G410" s="1007"/>
      <c r="H410" s="1007"/>
      <c r="I410" s="340"/>
      <c r="J410" s="360"/>
      <c r="K410" s="373">
        <v>0</v>
      </c>
      <c r="L410" s="394"/>
    </row>
    <row r="411" spans="1:12" s="3" customFormat="1" ht="11.1" customHeight="1" x14ac:dyDescent="0.15">
      <c r="A411" s="1">
        <v>23</v>
      </c>
      <c r="B411" s="169">
        <v>1</v>
      </c>
      <c r="C411" s="3">
        <v>50</v>
      </c>
      <c r="D411" s="223" t="s">
        <v>273</v>
      </c>
      <c r="E411" s="282" t="s">
        <v>431</v>
      </c>
      <c r="F411" s="1024" t="s">
        <v>74</v>
      </c>
      <c r="G411" s="1024"/>
      <c r="H411" s="1024"/>
      <c r="I411" s="340"/>
      <c r="J411" s="332"/>
      <c r="K411" s="373">
        <v>168</v>
      </c>
      <c r="L411" s="394"/>
    </row>
    <row r="412" spans="1:12" s="3" customFormat="1" ht="11.1" customHeight="1" x14ac:dyDescent="0.15">
      <c r="A412" s="1">
        <v>23</v>
      </c>
      <c r="B412" s="169">
        <v>1</v>
      </c>
      <c r="C412" s="3">
        <v>51</v>
      </c>
      <c r="D412" s="223"/>
      <c r="E412" s="217" t="s">
        <v>97</v>
      </c>
      <c r="F412" s="264"/>
      <c r="G412" s="264"/>
      <c r="H412" s="264"/>
      <c r="I412" s="264"/>
      <c r="J412" s="332"/>
      <c r="K412" s="373">
        <v>168</v>
      </c>
      <c r="L412" s="394"/>
    </row>
    <row r="413" spans="1:12" s="3" customFormat="1" ht="11.1" customHeight="1" x14ac:dyDescent="0.15">
      <c r="A413" s="1">
        <v>23</v>
      </c>
      <c r="B413" s="169">
        <v>1</v>
      </c>
      <c r="C413" s="3">
        <v>52</v>
      </c>
      <c r="D413" s="224"/>
      <c r="E413" s="283" t="s">
        <v>112</v>
      </c>
      <c r="F413" s="872" t="s">
        <v>330</v>
      </c>
      <c r="G413" s="872"/>
      <c r="H413" s="872"/>
      <c r="I413" s="253"/>
      <c r="J413" s="360"/>
      <c r="K413" s="373">
        <v>3300</v>
      </c>
      <c r="L413" s="394"/>
    </row>
    <row r="414" spans="1:12" s="3" customFormat="1" ht="11.1" customHeight="1" x14ac:dyDescent="0.15">
      <c r="A414" s="1">
        <v>23</v>
      </c>
      <c r="B414" s="169">
        <v>1</v>
      </c>
      <c r="C414" s="3">
        <v>53</v>
      </c>
      <c r="D414" s="214" t="s">
        <v>10</v>
      </c>
      <c r="E414" s="872" t="s">
        <v>310</v>
      </c>
      <c r="F414" s="1025"/>
      <c r="G414" s="1025"/>
      <c r="H414" s="1025"/>
      <c r="I414" s="232"/>
      <c r="J414" s="340"/>
      <c r="K414" s="373">
        <v>0</v>
      </c>
      <c r="L414" s="394"/>
    </row>
    <row r="415" spans="1:12" s="3" customFormat="1" ht="11.1" customHeight="1" x14ac:dyDescent="0.15">
      <c r="A415" s="1">
        <v>23</v>
      </c>
      <c r="B415" s="169">
        <v>1</v>
      </c>
      <c r="C415" s="3">
        <v>54</v>
      </c>
      <c r="D415" s="214" t="s">
        <v>22</v>
      </c>
      <c r="E415" s="1019" t="s">
        <v>542</v>
      </c>
      <c r="F415" s="1020"/>
      <c r="G415" s="1020"/>
      <c r="H415" s="1020"/>
      <c r="I415" s="1020"/>
      <c r="J415" s="340"/>
      <c r="K415" s="373">
        <v>0</v>
      </c>
      <c r="L415" s="394"/>
    </row>
    <row r="416" spans="1:12" s="3" customFormat="1" ht="11.1" customHeight="1" x14ac:dyDescent="0.15">
      <c r="A416" s="1">
        <v>23</v>
      </c>
      <c r="B416" s="187">
        <v>1</v>
      </c>
      <c r="C416" s="96">
        <v>55</v>
      </c>
      <c r="D416" s="853" t="s">
        <v>543</v>
      </c>
      <c r="E416" s="284" t="s">
        <v>1</v>
      </c>
      <c r="F416" s="1021" t="s">
        <v>331</v>
      </c>
      <c r="G416" s="1021"/>
      <c r="H416" s="1021"/>
      <c r="I416" s="1021"/>
      <c r="J416" s="1021"/>
      <c r="K416" s="373">
        <v>390946</v>
      </c>
      <c r="L416" s="394"/>
    </row>
    <row r="417" spans="1:12" s="3" customFormat="1" ht="11.1" customHeight="1" x14ac:dyDescent="0.15">
      <c r="A417" s="1">
        <v>23</v>
      </c>
      <c r="B417" s="187">
        <v>1</v>
      </c>
      <c r="C417" s="96">
        <v>56</v>
      </c>
      <c r="D417" s="854"/>
      <c r="E417" s="285" t="s">
        <v>17</v>
      </c>
      <c r="F417" s="1022" t="s">
        <v>235</v>
      </c>
      <c r="G417" s="1022"/>
      <c r="H417" s="1022"/>
      <c r="I417" s="1022"/>
      <c r="J417" s="1022"/>
      <c r="K417" s="373">
        <v>85116</v>
      </c>
      <c r="L417" s="394"/>
    </row>
    <row r="418" spans="1:12" s="3" customFormat="1" ht="11.1" customHeight="1" x14ac:dyDescent="0.15">
      <c r="A418" s="1">
        <v>23</v>
      </c>
      <c r="B418" s="187">
        <v>1</v>
      </c>
      <c r="C418" s="96">
        <v>57</v>
      </c>
      <c r="D418" s="854"/>
      <c r="E418" s="285" t="s">
        <v>2</v>
      </c>
      <c r="F418" s="1021" t="s">
        <v>344</v>
      </c>
      <c r="G418" s="1021"/>
      <c r="H418" s="1021"/>
      <c r="I418" s="1021"/>
      <c r="J418" s="1021"/>
      <c r="K418" s="373">
        <v>31905</v>
      </c>
      <c r="L418" s="394"/>
    </row>
    <row r="419" spans="1:12" s="3" customFormat="1" ht="11.1" customHeight="1" x14ac:dyDescent="0.15">
      <c r="A419" s="1">
        <v>23</v>
      </c>
      <c r="B419" s="187">
        <v>1</v>
      </c>
      <c r="C419" s="96">
        <v>58</v>
      </c>
      <c r="D419" s="854"/>
      <c r="E419" s="285" t="s">
        <v>8</v>
      </c>
      <c r="F419" s="1021" t="s">
        <v>269</v>
      </c>
      <c r="G419" s="1021"/>
      <c r="H419" s="1021"/>
      <c r="I419" s="1021"/>
      <c r="J419" s="1021"/>
      <c r="K419" s="373">
        <v>237078</v>
      </c>
      <c r="L419" s="394"/>
    </row>
    <row r="420" spans="1:12" s="3" customFormat="1" ht="11.1" customHeight="1" x14ac:dyDescent="0.15">
      <c r="A420" s="1">
        <v>23</v>
      </c>
      <c r="B420" s="187">
        <v>1</v>
      </c>
      <c r="C420" s="96">
        <v>59</v>
      </c>
      <c r="D420" s="854"/>
      <c r="E420" s="285" t="s">
        <v>10</v>
      </c>
      <c r="F420" s="1021" t="s">
        <v>323</v>
      </c>
      <c r="G420" s="1021"/>
      <c r="H420" s="1021"/>
      <c r="I420" s="1021"/>
      <c r="J420" s="1021"/>
      <c r="K420" s="373">
        <v>10530</v>
      </c>
      <c r="L420" s="394"/>
    </row>
    <row r="421" spans="1:12" s="3" customFormat="1" ht="11.1" customHeight="1" x14ac:dyDescent="0.15">
      <c r="A421" s="168">
        <v>23</v>
      </c>
      <c r="B421" s="187">
        <v>1</v>
      </c>
      <c r="C421" s="199">
        <v>60</v>
      </c>
      <c r="D421" s="854"/>
      <c r="E421" s="285" t="s">
        <v>22</v>
      </c>
      <c r="F421" s="1021" t="s">
        <v>314</v>
      </c>
      <c r="G421" s="1021"/>
      <c r="H421" s="1021"/>
      <c r="I421" s="1021"/>
      <c r="J421" s="1021"/>
      <c r="K421" s="373">
        <v>476062</v>
      </c>
      <c r="L421" s="394"/>
    </row>
    <row r="422" spans="1:12" s="3" customFormat="1" ht="11.1" customHeight="1" x14ac:dyDescent="0.15">
      <c r="A422" s="168">
        <v>23</v>
      </c>
      <c r="B422" s="187">
        <v>1</v>
      </c>
      <c r="C422" s="96">
        <v>61</v>
      </c>
      <c r="D422" s="237"/>
      <c r="E422" s="285" t="s">
        <v>21</v>
      </c>
      <c r="F422" s="1021" t="s">
        <v>576</v>
      </c>
      <c r="G422" s="1021"/>
      <c r="H422" s="1021"/>
      <c r="I422" s="1021"/>
      <c r="J422" s="1021"/>
      <c r="K422" s="373">
        <v>88873</v>
      </c>
      <c r="L422" s="394"/>
    </row>
    <row r="423" spans="1:12" s="3" customFormat="1" ht="11.1" customHeight="1" x14ac:dyDescent="0.15">
      <c r="A423" s="168">
        <v>23</v>
      </c>
      <c r="B423" s="187">
        <v>1</v>
      </c>
      <c r="C423" s="199">
        <v>62</v>
      </c>
      <c r="D423" s="238"/>
      <c r="E423" s="286" t="s">
        <v>25</v>
      </c>
      <c r="F423" s="1021" t="s">
        <v>348</v>
      </c>
      <c r="G423" s="1021"/>
      <c r="H423" s="1021"/>
      <c r="I423" s="1021"/>
      <c r="J423" s="1021"/>
      <c r="K423" s="373">
        <v>0</v>
      </c>
      <c r="L423" s="394"/>
    </row>
    <row r="424" spans="1:12" s="3" customFormat="1" ht="11.1" customHeight="1" x14ac:dyDescent="0.15">
      <c r="A424" s="1">
        <v>23</v>
      </c>
      <c r="B424" s="189">
        <v>2</v>
      </c>
      <c r="C424" s="3">
        <v>1</v>
      </c>
      <c r="D424" s="239"/>
      <c r="E424" s="287"/>
      <c r="F424" s="313"/>
      <c r="G424" s="313"/>
      <c r="H424" s="313"/>
      <c r="I424" s="313"/>
      <c r="J424" s="361"/>
      <c r="K424" s="378">
        <v>1320510</v>
      </c>
      <c r="L424" s="394"/>
    </row>
    <row r="425" spans="1:12" s="3" customFormat="1" ht="11.1" customHeight="1" x14ac:dyDescent="0.15">
      <c r="A425" s="1">
        <v>23</v>
      </c>
      <c r="B425" s="189">
        <v>2</v>
      </c>
      <c r="C425" s="3">
        <v>2</v>
      </c>
      <c r="D425" s="855" t="s">
        <v>544</v>
      </c>
      <c r="E425" s="1009" t="s">
        <v>578</v>
      </c>
      <c r="F425" s="1010"/>
      <c r="G425" s="1010"/>
      <c r="H425" s="1010"/>
      <c r="I425" s="311"/>
      <c r="J425" s="362"/>
      <c r="K425" s="373">
        <v>13181</v>
      </c>
      <c r="L425" s="394"/>
    </row>
    <row r="426" spans="1:12" s="3" customFormat="1" ht="11.1" customHeight="1" x14ac:dyDescent="0.15">
      <c r="A426" s="1">
        <v>23</v>
      </c>
      <c r="B426" s="189">
        <v>2</v>
      </c>
      <c r="C426" s="3">
        <v>3</v>
      </c>
      <c r="D426" s="856"/>
      <c r="E426" s="858" t="s">
        <v>270</v>
      </c>
      <c r="F426" s="1011" t="s">
        <v>362</v>
      </c>
      <c r="G426" s="1012"/>
      <c r="H426" s="289"/>
      <c r="I426" s="289"/>
      <c r="J426" s="362"/>
      <c r="K426" s="373">
        <v>0</v>
      </c>
      <c r="L426" s="394"/>
    </row>
    <row r="427" spans="1:12" s="3" customFormat="1" ht="11.1" customHeight="1" x14ac:dyDescent="0.15">
      <c r="A427" s="1">
        <v>23</v>
      </c>
      <c r="B427" s="189">
        <v>2</v>
      </c>
      <c r="C427" s="3">
        <v>4</v>
      </c>
      <c r="D427" s="856"/>
      <c r="E427" s="859"/>
      <c r="F427" s="1011" t="s">
        <v>364</v>
      </c>
      <c r="G427" s="1012"/>
      <c r="H427" s="289"/>
      <c r="I427" s="289"/>
      <c r="J427" s="363"/>
      <c r="K427" s="373">
        <v>0</v>
      </c>
      <c r="L427" s="394"/>
    </row>
    <row r="428" spans="1:12" s="3" customFormat="1" ht="11.1" customHeight="1" x14ac:dyDescent="0.15">
      <c r="A428" s="1">
        <v>23</v>
      </c>
      <c r="B428" s="189">
        <v>2</v>
      </c>
      <c r="C428" s="3">
        <v>5</v>
      </c>
      <c r="D428" s="857"/>
      <c r="E428" s="860"/>
      <c r="F428" s="1013" t="s">
        <v>56</v>
      </c>
      <c r="G428" s="1014"/>
      <c r="H428" s="332"/>
      <c r="I428" s="332"/>
      <c r="J428" s="298"/>
      <c r="K428" s="373">
        <v>13181</v>
      </c>
      <c r="L428" s="394"/>
    </row>
    <row r="429" spans="1:12" s="3" customFormat="1" ht="11.1" customHeight="1" x14ac:dyDescent="0.15">
      <c r="A429" s="1">
        <v>23</v>
      </c>
      <c r="B429" s="189">
        <v>2</v>
      </c>
      <c r="C429" s="3">
        <v>6</v>
      </c>
      <c r="D429" s="240"/>
      <c r="E429" s="288"/>
      <c r="F429" s="314"/>
      <c r="G429" s="314"/>
      <c r="H429" s="314"/>
      <c r="I429" s="314"/>
      <c r="J429" s="268"/>
      <c r="K429" s="373">
        <v>0</v>
      </c>
      <c r="L429" s="394"/>
    </row>
    <row r="430" spans="1:12" s="3" customFormat="1" ht="11.1" customHeight="1" x14ac:dyDescent="0.15">
      <c r="A430" s="1">
        <v>23</v>
      </c>
      <c r="B430" s="189">
        <v>2</v>
      </c>
      <c r="C430" s="3">
        <v>7</v>
      </c>
      <c r="D430" s="240"/>
      <c r="E430" s="288"/>
      <c r="F430" s="314"/>
      <c r="G430" s="314"/>
      <c r="H430" s="314"/>
      <c r="I430" s="314"/>
      <c r="J430" s="268"/>
      <c r="K430" s="373">
        <v>0</v>
      </c>
      <c r="L430" s="394"/>
    </row>
    <row r="431" spans="1:12" s="3" customFormat="1" ht="11.1" customHeight="1" x14ac:dyDescent="0.15">
      <c r="A431" s="1">
        <v>23</v>
      </c>
      <c r="B431" s="189">
        <v>2</v>
      </c>
      <c r="C431" s="3">
        <v>8</v>
      </c>
      <c r="D431" s="240"/>
      <c r="E431" s="288"/>
      <c r="F431" s="314"/>
      <c r="G431" s="314"/>
      <c r="H431" s="314"/>
      <c r="I431" s="314"/>
      <c r="J431" s="268"/>
      <c r="K431" s="373">
        <v>0</v>
      </c>
      <c r="L431" s="394"/>
    </row>
    <row r="432" spans="1:12" s="3" customFormat="1" ht="11.1" customHeight="1" x14ac:dyDescent="0.15">
      <c r="A432" s="1">
        <v>23</v>
      </c>
      <c r="B432" s="189">
        <v>2</v>
      </c>
      <c r="C432" s="3">
        <v>9</v>
      </c>
      <c r="D432" s="240"/>
      <c r="E432" s="288"/>
      <c r="F432" s="314"/>
      <c r="G432" s="314"/>
      <c r="H432" s="314"/>
      <c r="I432" s="314"/>
      <c r="J432" s="315"/>
      <c r="K432" s="373">
        <v>0</v>
      </c>
      <c r="L432" s="394"/>
    </row>
    <row r="433" spans="1:12" s="3" customFormat="1" ht="11.1" customHeight="1" x14ac:dyDescent="0.15">
      <c r="A433" s="1">
        <v>23</v>
      </c>
      <c r="B433" s="189">
        <v>2</v>
      </c>
      <c r="C433" s="3">
        <v>10</v>
      </c>
      <c r="D433" s="240"/>
      <c r="E433" s="288"/>
      <c r="F433" s="314"/>
      <c r="G433" s="314"/>
      <c r="H433" s="314"/>
      <c r="I433" s="314"/>
      <c r="J433" s="338"/>
      <c r="K433" s="373">
        <v>0</v>
      </c>
      <c r="L433" s="394"/>
    </row>
    <row r="434" spans="1:12" s="3" customFormat="1" ht="11.1" customHeight="1" x14ac:dyDescent="0.15">
      <c r="A434" s="1">
        <v>23</v>
      </c>
      <c r="B434" s="189">
        <v>2</v>
      </c>
      <c r="C434" s="3">
        <v>11</v>
      </c>
      <c r="D434" s="240"/>
      <c r="E434" s="288"/>
      <c r="F434" s="314"/>
      <c r="G434" s="314"/>
      <c r="H434" s="314"/>
      <c r="I434" s="314"/>
      <c r="J434" s="364"/>
      <c r="K434" s="373">
        <v>0</v>
      </c>
      <c r="L434" s="394"/>
    </row>
    <row r="435" spans="1:12" s="3" customFormat="1" ht="11.1" customHeight="1" x14ac:dyDescent="0.15">
      <c r="A435" s="1">
        <v>23</v>
      </c>
      <c r="B435" s="189">
        <v>2</v>
      </c>
      <c r="C435" s="3">
        <v>12</v>
      </c>
      <c r="D435" s="876" t="s">
        <v>278</v>
      </c>
      <c r="E435" s="877"/>
      <c r="F435" s="877"/>
      <c r="G435" s="877"/>
      <c r="H435" s="877"/>
      <c r="I435" s="877"/>
      <c r="J435" s="297"/>
      <c r="K435" s="373">
        <v>0</v>
      </c>
      <c r="L435" s="394"/>
    </row>
    <row r="436" spans="1:12" s="3" customFormat="1" ht="11.1" customHeight="1" x14ac:dyDescent="0.15">
      <c r="A436" s="1">
        <v>23</v>
      </c>
      <c r="B436" s="189">
        <v>2</v>
      </c>
      <c r="C436" s="3">
        <v>13</v>
      </c>
      <c r="D436" s="878" t="s">
        <v>439</v>
      </c>
      <c r="E436" s="879"/>
      <c r="F436" s="1015" t="s">
        <v>345</v>
      </c>
      <c r="G436" s="1016"/>
      <c r="H436" s="1016"/>
      <c r="I436" s="1016"/>
      <c r="J436" s="268"/>
      <c r="K436" s="373">
        <v>0</v>
      </c>
      <c r="L436" s="394"/>
    </row>
    <row r="437" spans="1:12" s="167" customFormat="1" ht="11.1" customHeight="1" x14ac:dyDescent="0.15">
      <c r="A437" s="168">
        <v>23</v>
      </c>
      <c r="B437" s="188">
        <v>2</v>
      </c>
      <c r="C437" s="169">
        <v>14</v>
      </c>
      <c r="D437" s="882" t="s">
        <v>440</v>
      </c>
      <c r="E437" s="883"/>
      <c r="F437" s="1017" t="s">
        <v>346</v>
      </c>
      <c r="G437" s="1018"/>
      <c r="H437" s="1018"/>
      <c r="I437" s="1018"/>
      <c r="J437" s="268"/>
      <c r="K437" s="382">
        <v>0</v>
      </c>
    </row>
    <row r="438" spans="1:12" s="3" customFormat="1" ht="11.1" customHeight="1" x14ac:dyDescent="0.15">
      <c r="A438" s="1">
        <v>23</v>
      </c>
      <c r="B438" s="189">
        <v>2</v>
      </c>
      <c r="C438" s="3">
        <v>15</v>
      </c>
      <c r="D438" s="1004" t="s">
        <v>148</v>
      </c>
      <c r="E438" s="1005"/>
      <c r="F438" s="1005"/>
      <c r="G438" s="1005"/>
      <c r="H438" s="1005"/>
      <c r="I438" s="1005"/>
      <c r="J438" s="268"/>
      <c r="K438" s="383">
        <v>0</v>
      </c>
    </row>
    <row r="439" spans="1:12" s="3" customFormat="1" ht="11.1" customHeight="1" x14ac:dyDescent="0.15">
      <c r="A439" s="1">
        <v>23</v>
      </c>
      <c r="B439" s="189">
        <v>2</v>
      </c>
      <c r="C439" s="3">
        <v>16</v>
      </c>
      <c r="D439" s="1006" t="s">
        <v>172</v>
      </c>
      <c r="E439" s="1007"/>
      <c r="F439" s="1007"/>
      <c r="G439" s="1007"/>
      <c r="H439" s="1007"/>
      <c r="I439" s="1007"/>
      <c r="J439" s="268"/>
      <c r="K439" s="383">
        <v>0</v>
      </c>
    </row>
    <row r="440" spans="1:12" s="3" customFormat="1" ht="11.1" customHeight="1" x14ac:dyDescent="0.15">
      <c r="A440" s="1">
        <v>23</v>
      </c>
      <c r="B440" s="189">
        <v>2</v>
      </c>
      <c r="C440" s="3">
        <v>17</v>
      </c>
      <c r="D440" s="878" t="s">
        <v>439</v>
      </c>
      <c r="E440" s="879"/>
      <c r="F440" s="880" t="s">
        <v>345</v>
      </c>
      <c r="G440" s="1007"/>
      <c r="H440" s="1007"/>
      <c r="I440" s="1007"/>
      <c r="J440" s="243"/>
      <c r="K440" s="383">
        <v>0</v>
      </c>
    </row>
    <row r="441" spans="1:12" s="3" customFormat="1" ht="11.1" customHeight="1" x14ac:dyDescent="0.15">
      <c r="A441" s="1">
        <v>23</v>
      </c>
      <c r="B441" s="189">
        <v>2</v>
      </c>
      <c r="C441" s="3">
        <v>18</v>
      </c>
      <c r="D441" s="882" t="s">
        <v>440</v>
      </c>
      <c r="E441" s="883"/>
      <c r="F441" s="880" t="s">
        <v>346</v>
      </c>
      <c r="G441" s="1007"/>
      <c r="H441" s="1007"/>
      <c r="I441" s="1007"/>
      <c r="J441" s="293"/>
      <c r="K441" s="383">
        <v>0</v>
      </c>
    </row>
    <row r="442" spans="1:12" s="3" customFormat="1" ht="11.1" customHeight="1" x14ac:dyDescent="0.15">
      <c r="A442" s="1">
        <v>23</v>
      </c>
      <c r="B442" s="189">
        <v>2</v>
      </c>
      <c r="C442" s="3">
        <v>19</v>
      </c>
      <c r="D442" s="976" t="s">
        <v>441</v>
      </c>
      <c r="E442" s="1008"/>
      <c r="F442" s="1008"/>
      <c r="G442" s="1008"/>
      <c r="H442" s="1008"/>
      <c r="I442" s="1008"/>
      <c r="J442" s="365"/>
      <c r="K442" s="383">
        <v>0</v>
      </c>
    </row>
    <row r="443" spans="1:12" s="3" customFormat="1" ht="11.1" customHeight="1" x14ac:dyDescent="0.15">
      <c r="A443" s="1">
        <v>23</v>
      </c>
      <c r="B443" s="189">
        <v>2</v>
      </c>
      <c r="C443" s="3">
        <v>20</v>
      </c>
      <c r="D443" s="876" t="s">
        <v>349</v>
      </c>
      <c r="E443" s="877"/>
      <c r="F443" s="877"/>
      <c r="G443" s="877"/>
      <c r="H443" s="877"/>
      <c r="I443" s="877"/>
      <c r="J443" s="366"/>
      <c r="K443" s="383">
        <v>0</v>
      </c>
    </row>
    <row r="444" spans="1:12" s="3" customFormat="1" ht="11.1" customHeight="1" x14ac:dyDescent="0.15">
      <c r="A444" s="1">
        <v>23</v>
      </c>
      <c r="B444" s="189">
        <v>2</v>
      </c>
      <c r="C444" s="3">
        <v>21</v>
      </c>
      <c r="D444" s="878" t="s">
        <v>439</v>
      </c>
      <c r="E444" s="879"/>
      <c r="F444" s="880" t="s">
        <v>345</v>
      </c>
      <c r="G444" s="881"/>
      <c r="H444" s="881"/>
      <c r="I444" s="881"/>
      <c r="J444" s="366"/>
      <c r="K444" s="383"/>
    </row>
    <row r="445" spans="1:12" s="3" customFormat="1" ht="11.1" customHeight="1" x14ac:dyDescent="0.15">
      <c r="A445" s="1">
        <v>23</v>
      </c>
      <c r="B445" s="189">
        <v>2</v>
      </c>
      <c r="C445" s="3">
        <v>22</v>
      </c>
      <c r="D445" s="882" t="s">
        <v>440</v>
      </c>
      <c r="E445" s="883"/>
      <c r="F445" s="880" t="s">
        <v>346</v>
      </c>
      <c r="G445" s="881"/>
      <c r="H445" s="881"/>
      <c r="I445" s="881"/>
      <c r="J445" s="366"/>
      <c r="K445" s="383"/>
    </row>
    <row r="446" spans="1:12" s="3" customFormat="1" ht="11.1" customHeight="1" x14ac:dyDescent="0.15">
      <c r="A446" s="1">
        <v>23</v>
      </c>
      <c r="B446" s="189">
        <v>2</v>
      </c>
      <c r="C446" s="3">
        <v>23</v>
      </c>
      <c r="D446" s="241"/>
      <c r="E446" s="290"/>
      <c r="F446" s="880" t="s">
        <v>353</v>
      </c>
      <c r="G446" s="881"/>
      <c r="H446" s="881"/>
      <c r="I446" s="881"/>
      <c r="J446" s="366"/>
      <c r="K446" s="383"/>
    </row>
    <row r="447" spans="1:12" s="3" customFormat="1" ht="11.1" customHeight="1" x14ac:dyDescent="0.15">
      <c r="A447" s="1">
        <v>23</v>
      </c>
      <c r="B447" s="189">
        <v>2</v>
      </c>
      <c r="C447" s="3">
        <v>24</v>
      </c>
      <c r="D447" s="884" t="s">
        <v>439</v>
      </c>
      <c r="E447" s="885"/>
      <c r="F447" s="880" t="s">
        <v>354</v>
      </c>
      <c r="G447" s="881"/>
      <c r="H447" s="881"/>
      <c r="I447" s="881"/>
      <c r="J447" s="366"/>
      <c r="K447" s="383"/>
    </row>
    <row r="448" spans="1:12" s="3" customFormat="1" ht="11.1" customHeight="1" x14ac:dyDescent="0.15">
      <c r="A448" s="1">
        <v>23</v>
      </c>
      <c r="B448" s="189">
        <v>2</v>
      </c>
      <c r="C448" s="3">
        <v>25</v>
      </c>
      <c r="D448" s="884" t="s">
        <v>440</v>
      </c>
      <c r="E448" s="885"/>
      <c r="F448" s="880" t="s">
        <v>222</v>
      </c>
      <c r="G448" s="881"/>
      <c r="H448" s="881"/>
      <c r="I448" s="881"/>
      <c r="J448" s="366"/>
      <c r="K448" s="383"/>
    </row>
    <row r="449" spans="1:11" s="3" customFormat="1" ht="11.1" customHeight="1" x14ac:dyDescent="0.15">
      <c r="A449" s="1">
        <v>23</v>
      </c>
      <c r="B449" s="189">
        <v>2</v>
      </c>
      <c r="C449" s="3">
        <v>26</v>
      </c>
      <c r="D449" s="242"/>
      <c r="E449" s="291"/>
      <c r="F449" s="972" t="s">
        <v>255</v>
      </c>
      <c r="G449" s="973"/>
      <c r="H449" s="973"/>
      <c r="I449" s="973"/>
      <c r="J449" s="366"/>
      <c r="K449" s="384"/>
    </row>
    <row r="450" spans="1:11" s="167" customFormat="1" ht="11.1" customHeight="1" x14ac:dyDescent="0.15">
      <c r="A450" s="168">
        <v>23</v>
      </c>
      <c r="B450" s="188">
        <v>2</v>
      </c>
      <c r="C450" s="169">
        <v>27</v>
      </c>
      <c r="D450" s="918" t="s">
        <v>316</v>
      </c>
      <c r="E450" s="974"/>
      <c r="F450" s="975"/>
      <c r="G450" s="976" t="s">
        <v>357</v>
      </c>
      <c r="H450" s="977"/>
      <c r="I450" s="977"/>
      <c r="J450" s="366"/>
      <c r="K450" s="383">
        <v>10945</v>
      </c>
    </row>
    <row r="451" spans="1:11" s="3" customFormat="1" ht="11.1" customHeight="1" x14ac:dyDescent="0.15">
      <c r="A451" s="1">
        <v>23</v>
      </c>
      <c r="B451" s="189">
        <v>2</v>
      </c>
      <c r="C451" s="3">
        <v>28</v>
      </c>
      <c r="D451" s="921" t="s">
        <v>40</v>
      </c>
      <c r="E451" s="978"/>
      <c r="F451" s="979"/>
      <c r="G451" s="940" t="s">
        <v>147</v>
      </c>
      <c r="H451" s="873"/>
      <c r="I451" s="873"/>
      <c r="J451" s="366"/>
      <c r="K451" s="383">
        <v>0</v>
      </c>
    </row>
    <row r="452" spans="1:11" s="3" customFormat="1" ht="11.1" customHeight="1" x14ac:dyDescent="0.15">
      <c r="A452" s="1">
        <v>23</v>
      </c>
      <c r="B452" s="189">
        <v>2</v>
      </c>
      <c r="C452" s="3">
        <v>29</v>
      </c>
      <c r="D452" s="940" t="s">
        <v>358</v>
      </c>
      <c r="E452" s="873"/>
      <c r="F452" s="873"/>
      <c r="G452" s="873"/>
      <c r="H452" s="873"/>
      <c r="I452" s="873"/>
      <c r="J452" s="366"/>
      <c r="K452" s="383">
        <v>29425</v>
      </c>
    </row>
    <row r="453" spans="1:11" s="3" customFormat="1" ht="11.1" customHeight="1" x14ac:dyDescent="0.15">
      <c r="A453" s="1">
        <v>23</v>
      </c>
      <c r="B453" s="189">
        <v>2</v>
      </c>
      <c r="C453" s="3">
        <v>30</v>
      </c>
      <c r="D453" s="244" t="s">
        <v>63</v>
      </c>
      <c r="E453" s="872" t="s">
        <v>117</v>
      </c>
      <c r="F453" s="873"/>
      <c r="G453" s="873"/>
      <c r="H453" s="873"/>
      <c r="I453" s="873"/>
      <c r="J453" s="366"/>
      <c r="K453" s="383">
        <v>0</v>
      </c>
    </row>
    <row r="454" spans="1:11" s="3" customFormat="1" ht="11.1" customHeight="1" x14ac:dyDescent="0.15">
      <c r="A454" s="1">
        <v>23</v>
      </c>
      <c r="B454" s="189">
        <v>2</v>
      </c>
      <c r="C454" s="3">
        <v>31</v>
      </c>
      <c r="D454" s="244" t="s">
        <v>77</v>
      </c>
      <c r="E454" s="872" t="s">
        <v>100</v>
      </c>
      <c r="F454" s="873"/>
      <c r="G454" s="873"/>
      <c r="H454" s="873"/>
      <c r="I454" s="873"/>
      <c r="J454" s="367"/>
      <c r="K454" s="383">
        <v>29425</v>
      </c>
    </row>
    <row r="455" spans="1:11" s="3" customFormat="1" ht="11.1" customHeight="1" x14ac:dyDescent="0.15">
      <c r="A455" s="1">
        <v>23</v>
      </c>
      <c r="B455" s="189">
        <v>2</v>
      </c>
      <c r="C455" s="3">
        <v>32</v>
      </c>
      <c r="D455" s="242"/>
      <c r="E455" s="277" t="s">
        <v>132</v>
      </c>
      <c r="F455" s="980" t="s">
        <v>359</v>
      </c>
      <c r="G455" s="873"/>
      <c r="H455" s="873"/>
      <c r="I455" s="873"/>
      <c r="J455" s="368"/>
      <c r="K455" s="384">
        <v>0</v>
      </c>
    </row>
    <row r="456" spans="1:11" s="3" customFormat="1" ht="11.1" customHeight="1" x14ac:dyDescent="0.15">
      <c r="A456" s="1">
        <v>23</v>
      </c>
      <c r="B456" s="189">
        <v>2</v>
      </c>
      <c r="C456" s="3">
        <v>33</v>
      </c>
      <c r="D456" s="242"/>
      <c r="E456" s="277" t="s">
        <v>133</v>
      </c>
      <c r="F456" s="872" t="s">
        <v>360</v>
      </c>
      <c r="G456" s="873"/>
      <c r="H456" s="873"/>
      <c r="I456" s="873"/>
      <c r="J456" s="366"/>
      <c r="K456" s="382">
        <v>29425</v>
      </c>
    </row>
    <row r="457" spans="1:11" s="3" customFormat="1" ht="11.1" customHeight="1" x14ac:dyDescent="0.15">
      <c r="A457" s="1">
        <v>23</v>
      </c>
      <c r="B457" s="189">
        <v>2</v>
      </c>
      <c r="C457" s="3">
        <v>34</v>
      </c>
      <c r="D457" s="874" t="s">
        <v>580</v>
      </c>
      <c r="E457" s="875"/>
      <c r="F457" s="875"/>
      <c r="G457" s="875"/>
      <c r="H457" s="875"/>
      <c r="I457" s="875"/>
      <c r="J457" s="366"/>
      <c r="K457" s="385">
        <v>0</v>
      </c>
    </row>
    <row r="458" spans="1:11" s="3" customFormat="1" ht="11.1" customHeight="1" x14ac:dyDescent="0.15">
      <c r="A458" s="1">
        <v>23</v>
      </c>
      <c r="B458" s="189">
        <v>2</v>
      </c>
      <c r="C458" s="3">
        <v>35</v>
      </c>
      <c r="D458" s="245"/>
      <c r="E458" s="292"/>
      <c r="F458" s="292"/>
      <c r="G458" s="292"/>
      <c r="H458" s="292"/>
      <c r="I458" s="292"/>
      <c r="J458" s="369"/>
      <c r="K458" s="401">
        <v>0</v>
      </c>
    </row>
    <row r="459" spans="1:11" s="3" customFormat="1" ht="11.1" customHeight="1" x14ac:dyDescent="0.15">
      <c r="A459" s="1">
        <v>23</v>
      </c>
      <c r="B459" s="189">
        <v>2</v>
      </c>
      <c r="C459" s="96">
        <v>36</v>
      </c>
      <c r="D459" s="861" t="s">
        <v>466</v>
      </c>
      <c r="E459" s="862"/>
      <c r="F459" s="862"/>
      <c r="G459" s="862"/>
      <c r="H459" s="863"/>
      <c r="I459" s="343"/>
      <c r="J459" s="369"/>
      <c r="K459" s="401">
        <v>0</v>
      </c>
    </row>
    <row r="460" spans="1:11" s="3" customFormat="1" ht="11.1" customHeight="1" x14ac:dyDescent="0.15">
      <c r="A460" s="1">
        <v>23</v>
      </c>
      <c r="B460" s="189">
        <v>2</v>
      </c>
      <c r="C460" s="3">
        <v>37</v>
      </c>
      <c r="D460" s="864"/>
      <c r="E460" s="865"/>
      <c r="F460" s="865"/>
      <c r="G460" s="865"/>
      <c r="H460" s="866"/>
      <c r="I460" s="243" t="s">
        <v>332</v>
      </c>
      <c r="J460" s="366"/>
      <c r="K460" s="383">
        <v>21780</v>
      </c>
    </row>
    <row r="461" spans="1:11" s="3" customFormat="1" ht="11.1" customHeight="1" x14ac:dyDescent="0.15">
      <c r="A461" s="1">
        <v>23</v>
      </c>
      <c r="B461" s="189">
        <v>2</v>
      </c>
      <c r="C461" s="96">
        <v>38</v>
      </c>
      <c r="D461" s="861" t="s">
        <v>468</v>
      </c>
      <c r="E461" s="862"/>
      <c r="F461" s="862"/>
      <c r="G461" s="862"/>
      <c r="H461" s="863"/>
      <c r="I461" s="343"/>
      <c r="J461" s="369"/>
      <c r="K461" s="401"/>
    </row>
    <row r="462" spans="1:11" s="3" customFormat="1" ht="11.1" customHeight="1" x14ac:dyDescent="0.15">
      <c r="A462" s="1">
        <v>23</v>
      </c>
      <c r="B462" s="189">
        <v>2</v>
      </c>
      <c r="C462" s="3">
        <v>39</v>
      </c>
      <c r="D462" s="864"/>
      <c r="E462" s="865"/>
      <c r="F462" s="865"/>
      <c r="G462" s="865"/>
      <c r="H462" s="866"/>
      <c r="I462" s="243" t="s">
        <v>332</v>
      </c>
      <c r="J462" s="366"/>
      <c r="K462" s="383">
        <v>130</v>
      </c>
    </row>
    <row r="463" spans="1:11" s="3" customFormat="1" ht="11.1" customHeight="1" x14ac:dyDescent="0.15">
      <c r="A463" s="1">
        <v>23</v>
      </c>
      <c r="B463" s="189">
        <v>2</v>
      </c>
      <c r="C463" s="96">
        <v>40</v>
      </c>
      <c r="D463" s="952"/>
      <c r="E463" s="953"/>
      <c r="F463" s="953"/>
      <c r="G463" s="953"/>
      <c r="H463" s="954"/>
      <c r="I463" s="343"/>
      <c r="J463" s="369"/>
      <c r="K463" s="401"/>
    </row>
    <row r="464" spans="1:11" s="3" customFormat="1" ht="11.1" customHeight="1" x14ac:dyDescent="0.15">
      <c r="A464" s="1">
        <v>23</v>
      </c>
      <c r="B464" s="189">
        <v>2</v>
      </c>
      <c r="C464" s="96">
        <v>41</v>
      </c>
      <c r="D464" s="955"/>
      <c r="E464" s="956"/>
      <c r="F464" s="956"/>
      <c r="G464" s="956"/>
      <c r="H464" s="957"/>
      <c r="I464" s="343"/>
      <c r="J464" s="369"/>
      <c r="K464" s="401"/>
    </row>
    <row r="465" spans="1:11" s="3" customFormat="1" ht="11.1" customHeight="1" thickBot="1" x14ac:dyDescent="0.2">
      <c r="A465" s="1">
        <v>23</v>
      </c>
      <c r="B465" s="189">
        <v>2</v>
      </c>
      <c r="C465" s="96">
        <v>42</v>
      </c>
      <c r="D465" s="984" t="s">
        <v>377</v>
      </c>
      <c r="E465" s="986" t="s">
        <v>675</v>
      </c>
      <c r="F465" s="987"/>
      <c r="G465" s="987"/>
      <c r="H465" s="988"/>
      <c r="I465" s="940" t="s">
        <v>65</v>
      </c>
      <c r="J465" s="983"/>
      <c r="K465" s="401"/>
    </row>
    <row r="466" spans="1:11" s="167" customFormat="1" ht="11.1" customHeight="1" x14ac:dyDescent="0.15">
      <c r="A466" s="168">
        <v>23</v>
      </c>
      <c r="B466" s="188">
        <v>2</v>
      </c>
      <c r="C466" s="187">
        <v>43</v>
      </c>
      <c r="D466" s="985"/>
      <c r="E466" s="989"/>
      <c r="F466" s="990"/>
      <c r="G466" s="990"/>
      <c r="H466" s="991"/>
      <c r="I466" s="981" t="s">
        <v>332</v>
      </c>
      <c r="J466" s="982"/>
      <c r="K466" s="383">
        <v>21910</v>
      </c>
    </row>
    <row r="467" spans="1:11" s="3" customFormat="1" ht="11.1" customHeight="1" x14ac:dyDescent="0.15">
      <c r="A467" s="168">
        <v>23</v>
      </c>
      <c r="B467" s="399">
        <v>2</v>
      </c>
      <c r="C467" s="400">
        <v>44</v>
      </c>
      <c r="D467" s="992" t="s">
        <v>676</v>
      </c>
      <c r="E467" s="873"/>
      <c r="F467" s="993"/>
      <c r="G467" s="992" t="s">
        <v>677</v>
      </c>
      <c r="H467" s="941"/>
      <c r="I467" s="941"/>
      <c r="J467" s="994"/>
      <c r="K467" s="383"/>
    </row>
    <row r="468" spans="1:11" s="3" customFormat="1" ht="11.1" customHeight="1" x14ac:dyDescent="0.15">
      <c r="A468" s="168">
        <v>23</v>
      </c>
      <c r="B468" s="399">
        <v>2</v>
      </c>
      <c r="C468" s="402">
        <v>45</v>
      </c>
      <c r="D468" s="861" t="s">
        <v>678</v>
      </c>
      <c r="E468" s="987"/>
      <c r="F468" s="988"/>
      <c r="G468" s="940" t="s">
        <v>655</v>
      </c>
      <c r="H468" s="941"/>
      <c r="I468" s="941"/>
      <c r="J468" s="994"/>
      <c r="K468" s="382"/>
    </row>
    <row r="469" spans="1:11" s="3" customFormat="1" ht="11.1" customHeight="1" x14ac:dyDescent="0.15">
      <c r="A469" s="168">
        <v>23</v>
      </c>
      <c r="B469" s="399">
        <v>2</v>
      </c>
      <c r="C469" s="400">
        <v>46</v>
      </c>
      <c r="D469" s="995"/>
      <c r="E469" s="996"/>
      <c r="F469" s="997"/>
      <c r="G469" s="940" t="s">
        <v>668</v>
      </c>
      <c r="H469" s="941"/>
      <c r="I469" s="941"/>
      <c r="J469" s="994"/>
      <c r="K469" s="382"/>
    </row>
    <row r="470" spans="1:11" s="3" customFormat="1" ht="11.1" customHeight="1" thickBot="1" x14ac:dyDescent="0.2">
      <c r="A470" s="168">
        <v>23</v>
      </c>
      <c r="B470" s="399">
        <v>2</v>
      </c>
      <c r="C470" s="400">
        <v>47</v>
      </c>
      <c r="D470" s="998"/>
      <c r="E470" s="999"/>
      <c r="F470" s="1000"/>
      <c r="G470" s="1001" t="s">
        <v>320</v>
      </c>
      <c r="H470" s="1002"/>
      <c r="I470" s="1002"/>
      <c r="J470" s="1003"/>
      <c r="K470" s="382"/>
    </row>
    <row r="471" spans="1:11" s="167" customFormat="1" ht="11.1" customHeight="1" x14ac:dyDescent="0.15">
      <c r="A471" s="176">
        <v>24</v>
      </c>
      <c r="B471" s="190">
        <v>1</v>
      </c>
      <c r="C471" s="167">
        <v>1</v>
      </c>
      <c r="D471" s="246"/>
      <c r="E471" s="962" t="s">
        <v>191</v>
      </c>
      <c r="F471" s="962"/>
      <c r="G471" s="962"/>
      <c r="H471" s="333"/>
      <c r="I471" s="963" t="s">
        <v>545</v>
      </c>
      <c r="J471" s="964"/>
      <c r="K471" s="386">
        <v>0</v>
      </c>
    </row>
    <row r="472" spans="1:11" s="3" customFormat="1" ht="11.1" customHeight="1" x14ac:dyDescent="0.15">
      <c r="A472" s="174">
        <v>24</v>
      </c>
      <c r="B472" s="191">
        <v>1</v>
      </c>
      <c r="C472" s="3">
        <v>2</v>
      </c>
      <c r="D472" s="247"/>
      <c r="E472" s="168"/>
      <c r="F472" s="168"/>
      <c r="G472" s="328"/>
      <c r="H472" s="328"/>
      <c r="I472" s="947" t="s">
        <v>154</v>
      </c>
      <c r="J472" s="948"/>
      <c r="K472" s="385">
        <v>113958</v>
      </c>
    </row>
    <row r="473" spans="1:11" s="3" customFormat="1" ht="11.1" customHeight="1" x14ac:dyDescent="0.15">
      <c r="A473" s="174">
        <v>24</v>
      </c>
      <c r="B473" s="191">
        <v>1</v>
      </c>
      <c r="C473" s="3">
        <v>3</v>
      </c>
      <c r="D473" s="247"/>
      <c r="E473" s="294"/>
      <c r="F473" s="168"/>
      <c r="G473" s="329"/>
      <c r="H473" s="334"/>
      <c r="I473" s="947" t="s">
        <v>582</v>
      </c>
      <c r="J473" s="948"/>
      <c r="K473" s="383">
        <v>0</v>
      </c>
    </row>
    <row r="474" spans="1:11" s="3" customFormat="1" ht="11.1" customHeight="1" x14ac:dyDescent="0.15">
      <c r="A474" s="174">
        <v>24</v>
      </c>
      <c r="B474" s="191">
        <v>1</v>
      </c>
      <c r="C474" s="3">
        <v>4</v>
      </c>
      <c r="D474" s="247"/>
      <c r="E474" s="294"/>
      <c r="F474" s="316"/>
      <c r="G474" s="316"/>
      <c r="H474" s="316"/>
      <c r="I474" s="947" t="s">
        <v>583</v>
      </c>
      <c r="J474" s="948"/>
      <c r="K474" s="383">
        <v>0</v>
      </c>
    </row>
    <row r="475" spans="1:11" s="3" customFormat="1" ht="11.1" customHeight="1" x14ac:dyDescent="0.15">
      <c r="A475" s="174">
        <v>24</v>
      </c>
      <c r="B475" s="191">
        <v>1</v>
      </c>
      <c r="C475" s="3">
        <v>5</v>
      </c>
      <c r="D475" s="247"/>
      <c r="E475" s="295"/>
      <c r="F475" s="168"/>
      <c r="G475" s="329"/>
      <c r="H475" s="334"/>
      <c r="I475" s="947" t="s">
        <v>581</v>
      </c>
      <c r="J475" s="948"/>
      <c r="K475" s="383">
        <v>0</v>
      </c>
    </row>
    <row r="476" spans="1:11" s="3" customFormat="1" ht="11.1" customHeight="1" x14ac:dyDescent="0.15">
      <c r="A476" s="174">
        <v>24</v>
      </c>
      <c r="B476" s="191">
        <v>1</v>
      </c>
      <c r="C476" s="3">
        <v>6</v>
      </c>
      <c r="D476" s="211"/>
      <c r="E476" s="295"/>
      <c r="F476" s="168"/>
      <c r="G476" s="330"/>
      <c r="H476" s="328"/>
      <c r="I476" s="947" t="s">
        <v>585</v>
      </c>
      <c r="J476" s="948"/>
      <c r="K476" s="383">
        <v>0</v>
      </c>
    </row>
    <row r="477" spans="1:11" s="3" customFormat="1" ht="11.1" customHeight="1" x14ac:dyDescent="0.15">
      <c r="A477" s="174">
        <v>24</v>
      </c>
      <c r="B477" s="191">
        <v>1</v>
      </c>
      <c r="C477" s="3">
        <v>7</v>
      </c>
      <c r="D477" s="211"/>
      <c r="E477" s="295"/>
      <c r="F477" s="168"/>
      <c r="G477" s="329"/>
      <c r="H477" s="334"/>
      <c r="I477" s="947" t="s">
        <v>586</v>
      </c>
      <c r="J477" s="948"/>
      <c r="K477" s="383">
        <v>0</v>
      </c>
    </row>
    <row r="478" spans="1:11" s="3" customFormat="1" ht="11.1" customHeight="1" x14ac:dyDescent="0.15">
      <c r="A478" s="174">
        <v>24</v>
      </c>
      <c r="B478" s="191">
        <v>1</v>
      </c>
      <c r="C478" s="3">
        <v>8</v>
      </c>
      <c r="D478" s="211"/>
      <c r="E478" s="295"/>
      <c r="F478" s="168"/>
      <c r="G478" s="329"/>
      <c r="H478" s="334"/>
      <c r="I478" s="947" t="s">
        <v>587</v>
      </c>
      <c r="J478" s="948"/>
      <c r="K478" s="383">
        <v>0</v>
      </c>
    </row>
    <row r="479" spans="1:11" s="3" customFormat="1" ht="11.1" customHeight="1" x14ac:dyDescent="0.15">
      <c r="A479" s="174">
        <v>24</v>
      </c>
      <c r="B479" s="191">
        <v>1</v>
      </c>
      <c r="C479" s="3">
        <v>9</v>
      </c>
      <c r="D479" s="211"/>
      <c r="E479" s="295"/>
      <c r="F479" s="168"/>
      <c r="G479" s="329"/>
      <c r="H479" s="334"/>
      <c r="I479" s="947" t="s">
        <v>588</v>
      </c>
      <c r="J479" s="948"/>
      <c r="K479" s="383">
        <v>0</v>
      </c>
    </row>
    <row r="480" spans="1:11" s="3" customFormat="1" ht="11.1" customHeight="1" x14ac:dyDescent="0.15">
      <c r="A480" s="174">
        <v>24</v>
      </c>
      <c r="B480" s="191">
        <v>1</v>
      </c>
      <c r="C480" s="3">
        <v>10</v>
      </c>
      <c r="D480" s="211"/>
      <c r="E480" s="295"/>
      <c r="F480" s="168"/>
      <c r="G480" s="329"/>
      <c r="H480" s="334"/>
      <c r="I480" s="947" t="s">
        <v>584</v>
      </c>
      <c r="J480" s="948"/>
      <c r="K480" s="383">
        <v>0</v>
      </c>
    </row>
    <row r="481" spans="1:11" s="3" customFormat="1" ht="11.1" customHeight="1" x14ac:dyDescent="0.15">
      <c r="A481" s="174">
        <v>24</v>
      </c>
      <c r="B481" s="191">
        <v>1</v>
      </c>
      <c r="C481" s="3">
        <v>11</v>
      </c>
      <c r="D481" s="211"/>
      <c r="E481" s="295"/>
      <c r="F481" s="168"/>
      <c r="G481" s="329"/>
      <c r="H481" s="334"/>
      <c r="I481" s="947" t="s">
        <v>546</v>
      </c>
      <c r="J481" s="948"/>
      <c r="K481" s="383">
        <v>0</v>
      </c>
    </row>
    <row r="482" spans="1:11" s="3" customFormat="1" ht="11.1" customHeight="1" x14ac:dyDescent="0.15">
      <c r="A482" s="174">
        <v>24</v>
      </c>
      <c r="B482" s="191">
        <v>1</v>
      </c>
      <c r="C482" s="3">
        <v>12</v>
      </c>
      <c r="D482" s="211"/>
      <c r="E482" s="295"/>
      <c r="F482" s="168"/>
      <c r="G482" s="329"/>
      <c r="H482" s="334"/>
      <c r="I482" s="947" t="s">
        <v>548</v>
      </c>
      <c r="J482" s="948"/>
      <c r="K482" s="385">
        <v>113958</v>
      </c>
    </row>
    <row r="483" spans="1:11" s="3" customFormat="1" ht="11.1" customHeight="1" x14ac:dyDescent="0.15">
      <c r="A483" s="174">
        <v>24</v>
      </c>
      <c r="B483" s="191">
        <v>1</v>
      </c>
      <c r="C483" s="3">
        <v>13</v>
      </c>
      <c r="D483" s="211"/>
      <c r="E483" s="296"/>
      <c r="F483" s="296"/>
      <c r="G483" s="960" t="s">
        <v>13</v>
      </c>
      <c r="H483" s="960"/>
      <c r="I483" s="960"/>
      <c r="J483" s="961"/>
      <c r="K483" s="387">
        <v>0</v>
      </c>
    </row>
    <row r="484" spans="1:11" s="3" customFormat="1" ht="11.1" customHeight="1" x14ac:dyDescent="0.15">
      <c r="A484" s="174">
        <v>24</v>
      </c>
      <c r="B484" s="191">
        <v>1</v>
      </c>
      <c r="C484" s="3">
        <v>14</v>
      </c>
      <c r="D484" s="211"/>
      <c r="E484" s="296"/>
      <c r="F484" s="296"/>
      <c r="G484" s="331"/>
      <c r="H484" s="331"/>
      <c r="I484" s="331"/>
      <c r="J484" s="370"/>
      <c r="K484" s="388">
        <v>113958</v>
      </c>
    </row>
    <row r="485" spans="1:11" s="3" customFormat="1" ht="11.1" customHeight="1" x14ac:dyDescent="0.15">
      <c r="A485" s="174">
        <v>24</v>
      </c>
      <c r="B485" s="191">
        <v>1</v>
      </c>
      <c r="C485" s="3">
        <v>15</v>
      </c>
      <c r="D485" s="211"/>
      <c r="E485" s="296"/>
      <c r="F485" s="296"/>
      <c r="G485" s="331"/>
      <c r="H485" s="331"/>
      <c r="I485" s="331"/>
      <c r="J485" s="370"/>
      <c r="K485" s="387">
        <v>0</v>
      </c>
    </row>
    <row r="486" spans="1:11" s="3" customFormat="1" ht="11.1" customHeight="1" x14ac:dyDescent="0.15">
      <c r="A486" s="174">
        <v>24</v>
      </c>
      <c r="B486" s="191">
        <v>1</v>
      </c>
      <c r="C486" s="3">
        <v>16</v>
      </c>
      <c r="D486" s="211" t="s">
        <v>629</v>
      </c>
      <c r="E486" s="296"/>
      <c r="F486" s="296"/>
      <c r="G486" s="331"/>
      <c r="H486" s="331"/>
      <c r="I486" s="331"/>
      <c r="J486" s="370"/>
      <c r="K486" s="389">
        <v>113958</v>
      </c>
    </row>
    <row r="487" spans="1:11" s="167" customFormat="1" ht="11.1" customHeight="1" x14ac:dyDescent="0.15">
      <c r="A487" s="176">
        <v>24</v>
      </c>
      <c r="B487" s="192">
        <v>2</v>
      </c>
      <c r="C487" s="190">
        <v>1</v>
      </c>
      <c r="D487" s="248"/>
      <c r="E487" s="962" t="s">
        <v>78</v>
      </c>
      <c r="F487" s="962"/>
      <c r="G487" s="962"/>
      <c r="H487" s="970"/>
      <c r="I487" s="971" t="s">
        <v>545</v>
      </c>
      <c r="J487" s="970"/>
      <c r="K487" s="386"/>
    </row>
    <row r="488" spans="1:11" s="3" customFormat="1" ht="11.1" customHeight="1" x14ac:dyDescent="0.15">
      <c r="A488" s="174">
        <v>24</v>
      </c>
      <c r="B488" s="193">
        <v>2</v>
      </c>
      <c r="C488" s="191">
        <v>2</v>
      </c>
      <c r="D488" s="211"/>
      <c r="E488" s="168"/>
      <c r="F488" s="168"/>
      <c r="G488" s="968" t="s">
        <v>549</v>
      </c>
      <c r="H488" s="969"/>
      <c r="I488" s="947" t="s">
        <v>154</v>
      </c>
      <c r="J488" s="948"/>
      <c r="K488" s="383"/>
    </row>
    <row r="489" spans="1:11" s="3" customFormat="1" ht="11.1" customHeight="1" x14ac:dyDescent="0.15">
      <c r="A489" s="174">
        <v>24</v>
      </c>
      <c r="B489" s="193">
        <v>2</v>
      </c>
      <c r="C489" s="191">
        <v>3</v>
      </c>
      <c r="D489" s="211"/>
      <c r="E489" s="294"/>
      <c r="F489" s="168"/>
      <c r="G489" s="329"/>
      <c r="H489" s="334"/>
      <c r="I489" s="947" t="s">
        <v>582</v>
      </c>
      <c r="J489" s="948"/>
      <c r="K489" s="383"/>
    </row>
    <row r="490" spans="1:11" s="3" customFormat="1" ht="11.1" customHeight="1" x14ac:dyDescent="0.15">
      <c r="A490" s="174">
        <v>24</v>
      </c>
      <c r="B490" s="193">
        <v>2</v>
      </c>
      <c r="C490" s="191">
        <v>4</v>
      </c>
      <c r="D490" s="211"/>
      <c r="E490" s="294"/>
      <c r="F490" s="316"/>
      <c r="G490" s="316"/>
      <c r="H490" s="316"/>
      <c r="I490" s="947" t="s">
        <v>583</v>
      </c>
      <c r="J490" s="948"/>
      <c r="K490" s="383"/>
    </row>
    <row r="491" spans="1:11" s="3" customFormat="1" ht="11.1" customHeight="1" x14ac:dyDescent="0.15">
      <c r="A491" s="174">
        <v>24</v>
      </c>
      <c r="B491" s="193">
        <v>2</v>
      </c>
      <c r="C491" s="191">
        <v>5</v>
      </c>
      <c r="D491" s="211"/>
      <c r="E491" s="295"/>
      <c r="F491" s="168"/>
      <c r="G491" s="329"/>
      <c r="H491" s="334"/>
      <c r="I491" s="947" t="s">
        <v>581</v>
      </c>
      <c r="J491" s="948"/>
      <c r="K491" s="383"/>
    </row>
    <row r="492" spans="1:11" s="3" customFormat="1" ht="11.1" customHeight="1" x14ac:dyDescent="0.15">
      <c r="A492" s="174">
        <v>24</v>
      </c>
      <c r="B492" s="193">
        <v>2</v>
      </c>
      <c r="C492" s="191">
        <v>6</v>
      </c>
      <c r="D492" s="211"/>
      <c r="E492" s="295"/>
      <c r="F492" s="168"/>
      <c r="G492" s="330"/>
      <c r="H492" s="328"/>
      <c r="I492" s="947" t="s">
        <v>585</v>
      </c>
      <c r="J492" s="948"/>
      <c r="K492" s="383"/>
    </row>
    <row r="493" spans="1:11" s="3" customFormat="1" ht="11.1" customHeight="1" x14ac:dyDescent="0.15">
      <c r="A493" s="174">
        <v>24</v>
      </c>
      <c r="B493" s="193">
        <v>2</v>
      </c>
      <c r="C493" s="191">
        <v>7</v>
      </c>
      <c r="D493" s="211"/>
      <c r="E493" s="295"/>
      <c r="F493" s="168"/>
      <c r="G493" s="329"/>
      <c r="H493" s="334"/>
      <c r="I493" s="947" t="s">
        <v>586</v>
      </c>
      <c r="J493" s="948"/>
      <c r="K493" s="383"/>
    </row>
    <row r="494" spans="1:11" s="3" customFormat="1" ht="11.1" customHeight="1" x14ac:dyDescent="0.15">
      <c r="A494" s="174">
        <v>24</v>
      </c>
      <c r="B494" s="193">
        <v>2</v>
      </c>
      <c r="C494" s="191">
        <v>8</v>
      </c>
      <c r="D494" s="211"/>
      <c r="E494" s="295"/>
      <c r="F494" s="168"/>
      <c r="G494" s="329"/>
      <c r="H494" s="334"/>
      <c r="I494" s="947" t="s">
        <v>587</v>
      </c>
      <c r="J494" s="948"/>
      <c r="K494" s="383"/>
    </row>
    <row r="495" spans="1:11" s="3" customFormat="1" ht="11.1" customHeight="1" x14ac:dyDescent="0.15">
      <c r="A495" s="174">
        <v>24</v>
      </c>
      <c r="B495" s="193">
        <v>2</v>
      </c>
      <c r="C495" s="191">
        <v>9</v>
      </c>
      <c r="D495" s="211"/>
      <c r="E495" s="295"/>
      <c r="F495" s="168"/>
      <c r="G495" s="329"/>
      <c r="H495" s="334"/>
      <c r="I495" s="947" t="s">
        <v>588</v>
      </c>
      <c r="J495" s="948"/>
      <c r="K495" s="383"/>
    </row>
    <row r="496" spans="1:11" s="3" customFormat="1" ht="11.1" customHeight="1" x14ac:dyDescent="0.15">
      <c r="A496" s="174">
        <v>24</v>
      </c>
      <c r="B496" s="193">
        <v>2</v>
      </c>
      <c r="C496" s="191">
        <v>10</v>
      </c>
      <c r="D496" s="211"/>
      <c r="E496" s="295"/>
      <c r="F496" s="168"/>
      <c r="G496" s="329"/>
      <c r="H496" s="334"/>
      <c r="I496" s="947" t="s">
        <v>584</v>
      </c>
      <c r="J496" s="948"/>
      <c r="K496" s="383"/>
    </row>
    <row r="497" spans="1:11" s="3" customFormat="1" ht="11.1" customHeight="1" x14ac:dyDescent="0.15">
      <c r="A497" s="174">
        <v>24</v>
      </c>
      <c r="B497" s="193">
        <v>2</v>
      </c>
      <c r="C497" s="191">
        <v>11</v>
      </c>
      <c r="D497" s="211"/>
      <c r="E497" s="295"/>
      <c r="F497" s="168"/>
      <c r="G497" s="329"/>
      <c r="H497" s="334"/>
      <c r="I497" s="947" t="s">
        <v>546</v>
      </c>
      <c r="J497" s="948"/>
      <c r="K497" s="383"/>
    </row>
    <row r="498" spans="1:11" s="3" customFormat="1" ht="11.1" customHeight="1" x14ac:dyDescent="0.15">
      <c r="A498" s="174">
        <v>24</v>
      </c>
      <c r="B498" s="193">
        <v>2</v>
      </c>
      <c r="C498" s="191">
        <v>12</v>
      </c>
      <c r="D498" s="211"/>
      <c r="E498" s="295"/>
      <c r="F498" s="168"/>
      <c r="G498" s="329"/>
      <c r="H498" s="334"/>
      <c r="I498" s="947" t="s">
        <v>548</v>
      </c>
      <c r="J498" s="948"/>
      <c r="K498" s="383"/>
    </row>
    <row r="499" spans="1:11" s="3" customFormat="1" ht="11.1" customHeight="1" x14ac:dyDescent="0.15">
      <c r="A499" s="174">
        <v>24</v>
      </c>
      <c r="B499" s="193">
        <v>2</v>
      </c>
      <c r="C499" s="191">
        <v>13</v>
      </c>
      <c r="D499" s="211"/>
      <c r="E499" s="296"/>
      <c r="F499" s="296"/>
      <c r="G499" s="960" t="s">
        <v>13</v>
      </c>
      <c r="H499" s="960"/>
      <c r="I499" s="960"/>
      <c r="J499" s="961"/>
      <c r="K499" s="390"/>
    </row>
    <row r="500" spans="1:11" s="167" customFormat="1" ht="11.1" customHeight="1" x14ac:dyDescent="0.15">
      <c r="A500" s="176">
        <v>24</v>
      </c>
      <c r="B500" s="190">
        <v>3</v>
      </c>
      <c r="C500" s="190">
        <v>1</v>
      </c>
      <c r="D500" s="248"/>
      <c r="E500" s="962" t="s">
        <v>78</v>
      </c>
      <c r="F500" s="962"/>
      <c r="G500" s="962"/>
      <c r="H500" s="271"/>
      <c r="I500" s="963" t="s">
        <v>545</v>
      </c>
      <c r="J500" s="964"/>
      <c r="K500" s="386"/>
    </row>
    <row r="501" spans="1:11" s="3" customFormat="1" ht="11.1" customHeight="1" x14ac:dyDescent="0.15">
      <c r="A501" s="174">
        <v>24</v>
      </c>
      <c r="B501" s="191">
        <v>3</v>
      </c>
      <c r="C501" s="191">
        <v>2</v>
      </c>
      <c r="D501" s="211"/>
      <c r="E501" s="168"/>
      <c r="F501" s="168"/>
      <c r="G501" s="968" t="s">
        <v>550</v>
      </c>
      <c r="H501" s="968"/>
      <c r="I501" s="947" t="s">
        <v>154</v>
      </c>
      <c r="J501" s="948"/>
      <c r="K501" s="383"/>
    </row>
    <row r="502" spans="1:11" s="3" customFormat="1" ht="11.1" customHeight="1" x14ac:dyDescent="0.15">
      <c r="A502" s="174">
        <v>24</v>
      </c>
      <c r="B502" s="191">
        <v>3</v>
      </c>
      <c r="C502" s="191">
        <v>3</v>
      </c>
      <c r="D502" s="211"/>
      <c r="E502" s="294"/>
      <c r="F502" s="168"/>
      <c r="G502" s="329"/>
      <c r="H502" s="334"/>
      <c r="I502" s="947" t="s">
        <v>582</v>
      </c>
      <c r="J502" s="948"/>
      <c r="K502" s="383"/>
    </row>
    <row r="503" spans="1:11" s="3" customFormat="1" ht="11.1" customHeight="1" x14ac:dyDescent="0.15">
      <c r="A503" s="174">
        <v>24</v>
      </c>
      <c r="B503" s="191">
        <v>3</v>
      </c>
      <c r="C503" s="191">
        <v>4</v>
      </c>
      <c r="D503" s="211"/>
      <c r="E503" s="294"/>
      <c r="F503" s="316"/>
      <c r="G503" s="316"/>
      <c r="H503" s="316"/>
      <c r="I503" s="947" t="s">
        <v>583</v>
      </c>
      <c r="J503" s="948"/>
      <c r="K503" s="383"/>
    </row>
    <row r="504" spans="1:11" s="3" customFormat="1" ht="11.1" customHeight="1" x14ac:dyDescent="0.15">
      <c r="A504" s="174">
        <v>24</v>
      </c>
      <c r="B504" s="191">
        <v>3</v>
      </c>
      <c r="C504" s="191">
        <v>5</v>
      </c>
      <c r="D504" s="211"/>
      <c r="E504" s="295"/>
      <c r="F504" s="168"/>
      <c r="G504" s="329"/>
      <c r="H504" s="334"/>
      <c r="I504" s="947" t="s">
        <v>581</v>
      </c>
      <c r="J504" s="948"/>
      <c r="K504" s="383"/>
    </row>
    <row r="505" spans="1:11" s="3" customFormat="1" ht="11.1" customHeight="1" x14ac:dyDescent="0.15">
      <c r="A505" s="174">
        <v>24</v>
      </c>
      <c r="B505" s="191">
        <v>3</v>
      </c>
      <c r="C505" s="191">
        <v>6</v>
      </c>
      <c r="D505" s="211"/>
      <c r="E505" s="295"/>
      <c r="F505" s="168"/>
      <c r="G505" s="330"/>
      <c r="H505" s="328"/>
      <c r="I505" s="947" t="s">
        <v>585</v>
      </c>
      <c r="J505" s="948"/>
      <c r="K505" s="383"/>
    </row>
    <row r="506" spans="1:11" s="3" customFormat="1" ht="11.1" customHeight="1" x14ac:dyDescent="0.15">
      <c r="A506" s="174">
        <v>24</v>
      </c>
      <c r="B506" s="191">
        <v>3</v>
      </c>
      <c r="C506" s="191">
        <v>7</v>
      </c>
      <c r="D506" s="211"/>
      <c r="E506" s="295"/>
      <c r="F506" s="168"/>
      <c r="G506" s="329"/>
      <c r="H506" s="334"/>
      <c r="I506" s="947" t="s">
        <v>586</v>
      </c>
      <c r="J506" s="948"/>
      <c r="K506" s="383"/>
    </row>
    <row r="507" spans="1:11" s="3" customFormat="1" ht="11.1" customHeight="1" x14ac:dyDescent="0.15">
      <c r="A507" s="174">
        <v>24</v>
      </c>
      <c r="B507" s="191">
        <v>3</v>
      </c>
      <c r="C507" s="191">
        <v>8</v>
      </c>
      <c r="D507" s="211"/>
      <c r="E507" s="295"/>
      <c r="F507" s="168"/>
      <c r="G507" s="329"/>
      <c r="H507" s="334"/>
      <c r="I507" s="947" t="s">
        <v>587</v>
      </c>
      <c r="J507" s="948"/>
      <c r="K507" s="383"/>
    </row>
    <row r="508" spans="1:11" s="3" customFormat="1" ht="11.1" customHeight="1" x14ac:dyDescent="0.15">
      <c r="A508" s="174">
        <v>24</v>
      </c>
      <c r="B508" s="191">
        <v>3</v>
      </c>
      <c r="C508" s="191">
        <v>9</v>
      </c>
      <c r="D508" s="211"/>
      <c r="E508" s="295"/>
      <c r="F508" s="168"/>
      <c r="G508" s="329"/>
      <c r="H508" s="334"/>
      <c r="I508" s="947" t="s">
        <v>588</v>
      </c>
      <c r="J508" s="948"/>
      <c r="K508" s="383"/>
    </row>
    <row r="509" spans="1:11" s="3" customFormat="1" ht="11.1" customHeight="1" x14ac:dyDescent="0.15">
      <c r="A509" s="174">
        <v>24</v>
      </c>
      <c r="B509" s="191">
        <v>3</v>
      </c>
      <c r="C509" s="191">
        <v>10</v>
      </c>
      <c r="D509" s="211"/>
      <c r="E509" s="295"/>
      <c r="F509" s="168"/>
      <c r="G509" s="329"/>
      <c r="H509" s="334"/>
      <c r="I509" s="947" t="s">
        <v>584</v>
      </c>
      <c r="J509" s="948"/>
      <c r="K509" s="383"/>
    </row>
    <row r="510" spans="1:11" s="3" customFormat="1" ht="11.1" customHeight="1" x14ac:dyDescent="0.15">
      <c r="A510" s="174">
        <v>24</v>
      </c>
      <c r="B510" s="191">
        <v>3</v>
      </c>
      <c r="C510" s="191">
        <v>11</v>
      </c>
      <c r="D510" s="211"/>
      <c r="E510" s="295"/>
      <c r="F510" s="168"/>
      <c r="G510" s="329"/>
      <c r="H510" s="334"/>
      <c r="I510" s="947" t="s">
        <v>546</v>
      </c>
      <c r="J510" s="948"/>
      <c r="K510" s="383"/>
    </row>
    <row r="511" spans="1:11" s="3" customFormat="1" ht="11.1" customHeight="1" x14ac:dyDescent="0.15">
      <c r="A511" s="174">
        <v>24</v>
      </c>
      <c r="B511" s="191">
        <v>3</v>
      </c>
      <c r="C511" s="191">
        <v>12</v>
      </c>
      <c r="D511" s="211"/>
      <c r="E511" s="295"/>
      <c r="F511" s="168"/>
      <c r="G511" s="329"/>
      <c r="H511" s="334"/>
      <c r="I511" s="947" t="s">
        <v>548</v>
      </c>
      <c r="J511" s="948"/>
      <c r="K511" s="383"/>
    </row>
    <row r="512" spans="1:11" s="3" customFormat="1" ht="11.1" customHeight="1" x14ac:dyDescent="0.15">
      <c r="A512" s="174">
        <v>24</v>
      </c>
      <c r="B512" s="191">
        <v>3</v>
      </c>
      <c r="C512" s="191">
        <v>13</v>
      </c>
      <c r="D512" s="211"/>
      <c r="E512" s="296"/>
      <c r="F512" s="296"/>
      <c r="G512" s="960" t="s">
        <v>13</v>
      </c>
      <c r="H512" s="960"/>
      <c r="I512" s="960"/>
      <c r="J512" s="961"/>
      <c r="K512" s="390"/>
    </row>
    <row r="513" spans="1:11" s="167" customFormat="1" ht="11.1" customHeight="1" x14ac:dyDescent="0.15">
      <c r="A513" s="176">
        <v>24</v>
      </c>
      <c r="B513" s="192">
        <v>4</v>
      </c>
      <c r="C513" s="190">
        <v>1</v>
      </c>
      <c r="D513" s="248"/>
      <c r="E513" s="962" t="s">
        <v>78</v>
      </c>
      <c r="F513" s="962"/>
      <c r="G513" s="962"/>
      <c r="H513" s="271"/>
      <c r="I513" s="963" t="s">
        <v>545</v>
      </c>
      <c r="J513" s="964"/>
      <c r="K513" s="386"/>
    </row>
    <row r="514" spans="1:11" s="3" customFormat="1" ht="11.1" customHeight="1" x14ac:dyDescent="0.15">
      <c r="A514" s="174">
        <v>24</v>
      </c>
      <c r="B514" s="193">
        <v>4</v>
      </c>
      <c r="C514" s="191">
        <v>2</v>
      </c>
      <c r="D514" s="211"/>
      <c r="E514" s="168"/>
      <c r="F514" s="168"/>
      <c r="G514" s="958" t="s">
        <v>244</v>
      </c>
      <c r="H514" s="91"/>
      <c r="I514" s="947" t="s">
        <v>154</v>
      </c>
      <c r="J514" s="948"/>
      <c r="K514" s="383"/>
    </row>
    <row r="515" spans="1:11" s="3" customFormat="1" ht="11.1" customHeight="1" x14ac:dyDescent="0.15">
      <c r="A515" s="174">
        <v>24</v>
      </c>
      <c r="B515" s="193">
        <v>4</v>
      </c>
      <c r="C515" s="191">
        <v>3</v>
      </c>
      <c r="D515" s="211"/>
      <c r="E515" s="294"/>
      <c r="F515" s="168"/>
      <c r="G515" s="958"/>
      <c r="H515" s="91"/>
      <c r="I515" s="947" t="s">
        <v>582</v>
      </c>
      <c r="J515" s="948"/>
      <c r="K515" s="383"/>
    </row>
    <row r="516" spans="1:11" s="3" customFormat="1" ht="11.1" customHeight="1" x14ac:dyDescent="0.15">
      <c r="A516" s="174">
        <v>24</v>
      </c>
      <c r="B516" s="193">
        <v>4</v>
      </c>
      <c r="C516" s="191">
        <v>4</v>
      </c>
      <c r="D516" s="211"/>
      <c r="E516" s="294"/>
      <c r="F516" s="316"/>
      <c r="G516" s="316"/>
      <c r="H516" s="316"/>
      <c r="I516" s="947" t="s">
        <v>583</v>
      </c>
      <c r="J516" s="948"/>
      <c r="K516" s="383"/>
    </row>
    <row r="517" spans="1:11" s="3" customFormat="1" ht="11.1" customHeight="1" x14ac:dyDescent="0.15">
      <c r="A517" s="174">
        <v>24</v>
      </c>
      <c r="B517" s="193">
        <v>4</v>
      </c>
      <c r="C517" s="191">
        <v>5</v>
      </c>
      <c r="D517" s="211"/>
      <c r="E517" s="295"/>
      <c r="F517" s="168"/>
      <c r="G517" s="329"/>
      <c r="H517" s="334"/>
      <c r="I517" s="947" t="s">
        <v>581</v>
      </c>
      <c r="J517" s="948"/>
      <c r="K517" s="383"/>
    </row>
    <row r="518" spans="1:11" s="3" customFormat="1" ht="11.1" customHeight="1" x14ac:dyDescent="0.15">
      <c r="A518" s="174">
        <v>24</v>
      </c>
      <c r="B518" s="193">
        <v>4</v>
      </c>
      <c r="C518" s="191">
        <v>6</v>
      </c>
      <c r="D518" s="211"/>
      <c r="E518" s="295"/>
      <c r="F518" s="168"/>
      <c r="G518" s="330"/>
      <c r="H518" s="328"/>
      <c r="I518" s="947" t="s">
        <v>585</v>
      </c>
      <c r="J518" s="948"/>
      <c r="K518" s="383"/>
    </row>
    <row r="519" spans="1:11" s="3" customFormat="1" ht="11.1" customHeight="1" x14ac:dyDescent="0.15">
      <c r="A519" s="174">
        <v>24</v>
      </c>
      <c r="B519" s="193">
        <v>4</v>
      </c>
      <c r="C519" s="191">
        <v>7</v>
      </c>
      <c r="D519" s="211"/>
      <c r="E519" s="295"/>
      <c r="F519" s="168"/>
      <c r="G519" s="329"/>
      <c r="H519" s="334"/>
      <c r="I519" s="947" t="s">
        <v>586</v>
      </c>
      <c r="J519" s="948"/>
      <c r="K519" s="383"/>
    </row>
    <row r="520" spans="1:11" s="3" customFormat="1" ht="11.1" customHeight="1" x14ac:dyDescent="0.15">
      <c r="A520" s="174">
        <v>24</v>
      </c>
      <c r="B520" s="193">
        <v>4</v>
      </c>
      <c r="C520" s="191">
        <v>8</v>
      </c>
      <c r="D520" s="211"/>
      <c r="E520" s="295"/>
      <c r="F520" s="168"/>
      <c r="G520" s="329"/>
      <c r="H520" s="334"/>
      <c r="I520" s="947" t="s">
        <v>587</v>
      </c>
      <c r="J520" s="948"/>
      <c r="K520" s="383"/>
    </row>
    <row r="521" spans="1:11" s="3" customFormat="1" ht="11.1" customHeight="1" x14ac:dyDescent="0.15">
      <c r="A521" s="174">
        <v>24</v>
      </c>
      <c r="B521" s="193">
        <v>4</v>
      </c>
      <c r="C521" s="191">
        <v>9</v>
      </c>
      <c r="D521" s="211"/>
      <c r="E521" s="295"/>
      <c r="F521" s="168"/>
      <c r="G521" s="329"/>
      <c r="H521" s="334"/>
      <c r="I521" s="947" t="s">
        <v>588</v>
      </c>
      <c r="J521" s="948"/>
      <c r="K521" s="383"/>
    </row>
    <row r="522" spans="1:11" s="3" customFormat="1" ht="11.1" customHeight="1" x14ac:dyDescent="0.15">
      <c r="A522" s="174">
        <v>24</v>
      </c>
      <c r="B522" s="193">
        <v>4</v>
      </c>
      <c r="C522" s="191">
        <v>10</v>
      </c>
      <c r="D522" s="211"/>
      <c r="E522" s="295"/>
      <c r="F522" s="168"/>
      <c r="G522" s="329"/>
      <c r="H522" s="334"/>
      <c r="I522" s="947" t="s">
        <v>584</v>
      </c>
      <c r="J522" s="948"/>
      <c r="K522" s="383"/>
    </row>
    <row r="523" spans="1:11" s="3" customFormat="1" ht="11.1" customHeight="1" x14ac:dyDescent="0.15">
      <c r="A523" s="174">
        <v>24</v>
      </c>
      <c r="B523" s="193">
        <v>4</v>
      </c>
      <c r="C523" s="191">
        <v>11</v>
      </c>
      <c r="D523" s="211"/>
      <c r="E523" s="295"/>
      <c r="F523" s="168"/>
      <c r="G523" s="329"/>
      <c r="H523" s="334"/>
      <c r="I523" s="947" t="s">
        <v>546</v>
      </c>
      <c r="J523" s="948"/>
      <c r="K523" s="383"/>
    </row>
    <row r="524" spans="1:11" s="3" customFormat="1" ht="11.1" customHeight="1" x14ac:dyDescent="0.15">
      <c r="A524" s="174">
        <v>24</v>
      </c>
      <c r="B524" s="193">
        <v>4</v>
      </c>
      <c r="C524" s="191">
        <v>12</v>
      </c>
      <c r="D524" s="211"/>
      <c r="E524" s="295"/>
      <c r="F524" s="168"/>
      <c r="G524" s="329"/>
      <c r="H524" s="334"/>
      <c r="I524" s="947" t="s">
        <v>548</v>
      </c>
      <c r="J524" s="948"/>
      <c r="K524" s="383"/>
    </row>
    <row r="525" spans="1:11" s="3" customFormat="1" ht="11.1" customHeight="1" x14ac:dyDescent="0.15">
      <c r="A525" s="174">
        <v>24</v>
      </c>
      <c r="B525" s="193">
        <v>4</v>
      </c>
      <c r="C525" s="191">
        <v>13</v>
      </c>
      <c r="D525" s="211"/>
      <c r="E525" s="295"/>
      <c r="F525" s="168"/>
      <c r="G525" s="960" t="s">
        <v>13</v>
      </c>
      <c r="H525" s="960"/>
      <c r="I525" s="960"/>
      <c r="J525" s="961"/>
      <c r="K525" s="391"/>
    </row>
    <row r="526" spans="1:11" s="167" customFormat="1" ht="11.1" customHeight="1" x14ac:dyDescent="0.15">
      <c r="A526" s="176">
        <v>24</v>
      </c>
      <c r="B526" s="190">
        <v>5</v>
      </c>
      <c r="C526" s="190">
        <v>1</v>
      </c>
      <c r="D526" s="248"/>
      <c r="E526" s="962" t="s">
        <v>85</v>
      </c>
      <c r="F526" s="962"/>
      <c r="G526" s="962"/>
      <c r="H526" s="271"/>
      <c r="I526" s="963" t="s">
        <v>545</v>
      </c>
      <c r="J526" s="964"/>
      <c r="K526" s="386">
        <v>0</v>
      </c>
    </row>
    <row r="527" spans="1:11" s="3" customFormat="1" ht="11.1" customHeight="1" x14ac:dyDescent="0.15">
      <c r="A527" s="174">
        <v>24</v>
      </c>
      <c r="B527" s="191">
        <v>5</v>
      </c>
      <c r="C527" s="191">
        <v>2</v>
      </c>
      <c r="D527" s="211"/>
      <c r="E527" s="168"/>
      <c r="F527" s="168"/>
      <c r="G527" s="328"/>
      <c r="H527" s="328"/>
      <c r="I527" s="947" t="s">
        <v>154</v>
      </c>
      <c r="J527" s="948"/>
      <c r="K527" s="385">
        <v>113958</v>
      </c>
    </row>
    <row r="528" spans="1:11" s="3" customFormat="1" ht="11.1" customHeight="1" x14ac:dyDescent="0.15">
      <c r="A528" s="174">
        <v>24</v>
      </c>
      <c r="B528" s="191">
        <v>5</v>
      </c>
      <c r="C528" s="191">
        <v>3</v>
      </c>
      <c r="D528" s="211"/>
      <c r="E528" s="294"/>
      <c r="F528" s="168"/>
      <c r="G528" s="329"/>
      <c r="H528" s="334"/>
      <c r="I528" s="947" t="s">
        <v>582</v>
      </c>
      <c r="J528" s="948"/>
      <c r="K528" s="383">
        <v>0</v>
      </c>
    </row>
    <row r="529" spans="1:11" s="3" customFormat="1" ht="11.1" customHeight="1" x14ac:dyDescent="0.15">
      <c r="A529" s="174">
        <v>24</v>
      </c>
      <c r="B529" s="191">
        <v>5</v>
      </c>
      <c r="C529" s="191">
        <v>4</v>
      </c>
      <c r="D529" s="211"/>
      <c r="E529" s="294"/>
      <c r="F529" s="316"/>
      <c r="G529" s="316"/>
      <c r="H529" s="316"/>
      <c r="I529" s="947" t="s">
        <v>583</v>
      </c>
      <c r="J529" s="948"/>
      <c r="K529" s="383">
        <v>0</v>
      </c>
    </row>
    <row r="530" spans="1:11" s="3" customFormat="1" ht="11.1" customHeight="1" x14ac:dyDescent="0.15">
      <c r="A530" s="174">
        <v>24</v>
      </c>
      <c r="B530" s="191">
        <v>5</v>
      </c>
      <c r="C530" s="191">
        <v>5</v>
      </c>
      <c r="D530" s="211"/>
      <c r="E530" s="295"/>
      <c r="F530" s="168"/>
      <c r="G530" s="329"/>
      <c r="H530" s="334"/>
      <c r="I530" s="947" t="s">
        <v>581</v>
      </c>
      <c r="J530" s="948"/>
      <c r="K530" s="383">
        <v>0</v>
      </c>
    </row>
    <row r="531" spans="1:11" s="3" customFormat="1" ht="11.1" customHeight="1" x14ac:dyDescent="0.15">
      <c r="A531" s="174">
        <v>24</v>
      </c>
      <c r="B531" s="191">
        <v>5</v>
      </c>
      <c r="C531" s="191">
        <v>6</v>
      </c>
      <c r="D531" s="211"/>
      <c r="E531" s="295"/>
      <c r="F531" s="168"/>
      <c r="G531" s="330"/>
      <c r="H531" s="328"/>
      <c r="I531" s="947" t="s">
        <v>585</v>
      </c>
      <c r="J531" s="948"/>
      <c r="K531" s="383">
        <v>0</v>
      </c>
    </row>
    <row r="532" spans="1:11" s="3" customFormat="1" ht="11.1" customHeight="1" x14ac:dyDescent="0.15">
      <c r="A532" s="174">
        <v>24</v>
      </c>
      <c r="B532" s="191">
        <v>5</v>
      </c>
      <c r="C532" s="191">
        <v>7</v>
      </c>
      <c r="D532" s="211"/>
      <c r="E532" s="295"/>
      <c r="F532" s="168"/>
      <c r="G532" s="329"/>
      <c r="H532" s="334"/>
      <c r="I532" s="947" t="s">
        <v>586</v>
      </c>
      <c r="J532" s="948"/>
      <c r="K532" s="383">
        <v>0</v>
      </c>
    </row>
    <row r="533" spans="1:11" s="3" customFormat="1" ht="11.1" customHeight="1" x14ac:dyDescent="0.15">
      <c r="A533" s="174">
        <v>24</v>
      </c>
      <c r="B533" s="191">
        <v>5</v>
      </c>
      <c r="C533" s="191">
        <v>8</v>
      </c>
      <c r="D533" s="211"/>
      <c r="E533" s="295"/>
      <c r="F533" s="168"/>
      <c r="G533" s="329"/>
      <c r="H533" s="334"/>
      <c r="I533" s="947" t="s">
        <v>587</v>
      </c>
      <c r="J533" s="948"/>
      <c r="K533" s="383">
        <v>0</v>
      </c>
    </row>
    <row r="534" spans="1:11" s="3" customFormat="1" ht="11.1" customHeight="1" x14ac:dyDescent="0.15">
      <c r="A534" s="174">
        <v>24</v>
      </c>
      <c r="B534" s="191">
        <v>5</v>
      </c>
      <c r="C534" s="191">
        <v>9</v>
      </c>
      <c r="D534" s="211"/>
      <c r="E534" s="295"/>
      <c r="F534" s="168"/>
      <c r="G534" s="329"/>
      <c r="H534" s="334"/>
      <c r="I534" s="947" t="s">
        <v>588</v>
      </c>
      <c r="J534" s="948"/>
      <c r="K534" s="383">
        <v>0</v>
      </c>
    </row>
    <row r="535" spans="1:11" s="3" customFormat="1" ht="11.1" customHeight="1" x14ac:dyDescent="0.15">
      <c r="A535" s="174">
        <v>24</v>
      </c>
      <c r="B535" s="191">
        <v>5</v>
      </c>
      <c r="C535" s="191">
        <v>10</v>
      </c>
      <c r="D535" s="211"/>
      <c r="E535" s="295"/>
      <c r="F535" s="168"/>
      <c r="G535" s="329"/>
      <c r="H535" s="334"/>
      <c r="I535" s="947" t="s">
        <v>584</v>
      </c>
      <c r="J535" s="948"/>
      <c r="K535" s="383">
        <v>0</v>
      </c>
    </row>
    <row r="536" spans="1:11" s="3" customFormat="1" ht="11.1" customHeight="1" x14ac:dyDescent="0.15">
      <c r="A536" s="174">
        <v>24</v>
      </c>
      <c r="B536" s="191">
        <v>5</v>
      </c>
      <c r="C536" s="191">
        <v>11</v>
      </c>
      <c r="D536" s="211"/>
      <c r="E536" s="295"/>
      <c r="F536" s="168"/>
      <c r="G536" s="329"/>
      <c r="H536" s="334"/>
      <c r="I536" s="947" t="s">
        <v>546</v>
      </c>
      <c r="J536" s="948"/>
      <c r="K536" s="383">
        <v>0</v>
      </c>
    </row>
    <row r="537" spans="1:11" s="3" customFormat="1" ht="11.1" customHeight="1" x14ac:dyDescent="0.15">
      <c r="A537" s="174">
        <v>24</v>
      </c>
      <c r="B537" s="191">
        <v>5</v>
      </c>
      <c r="C537" s="191">
        <v>12</v>
      </c>
      <c r="D537" s="211"/>
      <c r="E537" s="295"/>
      <c r="F537" s="168"/>
      <c r="G537" s="329"/>
      <c r="H537" s="334"/>
      <c r="I537" s="947" t="s">
        <v>548</v>
      </c>
      <c r="J537" s="948"/>
      <c r="K537" s="385">
        <v>113958</v>
      </c>
    </row>
    <row r="538" spans="1:11" s="3" customFormat="1" ht="11.1" customHeight="1" x14ac:dyDescent="0.15">
      <c r="A538" s="174">
        <v>24</v>
      </c>
      <c r="B538" s="191">
        <v>5</v>
      </c>
      <c r="C538" s="191">
        <v>13</v>
      </c>
      <c r="D538" s="211"/>
      <c r="E538" s="295"/>
      <c r="F538" s="168"/>
      <c r="G538" s="960" t="s">
        <v>13</v>
      </c>
      <c r="H538" s="960"/>
      <c r="I538" s="960"/>
      <c r="J538" s="961"/>
      <c r="K538" s="391">
        <v>0</v>
      </c>
    </row>
    <row r="539" spans="1:11" s="167" customFormat="1" ht="11.1" customHeight="1" x14ac:dyDescent="0.15">
      <c r="A539" s="176">
        <v>24</v>
      </c>
      <c r="B539" s="192">
        <v>6</v>
      </c>
      <c r="C539" s="190">
        <v>1</v>
      </c>
      <c r="D539" s="248"/>
      <c r="E539" s="962" t="s">
        <v>496</v>
      </c>
      <c r="F539" s="962"/>
      <c r="G539" s="962"/>
      <c r="H539" s="271"/>
      <c r="I539" s="963" t="s">
        <v>545</v>
      </c>
      <c r="J539" s="964"/>
      <c r="K539" s="386"/>
    </row>
    <row r="540" spans="1:11" s="3" customFormat="1" ht="11.1" customHeight="1" x14ac:dyDescent="0.15">
      <c r="A540" s="174">
        <v>24</v>
      </c>
      <c r="B540" s="193">
        <v>6</v>
      </c>
      <c r="C540" s="191">
        <v>2</v>
      </c>
      <c r="D540" s="211"/>
      <c r="E540" s="168"/>
      <c r="F540" s="168"/>
      <c r="G540" s="328"/>
      <c r="H540" s="328"/>
      <c r="I540" s="947" t="s">
        <v>154</v>
      </c>
      <c r="J540" s="948"/>
      <c r="K540" s="383"/>
    </row>
    <row r="541" spans="1:11" s="3" customFormat="1" ht="11.1" customHeight="1" x14ac:dyDescent="0.15">
      <c r="A541" s="174">
        <v>24</v>
      </c>
      <c r="B541" s="193">
        <v>6</v>
      </c>
      <c r="C541" s="191">
        <v>3</v>
      </c>
      <c r="D541" s="211"/>
      <c r="E541" s="294"/>
      <c r="F541" s="168"/>
      <c r="G541" s="329"/>
      <c r="H541" s="334"/>
      <c r="I541" s="947" t="s">
        <v>582</v>
      </c>
      <c r="J541" s="948"/>
      <c r="K541" s="383"/>
    </row>
    <row r="542" spans="1:11" s="3" customFormat="1" ht="11.1" customHeight="1" x14ac:dyDescent="0.15">
      <c r="A542" s="174">
        <v>24</v>
      </c>
      <c r="B542" s="193">
        <v>6</v>
      </c>
      <c r="C542" s="191">
        <v>4</v>
      </c>
      <c r="D542" s="211"/>
      <c r="E542" s="294"/>
      <c r="F542" s="316"/>
      <c r="G542" s="316"/>
      <c r="H542" s="316"/>
      <c r="I542" s="947" t="s">
        <v>583</v>
      </c>
      <c r="J542" s="948"/>
      <c r="K542" s="383"/>
    </row>
    <row r="543" spans="1:11" s="3" customFormat="1" ht="11.1" customHeight="1" x14ac:dyDescent="0.15">
      <c r="A543" s="174">
        <v>24</v>
      </c>
      <c r="B543" s="193">
        <v>6</v>
      </c>
      <c r="C543" s="191">
        <v>5</v>
      </c>
      <c r="D543" s="211"/>
      <c r="E543" s="295"/>
      <c r="F543" s="168"/>
      <c r="G543" s="329"/>
      <c r="H543" s="334"/>
      <c r="I543" s="947" t="s">
        <v>581</v>
      </c>
      <c r="J543" s="948"/>
      <c r="K543" s="383"/>
    </row>
    <row r="544" spans="1:11" s="3" customFormat="1" ht="11.1" customHeight="1" x14ac:dyDescent="0.15">
      <c r="A544" s="174">
        <v>24</v>
      </c>
      <c r="B544" s="193">
        <v>6</v>
      </c>
      <c r="C544" s="191">
        <v>6</v>
      </c>
      <c r="D544" s="211"/>
      <c r="E544" s="295"/>
      <c r="F544" s="168"/>
      <c r="G544" s="330"/>
      <c r="H544" s="328"/>
      <c r="I544" s="947" t="s">
        <v>585</v>
      </c>
      <c r="J544" s="948"/>
      <c r="K544" s="383"/>
    </row>
    <row r="545" spans="1:11" s="3" customFormat="1" ht="11.1" customHeight="1" x14ac:dyDescent="0.15">
      <c r="A545" s="174">
        <v>24</v>
      </c>
      <c r="B545" s="193">
        <v>6</v>
      </c>
      <c r="C545" s="191">
        <v>7</v>
      </c>
      <c r="D545" s="211"/>
      <c r="E545" s="295"/>
      <c r="F545" s="168"/>
      <c r="G545" s="329"/>
      <c r="H545" s="334"/>
      <c r="I545" s="947" t="s">
        <v>586</v>
      </c>
      <c r="J545" s="948"/>
      <c r="K545" s="383"/>
    </row>
    <row r="546" spans="1:11" s="3" customFormat="1" ht="11.1" customHeight="1" x14ac:dyDescent="0.15">
      <c r="A546" s="174">
        <v>24</v>
      </c>
      <c r="B546" s="193">
        <v>6</v>
      </c>
      <c r="C546" s="191">
        <v>8</v>
      </c>
      <c r="D546" s="211"/>
      <c r="E546" s="295"/>
      <c r="F546" s="168"/>
      <c r="G546" s="329"/>
      <c r="H546" s="334"/>
      <c r="I546" s="947" t="s">
        <v>587</v>
      </c>
      <c r="J546" s="948"/>
      <c r="K546" s="383"/>
    </row>
    <row r="547" spans="1:11" s="3" customFormat="1" ht="11.1" customHeight="1" x14ac:dyDescent="0.15">
      <c r="A547" s="174">
        <v>24</v>
      </c>
      <c r="B547" s="193">
        <v>6</v>
      </c>
      <c r="C547" s="191">
        <v>9</v>
      </c>
      <c r="D547" s="211"/>
      <c r="E547" s="295"/>
      <c r="F547" s="168"/>
      <c r="G547" s="329"/>
      <c r="H547" s="334"/>
      <c r="I547" s="947" t="s">
        <v>588</v>
      </c>
      <c r="J547" s="948"/>
      <c r="K547" s="383"/>
    </row>
    <row r="548" spans="1:11" s="3" customFormat="1" ht="11.1" customHeight="1" x14ac:dyDescent="0.15">
      <c r="A548" s="174">
        <v>24</v>
      </c>
      <c r="B548" s="193">
        <v>6</v>
      </c>
      <c r="C548" s="191">
        <v>10</v>
      </c>
      <c r="D548" s="211"/>
      <c r="E548" s="295"/>
      <c r="F548" s="168"/>
      <c r="G548" s="329"/>
      <c r="H548" s="334"/>
      <c r="I548" s="947" t="s">
        <v>584</v>
      </c>
      <c r="J548" s="948"/>
      <c r="K548" s="383"/>
    </row>
    <row r="549" spans="1:11" s="3" customFormat="1" ht="11.1" customHeight="1" x14ac:dyDescent="0.15">
      <c r="A549" s="174">
        <v>24</v>
      </c>
      <c r="B549" s="193">
        <v>6</v>
      </c>
      <c r="C549" s="191">
        <v>11</v>
      </c>
      <c r="D549" s="211"/>
      <c r="E549" s="295"/>
      <c r="F549" s="168"/>
      <c r="G549" s="329"/>
      <c r="H549" s="334"/>
      <c r="I549" s="947" t="s">
        <v>546</v>
      </c>
      <c r="J549" s="948"/>
      <c r="K549" s="383"/>
    </row>
    <row r="550" spans="1:11" s="3" customFormat="1" ht="11.1" customHeight="1" x14ac:dyDescent="0.15">
      <c r="A550" s="174">
        <v>24</v>
      </c>
      <c r="B550" s="193">
        <v>6</v>
      </c>
      <c r="C550" s="191">
        <v>12</v>
      </c>
      <c r="D550" s="211"/>
      <c r="E550" s="295"/>
      <c r="F550" s="168"/>
      <c r="G550" s="329"/>
      <c r="H550" s="334"/>
      <c r="I550" s="947" t="s">
        <v>548</v>
      </c>
      <c r="J550" s="948"/>
      <c r="K550" s="383"/>
    </row>
    <row r="551" spans="1:11" s="3" customFormat="1" ht="11.1" customHeight="1" x14ac:dyDescent="0.15">
      <c r="A551" s="174">
        <v>24</v>
      </c>
      <c r="B551" s="193">
        <v>6</v>
      </c>
      <c r="C551" s="191">
        <v>13</v>
      </c>
      <c r="D551" s="211"/>
      <c r="E551" s="295"/>
      <c r="F551" s="168"/>
      <c r="G551" s="960" t="s">
        <v>13</v>
      </c>
      <c r="H551" s="960"/>
      <c r="I551" s="960"/>
      <c r="J551" s="961"/>
      <c r="K551" s="391"/>
    </row>
    <row r="552" spans="1:11" s="167" customFormat="1" ht="11.1" customHeight="1" x14ac:dyDescent="0.15">
      <c r="A552" s="176">
        <v>24</v>
      </c>
      <c r="B552" s="190">
        <v>7</v>
      </c>
      <c r="C552" s="190">
        <v>1</v>
      </c>
      <c r="D552" s="248"/>
      <c r="E552" s="967" t="s">
        <v>434</v>
      </c>
      <c r="F552" s="967"/>
      <c r="G552" s="967"/>
      <c r="H552" s="335"/>
      <c r="I552" s="963" t="s">
        <v>545</v>
      </c>
      <c r="J552" s="964"/>
      <c r="K552" s="386"/>
    </row>
    <row r="553" spans="1:11" s="3" customFormat="1" ht="11.1" customHeight="1" x14ac:dyDescent="0.15">
      <c r="A553" s="174">
        <v>24</v>
      </c>
      <c r="B553" s="191">
        <v>7</v>
      </c>
      <c r="C553" s="191">
        <v>2</v>
      </c>
      <c r="D553" s="211"/>
      <c r="E553" s="168"/>
      <c r="F553" s="168"/>
      <c r="G553" s="328"/>
      <c r="H553" s="328"/>
      <c r="I553" s="947" t="s">
        <v>154</v>
      </c>
      <c r="J553" s="948"/>
      <c r="K553" s="383"/>
    </row>
    <row r="554" spans="1:11" s="3" customFormat="1" ht="11.1" customHeight="1" x14ac:dyDescent="0.15">
      <c r="A554" s="174">
        <v>24</v>
      </c>
      <c r="B554" s="191">
        <v>7</v>
      </c>
      <c r="C554" s="191">
        <v>3</v>
      </c>
      <c r="D554" s="211"/>
      <c r="E554" s="294"/>
      <c r="F554" s="168"/>
      <c r="G554" s="329"/>
      <c r="H554" s="334"/>
      <c r="I554" s="947" t="s">
        <v>582</v>
      </c>
      <c r="J554" s="948"/>
      <c r="K554" s="383"/>
    </row>
    <row r="555" spans="1:11" s="3" customFormat="1" ht="11.1" customHeight="1" x14ac:dyDescent="0.15">
      <c r="A555" s="174">
        <v>24</v>
      </c>
      <c r="B555" s="191">
        <v>7</v>
      </c>
      <c r="C555" s="191">
        <v>4</v>
      </c>
      <c r="D555" s="211"/>
      <c r="E555" s="294"/>
      <c r="F555" s="316"/>
      <c r="G555" s="316"/>
      <c r="H555" s="316"/>
      <c r="I555" s="947" t="s">
        <v>583</v>
      </c>
      <c r="J555" s="948"/>
      <c r="K555" s="383"/>
    </row>
    <row r="556" spans="1:11" s="3" customFormat="1" ht="11.1" customHeight="1" x14ac:dyDescent="0.15">
      <c r="A556" s="174">
        <v>24</v>
      </c>
      <c r="B556" s="191">
        <v>7</v>
      </c>
      <c r="C556" s="191">
        <v>5</v>
      </c>
      <c r="D556" s="211"/>
      <c r="E556" s="295"/>
      <c r="F556" s="168"/>
      <c r="G556" s="329"/>
      <c r="H556" s="334"/>
      <c r="I556" s="947" t="s">
        <v>581</v>
      </c>
      <c r="J556" s="948"/>
      <c r="K556" s="383"/>
    </row>
    <row r="557" spans="1:11" s="3" customFormat="1" ht="11.1" customHeight="1" x14ac:dyDescent="0.15">
      <c r="A557" s="174">
        <v>24</v>
      </c>
      <c r="B557" s="191">
        <v>7</v>
      </c>
      <c r="C557" s="191">
        <v>6</v>
      </c>
      <c r="D557" s="211"/>
      <c r="E557" s="295"/>
      <c r="F557" s="168"/>
      <c r="G557" s="330"/>
      <c r="H557" s="328"/>
      <c r="I557" s="947" t="s">
        <v>585</v>
      </c>
      <c r="J557" s="948"/>
      <c r="K557" s="383"/>
    </row>
    <row r="558" spans="1:11" s="3" customFormat="1" ht="11.1" customHeight="1" x14ac:dyDescent="0.15">
      <c r="A558" s="174">
        <v>24</v>
      </c>
      <c r="B558" s="191">
        <v>7</v>
      </c>
      <c r="C558" s="191">
        <v>7</v>
      </c>
      <c r="D558" s="211"/>
      <c r="E558" s="295"/>
      <c r="F558" s="168"/>
      <c r="G558" s="329"/>
      <c r="H558" s="334"/>
      <c r="I558" s="947" t="s">
        <v>586</v>
      </c>
      <c r="J558" s="948"/>
      <c r="K558" s="383"/>
    </row>
    <row r="559" spans="1:11" s="3" customFormat="1" ht="11.1" customHeight="1" x14ac:dyDescent="0.15">
      <c r="A559" s="174">
        <v>24</v>
      </c>
      <c r="B559" s="191">
        <v>7</v>
      </c>
      <c r="C559" s="191">
        <v>8</v>
      </c>
      <c r="D559" s="211"/>
      <c r="E559" s="295"/>
      <c r="F559" s="168"/>
      <c r="G559" s="329"/>
      <c r="H559" s="334"/>
      <c r="I559" s="947" t="s">
        <v>587</v>
      </c>
      <c r="J559" s="948"/>
      <c r="K559" s="383"/>
    </row>
    <row r="560" spans="1:11" s="3" customFormat="1" ht="11.1" customHeight="1" x14ac:dyDescent="0.15">
      <c r="A560" s="174">
        <v>24</v>
      </c>
      <c r="B560" s="191">
        <v>7</v>
      </c>
      <c r="C560" s="191">
        <v>9</v>
      </c>
      <c r="D560" s="211"/>
      <c r="E560" s="295"/>
      <c r="F560" s="168"/>
      <c r="G560" s="329"/>
      <c r="H560" s="334"/>
      <c r="I560" s="947" t="s">
        <v>588</v>
      </c>
      <c r="J560" s="948"/>
      <c r="K560" s="383"/>
    </row>
    <row r="561" spans="1:11" s="3" customFormat="1" ht="11.1" customHeight="1" x14ac:dyDescent="0.15">
      <c r="A561" s="174">
        <v>24</v>
      </c>
      <c r="B561" s="191">
        <v>7</v>
      </c>
      <c r="C561" s="191">
        <v>10</v>
      </c>
      <c r="D561" s="211"/>
      <c r="E561" s="295"/>
      <c r="F561" s="168"/>
      <c r="G561" s="329"/>
      <c r="H561" s="334"/>
      <c r="I561" s="947" t="s">
        <v>584</v>
      </c>
      <c r="J561" s="948"/>
      <c r="K561" s="383"/>
    </row>
    <row r="562" spans="1:11" s="3" customFormat="1" ht="11.1" customHeight="1" x14ac:dyDescent="0.15">
      <c r="A562" s="174">
        <v>24</v>
      </c>
      <c r="B562" s="191">
        <v>7</v>
      </c>
      <c r="C562" s="191">
        <v>11</v>
      </c>
      <c r="D562" s="211"/>
      <c r="E562" s="295"/>
      <c r="F562" s="168"/>
      <c r="G562" s="329"/>
      <c r="H562" s="334"/>
      <c r="I562" s="947" t="s">
        <v>546</v>
      </c>
      <c r="J562" s="948"/>
      <c r="K562" s="383"/>
    </row>
    <row r="563" spans="1:11" s="3" customFormat="1" ht="11.1" customHeight="1" x14ac:dyDescent="0.15">
      <c r="A563" s="174">
        <v>24</v>
      </c>
      <c r="B563" s="191">
        <v>7</v>
      </c>
      <c r="C563" s="191">
        <v>12</v>
      </c>
      <c r="D563" s="211"/>
      <c r="E563" s="295"/>
      <c r="F563" s="168"/>
      <c r="G563" s="329"/>
      <c r="H563" s="334"/>
      <c r="I563" s="947" t="s">
        <v>548</v>
      </c>
      <c r="J563" s="948"/>
      <c r="K563" s="383"/>
    </row>
    <row r="564" spans="1:11" s="3" customFormat="1" ht="11.1" customHeight="1" x14ac:dyDescent="0.15">
      <c r="A564" s="174">
        <v>24</v>
      </c>
      <c r="B564" s="191">
        <v>7</v>
      </c>
      <c r="C564" s="191">
        <v>13</v>
      </c>
      <c r="D564" s="211"/>
      <c r="E564" s="295"/>
      <c r="F564" s="168"/>
      <c r="G564" s="960" t="s">
        <v>13</v>
      </c>
      <c r="H564" s="960"/>
      <c r="I564" s="960"/>
      <c r="J564" s="961"/>
      <c r="K564" s="391"/>
    </row>
    <row r="565" spans="1:11" s="167" customFormat="1" ht="11.1" customHeight="1" x14ac:dyDescent="0.15">
      <c r="A565" s="176">
        <v>24</v>
      </c>
      <c r="B565" s="192">
        <v>8</v>
      </c>
      <c r="C565" s="190">
        <v>1</v>
      </c>
      <c r="D565" s="248"/>
      <c r="E565" s="962" t="s">
        <v>43</v>
      </c>
      <c r="F565" s="962"/>
      <c r="G565" s="962"/>
      <c r="H565" s="271"/>
      <c r="I565" s="963" t="s">
        <v>545</v>
      </c>
      <c r="J565" s="964"/>
      <c r="K565" s="386"/>
    </row>
    <row r="566" spans="1:11" s="3" customFormat="1" ht="11.1" customHeight="1" x14ac:dyDescent="0.15">
      <c r="A566" s="174">
        <v>24</v>
      </c>
      <c r="B566" s="193">
        <v>8</v>
      </c>
      <c r="C566" s="191">
        <v>2</v>
      </c>
      <c r="D566" s="211"/>
      <c r="E566" s="168"/>
      <c r="F566" s="168"/>
      <c r="G566" s="328"/>
      <c r="H566" s="328"/>
      <c r="I566" s="947" t="s">
        <v>154</v>
      </c>
      <c r="J566" s="948"/>
      <c r="K566" s="383"/>
    </row>
    <row r="567" spans="1:11" s="3" customFormat="1" ht="11.1" customHeight="1" x14ac:dyDescent="0.15">
      <c r="A567" s="174">
        <v>24</v>
      </c>
      <c r="B567" s="193">
        <v>8</v>
      </c>
      <c r="C567" s="191">
        <v>3</v>
      </c>
      <c r="D567" s="211"/>
      <c r="E567" s="294"/>
      <c r="F567" s="168"/>
      <c r="G567" s="329"/>
      <c r="H567" s="334"/>
      <c r="I567" s="947" t="s">
        <v>582</v>
      </c>
      <c r="J567" s="948"/>
      <c r="K567" s="383"/>
    </row>
    <row r="568" spans="1:11" s="3" customFormat="1" ht="11.1" customHeight="1" x14ac:dyDescent="0.15">
      <c r="A568" s="174">
        <v>24</v>
      </c>
      <c r="B568" s="193">
        <v>8</v>
      </c>
      <c r="C568" s="191">
        <v>4</v>
      </c>
      <c r="D568" s="211"/>
      <c r="E568" s="294"/>
      <c r="F568" s="316"/>
      <c r="G568" s="316"/>
      <c r="H568" s="316"/>
      <c r="I568" s="947" t="s">
        <v>583</v>
      </c>
      <c r="J568" s="948"/>
      <c r="K568" s="383"/>
    </row>
    <row r="569" spans="1:11" s="3" customFormat="1" ht="11.1" customHeight="1" x14ac:dyDescent="0.15">
      <c r="A569" s="174">
        <v>24</v>
      </c>
      <c r="B569" s="193">
        <v>8</v>
      </c>
      <c r="C569" s="191">
        <v>5</v>
      </c>
      <c r="D569" s="211"/>
      <c r="E569" s="295"/>
      <c r="F569" s="168"/>
      <c r="G569" s="329"/>
      <c r="H569" s="334"/>
      <c r="I569" s="947" t="s">
        <v>581</v>
      </c>
      <c r="J569" s="948"/>
      <c r="K569" s="383"/>
    </row>
    <row r="570" spans="1:11" s="3" customFormat="1" ht="11.1" customHeight="1" x14ac:dyDescent="0.15">
      <c r="A570" s="174">
        <v>24</v>
      </c>
      <c r="B570" s="193">
        <v>8</v>
      </c>
      <c r="C570" s="191">
        <v>6</v>
      </c>
      <c r="D570" s="211"/>
      <c r="E570" s="295"/>
      <c r="F570" s="168"/>
      <c r="G570" s="330"/>
      <c r="H570" s="328"/>
      <c r="I570" s="947" t="s">
        <v>585</v>
      </c>
      <c r="J570" s="948"/>
      <c r="K570" s="383"/>
    </row>
    <row r="571" spans="1:11" s="3" customFormat="1" ht="11.1" customHeight="1" x14ac:dyDescent="0.15">
      <c r="A571" s="174">
        <v>24</v>
      </c>
      <c r="B571" s="193">
        <v>8</v>
      </c>
      <c r="C571" s="191">
        <v>7</v>
      </c>
      <c r="D571" s="211"/>
      <c r="E571" s="295"/>
      <c r="F571" s="168"/>
      <c r="G571" s="329"/>
      <c r="H571" s="334"/>
      <c r="I571" s="947" t="s">
        <v>586</v>
      </c>
      <c r="J571" s="948"/>
      <c r="K571" s="383"/>
    </row>
    <row r="572" spans="1:11" s="3" customFormat="1" ht="11.1" customHeight="1" x14ac:dyDescent="0.15">
      <c r="A572" s="174">
        <v>24</v>
      </c>
      <c r="B572" s="193">
        <v>8</v>
      </c>
      <c r="C572" s="191">
        <v>8</v>
      </c>
      <c r="D572" s="211"/>
      <c r="E572" s="295"/>
      <c r="F572" s="168"/>
      <c r="G572" s="329"/>
      <c r="H572" s="334"/>
      <c r="I572" s="947" t="s">
        <v>587</v>
      </c>
      <c r="J572" s="948"/>
      <c r="K572" s="383"/>
    </row>
    <row r="573" spans="1:11" s="3" customFormat="1" ht="11.1" customHeight="1" x14ac:dyDescent="0.15">
      <c r="A573" s="174">
        <v>24</v>
      </c>
      <c r="B573" s="193">
        <v>8</v>
      </c>
      <c r="C573" s="191">
        <v>9</v>
      </c>
      <c r="D573" s="211"/>
      <c r="E573" s="295"/>
      <c r="F573" s="168"/>
      <c r="G573" s="329"/>
      <c r="H573" s="334"/>
      <c r="I573" s="947" t="s">
        <v>588</v>
      </c>
      <c r="J573" s="948"/>
      <c r="K573" s="383"/>
    </row>
    <row r="574" spans="1:11" s="3" customFormat="1" ht="11.1" customHeight="1" x14ac:dyDescent="0.15">
      <c r="A574" s="174">
        <v>24</v>
      </c>
      <c r="B574" s="193">
        <v>8</v>
      </c>
      <c r="C574" s="191">
        <v>10</v>
      </c>
      <c r="D574" s="211"/>
      <c r="E574" s="295"/>
      <c r="F574" s="168"/>
      <c r="G574" s="329"/>
      <c r="H574" s="334"/>
      <c r="I574" s="947" t="s">
        <v>584</v>
      </c>
      <c r="J574" s="948"/>
      <c r="K574" s="383"/>
    </row>
    <row r="575" spans="1:11" s="3" customFormat="1" ht="11.1" customHeight="1" x14ac:dyDescent="0.15">
      <c r="A575" s="174">
        <v>24</v>
      </c>
      <c r="B575" s="193">
        <v>8</v>
      </c>
      <c r="C575" s="191">
        <v>11</v>
      </c>
      <c r="D575" s="211"/>
      <c r="E575" s="295"/>
      <c r="F575" s="168"/>
      <c r="G575" s="329"/>
      <c r="H575" s="334"/>
      <c r="I575" s="947" t="s">
        <v>546</v>
      </c>
      <c r="J575" s="948"/>
      <c r="K575" s="383"/>
    </row>
    <row r="576" spans="1:11" s="3" customFormat="1" ht="11.1" customHeight="1" x14ac:dyDescent="0.15">
      <c r="A576" s="174">
        <v>24</v>
      </c>
      <c r="B576" s="193">
        <v>8</v>
      </c>
      <c r="C576" s="191">
        <v>12</v>
      </c>
      <c r="D576" s="211"/>
      <c r="E576" s="295"/>
      <c r="F576" s="168"/>
      <c r="G576" s="329"/>
      <c r="H576" s="334"/>
      <c r="I576" s="947" t="s">
        <v>548</v>
      </c>
      <c r="J576" s="948"/>
      <c r="K576" s="383"/>
    </row>
    <row r="577" spans="1:11" s="3" customFormat="1" ht="11.1" customHeight="1" x14ac:dyDescent="0.15">
      <c r="A577" s="174">
        <v>24</v>
      </c>
      <c r="B577" s="193">
        <v>8</v>
      </c>
      <c r="C577" s="191">
        <v>13</v>
      </c>
      <c r="D577" s="211"/>
      <c r="E577" s="295"/>
      <c r="F577" s="168"/>
      <c r="G577" s="960" t="s">
        <v>13</v>
      </c>
      <c r="H577" s="960"/>
      <c r="I577" s="960"/>
      <c r="J577" s="961"/>
      <c r="K577" s="391"/>
    </row>
    <row r="578" spans="1:11" s="167" customFormat="1" ht="11.1" customHeight="1" x14ac:dyDescent="0.15">
      <c r="A578" s="176">
        <v>24</v>
      </c>
      <c r="B578" s="190">
        <v>9</v>
      </c>
      <c r="C578" s="190">
        <v>1</v>
      </c>
      <c r="D578" s="248"/>
      <c r="E578" s="962" t="s">
        <v>376</v>
      </c>
      <c r="F578" s="962"/>
      <c r="G578" s="962"/>
      <c r="H578" s="271"/>
      <c r="I578" s="963" t="s">
        <v>545</v>
      </c>
      <c r="J578" s="964"/>
      <c r="K578" s="386"/>
    </row>
    <row r="579" spans="1:11" s="3" customFormat="1" ht="11.1" customHeight="1" x14ac:dyDescent="0.15">
      <c r="A579" s="174">
        <v>24</v>
      </c>
      <c r="B579" s="191">
        <v>9</v>
      </c>
      <c r="C579" s="191">
        <v>2</v>
      </c>
      <c r="D579" s="211"/>
      <c r="E579" s="168"/>
      <c r="F579" s="168"/>
      <c r="G579" s="328"/>
      <c r="H579" s="328"/>
      <c r="I579" s="947" t="s">
        <v>154</v>
      </c>
      <c r="J579" s="948"/>
      <c r="K579" s="383"/>
    </row>
    <row r="580" spans="1:11" s="3" customFormat="1" ht="11.1" customHeight="1" x14ac:dyDescent="0.15">
      <c r="A580" s="174">
        <v>24</v>
      </c>
      <c r="B580" s="191">
        <v>9</v>
      </c>
      <c r="C580" s="191">
        <v>3</v>
      </c>
      <c r="D580" s="211"/>
      <c r="E580" s="294"/>
      <c r="F580" s="168"/>
      <c r="G580" s="329"/>
      <c r="H580" s="334"/>
      <c r="I580" s="947" t="s">
        <v>582</v>
      </c>
      <c r="J580" s="948"/>
      <c r="K580" s="383"/>
    </row>
    <row r="581" spans="1:11" s="3" customFormat="1" ht="11.1" customHeight="1" x14ac:dyDescent="0.15">
      <c r="A581" s="174">
        <v>24</v>
      </c>
      <c r="B581" s="191">
        <v>9</v>
      </c>
      <c r="C581" s="191">
        <v>4</v>
      </c>
      <c r="D581" s="211"/>
      <c r="E581" s="294"/>
      <c r="F581" s="316"/>
      <c r="G581" s="316"/>
      <c r="H581" s="316"/>
      <c r="I581" s="947" t="s">
        <v>583</v>
      </c>
      <c r="J581" s="948"/>
      <c r="K581" s="383"/>
    </row>
    <row r="582" spans="1:11" s="3" customFormat="1" ht="11.1" customHeight="1" x14ac:dyDescent="0.15">
      <c r="A582" s="174">
        <v>24</v>
      </c>
      <c r="B582" s="191">
        <v>9</v>
      </c>
      <c r="C582" s="191">
        <v>5</v>
      </c>
      <c r="D582" s="211"/>
      <c r="E582" s="295"/>
      <c r="F582" s="168"/>
      <c r="G582" s="329"/>
      <c r="H582" s="334"/>
      <c r="I582" s="947" t="s">
        <v>581</v>
      </c>
      <c r="J582" s="948"/>
      <c r="K582" s="383"/>
    </row>
    <row r="583" spans="1:11" s="3" customFormat="1" ht="11.1" customHeight="1" x14ac:dyDescent="0.15">
      <c r="A583" s="174">
        <v>24</v>
      </c>
      <c r="B583" s="191">
        <v>9</v>
      </c>
      <c r="C583" s="191">
        <v>6</v>
      </c>
      <c r="D583" s="211"/>
      <c r="E583" s="295"/>
      <c r="F583" s="168"/>
      <c r="G583" s="330"/>
      <c r="H583" s="328"/>
      <c r="I583" s="947" t="s">
        <v>585</v>
      </c>
      <c r="J583" s="948"/>
      <c r="K583" s="383"/>
    </row>
    <row r="584" spans="1:11" s="3" customFormat="1" ht="11.1" customHeight="1" x14ac:dyDescent="0.15">
      <c r="A584" s="174">
        <v>24</v>
      </c>
      <c r="B584" s="191">
        <v>9</v>
      </c>
      <c r="C584" s="191">
        <v>7</v>
      </c>
      <c r="D584" s="211"/>
      <c r="E584" s="295"/>
      <c r="F584" s="168"/>
      <c r="G584" s="329"/>
      <c r="H584" s="334"/>
      <c r="I584" s="947" t="s">
        <v>586</v>
      </c>
      <c r="J584" s="948"/>
      <c r="K584" s="383"/>
    </row>
    <row r="585" spans="1:11" s="3" customFormat="1" ht="11.1" customHeight="1" x14ac:dyDescent="0.15">
      <c r="A585" s="174">
        <v>24</v>
      </c>
      <c r="B585" s="191">
        <v>9</v>
      </c>
      <c r="C585" s="191">
        <v>8</v>
      </c>
      <c r="D585" s="211"/>
      <c r="E585" s="295"/>
      <c r="F585" s="168"/>
      <c r="G585" s="329"/>
      <c r="H585" s="334"/>
      <c r="I585" s="947" t="s">
        <v>587</v>
      </c>
      <c r="J585" s="948"/>
      <c r="K585" s="383"/>
    </row>
    <row r="586" spans="1:11" s="3" customFormat="1" ht="11.1" customHeight="1" x14ac:dyDescent="0.15">
      <c r="A586" s="174">
        <v>24</v>
      </c>
      <c r="B586" s="191">
        <v>9</v>
      </c>
      <c r="C586" s="191">
        <v>9</v>
      </c>
      <c r="D586" s="211"/>
      <c r="E586" s="295"/>
      <c r="F586" s="168"/>
      <c r="G586" s="329"/>
      <c r="H586" s="334"/>
      <c r="I586" s="947" t="s">
        <v>588</v>
      </c>
      <c r="J586" s="948"/>
      <c r="K586" s="383"/>
    </row>
    <row r="587" spans="1:11" s="3" customFormat="1" ht="11.1" customHeight="1" x14ac:dyDescent="0.15">
      <c r="A587" s="174">
        <v>24</v>
      </c>
      <c r="B587" s="191">
        <v>9</v>
      </c>
      <c r="C587" s="191">
        <v>10</v>
      </c>
      <c r="D587" s="211"/>
      <c r="E587" s="295"/>
      <c r="F587" s="168"/>
      <c r="G587" s="329"/>
      <c r="H587" s="334"/>
      <c r="I587" s="947" t="s">
        <v>584</v>
      </c>
      <c r="J587" s="948"/>
      <c r="K587" s="383"/>
    </row>
    <row r="588" spans="1:11" s="3" customFormat="1" ht="11.1" customHeight="1" x14ac:dyDescent="0.15">
      <c r="A588" s="174">
        <v>24</v>
      </c>
      <c r="B588" s="191">
        <v>9</v>
      </c>
      <c r="C588" s="191">
        <v>11</v>
      </c>
      <c r="D588" s="211"/>
      <c r="E588" s="295"/>
      <c r="F588" s="168"/>
      <c r="G588" s="329"/>
      <c r="H588" s="334"/>
      <c r="I588" s="947" t="s">
        <v>546</v>
      </c>
      <c r="J588" s="948"/>
      <c r="K588" s="383"/>
    </row>
    <row r="589" spans="1:11" s="3" customFormat="1" ht="11.1" customHeight="1" x14ac:dyDescent="0.15">
      <c r="A589" s="174">
        <v>24</v>
      </c>
      <c r="B589" s="191">
        <v>9</v>
      </c>
      <c r="C589" s="191">
        <v>12</v>
      </c>
      <c r="D589" s="211"/>
      <c r="E589" s="295"/>
      <c r="F589" s="168"/>
      <c r="G589" s="329"/>
      <c r="H589" s="334"/>
      <c r="I589" s="965" t="s">
        <v>548</v>
      </c>
      <c r="J589" s="966"/>
      <c r="K589" s="391"/>
    </row>
    <row r="590" spans="1:11" s="169" customFormat="1" ht="11.1" customHeight="1" x14ac:dyDescent="0.15">
      <c r="A590" s="173">
        <v>24</v>
      </c>
      <c r="B590" s="186">
        <v>9</v>
      </c>
      <c r="C590" s="186">
        <v>13</v>
      </c>
      <c r="D590" s="211"/>
      <c r="E590" s="295"/>
      <c r="F590" s="168"/>
      <c r="G590" s="960" t="s">
        <v>13</v>
      </c>
      <c r="H590" s="960"/>
      <c r="I590" s="960"/>
      <c r="J590" s="961"/>
      <c r="K590" s="391"/>
    </row>
    <row r="591" spans="1:11" s="167" customFormat="1" ht="11.1" customHeight="1" x14ac:dyDescent="0.15">
      <c r="A591" s="176">
        <v>24</v>
      </c>
      <c r="B591" s="192">
        <v>10</v>
      </c>
      <c r="C591" s="190">
        <v>1</v>
      </c>
      <c r="D591" s="248"/>
      <c r="E591" s="962" t="s">
        <v>218</v>
      </c>
      <c r="F591" s="962"/>
      <c r="G591" s="962"/>
      <c r="H591" s="271"/>
      <c r="I591" s="963" t="s">
        <v>545</v>
      </c>
      <c r="J591" s="964"/>
      <c r="K591" s="386"/>
    </row>
    <row r="592" spans="1:11" s="3" customFormat="1" ht="11.1" customHeight="1" x14ac:dyDescent="0.15">
      <c r="A592" s="174">
        <v>24</v>
      </c>
      <c r="B592" s="193">
        <v>10</v>
      </c>
      <c r="C592" s="191">
        <v>2</v>
      </c>
      <c r="D592" s="211"/>
      <c r="E592" s="168"/>
      <c r="F592" s="168"/>
      <c r="G592" s="328"/>
      <c r="H592" s="328"/>
      <c r="I592" s="947" t="s">
        <v>154</v>
      </c>
      <c r="J592" s="948"/>
      <c r="K592" s="383"/>
    </row>
    <row r="593" spans="1:11" s="3" customFormat="1" ht="11.1" customHeight="1" x14ac:dyDescent="0.15">
      <c r="A593" s="174">
        <v>24</v>
      </c>
      <c r="B593" s="193">
        <v>10</v>
      </c>
      <c r="C593" s="191">
        <v>3</v>
      </c>
      <c r="D593" s="211"/>
      <c r="E593" s="294"/>
      <c r="F593" s="168"/>
      <c r="G593" s="329"/>
      <c r="H593" s="334"/>
      <c r="I593" s="947" t="s">
        <v>582</v>
      </c>
      <c r="J593" s="948"/>
      <c r="K593" s="383"/>
    </row>
    <row r="594" spans="1:11" s="3" customFormat="1" ht="11.1" customHeight="1" x14ac:dyDescent="0.15">
      <c r="A594" s="174">
        <v>24</v>
      </c>
      <c r="B594" s="193">
        <v>10</v>
      </c>
      <c r="C594" s="191">
        <v>4</v>
      </c>
      <c r="D594" s="211"/>
      <c r="E594" s="294"/>
      <c r="F594" s="316"/>
      <c r="G594" s="316"/>
      <c r="H594" s="316"/>
      <c r="I594" s="947" t="s">
        <v>583</v>
      </c>
      <c r="J594" s="948"/>
      <c r="K594" s="383"/>
    </row>
    <row r="595" spans="1:11" s="3" customFormat="1" ht="11.1" customHeight="1" x14ac:dyDescent="0.15">
      <c r="A595" s="174">
        <v>24</v>
      </c>
      <c r="B595" s="193">
        <v>10</v>
      </c>
      <c r="C595" s="191">
        <v>5</v>
      </c>
      <c r="D595" s="211"/>
      <c r="E595" s="295"/>
      <c r="F595" s="168"/>
      <c r="G595" s="329"/>
      <c r="H595" s="334"/>
      <c r="I595" s="947" t="s">
        <v>581</v>
      </c>
      <c r="J595" s="948"/>
      <c r="K595" s="383"/>
    </row>
    <row r="596" spans="1:11" s="3" customFormat="1" ht="11.1" customHeight="1" x14ac:dyDescent="0.15">
      <c r="A596" s="174">
        <v>24</v>
      </c>
      <c r="B596" s="193">
        <v>10</v>
      </c>
      <c r="C596" s="191">
        <v>6</v>
      </c>
      <c r="D596" s="211"/>
      <c r="E596" s="295"/>
      <c r="F596" s="168"/>
      <c r="G596" s="330"/>
      <c r="H596" s="328"/>
      <c r="I596" s="947" t="s">
        <v>585</v>
      </c>
      <c r="J596" s="948"/>
      <c r="K596" s="383"/>
    </row>
    <row r="597" spans="1:11" s="3" customFormat="1" ht="11.1" customHeight="1" x14ac:dyDescent="0.15">
      <c r="A597" s="174">
        <v>24</v>
      </c>
      <c r="B597" s="193">
        <v>10</v>
      </c>
      <c r="C597" s="191">
        <v>7</v>
      </c>
      <c r="D597" s="211"/>
      <c r="E597" s="295"/>
      <c r="F597" s="168"/>
      <c r="G597" s="329"/>
      <c r="H597" s="334"/>
      <c r="I597" s="947" t="s">
        <v>586</v>
      </c>
      <c r="J597" s="948"/>
      <c r="K597" s="383"/>
    </row>
    <row r="598" spans="1:11" s="3" customFormat="1" ht="11.1" customHeight="1" x14ac:dyDescent="0.15">
      <c r="A598" s="174">
        <v>24</v>
      </c>
      <c r="B598" s="193">
        <v>10</v>
      </c>
      <c r="C598" s="191">
        <v>8</v>
      </c>
      <c r="D598" s="211"/>
      <c r="E598" s="295"/>
      <c r="F598" s="168"/>
      <c r="G598" s="329"/>
      <c r="H598" s="334"/>
      <c r="I598" s="947" t="s">
        <v>587</v>
      </c>
      <c r="J598" s="948"/>
      <c r="K598" s="383"/>
    </row>
    <row r="599" spans="1:11" s="3" customFormat="1" ht="11.1" customHeight="1" x14ac:dyDescent="0.15">
      <c r="A599" s="174">
        <v>24</v>
      </c>
      <c r="B599" s="193">
        <v>10</v>
      </c>
      <c r="C599" s="191">
        <v>9</v>
      </c>
      <c r="D599" s="211"/>
      <c r="E599" s="295"/>
      <c r="F599" s="168"/>
      <c r="G599" s="329"/>
      <c r="H599" s="334"/>
      <c r="I599" s="947" t="s">
        <v>588</v>
      </c>
      <c r="J599" s="948"/>
      <c r="K599" s="383"/>
    </row>
    <row r="600" spans="1:11" s="3" customFormat="1" ht="11.1" customHeight="1" x14ac:dyDescent="0.15">
      <c r="A600" s="174">
        <v>24</v>
      </c>
      <c r="B600" s="193">
        <v>10</v>
      </c>
      <c r="C600" s="191">
        <v>10</v>
      </c>
      <c r="D600" s="211"/>
      <c r="E600" s="295"/>
      <c r="F600" s="168"/>
      <c r="G600" s="329"/>
      <c r="H600" s="334"/>
      <c r="I600" s="947" t="s">
        <v>584</v>
      </c>
      <c r="J600" s="948"/>
      <c r="K600" s="383"/>
    </row>
    <row r="601" spans="1:11" s="3" customFormat="1" ht="11.1" customHeight="1" x14ac:dyDescent="0.15">
      <c r="A601" s="174">
        <v>24</v>
      </c>
      <c r="B601" s="193">
        <v>10</v>
      </c>
      <c r="C601" s="191">
        <v>11</v>
      </c>
      <c r="D601" s="211"/>
      <c r="E601" s="295"/>
      <c r="F601" s="168"/>
      <c r="G601" s="329"/>
      <c r="H601" s="334"/>
      <c r="I601" s="947" t="s">
        <v>546</v>
      </c>
      <c r="J601" s="948"/>
      <c r="K601" s="383"/>
    </row>
    <row r="602" spans="1:11" s="3" customFormat="1" ht="11.1" customHeight="1" x14ac:dyDescent="0.15">
      <c r="A602" s="174">
        <v>24</v>
      </c>
      <c r="B602" s="193">
        <v>10</v>
      </c>
      <c r="C602" s="191">
        <v>12</v>
      </c>
      <c r="D602" s="211"/>
      <c r="E602" s="295"/>
      <c r="F602" s="168"/>
      <c r="G602" s="329"/>
      <c r="H602" s="334"/>
      <c r="I602" s="947" t="s">
        <v>548</v>
      </c>
      <c r="J602" s="948"/>
      <c r="K602" s="383"/>
    </row>
    <row r="603" spans="1:11" s="3" customFormat="1" ht="11.1" customHeight="1" x14ac:dyDescent="0.15">
      <c r="A603" s="174">
        <v>24</v>
      </c>
      <c r="B603" s="193">
        <v>10</v>
      </c>
      <c r="C603" s="191">
        <v>13</v>
      </c>
      <c r="D603" s="211"/>
      <c r="E603" s="295"/>
      <c r="F603" s="168"/>
      <c r="G603" s="960" t="s">
        <v>13</v>
      </c>
      <c r="H603" s="960"/>
      <c r="I603" s="960"/>
      <c r="J603" s="961"/>
      <c r="K603" s="391"/>
    </row>
    <row r="604" spans="1:11" s="167" customFormat="1" ht="11.1" customHeight="1" x14ac:dyDescent="0.15">
      <c r="A604" s="176">
        <v>24</v>
      </c>
      <c r="B604" s="190">
        <v>11</v>
      </c>
      <c r="C604" s="190">
        <v>1</v>
      </c>
      <c r="D604" s="248"/>
      <c r="E604" s="962" t="s">
        <v>552</v>
      </c>
      <c r="F604" s="962"/>
      <c r="G604" s="962"/>
      <c r="H604" s="271"/>
      <c r="I604" s="963" t="s">
        <v>545</v>
      </c>
      <c r="J604" s="964"/>
      <c r="K604" s="386"/>
    </row>
    <row r="605" spans="1:11" s="3" customFormat="1" ht="11.1" customHeight="1" x14ac:dyDescent="0.15">
      <c r="A605" s="174">
        <v>24</v>
      </c>
      <c r="B605" s="191">
        <v>11</v>
      </c>
      <c r="C605" s="191">
        <v>2</v>
      </c>
      <c r="D605" s="211"/>
      <c r="E605" s="168"/>
      <c r="F605" s="168"/>
      <c r="G605" s="328"/>
      <c r="H605" s="328"/>
      <c r="I605" s="947" t="s">
        <v>154</v>
      </c>
      <c r="J605" s="948"/>
      <c r="K605" s="383"/>
    </row>
    <row r="606" spans="1:11" s="3" customFormat="1" ht="11.1" customHeight="1" x14ac:dyDescent="0.15">
      <c r="A606" s="174">
        <v>24</v>
      </c>
      <c r="B606" s="191">
        <v>11</v>
      </c>
      <c r="C606" s="191">
        <v>3</v>
      </c>
      <c r="D606" s="211"/>
      <c r="E606" s="294"/>
      <c r="F606" s="168"/>
      <c r="G606" s="329"/>
      <c r="H606" s="334"/>
      <c r="I606" s="947" t="s">
        <v>582</v>
      </c>
      <c r="J606" s="948"/>
      <c r="K606" s="383"/>
    </row>
    <row r="607" spans="1:11" s="3" customFormat="1" ht="11.1" customHeight="1" x14ac:dyDescent="0.15">
      <c r="A607" s="174">
        <v>24</v>
      </c>
      <c r="B607" s="191">
        <v>11</v>
      </c>
      <c r="C607" s="191">
        <v>4</v>
      </c>
      <c r="D607" s="211"/>
      <c r="E607" s="294"/>
      <c r="F607" s="316"/>
      <c r="G607" s="316"/>
      <c r="H607" s="316"/>
      <c r="I607" s="947" t="s">
        <v>583</v>
      </c>
      <c r="J607" s="948"/>
      <c r="K607" s="383"/>
    </row>
    <row r="608" spans="1:11" s="3" customFormat="1" ht="11.1" customHeight="1" x14ac:dyDescent="0.15">
      <c r="A608" s="174">
        <v>24</v>
      </c>
      <c r="B608" s="191">
        <v>11</v>
      </c>
      <c r="C608" s="191">
        <v>5</v>
      </c>
      <c r="D608" s="211"/>
      <c r="E608" s="295"/>
      <c r="F608" s="168"/>
      <c r="G608" s="329"/>
      <c r="H608" s="334"/>
      <c r="I608" s="947" t="s">
        <v>581</v>
      </c>
      <c r="J608" s="948"/>
      <c r="K608" s="383"/>
    </row>
    <row r="609" spans="1:11" s="3" customFormat="1" ht="11.1" customHeight="1" x14ac:dyDescent="0.15">
      <c r="A609" s="174">
        <v>24</v>
      </c>
      <c r="B609" s="191">
        <v>11</v>
      </c>
      <c r="C609" s="191">
        <v>6</v>
      </c>
      <c r="D609" s="211"/>
      <c r="E609" s="295"/>
      <c r="F609" s="168"/>
      <c r="G609" s="330"/>
      <c r="H609" s="328"/>
      <c r="I609" s="947" t="s">
        <v>585</v>
      </c>
      <c r="J609" s="948"/>
      <c r="K609" s="383"/>
    </row>
    <row r="610" spans="1:11" s="3" customFormat="1" ht="11.1" customHeight="1" x14ac:dyDescent="0.15">
      <c r="A610" s="174">
        <v>24</v>
      </c>
      <c r="B610" s="191">
        <v>11</v>
      </c>
      <c r="C610" s="191">
        <v>7</v>
      </c>
      <c r="D610" s="211"/>
      <c r="E610" s="295"/>
      <c r="F610" s="168"/>
      <c r="G610" s="329"/>
      <c r="H610" s="334"/>
      <c r="I610" s="947" t="s">
        <v>586</v>
      </c>
      <c r="J610" s="948"/>
      <c r="K610" s="383"/>
    </row>
    <row r="611" spans="1:11" s="3" customFormat="1" ht="11.1" customHeight="1" x14ac:dyDescent="0.15">
      <c r="A611" s="174">
        <v>24</v>
      </c>
      <c r="B611" s="191">
        <v>11</v>
      </c>
      <c r="C611" s="191">
        <v>8</v>
      </c>
      <c r="D611" s="211"/>
      <c r="E611" s="295"/>
      <c r="F611" s="168"/>
      <c r="G611" s="329"/>
      <c r="H611" s="334"/>
      <c r="I611" s="947" t="s">
        <v>587</v>
      </c>
      <c r="J611" s="948"/>
      <c r="K611" s="383"/>
    </row>
    <row r="612" spans="1:11" s="3" customFormat="1" ht="11.1" customHeight="1" x14ac:dyDescent="0.15">
      <c r="A612" s="174">
        <v>24</v>
      </c>
      <c r="B612" s="191">
        <v>11</v>
      </c>
      <c r="C612" s="191">
        <v>9</v>
      </c>
      <c r="D612" s="211"/>
      <c r="E612" s="295"/>
      <c r="F612" s="168"/>
      <c r="G612" s="329"/>
      <c r="H612" s="334"/>
      <c r="I612" s="947" t="s">
        <v>588</v>
      </c>
      <c r="J612" s="948"/>
      <c r="K612" s="383"/>
    </row>
    <row r="613" spans="1:11" s="3" customFormat="1" ht="11.1" customHeight="1" x14ac:dyDescent="0.15">
      <c r="A613" s="174">
        <v>24</v>
      </c>
      <c r="B613" s="191">
        <v>11</v>
      </c>
      <c r="C613" s="191">
        <v>10</v>
      </c>
      <c r="D613" s="211"/>
      <c r="E613" s="295"/>
      <c r="F613" s="168"/>
      <c r="G613" s="329"/>
      <c r="H613" s="334"/>
      <c r="I613" s="947" t="s">
        <v>584</v>
      </c>
      <c r="J613" s="948"/>
      <c r="K613" s="383"/>
    </row>
    <row r="614" spans="1:11" s="3" customFormat="1" ht="11.1" customHeight="1" x14ac:dyDescent="0.15">
      <c r="A614" s="174">
        <v>24</v>
      </c>
      <c r="B614" s="191">
        <v>11</v>
      </c>
      <c r="C614" s="191">
        <v>11</v>
      </c>
      <c r="D614" s="211"/>
      <c r="E614" s="295"/>
      <c r="F614" s="168"/>
      <c r="G614" s="329"/>
      <c r="H614" s="334"/>
      <c r="I614" s="947" t="s">
        <v>546</v>
      </c>
      <c r="J614" s="948"/>
      <c r="K614" s="383"/>
    </row>
    <row r="615" spans="1:11" s="3" customFormat="1" ht="11.1" customHeight="1" x14ac:dyDescent="0.15">
      <c r="A615" s="174">
        <v>24</v>
      </c>
      <c r="B615" s="191">
        <v>11</v>
      </c>
      <c r="C615" s="191">
        <v>12</v>
      </c>
      <c r="D615" s="211"/>
      <c r="E615" s="295"/>
      <c r="F615" s="168"/>
      <c r="G615" s="329"/>
      <c r="H615" s="334"/>
      <c r="I615" s="947" t="s">
        <v>548</v>
      </c>
      <c r="J615" s="948"/>
      <c r="K615" s="383"/>
    </row>
    <row r="616" spans="1:11" s="3" customFormat="1" ht="11.1" customHeight="1" x14ac:dyDescent="0.15">
      <c r="A616" s="174">
        <v>24</v>
      </c>
      <c r="B616" s="191">
        <v>11</v>
      </c>
      <c r="C616" s="191">
        <v>13</v>
      </c>
      <c r="D616" s="211"/>
      <c r="E616" s="295"/>
      <c r="F616" s="168"/>
      <c r="G616" s="960" t="s">
        <v>13</v>
      </c>
      <c r="H616" s="960"/>
      <c r="I616" s="960"/>
      <c r="J616" s="961"/>
      <c r="K616" s="391"/>
    </row>
    <row r="617" spans="1:11" s="167" customFormat="1" ht="11.1" customHeight="1" x14ac:dyDescent="0.15">
      <c r="A617" s="176">
        <v>24</v>
      </c>
      <c r="B617" s="192">
        <v>12</v>
      </c>
      <c r="C617" s="190">
        <v>1</v>
      </c>
      <c r="D617" s="248"/>
      <c r="E617" s="962" t="s">
        <v>462</v>
      </c>
      <c r="F617" s="962"/>
      <c r="G617" s="962"/>
      <c r="H617" s="271"/>
      <c r="I617" s="963" t="s">
        <v>545</v>
      </c>
      <c r="J617" s="964"/>
      <c r="K617" s="386"/>
    </row>
    <row r="618" spans="1:11" s="3" customFormat="1" ht="11.1" customHeight="1" x14ac:dyDescent="0.15">
      <c r="A618" s="174">
        <v>24</v>
      </c>
      <c r="B618" s="193">
        <v>12</v>
      </c>
      <c r="C618" s="191">
        <v>2</v>
      </c>
      <c r="D618" s="211"/>
      <c r="E618" s="168"/>
      <c r="F618" s="168"/>
      <c r="G618" s="328"/>
      <c r="H618" s="328"/>
      <c r="I618" s="947" t="s">
        <v>154</v>
      </c>
      <c r="J618" s="948"/>
      <c r="K618" s="383"/>
    </row>
    <row r="619" spans="1:11" s="3" customFormat="1" ht="11.1" customHeight="1" x14ac:dyDescent="0.15">
      <c r="A619" s="174">
        <v>24</v>
      </c>
      <c r="B619" s="193">
        <v>12</v>
      </c>
      <c r="C619" s="191">
        <v>3</v>
      </c>
      <c r="D619" s="211"/>
      <c r="E619" s="294"/>
      <c r="F619" s="168"/>
      <c r="G619" s="329"/>
      <c r="H619" s="334"/>
      <c r="I619" s="947" t="s">
        <v>582</v>
      </c>
      <c r="J619" s="948"/>
      <c r="K619" s="383"/>
    </row>
    <row r="620" spans="1:11" s="3" customFormat="1" ht="11.1" customHeight="1" x14ac:dyDescent="0.15">
      <c r="A620" s="174">
        <v>24</v>
      </c>
      <c r="B620" s="193">
        <v>12</v>
      </c>
      <c r="C620" s="191">
        <v>4</v>
      </c>
      <c r="D620" s="211"/>
      <c r="E620" s="294"/>
      <c r="F620" s="316"/>
      <c r="G620" s="316"/>
      <c r="H620" s="316"/>
      <c r="I620" s="947" t="s">
        <v>583</v>
      </c>
      <c r="J620" s="948"/>
      <c r="K620" s="383"/>
    </row>
    <row r="621" spans="1:11" s="3" customFormat="1" ht="11.1" customHeight="1" x14ac:dyDescent="0.15">
      <c r="A621" s="174">
        <v>24</v>
      </c>
      <c r="B621" s="193">
        <v>12</v>
      </c>
      <c r="C621" s="191">
        <v>5</v>
      </c>
      <c r="D621" s="211"/>
      <c r="E621" s="295"/>
      <c r="F621" s="168"/>
      <c r="G621" s="329"/>
      <c r="H621" s="334"/>
      <c r="I621" s="947" t="s">
        <v>581</v>
      </c>
      <c r="J621" s="948"/>
      <c r="K621" s="383"/>
    </row>
    <row r="622" spans="1:11" s="3" customFormat="1" ht="11.1" customHeight="1" x14ac:dyDescent="0.15">
      <c r="A622" s="174">
        <v>24</v>
      </c>
      <c r="B622" s="193">
        <v>12</v>
      </c>
      <c r="C622" s="191">
        <v>6</v>
      </c>
      <c r="D622" s="211"/>
      <c r="E622" s="295"/>
      <c r="F622" s="168"/>
      <c r="G622" s="330"/>
      <c r="H622" s="328"/>
      <c r="I622" s="947" t="s">
        <v>585</v>
      </c>
      <c r="J622" s="948"/>
      <c r="K622" s="383"/>
    </row>
    <row r="623" spans="1:11" s="3" customFormat="1" ht="11.1" customHeight="1" x14ac:dyDescent="0.15">
      <c r="A623" s="174">
        <v>24</v>
      </c>
      <c r="B623" s="193">
        <v>12</v>
      </c>
      <c r="C623" s="191">
        <v>7</v>
      </c>
      <c r="D623" s="211"/>
      <c r="E623" s="295"/>
      <c r="F623" s="168"/>
      <c r="G623" s="329"/>
      <c r="H623" s="334"/>
      <c r="I623" s="947" t="s">
        <v>586</v>
      </c>
      <c r="J623" s="948"/>
      <c r="K623" s="383"/>
    </row>
    <row r="624" spans="1:11" s="3" customFormat="1" ht="11.1" customHeight="1" x14ac:dyDescent="0.15">
      <c r="A624" s="174">
        <v>24</v>
      </c>
      <c r="B624" s="193">
        <v>12</v>
      </c>
      <c r="C624" s="191">
        <v>8</v>
      </c>
      <c r="D624" s="211"/>
      <c r="E624" s="295"/>
      <c r="F624" s="168"/>
      <c r="G624" s="329"/>
      <c r="H624" s="334"/>
      <c r="I624" s="947" t="s">
        <v>587</v>
      </c>
      <c r="J624" s="948"/>
      <c r="K624" s="383"/>
    </row>
    <row r="625" spans="1:11" s="3" customFormat="1" ht="11.1" customHeight="1" x14ac:dyDescent="0.15">
      <c r="A625" s="174">
        <v>24</v>
      </c>
      <c r="B625" s="193">
        <v>12</v>
      </c>
      <c r="C625" s="191">
        <v>9</v>
      </c>
      <c r="D625" s="211"/>
      <c r="E625" s="295"/>
      <c r="F625" s="168"/>
      <c r="G625" s="329"/>
      <c r="H625" s="334"/>
      <c r="I625" s="947" t="s">
        <v>588</v>
      </c>
      <c r="J625" s="948"/>
      <c r="K625" s="383"/>
    </row>
    <row r="626" spans="1:11" s="3" customFormat="1" ht="11.1" customHeight="1" x14ac:dyDescent="0.15">
      <c r="A626" s="174">
        <v>24</v>
      </c>
      <c r="B626" s="193">
        <v>12</v>
      </c>
      <c r="C626" s="191">
        <v>10</v>
      </c>
      <c r="D626" s="211"/>
      <c r="E626" s="295"/>
      <c r="F626" s="168"/>
      <c r="G626" s="329"/>
      <c r="H626" s="334"/>
      <c r="I626" s="947" t="s">
        <v>584</v>
      </c>
      <c r="J626" s="948"/>
      <c r="K626" s="383"/>
    </row>
    <row r="627" spans="1:11" s="3" customFormat="1" ht="11.1" customHeight="1" x14ac:dyDescent="0.15">
      <c r="A627" s="174">
        <v>24</v>
      </c>
      <c r="B627" s="193">
        <v>12</v>
      </c>
      <c r="C627" s="191">
        <v>11</v>
      </c>
      <c r="D627" s="211"/>
      <c r="E627" s="295"/>
      <c r="F627" s="168"/>
      <c r="G627" s="329"/>
      <c r="H627" s="334"/>
      <c r="I627" s="947" t="s">
        <v>546</v>
      </c>
      <c r="J627" s="948"/>
      <c r="K627" s="383"/>
    </row>
    <row r="628" spans="1:11" s="3" customFormat="1" ht="11.1" customHeight="1" x14ac:dyDescent="0.15">
      <c r="A628" s="174">
        <v>24</v>
      </c>
      <c r="B628" s="193">
        <v>12</v>
      </c>
      <c r="C628" s="191">
        <v>12</v>
      </c>
      <c r="D628" s="211"/>
      <c r="E628" s="295"/>
      <c r="F628" s="168"/>
      <c r="G628" s="329"/>
      <c r="H628" s="334"/>
      <c r="I628" s="947" t="s">
        <v>548</v>
      </c>
      <c r="J628" s="948"/>
      <c r="K628" s="383"/>
    </row>
    <row r="629" spans="1:11" s="3" customFormat="1" ht="11.1" customHeight="1" x14ac:dyDescent="0.15">
      <c r="A629" s="174">
        <v>24</v>
      </c>
      <c r="B629" s="193">
        <v>12</v>
      </c>
      <c r="C629" s="191">
        <v>13</v>
      </c>
      <c r="D629" s="249"/>
      <c r="E629" s="297"/>
      <c r="F629" s="297"/>
      <c r="G629" s="949" t="s">
        <v>13</v>
      </c>
      <c r="H629" s="949"/>
      <c r="I629" s="949"/>
      <c r="J629" s="950"/>
      <c r="K629" s="392"/>
    </row>
  </sheetData>
  <mergeCells count="646">
    <mergeCell ref="D2:J2"/>
    <mergeCell ref="F5:J5"/>
    <mergeCell ref="F6:J6"/>
    <mergeCell ref="F7:J7"/>
    <mergeCell ref="F9:J9"/>
    <mergeCell ref="F10:J10"/>
    <mergeCell ref="F11:I11"/>
    <mergeCell ref="F12:I12"/>
    <mergeCell ref="G13:I13"/>
    <mergeCell ref="G14:I14"/>
    <mergeCell ref="G15:I15"/>
    <mergeCell ref="H17:J17"/>
    <mergeCell ref="H18:J18"/>
    <mergeCell ref="H19:J19"/>
    <mergeCell ref="F20:G20"/>
    <mergeCell ref="H20:J20"/>
    <mergeCell ref="F21:G21"/>
    <mergeCell ref="H21:J21"/>
    <mergeCell ref="H22:J22"/>
    <mergeCell ref="H23:J23"/>
    <mergeCell ref="H24:J24"/>
    <mergeCell ref="H25:J25"/>
    <mergeCell ref="H26:J26"/>
    <mergeCell ref="H27:J27"/>
    <mergeCell ref="H28:J28"/>
    <mergeCell ref="G29:J29"/>
    <mergeCell ref="G31:J31"/>
    <mergeCell ref="G32:J32"/>
    <mergeCell ref="G33:J33"/>
    <mergeCell ref="F34:J34"/>
    <mergeCell ref="F35:J35"/>
    <mergeCell ref="F36:J36"/>
    <mergeCell ref="F37:J37"/>
    <mergeCell ref="F38:J38"/>
    <mergeCell ref="E39:J39"/>
    <mergeCell ref="E40:J40"/>
    <mergeCell ref="E41:J41"/>
    <mergeCell ref="E42:J42"/>
    <mergeCell ref="E43:J43"/>
    <mergeCell ref="E44:J44"/>
    <mergeCell ref="E45:I45"/>
    <mergeCell ref="G46:I46"/>
    <mergeCell ref="G47:I47"/>
    <mergeCell ref="G55:I55"/>
    <mergeCell ref="G56:I56"/>
    <mergeCell ref="H58:I58"/>
    <mergeCell ref="G59:I59"/>
    <mergeCell ref="G60:I60"/>
    <mergeCell ref="G61:I61"/>
    <mergeCell ref="G62:I62"/>
    <mergeCell ref="G63:I63"/>
    <mergeCell ref="G64:I64"/>
    <mergeCell ref="G66:I66"/>
    <mergeCell ref="G67:I67"/>
    <mergeCell ref="G68:I68"/>
    <mergeCell ref="E69:I69"/>
    <mergeCell ref="G70:I70"/>
    <mergeCell ref="G71:I71"/>
    <mergeCell ref="H72:I72"/>
    <mergeCell ref="H73:I73"/>
    <mergeCell ref="G77:I77"/>
    <mergeCell ref="G78:I78"/>
    <mergeCell ref="G79:I79"/>
    <mergeCell ref="G80:I80"/>
    <mergeCell ref="G84:I84"/>
    <mergeCell ref="G85:I85"/>
    <mergeCell ref="G86:I86"/>
    <mergeCell ref="G87:I87"/>
    <mergeCell ref="G88:I88"/>
    <mergeCell ref="G89:I89"/>
    <mergeCell ref="E92:G92"/>
    <mergeCell ref="G93:I93"/>
    <mergeCell ref="G94:I94"/>
    <mergeCell ref="G95:I95"/>
    <mergeCell ref="G97:I97"/>
    <mergeCell ref="G98:I98"/>
    <mergeCell ref="E99:F99"/>
    <mergeCell ref="E100:F100"/>
    <mergeCell ref="D104:J104"/>
    <mergeCell ref="D105:J105"/>
    <mergeCell ref="D106:J106"/>
    <mergeCell ref="D107:J107"/>
    <mergeCell ref="D108:J108"/>
    <mergeCell ref="F109:J109"/>
    <mergeCell ref="F110:J110"/>
    <mergeCell ref="F111:J111"/>
    <mergeCell ref="F112:J112"/>
    <mergeCell ref="F113:J113"/>
    <mergeCell ref="F114:J114"/>
    <mergeCell ref="D115:J115"/>
    <mergeCell ref="D116:J116"/>
    <mergeCell ref="D117:J117"/>
    <mergeCell ref="D118:J118"/>
    <mergeCell ref="D120:J120"/>
    <mergeCell ref="D121:J121"/>
    <mergeCell ref="F122:J122"/>
    <mergeCell ref="F123:J123"/>
    <mergeCell ref="F124:J124"/>
    <mergeCell ref="F125:J125"/>
    <mergeCell ref="D126:J126"/>
    <mergeCell ref="D127:F127"/>
    <mergeCell ref="G127:J127"/>
    <mergeCell ref="D128:F128"/>
    <mergeCell ref="G128:J128"/>
    <mergeCell ref="D129:F129"/>
    <mergeCell ref="G129:J129"/>
    <mergeCell ref="D130:F130"/>
    <mergeCell ref="G130:J130"/>
    <mergeCell ref="D131:F131"/>
    <mergeCell ref="G131:J131"/>
    <mergeCell ref="D132:F132"/>
    <mergeCell ref="G132:J132"/>
    <mergeCell ref="E133:I133"/>
    <mergeCell ref="E134:I134"/>
    <mergeCell ref="E135:I135"/>
    <mergeCell ref="E136:I136"/>
    <mergeCell ref="E137:I137"/>
    <mergeCell ref="E138:I138"/>
    <mergeCell ref="E139:I139"/>
    <mergeCell ref="F140:J140"/>
    <mergeCell ref="F141:J141"/>
    <mergeCell ref="F142:J142"/>
    <mergeCell ref="F143:J143"/>
    <mergeCell ref="F144:J144"/>
    <mergeCell ref="F145:J145"/>
    <mergeCell ref="F146:J146"/>
    <mergeCell ref="G147:I147"/>
    <mergeCell ref="G148:I148"/>
    <mergeCell ref="G149:I149"/>
    <mergeCell ref="G150:I150"/>
    <mergeCell ref="G151:I151"/>
    <mergeCell ref="G152:I152"/>
    <mergeCell ref="F153:I153"/>
    <mergeCell ref="G154:I154"/>
    <mergeCell ref="G155:I155"/>
    <mergeCell ref="G156:I156"/>
    <mergeCell ref="F157:I157"/>
    <mergeCell ref="F159:I159"/>
    <mergeCell ref="F160:I160"/>
    <mergeCell ref="F161:I161"/>
    <mergeCell ref="F165:I165"/>
    <mergeCell ref="F174:I174"/>
    <mergeCell ref="F175:I175"/>
    <mergeCell ref="E176:I176"/>
    <mergeCell ref="E188:I188"/>
    <mergeCell ref="E189:I189"/>
    <mergeCell ref="E190:I190"/>
    <mergeCell ref="E191:I191"/>
    <mergeCell ref="F192:I192"/>
    <mergeCell ref="F193:I193"/>
    <mergeCell ref="F194:I194"/>
    <mergeCell ref="E195:I195"/>
    <mergeCell ref="E177:I177"/>
    <mergeCell ref="E178:I178"/>
    <mergeCell ref="F179:I179"/>
    <mergeCell ref="F180:I180"/>
    <mergeCell ref="F181:I181"/>
    <mergeCell ref="E182:I182"/>
    <mergeCell ref="F183:I183"/>
    <mergeCell ref="F184:I184"/>
    <mergeCell ref="F185:I185"/>
    <mergeCell ref="D210:E210"/>
    <mergeCell ref="F210:I210"/>
    <mergeCell ref="F211:J211"/>
    <mergeCell ref="F212:J212"/>
    <mergeCell ref="F213:J213"/>
    <mergeCell ref="F214:J214"/>
    <mergeCell ref="F215:J215"/>
    <mergeCell ref="E211:E213"/>
    <mergeCell ref="E214:E216"/>
    <mergeCell ref="F216:J216"/>
    <mergeCell ref="F217:J217"/>
    <mergeCell ref="F218:J218"/>
    <mergeCell ref="F219:J219"/>
    <mergeCell ref="F220:J220"/>
    <mergeCell ref="F221:J221"/>
    <mergeCell ref="F222:J222"/>
    <mergeCell ref="F223:J223"/>
    <mergeCell ref="F224:J224"/>
    <mergeCell ref="G234:J234"/>
    <mergeCell ref="G248:J248"/>
    <mergeCell ref="G249:J249"/>
    <mergeCell ref="G250:J250"/>
    <mergeCell ref="F251:J251"/>
    <mergeCell ref="F245:F247"/>
    <mergeCell ref="F248:F250"/>
    <mergeCell ref="G235:J235"/>
    <mergeCell ref="G236:J236"/>
    <mergeCell ref="G237:J237"/>
    <mergeCell ref="G238:J238"/>
    <mergeCell ref="G239:J239"/>
    <mergeCell ref="G240:J240"/>
    <mergeCell ref="G241:J241"/>
    <mergeCell ref="G242:J242"/>
    <mergeCell ref="G243:J243"/>
    <mergeCell ref="F252:J252"/>
    <mergeCell ref="F253:J253"/>
    <mergeCell ref="F254:J254"/>
    <mergeCell ref="F255:J255"/>
    <mergeCell ref="F256:J256"/>
    <mergeCell ref="F257:J257"/>
    <mergeCell ref="E258:H258"/>
    <mergeCell ref="F259:H259"/>
    <mergeCell ref="G260:H260"/>
    <mergeCell ref="D252:E254"/>
    <mergeCell ref="D255:E257"/>
    <mergeCell ref="G261:H261"/>
    <mergeCell ref="G262:H262"/>
    <mergeCell ref="G263:H263"/>
    <mergeCell ref="G265:H265"/>
    <mergeCell ref="F266:H266"/>
    <mergeCell ref="F267:H267"/>
    <mergeCell ref="E271:H271"/>
    <mergeCell ref="F272:H272"/>
    <mergeCell ref="F273:H273"/>
    <mergeCell ref="F274:H274"/>
    <mergeCell ref="F275:H275"/>
    <mergeCell ref="F276:H276"/>
    <mergeCell ref="E277:H277"/>
    <mergeCell ref="E278:H278"/>
    <mergeCell ref="E279:I279"/>
    <mergeCell ref="F280:I280"/>
    <mergeCell ref="F281:I281"/>
    <mergeCell ref="F282:I282"/>
    <mergeCell ref="F283:I283"/>
    <mergeCell ref="F284:I284"/>
    <mergeCell ref="F285:I285"/>
    <mergeCell ref="F286:I286"/>
    <mergeCell ref="F287:I287"/>
    <mergeCell ref="E288:I288"/>
    <mergeCell ref="F289:I289"/>
    <mergeCell ref="F290:I290"/>
    <mergeCell ref="F291:I291"/>
    <mergeCell ref="F292:I292"/>
    <mergeCell ref="F293:I293"/>
    <mergeCell ref="F294:I294"/>
    <mergeCell ref="F295:I295"/>
    <mergeCell ref="F296:I296"/>
    <mergeCell ref="F297:I297"/>
    <mergeCell ref="F298:I298"/>
    <mergeCell ref="E299:I299"/>
    <mergeCell ref="F300:I300"/>
    <mergeCell ref="F301:I301"/>
    <mergeCell ref="E302:H302"/>
    <mergeCell ref="E303:I303"/>
    <mergeCell ref="F304:I304"/>
    <mergeCell ref="F305:I305"/>
    <mergeCell ref="F306:I306"/>
    <mergeCell ref="F307:I307"/>
    <mergeCell ref="E308:H308"/>
    <mergeCell ref="F309:H309"/>
    <mergeCell ref="G310:H310"/>
    <mergeCell ref="G311:H311"/>
    <mergeCell ref="G312:H312"/>
    <mergeCell ref="G313:H313"/>
    <mergeCell ref="G314:H314"/>
    <mergeCell ref="F315:H315"/>
    <mergeCell ref="G316:H316"/>
    <mergeCell ref="G317:H317"/>
    <mergeCell ref="G318:H318"/>
    <mergeCell ref="G319:H319"/>
    <mergeCell ref="G320:H320"/>
    <mergeCell ref="G321:H321"/>
    <mergeCell ref="G322:H322"/>
    <mergeCell ref="G323:H323"/>
    <mergeCell ref="E324:H324"/>
    <mergeCell ref="E325:H325"/>
    <mergeCell ref="E326:H326"/>
    <mergeCell ref="E327:H327"/>
    <mergeCell ref="F320:F321"/>
    <mergeCell ref="E328:H328"/>
    <mergeCell ref="E329:H329"/>
    <mergeCell ref="E330:H330"/>
    <mergeCell ref="G333:J333"/>
    <mergeCell ref="G334:J334"/>
    <mergeCell ref="G335:J335"/>
    <mergeCell ref="G336:J336"/>
    <mergeCell ref="G337:J337"/>
    <mergeCell ref="G338:J338"/>
    <mergeCell ref="D333:F335"/>
    <mergeCell ref="D336:F340"/>
    <mergeCell ref="G339:J339"/>
    <mergeCell ref="G340:J340"/>
    <mergeCell ref="G341:J341"/>
    <mergeCell ref="G342:J342"/>
    <mergeCell ref="G343:J343"/>
    <mergeCell ref="G344:J344"/>
    <mergeCell ref="G345:J345"/>
    <mergeCell ref="G346:J346"/>
    <mergeCell ref="G347:J347"/>
    <mergeCell ref="G348:J348"/>
    <mergeCell ref="G349:J349"/>
    <mergeCell ref="F350:J350"/>
    <mergeCell ref="G351:J351"/>
    <mergeCell ref="G352:J352"/>
    <mergeCell ref="D353:J353"/>
    <mergeCell ref="D354:J354"/>
    <mergeCell ref="G355:J355"/>
    <mergeCell ref="G356:J356"/>
    <mergeCell ref="G357:J357"/>
    <mergeCell ref="G358:J358"/>
    <mergeCell ref="G359:J359"/>
    <mergeCell ref="G360:J360"/>
    <mergeCell ref="G361:J361"/>
    <mergeCell ref="F362:H362"/>
    <mergeCell ref="G363:I363"/>
    <mergeCell ref="G364:H364"/>
    <mergeCell ref="F365:H365"/>
    <mergeCell ref="F367:H367"/>
    <mergeCell ref="F368:H368"/>
    <mergeCell ref="F369:H369"/>
    <mergeCell ref="F370:H370"/>
    <mergeCell ref="F371:H371"/>
    <mergeCell ref="F372:H372"/>
    <mergeCell ref="F373:H373"/>
    <mergeCell ref="F374:H374"/>
    <mergeCell ref="F375:I375"/>
    <mergeCell ref="F376:I376"/>
    <mergeCell ref="F377:I377"/>
    <mergeCell ref="F378:H378"/>
    <mergeCell ref="F379:H379"/>
    <mergeCell ref="F380:H380"/>
    <mergeCell ref="F381:H381"/>
    <mergeCell ref="F382:H382"/>
    <mergeCell ref="F383:H383"/>
    <mergeCell ref="F384:H384"/>
    <mergeCell ref="H385:I385"/>
    <mergeCell ref="H386:I386"/>
    <mergeCell ref="H387:I387"/>
    <mergeCell ref="F388:H388"/>
    <mergeCell ref="F389:H389"/>
    <mergeCell ref="F390:H390"/>
    <mergeCell ref="F391:H391"/>
    <mergeCell ref="F392:H392"/>
    <mergeCell ref="F393:H393"/>
    <mergeCell ref="F394:H394"/>
    <mergeCell ref="F395:H395"/>
    <mergeCell ref="F396:H396"/>
    <mergeCell ref="G398:H398"/>
    <mergeCell ref="F399:H399"/>
    <mergeCell ref="F400:H400"/>
    <mergeCell ref="F401:H401"/>
    <mergeCell ref="F402:H402"/>
    <mergeCell ref="E403:F403"/>
    <mergeCell ref="E404:F404"/>
    <mergeCell ref="H404:I404"/>
    <mergeCell ref="F405:H405"/>
    <mergeCell ref="F406:H406"/>
    <mergeCell ref="F407:H407"/>
    <mergeCell ref="F408:H408"/>
    <mergeCell ref="F409:H409"/>
    <mergeCell ref="F410:H410"/>
    <mergeCell ref="F411:H411"/>
    <mergeCell ref="F413:H413"/>
    <mergeCell ref="E414:H414"/>
    <mergeCell ref="E415:I415"/>
    <mergeCell ref="F416:J416"/>
    <mergeCell ref="F417:J417"/>
    <mergeCell ref="F418:J418"/>
    <mergeCell ref="F419:J419"/>
    <mergeCell ref="F420:J420"/>
    <mergeCell ref="F421:J421"/>
    <mergeCell ref="F422:J422"/>
    <mergeCell ref="F423:J423"/>
    <mergeCell ref="E425:H425"/>
    <mergeCell ref="F426:G426"/>
    <mergeCell ref="F427:G427"/>
    <mergeCell ref="F428:G428"/>
    <mergeCell ref="D435:I435"/>
    <mergeCell ref="D436:E436"/>
    <mergeCell ref="F436:I436"/>
    <mergeCell ref="D437:E437"/>
    <mergeCell ref="F437:I437"/>
    <mergeCell ref="D438:I438"/>
    <mergeCell ref="D439:I439"/>
    <mergeCell ref="D440:E440"/>
    <mergeCell ref="F440:I440"/>
    <mergeCell ref="D441:E441"/>
    <mergeCell ref="F441:I441"/>
    <mergeCell ref="D442:I442"/>
    <mergeCell ref="E471:G471"/>
    <mergeCell ref="I471:J471"/>
    <mergeCell ref="I472:J472"/>
    <mergeCell ref="I473:J473"/>
    <mergeCell ref="I474:J474"/>
    <mergeCell ref="I475:J475"/>
    <mergeCell ref="I476:J476"/>
    <mergeCell ref="F449:I449"/>
    <mergeCell ref="D450:F450"/>
    <mergeCell ref="G450:I450"/>
    <mergeCell ref="D451:F451"/>
    <mergeCell ref="G451:I451"/>
    <mergeCell ref="D452:I452"/>
    <mergeCell ref="E453:I453"/>
    <mergeCell ref="E454:I454"/>
    <mergeCell ref="F455:I455"/>
    <mergeCell ref="I466:J466"/>
    <mergeCell ref="I465:J465"/>
    <mergeCell ref="D465:D466"/>
    <mergeCell ref="E465:H466"/>
    <mergeCell ref="D467:F467"/>
    <mergeCell ref="G467:J467"/>
    <mergeCell ref="D468:F470"/>
    <mergeCell ref="G468:J468"/>
    <mergeCell ref="G469:J469"/>
    <mergeCell ref="G470:J470"/>
    <mergeCell ref="I477:J477"/>
    <mergeCell ref="I478:J478"/>
    <mergeCell ref="I479:J479"/>
    <mergeCell ref="I480:J480"/>
    <mergeCell ref="I481:J481"/>
    <mergeCell ref="I482:J482"/>
    <mergeCell ref="G483:J483"/>
    <mergeCell ref="E487:H487"/>
    <mergeCell ref="I487:J487"/>
    <mergeCell ref="G488:H488"/>
    <mergeCell ref="I488:J488"/>
    <mergeCell ref="I489:J489"/>
    <mergeCell ref="I490:J490"/>
    <mergeCell ref="I491:J491"/>
    <mergeCell ref="I492:J492"/>
    <mergeCell ref="I493:J493"/>
    <mergeCell ref="I494:J494"/>
    <mergeCell ref="I495:J495"/>
    <mergeCell ref="I496:J496"/>
    <mergeCell ref="I497:J497"/>
    <mergeCell ref="I498:J498"/>
    <mergeCell ref="G499:J499"/>
    <mergeCell ref="E500:G500"/>
    <mergeCell ref="I500:J500"/>
    <mergeCell ref="G501:H501"/>
    <mergeCell ref="I501:J501"/>
    <mergeCell ref="I502:J502"/>
    <mergeCell ref="I503:J503"/>
    <mergeCell ref="I504:J504"/>
    <mergeCell ref="I505:J505"/>
    <mergeCell ref="I506:J506"/>
    <mergeCell ref="I507:J507"/>
    <mergeCell ref="I508:J508"/>
    <mergeCell ref="I509:J509"/>
    <mergeCell ref="I510:J510"/>
    <mergeCell ref="I511:J511"/>
    <mergeCell ref="G512:J512"/>
    <mergeCell ref="E513:G513"/>
    <mergeCell ref="I513:J513"/>
    <mergeCell ref="I514:J514"/>
    <mergeCell ref="I515:J515"/>
    <mergeCell ref="I516:J516"/>
    <mergeCell ref="I517:J517"/>
    <mergeCell ref="I518:J518"/>
    <mergeCell ref="I519:J519"/>
    <mergeCell ref="I520:J520"/>
    <mergeCell ref="I521:J521"/>
    <mergeCell ref="I522:J522"/>
    <mergeCell ref="I523:J523"/>
    <mergeCell ref="I524:J524"/>
    <mergeCell ref="G525:J525"/>
    <mergeCell ref="E526:G526"/>
    <mergeCell ref="I526:J526"/>
    <mergeCell ref="I527:J527"/>
    <mergeCell ref="I528:J528"/>
    <mergeCell ref="I529:J529"/>
    <mergeCell ref="I530:J530"/>
    <mergeCell ref="I531:J531"/>
    <mergeCell ref="I532:J532"/>
    <mergeCell ref="I533:J533"/>
    <mergeCell ref="I534:J534"/>
    <mergeCell ref="I535:J535"/>
    <mergeCell ref="I536:J536"/>
    <mergeCell ref="I537:J537"/>
    <mergeCell ref="G538:J538"/>
    <mergeCell ref="E539:G539"/>
    <mergeCell ref="I539:J539"/>
    <mergeCell ref="I540:J540"/>
    <mergeCell ref="I541:J541"/>
    <mergeCell ref="I542:J542"/>
    <mergeCell ref="I543:J543"/>
    <mergeCell ref="I544:J544"/>
    <mergeCell ref="I545:J545"/>
    <mergeCell ref="I546:J546"/>
    <mergeCell ref="I547:J547"/>
    <mergeCell ref="I548:J548"/>
    <mergeCell ref="I549:J549"/>
    <mergeCell ref="I550:J550"/>
    <mergeCell ref="G551:J551"/>
    <mergeCell ref="E552:G552"/>
    <mergeCell ref="I552:J552"/>
    <mergeCell ref="I553:J553"/>
    <mergeCell ref="I554:J554"/>
    <mergeCell ref="I555:J555"/>
    <mergeCell ref="I556:J556"/>
    <mergeCell ref="I557:J557"/>
    <mergeCell ref="I558:J558"/>
    <mergeCell ref="I559:J559"/>
    <mergeCell ref="I560:J560"/>
    <mergeCell ref="I561:J561"/>
    <mergeCell ref="I562:J562"/>
    <mergeCell ref="I563:J563"/>
    <mergeCell ref="G564:J564"/>
    <mergeCell ref="E565:G565"/>
    <mergeCell ref="I565:J565"/>
    <mergeCell ref="I566:J566"/>
    <mergeCell ref="I567:J567"/>
    <mergeCell ref="I568:J568"/>
    <mergeCell ref="I569:J569"/>
    <mergeCell ref="I570:J570"/>
    <mergeCell ref="I571:J571"/>
    <mergeCell ref="I572:J572"/>
    <mergeCell ref="I573:J573"/>
    <mergeCell ref="I574:J574"/>
    <mergeCell ref="I575:J575"/>
    <mergeCell ref="I576:J576"/>
    <mergeCell ref="G577:J577"/>
    <mergeCell ref="E578:G578"/>
    <mergeCell ref="I578:J578"/>
    <mergeCell ref="I579:J579"/>
    <mergeCell ref="I580:J580"/>
    <mergeCell ref="I581:J581"/>
    <mergeCell ref="I582:J582"/>
    <mergeCell ref="I583:J583"/>
    <mergeCell ref="I584:J584"/>
    <mergeCell ref="I585:J585"/>
    <mergeCell ref="I586:J586"/>
    <mergeCell ref="I587:J587"/>
    <mergeCell ref="I588:J588"/>
    <mergeCell ref="I589:J589"/>
    <mergeCell ref="G590:J590"/>
    <mergeCell ref="E591:G591"/>
    <mergeCell ref="I591:J591"/>
    <mergeCell ref="I592:J592"/>
    <mergeCell ref="I593:J593"/>
    <mergeCell ref="I594:J594"/>
    <mergeCell ref="I595:J595"/>
    <mergeCell ref="I607:J607"/>
    <mergeCell ref="I608:J608"/>
    <mergeCell ref="I609:J609"/>
    <mergeCell ref="I610:J610"/>
    <mergeCell ref="I611:J611"/>
    <mergeCell ref="I612:J612"/>
    <mergeCell ref="I613:J613"/>
    <mergeCell ref="I596:J596"/>
    <mergeCell ref="I597:J597"/>
    <mergeCell ref="I598:J598"/>
    <mergeCell ref="I599:J599"/>
    <mergeCell ref="I600:J600"/>
    <mergeCell ref="I601:J601"/>
    <mergeCell ref="I602:J602"/>
    <mergeCell ref="G603:J603"/>
    <mergeCell ref="E604:G604"/>
    <mergeCell ref="I604:J604"/>
    <mergeCell ref="I622:J622"/>
    <mergeCell ref="I623:J623"/>
    <mergeCell ref="I624:J624"/>
    <mergeCell ref="I625:J625"/>
    <mergeCell ref="I626:J626"/>
    <mergeCell ref="I627:J627"/>
    <mergeCell ref="I628:J628"/>
    <mergeCell ref="G629:J629"/>
    <mergeCell ref="J3:J4"/>
    <mergeCell ref="D463:H464"/>
    <mergeCell ref="G514:G515"/>
    <mergeCell ref="D211:D223"/>
    <mergeCell ref="D224:D251"/>
    <mergeCell ref="I614:J614"/>
    <mergeCell ref="I615:J615"/>
    <mergeCell ref="G616:J616"/>
    <mergeCell ref="E617:G617"/>
    <mergeCell ref="I617:J617"/>
    <mergeCell ref="I618:J618"/>
    <mergeCell ref="I619:J619"/>
    <mergeCell ref="I620:J620"/>
    <mergeCell ref="I621:J621"/>
    <mergeCell ref="I605:J605"/>
    <mergeCell ref="I606:J606"/>
    <mergeCell ref="K3:K4"/>
    <mergeCell ref="D36:D38"/>
    <mergeCell ref="D39:D41"/>
    <mergeCell ref="D42:D44"/>
    <mergeCell ref="D109:E114"/>
    <mergeCell ref="E179:E181"/>
    <mergeCell ref="E183:E186"/>
    <mergeCell ref="D206:H207"/>
    <mergeCell ref="D208:H209"/>
    <mergeCell ref="D140:E146"/>
    <mergeCell ref="D176:D190"/>
    <mergeCell ref="D191:D197"/>
    <mergeCell ref="I208:J208"/>
    <mergeCell ref="I209:J209"/>
    <mergeCell ref="E196:I196"/>
    <mergeCell ref="E197:I197"/>
    <mergeCell ref="E201:H201"/>
    <mergeCell ref="E202:H202"/>
    <mergeCell ref="E203:H203"/>
    <mergeCell ref="E204:H204"/>
    <mergeCell ref="D205:H205"/>
    <mergeCell ref="I206:J206"/>
    <mergeCell ref="I207:J207"/>
    <mergeCell ref="F187:I187"/>
    <mergeCell ref="E218:E220"/>
    <mergeCell ref="E221:E223"/>
    <mergeCell ref="E224:E226"/>
    <mergeCell ref="E227:E229"/>
    <mergeCell ref="F230:F232"/>
    <mergeCell ref="F233:F235"/>
    <mergeCell ref="F236:F238"/>
    <mergeCell ref="F239:F241"/>
    <mergeCell ref="F242:F244"/>
    <mergeCell ref="E230:E238"/>
    <mergeCell ref="E239:E250"/>
    <mergeCell ref="F225:J225"/>
    <mergeCell ref="F226:J226"/>
    <mergeCell ref="F227:J227"/>
    <mergeCell ref="F228:J228"/>
    <mergeCell ref="F229:J229"/>
    <mergeCell ref="G230:J230"/>
    <mergeCell ref="G231:J231"/>
    <mergeCell ref="G232:J232"/>
    <mergeCell ref="G233:J233"/>
    <mergeCell ref="G244:J244"/>
    <mergeCell ref="G245:J245"/>
    <mergeCell ref="G246:J246"/>
    <mergeCell ref="G247:J247"/>
    <mergeCell ref="F342:F343"/>
    <mergeCell ref="F345:F346"/>
    <mergeCell ref="D350:E352"/>
    <mergeCell ref="F351:F352"/>
    <mergeCell ref="D416:D421"/>
    <mergeCell ref="D425:D428"/>
    <mergeCell ref="E426:E428"/>
    <mergeCell ref="D459:H460"/>
    <mergeCell ref="D461:H462"/>
    <mergeCell ref="D341:E349"/>
    <mergeCell ref="D355:F361"/>
    <mergeCell ref="E385:E392"/>
    <mergeCell ref="F456:I456"/>
    <mergeCell ref="D457:I457"/>
    <mergeCell ref="D443:I443"/>
    <mergeCell ref="D444:E444"/>
    <mergeCell ref="F444:I444"/>
    <mergeCell ref="D445:E445"/>
    <mergeCell ref="F445:I445"/>
    <mergeCell ref="F446:I446"/>
    <mergeCell ref="D447:E447"/>
    <mergeCell ref="F447:I447"/>
    <mergeCell ref="D448:E448"/>
    <mergeCell ref="F448:I448"/>
  </mergeCells>
  <phoneticPr fontId="3"/>
  <pageMargins left="0.59055118110236227" right="0.39370078740157483" top="0.59055118110236227" bottom="0.39370078740157483" header="0.19685039370078741" footer="0.19685039370078741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17表・20表</vt:lpstr>
      <vt:lpstr>21表</vt:lpstr>
      <vt:lpstr>22表・23表の1</vt:lpstr>
      <vt:lpstr>23表の2・24表</vt:lpstr>
      <vt:lpstr>データ入力用</vt:lpstr>
      <vt:lpstr>'17表・20表'!Print_Area</vt:lpstr>
      <vt:lpstr>'21表'!Print_Area</vt:lpstr>
      <vt:lpstr>'22表・23表の1'!Print_Area</vt:lpstr>
      <vt:lpstr>'23表の2・24表'!Print_Area</vt:lpstr>
    </vt:vector>
  </TitlesOfParts>
  <Company>秋田県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三浦　真幸</cp:lastModifiedBy>
  <cp:lastPrinted>2022-11-14T05:16:57Z</cp:lastPrinted>
  <dcterms:created xsi:type="dcterms:W3CDTF">2001-08-16T08:54:54Z</dcterms:created>
  <dcterms:modified xsi:type="dcterms:W3CDTF">2023-03-06T11:46:10Z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2021-04-07T06:39:58Z</vt:filetime>
  </property>
</Properties>
</file>