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02koueikigyo\02 業務\01 共通業務\03 各種調査・照会\07 経営総点検調査・抜本的改革取組状況調査\R04年度作業\01 抜本的な改革の取組状況調査\07公開用ファイル\"/>
    </mc:Choice>
  </mc:AlternateContent>
  <xr:revisionPtr revIDLastSave="0" documentId="13_ncr:1_{A0DDD7E0-F002-40D5-B0E0-5BADFC8C599B}" xr6:coauthVersionLast="47" xr6:coauthVersionMax="47" xr10:uidLastSave="{00000000-0000-0000-0000-000000000000}"/>
  <bookViews>
    <workbookView xWindow="135" yWindow="600" windowWidth="28665" windowHeight="15600" activeTab="1" xr2:uid="{BC254DD8-AB24-4553-B0E1-D4723D9F9C95}"/>
  </bookViews>
  <sheets>
    <sheet name="kaigo_tanki" sheetId="1" r:id="rId1"/>
    <sheet name="kaigo_sitei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5" i="2" l="1"/>
  <c r="AM352" i="2"/>
  <c r="U352" i="2"/>
  <c r="N352" i="2"/>
  <c r="AM345" i="2"/>
  <c r="U345" i="2"/>
  <c r="N339" i="2"/>
  <c r="BN336" i="2"/>
  <c r="BJ336" i="2"/>
  <c r="BF336" i="2"/>
  <c r="AU335" i="2"/>
  <c r="AM335" i="2"/>
  <c r="BF333" i="2"/>
  <c r="U333" i="2"/>
  <c r="N333" i="2"/>
  <c r="AM322" i="2"/>
  <c r="U322" i="2"/>
  <c r="N322" i="2"/>
  <c r="AM315" i="2"/>
  <c r="U315" i="2"/>
  <c r="AY311" i="2"/>
  <c r="AQ311" i="2"/>
  <c r="AQ309" i="2"/>
  <c r="N309" i="2"/>
  <c r="AY308" i="2"/>
  <c r="AQ307" i="2"/>
  <c r="BN306" i="2"/>
  <c r="BJ306" i="2"/>
  <c r="BF306" i="2"/>
  <c r="AQ305" i="2"/>
  <c r="BF303" i="2"/>
  <c r="AY303" i="2"/>
  <c r="AQ303" i="2"/>
  <c r="U303" i="2"/>
  <c r="N303" i="2"/>
  <c r="AM291" i="2"/>
  <c r="U291" i="2"/>
  <c r="N291" i="2"/>
  <c r="AM284" i="2"/>
  <c r="U284" i="2"/>
  <c r="N278" i="2"/>
  <c r="BN275" i="2"/>
  <c r="BJ275" i="2"/>
  <c r="BF275" i="2"/>
  <c r="BF272" i="2"/>
  <c r="AN272" i="2"/>
  <c r="U272" i="2"/>
  <c r="N272" i="2"/>
  <c r="AM260" i="2"/>
  <c r="U260" i="2"/>
  <c r="N260" i="2"/>
  <c r="AM253" i="2"/>
  <c r="U253" i="2"/>
  <c r="N247" i="2"/>
  <c r="BN244" i="2"/>
  <c r="BJ244" i="2"/>
  <c r="BF244" i="2"/>
  <c r="AU244" i="2"/>
  <c r="AM244" i="2"/>
  <c r="BF241" i="2"/>
  <c r="U241" i="2"/>
  <c r="N241" i="2"/>
  <c r="AM229" i="2"/>
  <c r="U229" i="2"/>
  <c r="N229" i="2"/>
  <c r="AM222" i="2"/>
  <c r="U222" i="2"/>
  <c r="N216" i="2"/>
  <c r="AU213" i="2"/>
  <c r="AQ213" i="2"/>
  <c r="AM213" i="2"/>
  <c r="AM210" i="2"/>
  <c r="U210" i="2"/>
  <c r="N210" i="2"/>
  <c r="AM198" i="2"/>
  <c r="U198" i="2"/>
  <c r="N198" i="2"/>
  <c r="AM191" i="2"/>
  <c r="U191" i="2"/>
  <c r="AK186" i="2"/>
  <c r="AC186" i="2"/>
  <c r="U186" i="2"/>
  <c r="N185" i="2"/>
  <c r="BA180" i="2"/>
  <c r="AS180" i="2"/>
  <c r="AK180" i="2"/>
  <c r="AC180" i="2"/>
  <c r="U180" i="2"/>
  <c r="AC174" i="2"/>
  <c r="U174" i="2"/>
  <c r="BX169" i="2"/>
  <c r="BN169" i="2"/>
  <c r="BJ169" i="2"/>
  <c r="BF169" i="2"/>
  <c r="U168" i="2"/>
  <c r="BF166" i="2"/>
  <c r="AM166" i="2"/>
  <c r="N166" i="2"/>
  <c r="AM154" i="2"/>
  <c r="U154" i="2"/>
  <c r="N154" i="2"/>
  <c r="AM147" i="2"/>
  <c r="U147" i="2"/>
  <c r="AY142" i="2"/>
  <c r="AS142" i="2"/>
  <c r="AM142" i="2"/>
  <c r="U142" i="2"/>
  <c r="N139" i="2"/>
  <c r="U137" i="2"/>
  <c r="BN133" i="2"/>
  <c r="BJ133" i="2"/>
  <c r="BF133" i="2"/>
  <c r="U132" i="2"/>
  <c r="N132" i="2"/>
  <c r="BF130" i="2"/>
  <c r="AM130" i="2"/>
  <c r="AM118" i="2"/>
  <c r="U118" i="2"/>
  <c r="N118" i="2"/>
  <c r="AM111" i="2"/>
  <c r="U111" i="2"/>
  <c r="AC106" i="2"/>
  <c r="U106" i="2"/>
  <c r="N105" i="2"/>
  <c r="BN102" i="2"/>
  <c r="BJ102" i="2"/>
  <c r="BF102" i="2"/>
  <c r="AC101" i="2"/>
  <c r="U101" i="2"/>
  <c r="BF99" i="2"/>
  <c r="AM99" i="2"/>
  <c r="N99" i="2"/>
  <c r="AM87" i="2"/>
  <c r="U87" i="2"/>
  <c r="N87" i="2"/>
  <c r="AM80" i="2"/>
  <c r="U80" i="2"/>
  <c r="N74" i="2"/>
  <c r="BN71" i="2"/>
  <c r="BJ71" i="2"/>
  <c r="BF71" i="2"/>
  <c r="AU71" i="2"/>
  <c r="AM71" i="2"/>
  <c r="BF68" i="2"/>
  <c r="U68" i="2"/>
  <c r="N68" i="2"/>
  <c r="AM57" i="2"/>
  <c r="U57" i="2"/>
  <c r="N57" i="2"/>
  <c r="AM50" i="2"/>
  <c r="U50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365" i="1" l="1"/>
  <c r="AM352" i="1"/>
  <c r="U352" i="1"/>
  <c r="N352" i="1"/>
  <c r="AM345" i="1"/>
  <c r="U345" i="1"/>
  <c r="N339" i="1"/>
  <c r="BN336" i="1"/>
  <c r="BJ336" i="1"/>
  <c r="BF336" i="1"/>
  <c r="AU335" i="1"/>
  <c r="AM335" i="1"/>
  <c r="BF333" i="1"/>
  <c r="U333" i="1"/>
  <c r="N333" i="1"/>
  <c r="AM322" i="1"/>
  <c r="U322" i="1"/>
  <c r="N322" i="1"/>
  <c r="AM315" i="1"/>
  <c r="U315" i="1"/>
  <c r="AY311" i="1"/>
  <c r="AQ311" i="1"/>
  <c r="AQ309" i="1"/>
  <c r="N309" i="1"/>
  <c r="AY308" i="1"/>
  <c r="AQ307" i="1"/>
  <c r="BN306" i="1"/>
  <c r="BJ306" i="1"/>
  <c r="BF306" i="1"/>
  <c r="AQ305" i="1"/>
  <c r="BF303" i="1"/>
  <c r="AY303" i="1"/>
  <c r="AQ303" i="1"/>
  <c r="U303" i="1"/>
  <c r="N303" i="1"/>
  <c r="AM291" i="1"/>
  <c r="U291" i="1"/>
  <c r="N291" i="1"/>
  <c r="AM284" i="1"/>
  <c r="U284" i="1"/>
  <c r="N278" i="1"/>
  <c r="BN275" i="1"/>
  <c r="BJ275" i="1"/>
  <c r="BF275" i="1"/>
  <c r="BF272" i="1"/>
  <c r="AN272" i="1"/>
  <c r="U272" i="1"/>
  <c r="N272" i="1"/>
  <c r="AM260" i="1"/>
  <c r="U260" i="1"/>
  <c r="N260" i="1"/>
  <c r="AM253" i="1"/>
  <c r="U253" i="1"/>
  <c r="N247" i="1"/>
  <c r="BN244" i="1"/>
  <c r="BJ244" i="1"/>
  <c r="BF244" i="1"/>
  <c r="AU244" i="1"/>
  <c r="AM244" i="1"/>
  <c r="BF241" i="1"/>
  <c r="U241" i="1"/>
  <c r="N241" i="1"/>
  <c r="AM229" i="1"/>
  <c r="U229" i="1"/>
  <c r="N229" i="1"/>
  <c r="AM222" i="1"/>
  <c r="U222" i="1"/>
  <c r="N216" i="1"/>
  <c r="AU213" i="1"/>
  <c r="AQ213" i="1"/>
  <c r="AM213" i="1"/>
  <c r="AM210" i="1"/>
  <c r="U210" i="1"/>
  <c r="N210" i="1"/>
  <c r="AM198" i="1"/>
  <c r="U198" i="1"/>
  <c r="N198" i="1"/>
  <c r="AM191" i="1"/>
  <c r="U191" i="1"/>
  <c r="AK186" i="1"/>
  <c r="AC186" i="1"/>
  <c r="U186" i="1"/>
  <c r="N185" i="1"/>
  <c r="BA180" i="1"/>
  <c r="AS180" i="1"/>
  <c r="AK180" i="1"/>
  <c r="AC180" i="1"/>
  <c r="U180" i="1"/>
  <c r="AC174" i="1"/>
  <c r="U174" i="1"/>
  <c r="BX169" i="1"/>
  <c r="BN169" i="1"/>
  <c r="BJ169" i="1"/>
  <c r="BF169" i="1"/>
  <c r="U168" i="1"/>
  <c r="BF166" i="1"/>
  <c r="AM166" i="1"/>
  <c r="N166" i="1"/>
  <c r="AM154" i="1"/>
  <c r="U154" i="1"/>
  <c r="N154" i="1"/>
  <c r="AM147" i="1"/>
  <c r="U147" i="1"/>
  <c r="AY142" i="1"/>
  <c r="AS142" i="1"/>
  <c r="AM142" i="1"/>
  <c r="U142" i="1"/>
  <c r="N139" i="1"/>
  <c r="U137" i="1"/>
  <c r="BN133" i="1"/>
  <c r="BJ133" i="1"/>
  <c r="BF133" i="1"/>
  <c r="U132" i="1"/>
  <c r="N132" i="1"/>
  <c r="BF130" i="1"/>
  <c r="AM130" i="1"/>
  <c r="AM118" i="1"/>
  <c r="U118" i="1"/>
  <c r="N118" i="1"/>
  <c r="AM111" i="1"/>
  <c r="U111" i="1"/>
  <c r="AC106" i="1"/>
  <c r="U106" i="1"/>
  <c r="N105" i="1"/>
  <c r="BN102" i="1"/>
  <c r="BJ102" i="1"/>
  <c r="BF102" i="1"/>
  <c r="AC101" i="1"/>
  <c r="U101" i="1"/>
  <c r="BF99" i="1"/>
  <c r="AM99" i="1"/>
  <c r="N99" i="1"/>
  <c r="AM87" i="1"/>
  <c r="U87" i="1"/>
  <c r="N87" i="1"/>
  <c r="AM80" i="1"/>
  <c r="U80" i="1"/>
  <c r="N74" i="1"/>
  <c r="BN71" i="1"/>
  <c r="BJ71" i="1"/>
  <c r="BF71" i="1"/>
  <c r="AU71" i="1"/>
  <c r="AM71" i="1"/>
  <c r="BF68" i="1"/>
  <c r="U68" i="1"/>
  <c r="N68" i="1"/>
  <c r="AM57" i="1"/>
  <c r="U57" i="1"/>
  <c r="N57" i="1"/>
  <c r="AM50" i="1"/>
  <c r="U50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<sst xmlns="http://schemas.openxmlformats.org/spreadsheetml/2006/main" count="434" uniqueCount="86">
  <si>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</si>
  <si>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</si>
  <si>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</si>
  <si>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</si>
  <si>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</si>
  <si>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</si>
  <si>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</si>
  <si>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</si>
  <si>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</si>
  <si>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</si>
  <si>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</si>
  <si>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</si>
  <si>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</si>
  <si>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</si>
  <si>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</si>
  <si>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</si>
  <si>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（全部と一部の別）</t>
    <rPh sb="1" eb="3">
      <t>ゼンブ</t>
    </rPh>
    <rPh sb="4" eb="6">
      <t>イチブ</t>
    </rPh>
    <rPh sb="7" eb="8">
      <t>ベツ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</si>
  <si>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</si>
  <si>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</si>
  <si>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全部廃止</t>
    <rPh sb="0" eb="2">
      <t>ゼンブ</t>
    </rPh>
    <rPh sb="2" eb="4">
      <t>ハイシ</t>
    </rPh>
    <phoneticPr fontId="8"/>
  </si>
  <si>
    <t>一部廃止</t>
    <rPh sb="0" eb="2">
      <t>イチブ</t>
    </rPh>
    <rPh sb="2" eb="4">
      <t>ハイシ</t>
    </rPh>
    <phoneticPr fontId="8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</si>
  <si>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8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</si>
  <si>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</si>
  <si>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</si>
  <si>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</si>
  <si>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</si>
  <si>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</si>
  <si>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③事業目的の完了</t>
    <rPh sb="1" eb="3">
      <t>ジギョウ</t>
    </rPh>
    <rPh sb="3" eb="5">
      <t>モクテキ</t>
    </rPh>
    <rPh sb="6" eb="8">
      <t>カンリョウ</t>
    </rPh>
    <phoneticPr fontId="8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</si>
  <si>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8"/>
  </si>
  <si>
    <t>⑤広域化による廃止</t>
    <rPh sb="1" eb="4">
      <t>コウイキカ</t>
    </rPh>
    <rPh sb="7" eb="9">
      <t>ハイシ</t>
    </rPh>
    <phoneticPr fontId="8"/>
  </si>
  <si>
    <t>⑥その他</t>
    <rPh sb="3" eb="4">
      <t>タ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</si>
  <si>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</si>
  <si>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</si>
  <si>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</si>
  <si>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</si>
  <si>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</si>
  <si>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民営化・民間譲渡</t>
    <rPh sb="0" eb="3">
      <t>ミンエイカ</t>
    </rPh>
    <rPh sb="4" eb="6">
      <t>ミンカン</t>
    </rPh>
    <rPh sb="6" eb="8">
      <t>ジョウト</t>
    </rPh>
    <phoneticPr fontId="8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</si>
  <si>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8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</si>
  <si>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8"/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</si>
  <si>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</si>
  <si>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</si>
  <si>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</si>
  <si>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</si>
  <si>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</si>
  <si>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</si>
  <si>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（簡易水道事業）広域化等</t>
    <rPh sb="1" eb="3">
      <t>カンイ</t>
    </rPh>
    <rPh sb="3" eb="5">
      <t>スイドウ</t>
    </rPh>
    <rPh sb="5" eb="7">
      <t>ジギョウ</t>
    </rPh>
    <phoneticPr fontId="8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</si>
  <si>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8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</si>
  <si>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8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</si>
  <si>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8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</si>
  <si>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</si>
  <si>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8"/>
  </si>
  <si>
    <t>管理の一体化</t>
    <rPh sb="0" eb="2">
      <t>カンリ</t>
    </rPh>
    <rPh sb="3" eb="5">
      <t>イッタイ</t>
    </rPh>
    <rPh sb="5" eb="6">
      <t>カ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</si>
  <si>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</si>
  <si>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</si>
  <si>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</si>
  <si>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</si>
  <si>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</si>
  <si>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</si>
  <si>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</si>
  <si>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</si>
  <si>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</si>
  <si>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</si>
  <si>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</si>
  <si>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</si>
  <si>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</si>
  <si>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</si>
  <si>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</si>
  <si>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</si>
  <si>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</si>
  <si>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8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</si>
  <si>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8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</si>
  <si>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8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</si>
  <si>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8"/>
  </si>
  <si>
    <t>BTO方式</t>
    <rPh sb="3" eb="5">
      <t>ホウシキ</t>
    </rPh>
    <phoneticPr fontId="8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</si>
  <si>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8"/>
  </si>
  <si>
    <t>BOT方式</t>
    <rPh sb="3" eb="5">
      <t>ホウシキ</t>
    </rPh>
    <phoneticPr fontId="8"/>
  </si>
  <si>
    <t>BOO方式</t>
    <rPh sb="3" eb="5">
      <t>ホウシキ</t>
    </rPh>
    <phoneticPr fontId="8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</si>
  <si>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8"/>
  </si>
  <si>
    <t>DB方式</t>
    <rPh sb="2" eb="4">
      <t>ホウシキ</t>
    </rPh>
    <phoneticPr fontId="8"/>
  </si>
  <si>
    <t>DBO方式</t>
    <rPh sb="3" eb="5">
      <t>ホウシキ</t>
    </rPh>
    <phoneticPr fontId="8"/>
  </si>
  <si>
    <t>その他</t>
    <rPh sb="2" eb="3">
      <t>タ</t>
    </rPh>
    <phoneticPr fontId="8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</si>
  <si>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8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</si>
  <si>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8"/>
  </si>
  <si>
    <t>公務員型</t>
    <rPh sb="0" eb="3">
      <t>コウムイン</t>
    </rPh>
    <rPh sb="3" eb="4">
      <t>ガタ</t>
    </rPh>
    <phoneticPr fontId="8"/>
  </si>
  <si>
    <t>非公務員型</t>
    <rPh sb="0" eb="1">
      <t>ヒ</t>
    </rPh>
    <rPh sb="1" eb="4">
      <t>コウムイン</t>
    </rPh>
    <rPh sb="4" eb="5">
      <t>ガタ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</si>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</sst>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2" borderId="0" xfId="0" applyFont="1" applyFill="1" applyAlignment="1"/>
    <xf numFmtId="0" fontId="13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10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0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1" fillId="2" borderId="0" xfId="0" applyFont="1" applyFill="1">
      <alignment vertical="center"/>
    </xf>
    <xf numFmtId="0" fontId="20" fillId="2" borderId="0" xfId="0" applyFont="1" applyFill="1" applyAlignment="1">
      <alignment shrinkToFi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2" borderId="0" xfId="0" applyFont="1" applyFill="1" applyAlignment="1">
      <alignment vertical="center" wrapText="1"/>
    </xf>
    <xf numFmtId="0" fontId="24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7" fillId="2" borderId="0" xfId="0" applyFont="1" applyFill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3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0" fillId="2" borderId="8" xfId="0" applyFont="1" applyFill="1" applyBorder="1" applyAlignment="1"/>
    <xf numFmtId="0" fontId="24" fillId="0" borderId="1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482A83-9616-422A-AFFC-E3C0DB6F08D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8B9B468-C5AB-44AE-8DD4-B119136DECE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2B7C9B1-3775-4190-B795-BB99D1BFF8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BAD614B-1307-4183-951F-E4F76150070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E9B3C40-DC90-4449-A011-6495EBCECC7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09105D0-F893-48E5-979F-D69B34F43F7F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6C7B923-6454-4308-8959-0F5FE2BCED94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3A39DC3E-DB85-41AE-8DE0-6ECBE7B232B2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82F25F0-2D53-432E-AFD3-D65056AFDC0F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EBED3FB-BBA0-45B0-96BE-BAADC709C64D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1C2E527E-D3D5-4220-A79C-8F4F511F36C1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EEFE0C0-9224-4E32-A6B2-2889B3AF860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4A86576-694A-4587-A1C8-48880725392B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6CCB3F6-87F5-41A0-90CA-1F31125477CD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B2F1910-A9E9-4D22-88C6-04408738EE0F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D5E2C57-5B31-4FE5-8430-1C538926FB6B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E074CF59-598B-456D-96FF-5F95864F7DA5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FEAAE5A-8455-4020-9586-BB6F3D5E76FF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A682F14B-64A1-4D8B-8981-FA5932EBE41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6C6262D6-BC75-4500-B529-7D75CF07BEDD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94150C59-A9D1-44CC-BF3F-5666A53DB6BE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1681756-A909-4F64-B5AF-6713B1FB22DC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C13116F7-992B-4D6F-82CB-822D74E36A5E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8F0DFF3A-0969-4648-8148-AD52F1078FB7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6B502608-7F5D-4CBA-9B5D-76D0ABFE9E66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50DCCF47-4BB5-4D65-AA7A-D99B42B300FC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5372191-F527-4AF7-934B-41AA0FDA14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9E41DAB-53A3-41AA-AE52-59E8AE6B67F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906230B-F553-4493-B187-AAE38309195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B312881-29B4-4082-8061-4FCA674FD09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D9C3041-6D26-47C6-9FC2-B9F7312DBE8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7CCB155B-00F2-4482-A5CE-C4412419E936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96243EE-5650-4DB3-9F33-90E797812362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E9A7775-E63A-495D-B891-AC720B9D7266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2490FFD-ACD1-44D2-8592-630F1ABA0D1E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5494F40-65FD-45A1-93A7-CC439BEA525E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7BBBFC4-D1B2-45A4-A401-1B1261A242F3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8E867B4-01E2-420C-839E-53885CF39CD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E92C24ED-8E11-4DB8-90C5-2D00302C1DCE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C64F6DD-3401-4767-83D4-E87803E6762D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5519FFF-D883-4275-957D-D9327AA8835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00314D1-5D5D-468D-A940-4DB7BB3BCCAA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6B72082-AC78-44FC-A078-FC77360C921E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F5E0939-8623-422E-97B7-B30C92BECAB2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83EB5437-983A-420F-92AE-07219FDC861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56C9C03-970A-4B99-8826-C1D1849B66AF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5BD2EAD-7DDD-408D-B624-FB5BEEFE9E72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AA11C32-86A8-4847-98C4-9CBCFE8C2C02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A9D8E842-3DAC-4488-8FC5-C156A36E8A55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F2EB26F3-C426-4234-A2F0-CD14A84ECD8C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D4ECA21A-F73D-4DB7-BA2F-26298864F55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3ED727E3-AC06-4862-ADA2-7E691D0F192A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27.&#26412;&#33624;&#30001;&#21033;&#24195;&#22495;&#9675;/&#35519;&#26619;&#31080;&#65288;&#26412;&#33624;&#30001;&#21033;&#24195;&#22495;&#24066;&#30010;&#26449;&#22287;&#32068;&#21512;&#12539;&#20171;&#35703;&#12469;&#12540;&#12499;&#12473;&#20107;&#26989;&#12539;&#30701;&#2639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27.&#26412;&#33624;&#30001;&#21033;&#24195;&#22495;&#9675;/&#35519;&#26619;&#31080;&#65288;&#26412;&#33624;&#30001;&#21033;&#24195;&#22495;&#24066;&#30010;&#26449;&#22287;&#32068;&#21512;&#12539;&#20171;&#35703;&#12469;&#12540;&#12499;&#12473;&#20107;&#26989;&#12539;&#25351;&#23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本荘由利広域市町村圏組合</v>
          </cell>
        </row>
        <row r="18">
          <cell r="F18" t="str">
            <v>介護サービス事業</v>
          </cell>
          <cell r="W18" t="str">
            <v>老人短期入所施設</v>
          </cell>
          <cell r="BD18" t="str">
            <v>●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>●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1">
          <cell r="B371" t="str">
            <v>福祉を取り巻く環境の変化を踏まえ、多様なニーズへの柔軟な対応と、効率的な施設サービスを行うため、指定管理者制度を導入した。</v>
          </cell>
        </row>
        <row r="377">
          <cell r="G377" t="str">
            <v xml:space="preserve"> </v>
          </cell>
          <cell r="U377" t="str">
            <v>平成</v>
          </cell>
          <cell r="X377">
            <v>28</v>
          </cell>
        </row>
        <row r="378">
          <cell r="G378" t="str">
            <v>●</v>
          </cell>
          <cell r="X378">
            <v>4</v>
          </cell>
        </row>
        <row r="379">
          <cell r="X379">
            <v>1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本荘由利広域市町村圏組合</v>
          </cell>
        </row>
        <row r="18">
          <cell r="F18" t="str">
            <v>介護サービス事業</v>
          </cell>
          <cell r="W18" t="str">
            <v>指定介護老人福祉施設</v>
          </cell>
          <cell r="BD18" t="str">
            <v>●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>●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1">
          <cell r="B371" t="str">
            <v>福祉を取り巻く環境の変化を踏まえ、多様なニーズへの柔軟な対応と、効率的な施設サービスを行うため、指定管理者制度を導入した。</v>
          </cell>
        </row>
        <row r="377">
          <cell r="G377" t="str">
            <v xml:space="preserve"> </v>
          </cell>
          <cell r="U377" t="str">
            <v>平成</v>
          </cell>
          <cell r="X377">
            <v>28</v>
          </cell>
        </row>
        <row r="378">
          <cell r="G378" t="str">
            <v>●</v>
          </cell>
          <cell r="X378">
            <v>4</v>
          </cell>
        </row>
        <row r="379">
          <cell r="X379">
            <v>1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827-AE5E-42B8-ADB5-2FB253FA14DB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IF(COUNTIF([1]回答表!K16,"*")&gt;0,[1]回答表!K16,"")</f>
        <v>本荘由利広域市町村圏組合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IF(COUNTIF([1]回答表!F18,"*")&gt;0,[1]回答表!F18,"")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IF(COUNTIF([1]回答表!W18,"*")&gt;0,[1]回答表!W18,"")</f>
        <v>老人短期入所施設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IF(COUNTIF([1]回答表!F20,"*")&gt;0,[1]回答表!F20,"")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IF([1]回答表!R49="●","●","")</f>
        <v/>
      </c>
      <c r="E24" s="80"/>
      <c r="F24" s="80"/>
      <c r="G24" s="80"/>
      <c r="H24" s="80"/>
      <c r="I24" s="80"/>
      <c r="J24" s="81"/>
      <c r="K24" s="79" t="str">
        <f>IF([1]回答表!R50="●","●","")</f>
        <v/>
      </c>
      <c r="L24" s="80"/>
      <c r="M24" s="80"/>
      <c r="N24" s="80"/>
      <c r="O24" s="80"/>
      <c r="P24" s="80"/>
      <c r="Q24" s="81"/>
      <c r="R24" s="79" t="str">
        <f>IF([1]回答表!R51="●","●","")</f>
        <v/>
      </c>
      <c r="S24" s="80"/>
      <c r="T24" s="80"/>
      <c r="U24" s="80"/>
      <c r="V24" s="80"/>
      <c r="W24" s="80"/>
      <c r="X24" s="81"/>
      <c r="Y24" s="79" t="str">
        <f>IF([1]回答表!R52="●","●","")</f>
        <v>●</v>
      </c>
      <c r="Z24" s="80"/>
      <c r="AA24" s="80"/>
      <c r="AB24" s="80"/>
      <c r="AC24" s="80"/>
      <c r="AD24" s="80"/>
      <c r="AE24" s="81"/>
      <c r="AF24" s="79" t="str">
        <f>IF([1]回答表!R53="●","●","")</f>
        <v/>
      </c>
      <c r="AG24" s="80"/>
      <c r="AH24" s="80"/>
      <c r="AI24" s="80"/>
      <c r="AJ24" s="80"/>
      <c r="AK24" s="80"/>
      <c r="AL24" s="81"/>
      <c r="AM24" s="79" t="str">
        <f>IF([1]回答表!R54="●","●","")</f>
        <v/>
      </c>
      <c r="AN24" s="80"/>
      <c r="AO24" s="80"/>
      <c r="AP24" s="80"/>
      <c r="AQ24" s="80"/>
      <c r="AR24" s="80"/>
      <c r="AS24" s="81"/>
      <c r="AT24" s="79" t="str">
        <f>IF([1]回答表!R55="●","●","")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IF([1]回答表!X49="●","●","")</f>
        <v/>
      </c>
      <c r="O36" s="131"/>
      <c r="P36" s="131"/>
      <c r="Q36" s="132"/>
      <c r="R36" s="119"/>
      <c r="S36" s="119"/>
      <c r="T36" s="119"/>
      <c r="U36" s="133" t="str">
        <f>IF([1]回答表!X49="●",[1]回答表!B67,IF([1]回答表!AA49="●",[1]回答表!B95,""))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IF([1]回答表!X49="●",[1]回答表!S73,IF([1]回答表!AA49="●",[1]回答表!S101,""))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IF([1]回答表!X49="●",[1]回答表!G73,IF([1]回答表!AA49="●",[1]回答表!G101,""))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IF([1]回答表!X49="●",[1]回答表!G74,IF([1]回答表!AA49="●",[1]回答表!G102,""))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IF([1]回答表!X49="●",[1]回答表!V73,IF([1]回答表!AA49="●",[1]回答表!V101,""))</f>
        <v/>
      </c>
      <c r="BG39" s="16"/>
      <c r="BH39" s="16"/>
      <c r="BI39" s="17"/>
      <c r="BJ39" s="150" t="str">
        <f>IF([1]回答表!X49="●",[1]回答表!V74,IF([1]回答表!AA49="●",[1]回答表!V102,""))</f>
        <v/>
      </c>
      <c r="BK39" s="16"/>
      <c r="BL39" s="16"/>
      <c r="BM39" s="17"/>
      <c r="BN39" s="150" t="str">
        <f>IF([1]回答表!X49="●",[1]回答表!V75,IF([1]回答表!AA49="●",[1]回答表!V103,""))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IF([1]回答表!X49="●",[1]回答表!O79,IF([1]回答表!AA49="●",[1]回答表!O107,""))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IF([1]回答表!X49="●",[1]回答表!O80,IF([1]回答表!AA49="●",[1]回答表!O108,""))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IF([1]回答表!X49="●",[1]回答表!O81,IF([1]回答表!AA49="●",[1]回答表!O109,""))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IF([1]回答表!X49="●",[1]回答表!O82,IF([1]回答表!AA49="●",[1]回答表!O110,""))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IF([1]回答表!X49="●",[1]回答表!AG79,IF([1]回答表!AA49="●",[1]回答表!AG107,""))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IF([1]回答表!X49="●",[1]回答表!AG80,IF([1]回答表!AA49="●",[1]回答表!AG108,""))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IF([1]回答表!X49="●",[1]回答表!E85,IF([1]回答表!AA49="●",[1]回答表!E113,""))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IF([1]回答表!X49="●",[1]回答表!B87,IF([1]回答表!AA49="●",[1]回答表!B115,""))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IF([1]回答表!AD49="●","●","")</f>
        <v/>
      </c>
      <c r="O57" s="131"/>
      <c r="P57" s="131"/>
      <c r="Q57" s="132"/>
      <c r="R57" s="119"/>
      <c r="S57" s="119"/>
      <c r="T57" s="119"/>
      <c r="U57" s="133" t="str">
        <f>IF([1]回答表!AD49="●",[1]回答表!B123,"")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IF([1]回答表!AD49="●",[1]回答表!B128,"")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IF([1]回答表!X50="●","●","")</f>
        <v/>
      </c>
      <c r="O68" s="131"/>
      <c r="P68" s="131"/>
      <c r="Q68" s="132"/>
      <c r="R68" s="119"/>
      <c r="S68" s="119"/>
      <c r="T68" s="119"/>
      <c r="U68" s="133" t="str">
        <f>IF([1]回答表!X50="●",[1]回答表!B138,IF([1]回答表!AA50="●",[1]回答表!B159,""))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IF([1]回答表!X50="●",[1]回答表!S144,IF([1]回答表!AA50="●",[1]回答表!S165,""))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IF([1]回答表!X50="●",[1]回答表!J144,IF([1]回答表!AA50="●",[1]回答表!J165,""))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IF([1]回答表!X50="●",[1]回答表!J145,IF([1]回答表!AA50="●",[1]回答表!J166,""))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IF([1]回答表!X50="●",[1]回答表!V144,IF([1]回答表!AA50="●",[1]回答表!V165,""))</f>
        <v/>
      </c>
      <c r="BG71" s="151"/>
      <c r="BH71" s="151"/>
      <c r="BI71" s="151"/>
      <c r="BJ71" s="150" t="str">
        <f>IF([1]回答表!X50="●",[1]回答表!V145,IF([1]回答表!AA50="●",[1]回答表!V166,""))</f>
        <v/>
      </c>
      <c r="BK71" s="151"/>
      <c r="BL71" s="151"/>
      <c r="BM71" s="151"/>
      <c r="BN71" s="150" t="str">
        <f>IF([1]回答表!X50="●",[1]回答表!V146,IF([1]回答表!AA50="●",[1]回答表!V167,""))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IF([1]回答表!AA50="●","●","")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IF([1]回答表!X50="●",[1]回答表!E149,IF([1]回答表!AA50="●",[1]回答表!E170,""))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IF([1]回答表!X50="●",[1]回答表!B151,IF([1]回答表!AA50="●",[1]回答表!B172,""))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IF([1]回答表!AD50="●","●","")</f>
        <v/>
      </c>
      <c r="O87" s="131"/>
      <c r="P87" s="131"/>
      <c r="Q87" s="132"/>
      <c r="R87" s="119"/>
      <c r="S87" s="119"/>
      <c r="T87" s="119"/>
      <c r="U87" s="133" t="str">
        <f>IF([1]回答表!AD50="●",[1]回答表!B180,"")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IF([1]回答表!AD50="●",[1]回答表!B186,"")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IF([1]回答表!F18="水道事業",IF([1]回答表!X51="●","●",""),"")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IF([1]回答表!F18="水道事業",IF([1]回答表!X51="●",[1]回答表!B197,IF([1]回答表!AA51="●",[1]回答表!B275,"")),"")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IF([1]回答表!F18="水道事業",IF([1]回答表!X51="●",[1]回答表!B256,IF([1]回答表!AA51="●",[1]回答表!B335,"")),"")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IF([1]回答表!F18="水道事業",IF([1]回答表!X51="●",[1]回答表!J205,IF([1]回答表!AA51="●",[1]回答表!J283,"")),"")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IF([1]回答表!F18="水道事業",IF([1]回答表!X51="●",[1]回答表!J210,IF([1]回答表!AA51="●",[1]回答表!J290,"")),"")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IF([1]回答表!F18="水道事業",IF([1]回答表!X51="●",[1]回答表!E256,IF([1]回答表!AA51="●",[1]回答表!E335,"")),"")</f>
        <v/>
      </c>
      <c r="BG102" s="151"/>
      <c r="BH102" s="151"/>
      <c r="BI102" s="151"/>
      <c r="BJ102" s="150" t="str">
        <f>IF([1]回答表!F18="水道事業",IF([1]回答表!X51="●",[1]回答表!E257,IF([1]回答表!AA51="●",[1]回答表!E336,"")),"")</f>
        <v/>
      </c>
      <c r="BK102" s="151"/>
      <c r="BL102" s="151"/>
      <c r="BM102" s="151"/>
      <c r="BN102" s="150" t="str">
        <f>IF([1]回答表!F18="水道事業",IF([1]回答表!X51="●",[1]回答表!E258,IF([1]回答表!AA51="●",[1]回答表!E337,"")),"")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IF([1]回答表!F18="水道事業",IF([1]回答表!AA51="●","●",""),"")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IF([1]回答表!F18="水道事業",IF([1]回答表!X51="●",[1]回答表!J213,IF([1]回答表!AA51="●",[1]回答表!J293,"")),"")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IF([1]回答表!F18="水道事業",IF([1]回答表!X51="●",[1]回答表!J217,IF([1]回答表!AA51="●",[1]回答表!J297,"")),"")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IF([1]回答表!F18="水道事業",IF([1]回答表!X51="●",[1]回答表!E265,IF([1]回答表!AA51="●",[1]回答表!E344,"")),"")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IF([1]回答表!F18="水道事業",IF([1]回答表!X51="●",[1]回答表!B267,IF([1]回答表!AA51="●",[1]回答表!B346,"")),"")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IF([1]回答表!F18="水道事業",IF([1]回答表!AD51="●","●",""),"")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IF([1]回答表!F18="水道事業",IF([1]回答表!AD51="●",[1]回答表!B354,""),"")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IF([1]回答表!F18="水道事業",IF([1]回答表!AD51="●",[1]回答表!B360,""),"")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IF([1]回答表!F18="簡易水道事業",IF([1]回答表!X51="●",[1]回答表!B197,IF([1]回答表!AA51="●",[1]回答表!B275,"")),"")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IF([1]回答表!F18="簡易水道事業",IF([1]回答表!X51="●",[1]回答表!B256,IF([1]回答表!AA51="●",[1]回答表!B335,"")),"")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IF([1]回答表!F18="簡易水道事業",IF([1]回答表!X51="●","●",""),"")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IF([1]回答表!F18="簡易水道事業",IF([1]回答表!X51="●",[1]回答表!S224,IF([1]回答表!AA51="●",[1]回答表!S304,"")),"")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IF([1]回答表!F18="簡易水道事業",IF([1]回答表!X51="●",[1]回答表!E256,IF([1]回答表!AA51="●",[1]回答表!E335,"")),"")</f>
        <v/>
      </c>
      <c r="BG133" s="151"/>
      <c r="BH133" s="151"/>
      <c r="BI133" s="151"/>
      <c r="BJ133" s="150" t="str">
        <f>IF([1]回答表!F18="簡易水道事業",IF([1]回答表!X51="●",[1]回答表!E257,IF([1]回答表!AA51="●",[1]回答表!E336,"")),"")</f>
        <v/>
      </c>
      <c r="BK133" s="151"/>
      <c r="BL133" s="151"/>
      <c r="BM133" s="151"/>
      <c r="BN133" s="150" t="str">
        <f>IF([1]回答表!F18="簡易水道事業",IF([1]回答表!X51="●",[1]回答表!E258,IF([1]回答表!AA51="●",[1]回答表!E337,"")),"")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IF([1]回答表!F18="簡易水道事業",IF([1]回答表!X51="●",[1]回答表!S225,IF([1]回答表!AA51="●",[1]回答表!S305,"")),"")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IF([1]回答表!F18="簡易水道事業",IF([1]回答表!AA51="●","●",""),"")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IF([1]回答表!F18="簡易水道事業",IF([1]回答表!X51="●",[1]回答表!S226,IF([1]回答表!AA51="●",[1]回答表!S306,"")),"")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IF([1]回答表!F18="簡易水道事業",IF([1]回答表!X51="●",[1]回答表!Y228,IF([1]回答表!AA51="●",[1]回答表!Y308,"")),"")</f>
        <v/>
      </c>
      <c r="AN142" s="231"/>
      <c r="AO142" s="231"/>
      <c r="AP142" s="231"/>
      <c r="AQ142" s="231"/>
      <c r="AR142" s="231"/>
      <c r="AS142" s="231" t="str">
        <f>IF([1]回答表!F18="簡易水道事業",IF([1]回答表!X51="●",[1]回答表!Y229,IF([1]回答表!AA51="●",[1]回答表!Y309,"")),"")</f>
        <v/>
      </c>
      <c r="AT142" s="231"/>
      <c r="AU142" s="231"/>
      <c r="AV142" s="231"/>
      <c r="AW142" s="231"/>
      <c r="AX142" s="231"/>
      <c r="AY142" s="231" t="str">
        <f>IF([1]回答表!F18="簡易水道事業",IF([1]回答表!X51="●",[1]回答表!Y230,IF([1]回答表!AA51="●",[1]回答表!Y310,"")),"")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IF([1]回答表!F18="簡易水道事業",IF([1]回答表!X51="●",[1]回答表!E265,IF([1]回答表!AA51="●",[1]回答表!E344,"")),"")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IF([1]回答表!F18="簡易水道事業",IF([1]回答表!X51="●",[1]回答表!B267,IF([1]回答表!AA51="●",[1]回答表!B346,"")),"")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IF([1]回答表!F18="簡易水道事業",IF([1]回答表!AD51="●","●",""),"")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IF([1]回答表!F18="簡易水道事業",IF([1]回答表!AD51="●",[1]回答表!B354,""),"")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IF([1]回答表!F18="簡易水道事業",IF([1]回答表!AD51="●",[1]回答表!B360,""),"")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IF([1]回答表!F18="下水道事業",IF([1]回答表!X51="●","●",""),"")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IF([1]回答表!F18="下水道事業",IF([1]回答表!X51="●",[1]回答表!B197,IF([1]回答表!AA51="●",[1]回答表!B275,"")),"")</f>
        <v/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IF([1]回答表!F18="下水道事業",IF([1]回答表!X51="●",[1]回答表!B256,IF([1]回答表!AA51="●",[1]回答表!B335,"")),"")</f>
        <v/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IF([1]回答表!F18="下水道事業",IF([1]回答表!X51="●",[1]回答表!N234,IF([1]回答表!AA51="●",[1]回答表!N314,"")),"")</f>
        <v/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 t="str">
        <f>IF([1]回答表!F18="下水道事業",IF([1]回答表!X51="●",[1]回答表!E256,IF([1]回答表!AA51="●",[1]回答表!E335,"")),"")</f>
        <v/>
      </c>
      <c r="BG169" s="151"/>
      <c r="BH169" s="151"/>
      <c r="BI169" s="151"/>
      <c r="BJ169" s="150" t="str">
        <f>IF([1]回答表!F18="下水道事業",IF([1]回答表!X51="●",[1]回答表!E257,IF([1]回答表!AA51="●",[1]回答表!E336,"")),"")</f>
        <v/>
      </c>
      <c r="BK169" s="151"/>
      <c r="BL169" s="151"/>
      <c r="BM169" s="151"/>
      <c r="BN169" s="150" t="str">
        <f>IF([1]回答表!F18="下水道事業",IF([1]回答表!X51="●",[1]回答表!E258,IF([1]回答表!AA51="●",[1]回答表!E337,"")),"")</f>
        <v/>
      </c>
      <c r="BO169" s="151"/>
      <c r="BP169" s="151"/>
      <c r="BQ169" s="152"/>
      <c r="BR169" s="112"/>
      <c r="BX169" s="234" t="str">
        <f>IF([1]回答表!AQ21="下水道事業",IF([1]回答表!BI54="○",[1]回答表!AM200,IF([1]回答表!BL54="○",[1]回答表!AM278,"")),"")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IF([1]回答表!F18="下水道事業",IF([1]回答表!X51="●",[1]回答表!Y236,IF([1]回答表!AA51="●",[1]回答表!Y316,"")),"")</f>
        <v/>
      </c>
      <c r="V174" s="83"/>
      <c r="W174" s="83"/>
      <c r="X174" s="83"/>
      <c r="Y174" s="83"/>
      <c r="Z174" s="83"/>
      <c r="AA174" s="83"/>
      <c r="AB174" s="153"/>
      <c r="AC174" s="82" t="str">
        <f>IF([1]回答表!F18="下水道事業",IF([1]回答表!X51="●",[1]回答表!Y237,IF([1]回答表!AA51="●",[1]回答表!Y317,"")),"")</f>
        <v/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IF([1]回答表!F18="下水道事業",IF([1]回答表!X51="●",[1]回答表!Y239,IF([1]回答表!AA51="●",[1]回答表!Y319,"")),"")</f>
        <v/>
      </c>
      <c r="V180" s="83"/>
      <c r="W180" s="83"/>
      <c r="X180" s="83"/>
      <c r="Y180" s="83"/>
      <c r="Z180" s="83"/>
      <c r="AA180" s="83"/>
      <c r="AB180" s="153"/>
      <c r="AC180" s="82" t="str">
        <f>IF([1]回答表!F18="下水道事業",IF([1]回答表!X51="●",[1]回答表!Y240,IF([1]回答表!AA51="●",[1]回答表!Y320,"")),"")</f>
        <v/>
      </c>
      <c r="AD180" s="83"/>
      <c r="AE180" s="83"/>
      <c r="AF180" s="83"/>
      <c r="AG180" s="83"/>
      <c r="AH180" s="83"/>
      <c r="AI180" s="83"/>
      <c r="AJ180" s="153"/>
      <c r="AK180" s="82" t="str">
        <f>IF([1]回答表!F18="下水道事業",IF([1]回答表!X51="●",[1]回答表!Y241,IF([1]回答表!AA51="●",[1]回答表!Y321,"")),"")</f>
        <v/>
      </c>
      <c r="AL180" s="83"/>
      <c r="AM180" s="83"/>
      <c r="AN180" s="83"/>
      <c r="AO180" s="83"/>
      <c r="AP180" s="83"/>
      <c r="AQ180" s="83"/>
      <c r="AR180" s="153"/>
      <c r="AS180" s="82" t="str">
        <f>IF([1]回答表!F18="下水道事業",IF([1]回答表!X51="●",[1]回答表!Y242,IF([1]回答表!AA51="●",[1]回答表!Y322,"")),"")</f>
        <v/>
      </c>
      <c r="AT180" s="83"/>
      <c r="AU180" s="83"/>
      <c r="AV180" s="83"/>
      <c r="AW180" s="83"/>
      <c r="AX180" s="83"/>
      <c r="AY180" s="83"/>
      <c r="AZ180" s="153"/>
      <c r="BA180" s="82" t="str">
        <f>IF([1]回答表!F18="下水道事業",IF([1]回答表!X51="●",[1]回答表!Y243,IF([1]回答表!AA51="●",[1]回答表!Y323,"")),"")</f>
        <v/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IF([1]回答表!F18="下水道事業",IF([1]回答表!AA51="●","●",""),"")</f>
        <v/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IF([1]回答表!F18="下水道事業",IF([1]回答表!X51="●",[1]回答表!N248,IF([1]回答表!AA51="●",[1]回答表!N328,"")),"")</f>
        <v/>
      </c>
      <c r="V186" s="83"/>
      <c r="W186" s="83"/>
      <c r="X186" s="83"/>
      <c r="Y186" s="83"/>
      <c r="Z186" s="83"/>
      <c r="AA186" s="83"/>
      <c r="AB186" s="153"/>
      <c r="AC186" s="82" t="str">
        <f>IF([1]回答表!F18="下水道事業",IF([1]回答表!X51="●",[1]回答表!N249,IF([1]回答表!AA51="●",[1]回答表!N329,"")),"")</f>
        <v/>
      </c>
      <c r="AD186" s="83"/>
      <c r="AE186" s="83"/>
      <c r="AF186" s="83"/>
      <c r="AG186" s="83"/>
      <c r="AH186" s="83"/>
      <c r="AI186" s="83"/>
      <c r="AJ186" s="153"/>
      <c r="AK186" s="82" t="str">
        <f>IF([1]回答表!F18="下水道事業",IF([1]回答表!X51="●",[1]回答表!N250,IF([1]回答表!AA51="●",[1]回答表!N330,"")),"")</f>
        <v/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 t="str">
        <f>IF([1]回答表!F18="下水道事業",IF([1]回答表!X51="●",[1]回答表!E265,IF([1]回答表!AA51="●",[1]回答表!E344,"")),"")</f>
        <v/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IF([1]回答表!F18="下水道事業",IF([1]回答表!X51="●",[1]回答表!B267,IF([1]回答表!AA51="●",[1]回答表!B346,"")),"")</f>
        <v/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IF([1]回答表!F18="下水道事業",IF([1]回答表!AD51="●","●",""),"")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IF([1]回答表!F18="下水道事業",IF([1]回答表!AD51="●",[1]回答表!B354,""),"")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IF([1]回答表!F18="下水道事業",IF([1]回答表!AD51="●",[1]回答表!B360,""),"")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IF([1]回答表!BD18="●",IF([1]回答表!X51="●","●",""),"")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IF([1]回答表!BD18="●",IF([1]回答表!X51="●",[1]回答表!B197,IF([1]回答表!AA51="●",[1]回答表!B275,"")),"")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IF([1]回答表!BD18="●",IF([1]回答表!X51="●",[1]回答表!B256,IF([1]回答表!AA51="●",[1]回答表!B335,"")),"")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IF([1]回答表!BD18="●",IF([1]回答表!X51="●",[1]回答表!E256,IF([1]回答表!AA51="●",[1]回答表!E335,"")),"")</f>
        <v/>
      </c>
      <c r="AN213" s="151"/>
      <c r="AO213" s="151"/>
      <c r="AP213" s="151"/>
      <c r="AQ213" s="150" t="str">
        <f>IF([1]回答表!BD18="●",IF([1]回答表!X51="●",[1]回答表!E257,IF([1]回答表!AA51="●",[1]回答表!E336,"")),"")</f>
        <v/>
      </c>
      <c r="AR213" s="151"/>
      <c r="AS213" s="151"/>
      <c r="AT213" s="151"/>
      <c r="AU213" s="150" t="str">
        <f>IF([1]回答表!BD18="●",IF([1]回答表!X51="●",[1]回答表!E258,IF([1]回答表!AA51="●",[1]回答表!E337,"")),"")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IF([1]回答表!BD18="●",IF([1]回答表!AA51="●","●",""),"")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IF([1]回答表!BD18="●",IF([1]回答表!X51="●",[1]回答表!E265,IF([1]回答表!AA51="●",[1]回答表!E344,"")),"")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IF([1]回答表!BD18="●",IF([1]回答表!X51="●",[1]回答表!B267,IF([1]回答表!AA51="●",[1]回答表!B346,"")),"")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IF([1]回答表!BD18="●",IF([1]回答表!AD51="●","●",""),"")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IF([1]回答表!BD18="●",IF([1]回答表!AD51="●",[1]回答表!B354,""),"")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IF([1]回答表!BD18="●",IF([1]回答表!AD51="●",[1]回答表!B360,""),"")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IF([1]回答表!X52="●","●","")</f>
        <v>●</v>
      </c>
      <c r="O241" s="131"/>
      <c r="P241" s="131"/>
      <c r="Q241" s="132"/>
      <c r="R241" s="119"/>
      <c r="S241" s="119"/>
      <c r="T241" s="119"/>
      <c r="U241" s="133" t="str">
        <f>IF([1]回答表!X52="●",[1]回答表!B371,IF([1]回答表!AA52="●",[1]回答表!B396,""))</f>
        <v>福祉を取り巻く環境の変化を踏まえ、多様なニーズへの柔軟な対応と、効率的な施設サービスを行うため、指定管理者制度を導入した。</v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IF([1]回答表!X52="●",[1]回答表!U377,IF([1]回答表!AA52="●",[1]回答表!U402,""))</f>
        <v>平成</v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IF([1]回答表!X52="●",[1]回答表!G377,IF([1]回答表!AA52="●",[1]回答表!G402,""))</f>
        <v xml:space="preserve"> </v>
      </c>
      <c r="AN244" s="83"/>
      <c r="AO244" s="83"/>
      <c r="AP244" s="83"/>
      <c r="AQ244" s="83"/>
      <c r="AR244" s="83"/>
      <c r="AS244" s="83"/>
      <c r="AT244" s="153"/>
      <c r="AU244" s="82" t="str">
        <f>IF([1]回答表!X52="●",[1]回答表!G378,IF([1]回答表!AA52="●",[1]回答表!G403,""))</f>
        <v>●</v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>
        <f>IF([1]回答表!X52="●",[1]回答表!X377,IF([1]回答表!AA52="●",[1]回答表!X402,""))</f>
        <v>28</v>
      </c>
      <c r="BG244" s="151"/>
      <c r="BH244" s="151"/>
      <c r="BI244" s="151"/>
      <c r="BJ244" s="150">
        <f>IF([1]回答表!X52="●",[1]回答表!X378,IF([1]回答表!AA52="●",[1]回答表!X403,""))</f>
        <v>4</v>
      </c>
      <c r="BK244" s="151"/>
      <c r="BL244" s="151"/>
      <c r="BM244" s="152"/>
      <c r="BN244" s="150">
        <f>IF([1]回答表!X52="●",[1]回答表!X379,IF([1]回答表!AA52="●",[1]回答表!X404,""))</f>
        <v>1</v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IF([1]回答表!AA52="●","●","")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>
        <f>IF([1]回答表!X52="●",[1]回答表!E386,IF([1]回答表!AA52="●",[1]回答表!E407,""))</f>
        <v>0</v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>
        <f>IF([1]回答表!X52="●",[1]回答表!B388,IF([1]回答表!AA52="●",[1]回答表!B409,""))</f>
        <v>0</v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IF([1]回答表!AD52="●","●","")</f>
        <v/>
      </c>
      <c r="O260" s="131"/>
      <c r="P260" s="131"/>
      <c r="Q260" s="132"/>
      <c r="R260" s="119"/>
      <c r="S260" s="119"/>
      <c r="T260" s="119"/>
      <c r="U260" s="133" t="str">
        <f>IF([1]回答表!AD52="●",[1]回答表!B417,"")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IF([1]回答表!AD52="●",[1]回答表!B423,"")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IF([1]回答表!X53="●","●","")</f>
        <v/>
      </c>
      <c r="O272" s="131"/>
      <c r="P272" s="131"/>
      <c r="Q272" s="132"/>
      <c r="R272" s="119"/>
      <c r="S272" s="119"/>
      <c r="T272" s="119"/>
      <c r="U272" s="133" t="str">
        <f>IF([1]回答表!X53="●",[1]回答表!B434,IF([1]回答表!AA53="●",[1]回答表!B465,""))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IF([1]回答表!X53="●",[1]回答表!B440,"")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IF([1]回答表!X53="●",[1]回答表!B446,IF([1]回答表!AA53="●",[1]回答表!B471,""))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IF([1]回答表!X53="●",[1]回答表!E446,IF([1]回答表!AA53="●",[1]回答表!E471,""))</f>
        <v/>
      </c>
      <c r="BG275" s="151"/>
      <c r="BH275" s="151"/>
      <c r="BI275" s="151"/>
      <c r="BJ275" s="150" t="str">
        <f>IF([1]回答表!X53="●",[1]回答表!E447,IF([1]回答表!AA53="●",[1]回答表!E472,""))</f>
        <v/>
      </c>
      <c r="BK275" s="151"/>
      <c r="BL275" s="151"/>
      <c r="BM275" s="152"/>
      <c r="BN275" s="150" t="str">
        <f>IF([1]回答表!X53="●",[1]回答表!E448,IF([1]回答表!AA53="●",[1]回答表!E473,""))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IF([1]回答表!AA53="●","●","")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IF([1]回答表!X53="●",[1]回答表!E455,IF([1]回答表!AA53="●",[1]回答表!E476,""))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IF([1]回答表!X53="●",[1]回答表!B457,IF([1]回答表!AA53="●",[1]回答表!B478,""))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IF([1]回答表!AD53="●","●","")</f>
        <v/>
      </c>
      <c r="O291" s="131"/>
      <c r="P291" s="131"/>
      <c r="Q291" s="132"/>
      <c r="R291" s="119"/>
      <c r="S291" s="119"/>
      <c r="T291" s="119"/>
      <c r="U291" s="133" t="str">
        <f>IF([1]回答表!AD53="●",[1]回答表!B486,"")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IF([1]回答表!AD53="●",[1]回答表!B492,"")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IF([1]回答表!X54="●","●","")</f>
        <v/>
      </c>
      <c r="O303" s="131"/>
      <c r="P303" s="131"/>
      <c r="Q303" s="132"/>
      <c r="R303" s="119"/>
      <c r="S303" s="119"/>
      <c r="T303" s="119"/>
      <c r="U303" s="133" t="str">
        <f>IF([1]回答表!X54="●",[1]回答表!B503,IF([1]回答表!AA54="●",[1]回答表!B526,""))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IF([1]回答表!X54="●",[1]回答表!BC510,IF([1]回答表!AA54="●",[1]回答表!BC533,""))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IF([1]回答表!X54="●",[1]回答表!BC515,IF([1]回答表!AA54="●",[1]回答表!BC538,""))</f>
        <v/>
      </c>
      <c r="AZ303" s="271"/>
      <c r="BA303" s="271"/>
      <c r="BB303" s="271"/>
      <c r="BC303" s="120"/>
      <c r="BD303" s="109"/>
      <c r="BE303" s="109"/>
      <c r="BF303" s="138" t="str">
        <f>IF([1]回答表!X54="●",[1]回答表!S509,IF([1]回答表!AA54="●",[1]回答表!S532,""))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IF([1]回答表!X54="●",[1]回答表!BC511,IF([1]回答表!AA54="●",[1]回答表!BC534,""))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IF([1]回答表!X54="●",[1]回答表!V509,IF([1]回答表!AA54="●",[1]回答表!V532,""))</f>
        <v/>
      </c>
      <c r="BG306" s="151"/>
      <c r="BH306" s="151"/>
      <c r="BI306" s="151"/>
      <c r="BJ306" s="150" t="str">
        <f>IF([1]回答表!X54="●",[1]回答表!V510,IF([1]回答表!AA54="●",[1]回答表!V533,""))</f>
        <v/>
      </c>
      <c r="BK306" s="151"/>
      <c r="BL306" s="151"/>
      <c r="BM306" s="152"/>
      <c r="BN306" s="150" t="str">
        <f>IF([1]回答表!X54="●",[1]回答表!V511,IF([1]回答表!AA54="●",[1]回答表!V534,""))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IF([1]回答表!X54="●",[1]回答表!BC512,IF([1]回答表!AA54="●",[1]回答表!BC535,""))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IF([1]回答表!X54="●",[1]回答表!BC516,IF([1]回答表!AA54="●",[1]回答表!BC539,""))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IF([1]回答表!AA54="●","●","")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IF([1]回答表!X54="●",[1]回答表!BC513,IF([1]回答表!AA54="●",[1]回答表!BC536,""))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IF([1]回答表!X54="●",[1]回答表!BC514,IF([1]回答表!AA54="●",[1]回答表!BC537,""))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IF([1]回答表!X54="●",[1]回答表!BC517,IF([1]回答表!AA54="●",[1]回答表!BC540,""))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IF([1]回答表!X54="●",[1]回答表!E516,IF([1]回答表!AA54="●",[1]回答表!E538,""))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IF([1]回答表!X54="●",[1]回答表!B518,IF([1]回答表!AA54="●",[1]回答表!B540,""))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IF([1]回答表!AD54="●","●","")</f>
        <v/>
      </c>
      <c r="O322" s="131"/>
      <c r="P322" s="131"/>
      <c r="Q322" s="132"/>
      <c r="R322" s="119"/>
      <c r="S322" s="119"/>
      <c r="T322" s="119"/>
      <c r="U322" s="133" t="str">
        <f>IF([1]回答表!AD54="●",[1]回答表!B548,"")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IF([1]回答表!AD54="●",[1]回答表!B554,"")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IF([1]回答表!X55="●","●","")</f>
        <v/>
      </c>
      <c r="O333" s="131"/>
      <c r="P333" s="131"/>
      <c r="Q333" s="132"/>
      <c r="R333" s="119"/>
      <c r="S333" s="119"/>
      <c r="T333" s="119"/>
      <c r="U333" s="133" t="str">
        <f>IF([1]回答表!X55="●",[1]回答表!B565,IF([1]回答表!AA55="●",[1]回答表!B590,""))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IF([1]回答表!X55="●",[1]回答表!B575,IF([1]回答表!AA55="●",[1]回答表!B600,""))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IF([1]回答表!X55="●",[1]回答表!G571,IF([1]回答表!AA55="●",[1]回答表!G596,""))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IF([1]回答表!X55="●",[1]回答表!G572,IF([1]回答表!AA55="●",[1]回答表!G597,""))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IF([1]回答表!X55="●",[1]回答表!E575,IF([1]回答表!AA55="●",[1]回答表!E600,""))</f>
        <v/>
      </c>
      <c r="BG336" s="151"/>
      <c r="BH336" s="151"/>
      <c r="BI336" s="151"/>
      <c r="BJ336" s="150" t="str">
        <f>IF([1]回答表!X55="●",[1]回答表!E576,IF([1]回答表!AA55="●",[1]回答表!E601,""))</f>
        <v/>
      </c>
      <c r="BK336" s="151"/>
      <c r="BL336" s="151"/>
      <c r="BM336" s="152"/>
      <c r="BN336" s="150" t="str">
        <f>IF([1]回答表!X55="●",[1]回答表!E577,IF([1]回答表!AA55="●",[1]回答表!E602,""))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IF([1]回答表!AA55="●","●","")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IF([1]回答表!X55="●",[1]回答表!E580,IF([1]回答表!AA55="●",[1]回答表!E605,""))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IF([1]回答表!X55="●",[1]回答表!B582,IF([1]回答表!AA55="●",[1]回答表!B607,""))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IF([1]回答表!AD55="●","●","")</f>
        <v/>
      </c>
      <c r="O352" s="131"/>
      <c r="P352" s="131"/>
      <c r="Q352" s="132"/>
      <c r="R352" s="119"/>
      <c r="S352" s="119"/>
      <c r="T352" s="119"/>
      <c r="U352" s="133" t="str">
        <f>IF([1]回答表!AD55="●",[1]回答表!B615,"")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IF([1]回答表!AD55="●",[1]回答表!B621,"")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IF([1]回答表!R56="●",[1]回答表!B634,"")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4F7F-1C96-407D-9BF4-92B16B89DEF3}">
  <dimension ref="A1:CN384"/>
  <sheetViews>
    <sheetView tabSelected="1"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IF(COUNTIF([2]回答表!K16,"*")&gt;0,[2]回答表!K16,"")</f>
        <v>本荘由利広域市町村圏組合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IF(COUNTIF([2]回答表!F18,"*")&gt;0,[2]回答表!F18,"")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IF(COUNTIF([2]回答表!W18,"*")&gt;0,[2]回答表!W18,"")</f>
        <v>指定介護老人福祉施設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IF(COUNTIF([2]回答表!F20,"*")&gt;0,[2]回答表!F20,"")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IF([2]回答表!R49="●","●","")</f>
        <v/>
      </c>
      <c r="E24" s="80"/>
      <c r="F24" s="80"/>
      <c r="G24" s="80"/>
      <c r="H24" s="80"/>
      <c r="I24" s="80"/>
      <c r="J24" s="81"/>
      <c r="K24" s="79" t="str">
        <f>IF([2]回答表!R50="●","●","")</f>
        <v/>
      </c>
      <c r="L24" s="80"/>
      <c r="M24" s="80"/>
      <c r="N24" s="80"/>
      <c r="O24" s="80"/>
      <c r="P24" s="80"/>
      <c r="Q24" s="81"/>
      <c r="R24" s="79" t="str">
        <f>IF([2]回答表!R51="●","●","")</f>
        <v/>
      </c>
      <c r="S24" s="80"/>
      <c r="T24" s="80"/>
      <c r="U24" s="80"/>
      <c r="V24" s="80"/>
      <c r="W24" s="80"/>
      <c r="X24" s="81"/>
      <c r="Y24" s="79" t="str">
        <f>IF([2]回答表!R52="●","●","")</f>
        <v>●</v>
      </c>
      <c r="Z24" s="80"/>
      <c r="AA24" s="80"/>
      <c r="AB24" s="80"/>
      <c r="AC24" s="80"/>
      <c r="AD24" s="80"/>
      <c r="AE24" s="81"/>
      <c r="AF24" s="79" t="str">
        <f>IF([2]回答表!R53="●","●","")</f>
        <v/>
      </c>
      <c r="AG24" s="80"/>
      <c r="AH24" s="80"/>
      <c r="AI24" s="80"/>
      <c r="AJ24" s="80"/>
      <c r="AK24" s="80"/>
      <c r="AL24" s="81"/>
      <c r="AM24" s="79" t="str">
        <f>IF([2]回答表!R54="●","●","")</f>
        <v/>
      </c>
      <c r="AN24" s="80"/>
      <c r="AO24" s="80"/>
      <c r="AP24" s="80"/>
      <c r="AQ24" s="80"/>
      <c r="AR24" s="80"/>
      <c r="AS24" s="81"/>
      <c r="AT24" s="79" t="str">
        <f>IF([2]回答表!R55="●","●","")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IF([2]回答表!X49="●","●","")</f>
        <v/>
      </c>
      <c r="O36" s="131"/>
      <c r="P36" s="131"/>
      <c r="Q36" s="132"/>
      <c r="R36" s="119"/>
      <c r="S36" s="119"/>
      <c r="T36" s="119"/>
      <c r="U36" s="133" t="str">
        <f>IF([2]回答表!X49="●",[2]回答表!B67,IF([2]回答表!AA49="●",[2]回答表!B95,""))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IF([2]回答表!X49="●",[2]回答表!S73,IF([2]回答表!AA49="●",[2]回答表!S101,""))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IF([2]回答表!X49="●",[2]回答表!G73,IF([2]回答表!AA49="●",[2]回答表!G101,""))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IF([2]回答表!X49="●",[2]回答表!G74,IF([2]回答表!AA49="●",[2]回答表!G102,""))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IF([2]回答表!X49="●",[2]回答表!V73,IF([2]回答表!AA49="●",[2]回答表!V101,""))</f>
        <v/>
      </c>
      <c r="BG39" s="16"/>
      <c r="BH39" s="16"/>
      <c r="BI39" s="17"/>
      <c r="BJ39" s="150" t="str">
        <f>IF([2]回答表!X49="●",[2]回答表!V74,IF([2]回答表!AA49="●",[2]回答表!V102,""))</f>
        <v/>
      </c>
      <c r="BK39" s="16"/>
      <c r="BL39" s="16"/>
      <c r="BM39" s="17"/>
      <c r="BN39" s="150" t="str">
        <f>IF([2]回答表!X49="●",[2]回答表!V75,IF([2]回答表!AA49="●",[2]回答表!V103,""))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IF([2]回答表!X49="●",[2]回答表!O79,IF([2]回答表!AA49="●",[2]回答表!O107,""))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IF([2]回答表!X49="●",[2]回答表!O80,IF([2]回答表!AA49="●",[2]回答表!O108,""))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IF([2]回答表!X49="●",[2]回答表!O81,IF([2]回答表!AA49="●",[2]回答表!O109,""))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IF([2]回答表!X49="●",[2]回答表!O82,IF([2]回答表!AA49="●",[2]回答表!O110,""))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IF([2]回答表!X49="●",[2]回答表!AG79,IF([2]回答表!AA49="●",[2]回答表!AG107,""))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IF([2]回答表!X49="●",[2]回答表!AG80,IF([2]回答表!AA49="●",[2]回答表!AG108,""))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IF([2]回答表!X49="●",[2]回答表!E85,IF([2]回答表!AA49="●",[2]回答表!E113,""))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IF([2]回答表!X49="●",[2]回答表!B87,IF([2]回答表!AA49="●",[2]回答表!B115,""))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IF([2]回答表!AD49="●","●","")</f>
        <v/>
      </c>
      <c r="O57" s="131"/>
      <c r="P57" s="131"/>
      <c r="Q57" s="132"/>
      <c r="R57" s="119"/>
      <c r="S57" s="119"/>
      <c r="T57" s="119"/>
      <c r="U57" s="133" t="str">
        <f>IF([2]回答表!AD49="●",[2]回答表!B123,"")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IF([2]回答表!AD49="●",[2]回答表!B128,"")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IF([2]回答表!X50="●","●","")</f>
        <v/>
      </c>
      <c r="O68" s="131"/>
      <c r="P68" s="131"/>
      <c r="Q68" s="132"/>
      <c r="R68" s="119"/>
      <c r="S68" s="119"/>
      <c r="T68" s="119"/>
      <c r="U68" s="133" t="str">
        <f>IF([2]回答表!X50="●",[2]回答表!B138,IF([2]回答表!AA50="●",[2]回答表!B159,""))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IF([2]回答表!X50="●",[2]回答表!S144,IF([2]回答表!AA50="●",[2]回答表!S165,""))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IF([2]回答表!X50="●",[2]回答表!J144,IF([2]回答表!AA50="●",[2]回答表!J165,""))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IF([2]回答表!X50="●",[2]回答表!J145,IF([2]回答表!AA50="●",[2]回答表!J166,""))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IF([2]回答表!X50="●",[2]回答表!V144,IF([2]回答表!AA50="●",[2]回答表!V165,""))</f>
        <v/>
      </c>
      <c r="BG71" s="151"/>
      <c r="BH71" s="151"/>
      <c r="BI71" s="151"/>
      <c r="BJ71" s="150" t="str">
        <f>IF([2]回答表!X50="●",[2]回答表!V145,IF([2]回答表!AA50="●",[2]回答表!V166,""))</f>
        <v/>
      </c>
      <c r="BK71" s="151"/>
      <c r="BL71" s="151"/>
      <c r="BM71" s="151"/>
      <c r="BN71" s="150" t="str">
        <f>IF([2]回答表!X50="●",[2]回答表!V146,IF([2]回答表!AA50="●",[2]回答表!V167,""))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IF([2]回答表!AA50="●","●","")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IF([2]回答表!X50="●",[2]回答表!E149,IF([2]回答表!AA50="●",[2]回答表!E170,""))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IF([2]回答表!X50="●",[2]回答表!B151,IF([2]回答表!AA50="●",[2]回答表!B172,""))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IF([2]回答表!AD50="●","●","")</f>
        <v/>
      </c>
      <c r="O87" s="131"/>
      <c r="P87" s="131"/>
      <c r="Q87" s="132"/>
      <c r="R87" s="119"/>
      <c r="S87" s="119"/>
      <c r="T87" s="119"/>
      <c r="U87" s="133" t="str">
        <f>IF([2]回答表!AD50="●",[2]回答表!B180,"")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IF([2]回答表!AD50="●",[2]回答表!B186,"")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IF([2]回答表!F18="水道事業",IF([2]回答表!X51="●","●",""),"")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IF([2]回答表!F18="水道事業",IF([2]回答表!X51="●",[2]回答表!B197,IF([2]回答表!AA51="●",[2]回答表!B275,"")),"")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IF([2]回答表!F18="水道事業",IF([2]回答表!X51="●",[2]回答表!B256,IF([2]回答表!AA51="●",[2]回答表!B335,"")),"")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IF([2]回答表!F18="水道事業",IF([2]回答表!X51="●",[2]回答表!J205,IF([2]回答表!AA51="●",[2]回答表!J283,"")),"")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IF([2]回答表!F18="水道事業",IF([2]回答表!X51="●",[2]回答表!J210,IF([2]回答表!AA51="●",[2]回答表!J290,"")),"")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IF([2]回答表!F18="水道事業",IF([2]回答表!X51="●",[2]回答表!E256,IF([2]回答表!AA51="●",[2]回答表!E335,"")),"")</f>
        <v/>
      </c>
      <c r="BG102" s="151"/>
      <c r="BH102" s="151"/>
      <c r="BI102" s="151"/>
      <c r="BJ102" s="150" t="str">
        <f>IF([2]回答表!F18="水道事業",IF([2]回答表!X51="●",[2]回答表!E257,IF([2]回答表!AA51="●",[2]回答表!E336,"")),"")</f>
        <v/>
      </c>
      <c r="BK102" s="151"/>
      <c r="BL102" s="151"/>
      <c r="BM102" s="151"/>
      <c r="BN102" s="150" t="str">
        <f>IF([2]回答表!F18="水道事業",IF([2]回答表!X51="●",[2]回答表!E258,IF([2]回答表!AA51="●",[2]回答表!E337,"")),"")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IF([2]回答表!F18="水道事業",IF([2]回答表!AA51="●","●",""),"")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IF([2]回答表!F18="水道事業",IF([2]回答表!X51="●",[2]回答表!J213,IF([2]回答表!AA51="●",[2]回答表!J293,"")),"")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IF([2]回答表!F18="水道事業",IF([2]回答表!X51="●",[2]回答表!J217,IF([2]回答表!AA51="●",[2]回答表!J297,"")),"")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IF([2]回答表!F18="水道事業",IF([2]回答表!X51="●",[2]回答表!E265,IF([2]回答表!AA51="●",[2]回答表!E344,"")),"")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IF([2]回答表!F18="水道事業",IF([2]回答表!X51="●",[2]回答表!B267,IF([2]回答表!AA51="●",[2]回答表!B346,"")),"")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IF([2]回答表!F18="水道事業",IF([2]回答表!AD51="●","●",""),"")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IF([2]回答表!F18="水道事業",IF([2]回答表!AD51="●",[2]回答表!B354,""),"")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IF([2]回答表!F18="水道事業",IF([2]回答表!AD51="●",[2]回答表!B360,""),"")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IF([2]回答表!F18="簡易水道事業",IF([2]回答表!X51="●",[2]回答表!B197,IF([2]回答表!AA51="●",[2]回答表!B275,"")),"")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IF([2]回答表!F18="簡易水道事業",IF([2]回答表!X51="●",[2]回答表!B256,IF([2]回答表!AA51="●",[2]回答表!B335,"")),"")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IF([2]回答表!F18="簡易水道事業",IF([2]回答表!X51="●","●",""),"")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IF([2]回答表!F18="簡易水道事業",IF([2]回答表!X51="●",[2]回答表!S224,IF([2]回答表!AA51="●",[2]回答表!S304,"")),"")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IF([2]回答表!F18="簡易水道事業",IF([2]回答表!X51="●",[2]回答表!E256,IF([2]回答表!AA51="●",[2]回答表!E335,"")),"")</f>
        <v/>
      </c>
      <c r="BG133" s="151"/>
      <c r="BH133" s="151"/>
      <c r="BI133" s="151"/>
      <c r="BJ133" s="150" t="str">
        <f>IF([2]回答表!F18="簡易水道事業",IF([2]回答表!X51="●",[2]回答表!E257,IF([2]回答表!AA51="●",[2]回答表!E336,"")),"")</f>
        <v/>
      </c>
      <c r="BK133" s="151"/>
      <c r="BL133" s="151"/>
      <c r="BM133" s="151"/>
      <c r="BN133" s="150" t="str">
        <f>IF([2]回答表!F18="簡易水道事業",IF([2]回答表!X51="●",[2]回答表!E258,IF([2]回答表!AA51="●",[2]回答表!E337,"")),"")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IF([2]回答表!F18="簡易水道事業",IF([2]回答表!X51="●",[2]回答表!S225,IF([2]回答表!AA51="●",[2]回答表!S305,"")),"")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IF([2]回答表!F18="簡易水道事業",IF([2]回答表!AA51="●","●",""),"")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IF([2]回答表!F18="簡易水道事業",IF([2]回答表!X51="●",[2]回答表!S226,IF([2]回答表!AA51="●",[2]回答表!S306,"")),"")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IF([2]回答表!F18="簡易水道事業",IF([2]回答表!X51="●",[2]回答表!Y228,IF([2]回答表!AA51="●",[2]回答表!Y308,"")),"")</f>
        <v/>
      </c>
      <c r="AN142" s="231"/>
      <c r="AO142" s="231"/>
      <c r="AP142" s="231"/>
      <c r="AQ142" s="231"/>
      <c r="AR142" s="231"/>
      <c r="AS142" s="231" t="str">
        <f>IF([2]回答表!F18="簡易水道事業",IF([2]回答表!X51="●",[2]回答表!Y229,IF([2]回答表!AA51="●",[2]回答表!Y309,"")),"")</f>
        <v/>
      </c>
      <c r="AT142" s="231"/>
      <c r="AU142" s="231"/>
      <c r="AV142" s="231"/>
      <c r="AW142" s="231"/>
      <c r="AX142" s="231"/>
      <c r="AY142" s="231" t="str">
        <f>IF([2]回答表!F18="簡易水道事業",IF([2]回答表!X51="●",[2]回答表!Y230,IF([2]回答表!AA51="●",[2]回答表!Y310,"")),"")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IF([2]回答表!F18="簡易水道事業",IF([2]回答表!X51="●",[2]回答表!E265,IF([2]回答表!AA51="●",[2]回答表!E344,"")),"")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IF([2]回答表!F18="簡易水道事業",IF([2]回答表!X51="●",[2]回答表!B267,IF([2]回答表!AA51="●",[2]回答表!B346,"")),"")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IF([2]回答表!F18="簡易水道事業",IF([2]回答表!AD51="●","●",""),"")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IF([2]回答表!F18="簡易水道事業",IF([2]回答表!AD51="●",[2]回答表!B354,""),"")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IF([2]回答表!F18="簡易水道事業",IF([2]回答表!AD51="●",[2]回答表!B360,""),"")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IF([2]回答表!F18="下水道事業",IF([2]回答表!X51="●","●",""),"")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IF([2]回答表!F18="下水道事業",IF([2]回答表!X51="●",[2]回答表!B197,IF([2]回答表!AA51="●",[2]回答表!B275,"")),"")</f>
        <v/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IF([2]回答表!F18="下水道事業",IF([2]回答表!X51="●",[2]回答表!B256,IF([2]回答表!AA51="●",[2]回答表!B335,"")),"")</f>
        <v/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IF([2]回答表!F18="下水道事業",IF([2]回答表!X51="●",[2]回答表!N234,IF([2]回答表!AA51="●",[2]回答表!N314,"")),"")</f>
        <v/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 t="str">
        <f>IF([2]回答表!F18="下水道事業",IF([2]回答表!X51="●",[2]回答表!E256,IF([2]回答表!AA51="●",[2]回答表!E335,"")),"")</f>
        <v/>
      </c>
      <c r="BG169" s="151"/>
      <c r="BH169" s="151"/>
      <c r="BI169" s="151"/>
      <c r="BJ169" s="150" t="str">
        <f>IF([2]回答表!F18="下水道事業",IF([2]回答表!X51="●",[2]回答表!E257,IF([2]回答表!AA51="●",[2]回答表!E336,"")),"")</f>
        <v/>
      </c>
      <c r="BK169" s="151"/>
      <c r="BL169" s="151"/>
      <c r="BM169" s="151"/>
      <c r="BN169" s="150" t="str">
        <f>IF([2]回答表!F18="下水道事業",IF([2]回答表!X51="●",[2]回答表!E258,IF([2]回答表!AA51="●",[2]回答表!E337,"")),"")</f>
        <v/>
      </c>
      <c r="BO169" s="151"/>
      <c r="BP169" s="151"/>
      <c r="BQ169" s="152"/>
      <c r="BR169" s="112"/>
      <c r="BX169" s="234" t="str">
        <f>IF([2]回答表!AQ21="下水道事業",IF([2]回答表!BI54="○",[2]回答表!AM200,IF([2]回答表!BL54="○",[2]回答表!AM278,"")),"")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IF([2]回答表!F18="下水道事業",IF([2]回答表!X51="●",[2]回答表!Y236,IF([2]回答表!AA51="●",[2]回答表!Y316,"")),"")</f>
        <v/>
      </c>
      <c r="V174" s="83"/>
      <c r="W174" s="83"/>
      <c r="X174" s="83"/>
      <c r="Y174" s="83"/>
      <c r="Z174" s="83"/>
      <c r="AA174" s="83"/>
      <c r="AB174" s="153"/>
      <c r="AC174" s="82" t="str">
        <f>IF([2]回答表!F18="下水道事業",IF([2]回答表!X51="●",[2]回答表!Y237,IF([2]回答表!AA51="●",[2]回答表!Y317,"")),"")</f>
        <v/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IF([2]回答表!F18="下水道事業",IF([2]回答表!X51="●",[2]回答表!Y239,IF([2]回答表!AA51="●",[2]回答表!Y319,"")),"")</f>
        <v/>
      </c>
      <c r="V180" s="83"/>
      <c r="W180" s="83"/>
      <c r="X180" s="83"/>
      <c r="Y180" s="83"/>
      <c r="Z180" s="83"/>
      <c r="AA180" s="83"/>
      <c r="AB180" s="153"/>
      <c r="AC180" s="82" t="str">
        <f>IF([2]回答表!F18="下水道事業",IF([2]回答表!X51="●",[2]回答表!Y240,IF([2]回答表!AA51="●",[2]回答表!Y320,"")),"")</f>
        <v/>
      </c>
      <c r="AD180" s="83"/>
      <c r="AE180" s="83"/>
      <c r="AF180" s="83"/>
      <c r="AG180" s="83"/>
      <c r="AH180" s="83"/>
      <c r="AI180" s="83"/>
      <c r="AJ180" s="153"/>
      <c r="AK180" s="82" t="str">
        <f>IF([2]回答表!F18="下水道事業",IF([2]回答表!X51="●",[2]回答表!Y241,IF([2]回答表!AA51="●",[2]回答表!Y321,"")),"")</f>
        <v/>
      </c>
      <c r="AL180" s="83"/>
      <c r="AM180" s="83"/>
      <c r="AN180" s="83"/>
      <c r="AO180" s="83"/>
      <c r="AP180" s="83"/>
      <c r="AQ180" s="83"/>
      <c r="AR180" s="153"/>
      <c r="AS180" s="82" t="str">
        <f>IF([2]回答表!F18="下水道事業",IF([2]回答表!X51="●",[2]回答表!Y242,IF([2]回答表!AA51="●",[2]回答表!Y322,"")),"")</f>
        <v/>
      </c>
      <c r="AT180" s="83"/>
      <c r="AU180" s="83"/>
      <c r="AV180" s="83"/>
      <c r="AW180" s="83"/>
      <c r="AX180" s="83"/>
      <c r="AY180" s="83"/>
      <c r="AZ180" s="153"/>
      <c r="BA180" s="82" t="str">
        <f>IF([2]回答表!F18="下水道事業",IF([2]回答表!X51="●",[2]回答表!Y243,IF([2]回答表!AA51="●",[2]回答表!Y323,"")),"")</f>
        <v/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IF([2]回答表!F18="下水道事業",IF([2]回答表!AA51="●","●",""),"")</f>
        <v/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IF([2]回答表!F18="下水道事業",IF([2]回答表!X51="●",[2]回答表!N248,IF([2]回答表!AA51="●",[2]回答表!N328,"")),"")</f>
        <v/>
      </c>
      <c r="V186" s="83"/>
      <c r="W186" s="83"/>
      <c r="X186" s="83"/>
      <c r="Y186" s="83"/>
      <c r="Z186" s="83"/>
      <c r="AA186" s="83"/>
      <c r="AB186" s="153"/>
      <c r="AC186" s="82" t="str">
        <f>IF([2]回答表!F18="下水道事業",IF([2]回答表!X51="●",[2]回答表!N249,IF([2]回答表!AA51="●",[2]回答表!N329,"")),"")</f>
        <v/>
      </c>
      <c r="AD186" s="83"/>
      <c r="AE186" s="83"/>
      <c r="AF186" s="83"/>
      <c r="AG186" s="83"/>
      <c r="AH186" s="83"/>
      <c r="AI186" s="83"/>
      <c r="AJ186" s="153"/>
      <c r="AK186" s="82" t="str">
        <f>IF([2]回答表!F18="下水道事業",IF([2]回答表!X51="●",[2]回答表!N250,IF([2]回答表!AA51="●",[2]回答表!N330,"")),"")</f>
        <v/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 t="str">
        <f>IF([2]回答表!F18="下水道事業",IF([2]回答表!X51="●",[2]回答表!E265,IF([2]回答表!AA51="●",[2]回答表!E344,"")),"")</f>
        <v/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IF([2]回答表!F18="下水道事業",IF([2]回答表!X51="●",[2]回答表!B267,IF([2]回答表!AA51="●",[2]回答表!B346,"")),"")</f>
        <v/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IF([2]回答表!F18="下水道事業",IF([2]回答表!AD51="●","●",""),"")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IF([2]回答表!F18="下水道事業",IF([2]回答表!AD51="●",[2]回答表!B354,""),"")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IF([2]回答表!F18="下水道事業",IF([2]回答表!AD51="●",[2]回答表!B360,""),"")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IF([2]回答表!BD18="●",IF([2]回答表!X51="●","●",""),"")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IF([2]回答表!BD18="●",IF([2]回答表!X51="●",[2]回答表!B197,IF([2]回答表!AA51="●",[2]回答表!B275,"")),"")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IF([2]回答表!BD18="●",IF([2]回答表!X51="●",[2]回答表!B256,IF([2]回答表!AA51="●",[2]回答表!B335,"")),"")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IF([2]回答表!BD18="●",IF([2]回答表!X51="●",[2]回答表!E256,IF([2]回答表!AA51="●",[2]回答表!E335,"")),"")</f>
        <v/>
      </c>
      <c r="AN213" s="151"/>
      <c r="AO213" s="151"/>
      <c r="AP213" s="151"/>
      <c r="AQ213" s="150" t="str">
        <f>IF([2]回答表!BD18="●",IF([2]回答表!X51="●",[2]回答表!E257,IF([2]回答表!AA51="●",[2]回答表!E336,"")),"")</f>
        <v/>
      </c>
      <c r="AR213" s="151"/>
      <c r="AS213" s="151"/>
      <c r="AT213" s="151"/>
      <c r="AU213" s="150" t="str">
        <f>IF([2]回答表!BD18="●",IF([2]回答表!X51="●",[2]回答表!E258,IF([2]回答表!AA51="●",[2]回答表!E337,"")),"")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IF([2]回答表!BD18="●",IF([2]回答表!AA51="●","●",""),"")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IF([2]回答表!BD18="●",IF([2]回答表!X51="●",[2]回答表!E265,IF([2]回答表!AA51="●",[2]回答表!E344,"")),"")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IF([2]回答表!BD18="●",IF([2]回答表!X51="●",[2]回答表!B267,IF([2]回答表!AA51="●",[2]回答表!B346,"")),"")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IF([2]回答表!BD18="●",IF([2]回答表!AD51="●","●",""),"")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IF([2]回答表!BD18="●",IF([2]回答表!AD51="●",[2]回答表!B354,""),"")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IF([2]回答表!BD18="●",IF([2]回答表!AD51="●",[2]回答表!B360,""),"")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IF([2]回答表!X52="●","●","")</f>
        <v>●</v>
      </c>
      <c r="O241" s="131"/>
      <c r="P241" s="131"/>
      <c r="Q241" s="132"/>
      <c r="R241" s="119"/>
      <c r="S241" s="119"/>
      <c r="T241" s="119"/>
      <c r="U241" s="133" t="str">
        <f>IF([2]回答表!X52="●",[2]回答表!B371,IF([2]回答表!AA52="●",[2]回答表!B396,""))</f>
        <v>福祉を取り巻く環境の変化を踏まえ、多様なニーズへの柔軟な対応と、効率的な施設サービスを行うため、指定管理者制度を導入した。</v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IF([2]回答表!X52="●",[2]回答表!U377,IF([2]回答表!AA52="●",[2]回答表!U402,""))</f>
        <v>平成</v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IF([2]回答表!X52="●",[2]回答表!G377,IF([2]回答表!AA52="●",[2]回答表!G402,""))</f>
        <v xml:space="preserve"> </v>
      </c>
      <c r="AN244" s="83"/>
      <c r="AO244" s="83"/>
      <c r="AP244" s="83"/>
      <c r="AQ244" s="83"/>
      <c r="AR244" s="83"/>
      <c r="AS244" s="83"/>
      <c r="AT244" s="153"/>
      <c r="AU244" s="82" t="str">
        <f>IF([2]回答表!X52="●",[2]回答表!G378,IF([2]回答表!AA52="●",[2]回答表!G403,""))</f>
        <v>●</v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>
        <f>IF([2]回答表!X52="●",[2]回答表!X377,IF([2]回答表!AA52="●",[2]回答表!X402,""))</f>
        <v>28</v>
      </c>
      <c r="BG244" s="151"/>
      <c r="BH244" s="151"/>
      <c r="BI244" s="151"/>
      <c r="BJ244" s="150">
        <f>IF([2]回答表!X52="●",[2]回答表!X378,IF([2]回答表!AA52="●",[2]回答表!X403,""))</f>
        <v>4</v>
      </c>
      <c r="BK244" s="151"/>
      <c r="BL244" s="151"/>
      <c r="BM244" s="152"/>
      <c r="BN244" s="150">
        <f>IF([2]回答表!X52="●",[2]回答表!X379,IF([2]回答表!AA52="●",[2]回答表!X404,""))</f>
        <v>1</v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IF([2]回答表!AA52="●","●","")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>
        <f>IF([2]回答表!X52="●",[2]回答表!E386,IF([2]回答表!AA52="●",[2]回答表!E407,""))</f>
        <v>0</v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>
        <f>IF([2]回答表!X52="●",[2]回答表!B388,IF([2]回答表!AA52="●",[2]回答表!B409,""))</f>
        <v>0</v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IF([2]回答表!AD52="●","●","")</f>
        <v/>
      </c>
      <c r="O260" s="131"/>
      <c r="P260" s="131"/>
      <c r="Q260" s="132"/>
      <c r="R260" s="119"/>
      <c r="S260" s="119"/>
      <c r="T260" s="119"/>
      <c r="U260" s="133" t="str">
        <f>IF([2]回答表!AD52="●",[2]回答表!B417,"")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IF([2]回答表!AD52="●",[2]回答表!B423,"")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IF([2]回答表!X53="●","●","")</f>
        <v/>
      </c>
      <c r="O272" s="131"/>
      <c r="P272" s="131"/>
      <c r="Q272" s="132"/>
      <c r="R272" s="119"/>
      <c r="S272" s="119"/>
      <c r="T272" s="119"/>
      <c r="U272" s="133" t="str">
        <f>IF([2]回答表!X53="●",[2]回答表!B434,IF([2]回答表!AA53="●",[2]回答表!B465,""))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IF([2]回答表!X53="●",[2]回答表!B440,"")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IF([2]回答表!X53="●",[2]回答表!B446,IF([2]回答表!AA53="●",[2]回答表!B471,""))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IF([2]回答表!X53="●",[2]回答表!E446,IF([2]回答表!AA53="●",[2]回答表!E471,""))</f>
        <v/>
      </c>
      <c r="BG275" s="151"/>
      <c r="BH275" s="151"/>
      <c r="BI275" s="151"/>
      <c r="BJ275" s="150" t="str">
        <f>IF([2]回答表!X53="●",[2]回答表!E447,IF([2]回答表!AA53="●",[2]回答表!E472,""))</f>
        <v/>
      </c>
      <c r="BK275" s="151"/>
      <c r="BL275" s="151"/>
      <c r="BM275" s="152"/>
      <c r="BN275" s="150" t="str">
        <f>IF([2]回答表!X53="●",[2]回答表!E448,IF([2]回答表!AA53="●",[2]回答表!E473,""))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IF([2]回答表!AA53="●","●","")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IF([2]回答表!X53="●",[2]回答表!E455,IF([2]回答表!AA53="●",[2]回答表!E476,""))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IF([2]回答表!X53="●",[2]回答表!B457,IF([2]回答表!AA53="●",[2]回答表!B478,""))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IF([2]回答表!AD53="●","●","")</f>
        <v/>
      </c>
      <c r="O291" s="131"/>
      <c r="P291" s="131"/>
      <c r="Q291" s="132"/>
      <c r="R291" s="119"/>
      <c r="S291" s="119"/>
      <c r="T291" s="119"/>
      <c r="U291" s="133" t="str">
        <f>IF([2]回答表!AD53="●",[2]回答表!B486,"")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IF([2]回答表!AD53="●",[2]回答表!B492,"")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IF([2]回答表!X54="●","●","")</f>
        <v/>
      </c>
      <c r="O303" s="131"/>
      <c r="P303" s="131"/>
      <c r="Q303" s="132"/>
      <c r="R303" s="119"/>
      <c r="S303" s="119"/>
      <c r="T303" s="119"/>
      <c r="U303" s="133" t="str">
        <f>IF([2]回答表!X54="●",[2]回答表!B503,IF([2]回答表!AA54="●",[2]回答表!B526,""))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IF([2]回答表!X54="●",[2]回答表!BC510,IF([2]回答表!AA54="●",[2]回答表!BC533,""))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IF([2]回答表!X54="●",[2]回答表!BC515,IF([2]回答表!AA54="●",[2]回答表!BC538,""))</f>
        <v/>
      </c>
      <c r="AZ303" s="271"/>
      <c r="BA303" s="271"/>
      <c r="BB303" s="271"/>
      <c r="BC303" s="120"/>
      <c r="BD303" s="109"/>
      <c r="BE303" s="109"/>
      <c r="BF303" s="138" t="str">
        <f>IF([2]回答表!X54="●",[2]回答表!S509,IF([2]回答表!AA54="●",[2]回答表!S532,""))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IF([2]回答表!X54="●",[2]回答表!BC511,IF([2]回答表!AA54="●",[2]回答表!BC534,""))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IF([2]回答表!X54="●",[2]回答表!V509,IF([2]回答表!AA54="●",[2]回答表!V532,""))</f>
        <v/>
      </c>
      <c r="BG306" s="151"/>
      <c r="BH306" s="151"/>
      <c r="BI306" s="151"/>
      <c r="BJ306" s="150" t="str">
        <f>IF([2]回答表!X54="●",[2]回答表!V510,IF([2]回答表!AA54="●",[2]回答表!V533,""))</f>
        <v/>
      </c>
      <c r="BK306" s="151"/>
      <c r="BL306" s="151"/>
      <c r="BM306" s="152"/>
      <c r="BN306" s="150" t="str">
        <f>IF([2]回答表!X54="●",[2]回答表!V511,IF([2]回答表!AA54="●",[2]回答表!V534,""))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IF([2]回答表!X54="●",[2]回答表!BC512,IF([2]回答表!AA54="●",[2]回答表!BC535,""))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IF([2]回答表!X54="●",[2]回答表!BC516,IF([2]回答表!AA54="●",[2]回答表!BC539,""))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IF([2]回答表!AA54="●","●","")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IF([2]回答表!X54="●",[2]回答表!BC513,IF([2]回答表!AA54="●",[2]回答表!BC536,""))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IF([2]回答表!X54="●",[2]回答表!BC514,IF([2]回答表!AA54="●",[2]回答表!BC537,""))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IF([2]回答表!X54="●",[2]回答表!BC517,IF([2]回答表!AA54="●",[2]回答表!BC540,""))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IF([2]回答表!X54="●",[2]回答表!E516,IF([2]回答表!AA54="●",[2]回答表!E538,""))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IF([2]回答表!X54="●",[2]回答表!B518,IF([2]回答表!AA54="●",[2]回答表!B540,""))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IF([2]回答表!AD54="●","●","")</f>
        <v/>
      </c>
      <c r="O322" s="131"/>
      <c r="P322" s="131"/>
      <c r="Q322" s="132"/>
      <c r="R322" s="119"/>
      <c r="S322" s="119"/>
      <c r="T322" s="119"/>
      <c r="U322" s="133" t="str">
        <f>IF([2]回答表!AD54="●",[2]回答表!B548,"")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IF([2]回答表!AD54="●",[2]回答表!B554,"")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IF([2]回答表!X55="●","●","")</f>
        <v/>
      </c>
      <c r="O333" s="131"/>
      <c r="P333" s="131"/>
      <c r="Q333" s="132"/>
      <c r="R333" s="119"/>
      <c r="S333" s="119"/>
      <c r="T333" s="119"/>
      <c r="U333" s="133" t="str">
        <f>IF([2]回答表!X55="●",[2]回答表!B565,IF([2]回答表!AA55="●",[2]回答表!B590,""))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IF([2]回答表!X55="●",[2]回答表!B575,IF([2]回答表!AA55="●",[2]回答表!B600,""))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IF([2]回答表!X55="●",[2]回答表!G571,IF([2]回答表!AA55="●",[2]回答表!G596,""))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IF([2]回答表!X55="●",[2]回答表!G572,IF([2]回答表!AA55="●",[2]回答表!G597,""))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IF([2]回答表!X55="●",[2]回答表!E575,IF([2]回答表!AA55="●",[2]回答表!E600,""))</f>
        <v/>
      </c>
      <c r="BG336" s="151"/>
      <c r="BH336" s="151"/>
      <c r="BI336" s="151"/>
      <c r="BJ336" s="150" t="str">
        <f>IF([2]回答表!X55="●",[2]回答表!E576,IF([2]回答表!AA55="●",[2]回答表!E601,""))</f>
        <v/>
      </c>
      <c r="BK336" s="151"/>
      <c r="BL336" s="151"/>
      <c r="BM336" s="152"/>
      <c r="BN336" s="150" t="str">
        <f>IF([2]回答表!X55="●",[2]回答表!E577,IF([2]回答表!AA55="●",[2]回答表!E602,""))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IF([2]回答表!AA55="●","●","")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IF([2]回答表!X55="●",[2]回答表!E580,IF([2]回答表!AA55="●",[2]回答表!E605,""))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IF([2]回答表!X55="●",[2]回答表!B582,IF([2]回答表!AA55="●",[2]回答表!B607,""))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IF([2]回答表!AD55="●","●","")</f>
        <v/>
      </c>
      <c r="O352" s="131"/>
      <c r="P352" s="131"/>
      <c r="Q352" s="132"/>
      <c r="R352" s="119"/>
      <c r="S352" s="119"/>
      <c r="T352" s="119"/>
      <c r="U352" s="133" t="str">
        <f>IF([2]回答表!AD55="●",[2]回答表!B615,"")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IF([2]回答表!AD55="●",[2]回答表!B621,"")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IF([2]回答表!R56="●",[2]回答表!B634,"")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kaigo_tanki</vt:lpstr>
      <vt:lpstr>kaigo_sitei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修平</dc:creator>
  <cp:lastModifiedBy>田村　修平</cp:lastModifiedBy>
  <dcterms:created xsi:type="dcterms:W3CDTF">2022-10-12T23:33:09Z</dcterms:created>
  <dcterms:modified xsi:type="dcterms:W3CDTF">2022-10-13T02:38:24Z</dcterms:modified>
</cp:coreProperties>
</file>