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2212CC6A-DECE-4368-8DEF-20942A30BCDB}" xr6:coauthVersionLast="47" xr6:coauthVersionMax="47" xr10:uidLastSave="{00000000-0000-0000-0000-000000000000}"/>
  <bookViews>
    <workbookView xWindow="135" yWindow="600" windowWidth="28665" windowHeight="15600" activeTab="1" xr2:uid="{BC254DD8-AB24-4553-B0E1-D4723D9F9C95}"/>
  </bookViews>
  <sheets>
    <sheet name="kaigo_tanki" sheetId="1" r:id="rId1"/>
    <sheet name="kaigo_sitei"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<sst xmlns="http://schemas.openxmlformats.org/spreadsheetml/2006/main" count="434" uniqueCount="86">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</sst>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AFE1C59-DFB8-47B1-B556-B170BCFEE5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A66E330-4F78-406F-AAD1-D048397623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1AA8934-2BB6-4BCC-9ECE-C34AD88E830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846D1B1-6128-4433-BBA5-5BD48115442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F187D0C-48D1-45DC-A01C-5F5DD9661C9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11CB19A2-376A-4771-9054-8FDA99D70A3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2D0DAC0-2D0C-4E02-9362-54B61D9084E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3BBFF703-2EDE-47BB-8F26-89896E982CC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62E463ED-A591-449B-AD39-52B63385854E}"/>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B473C496-F423-49E2-AAFA-BDA579D6B53F}"/>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E2CDA9A0-18FA-4907-86FE-DE3ACB650D23}"/>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38EA58D-0003-4163-BE32-5D9B1CBDEEF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E687754F-A634-4576-B6AD-7C3B58AE7FD5}"/>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32FED47D-A4F6-45C9-9657-2C9EE36D4F6D}"/>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A811DB74-EE17-44DC-94C9-DF784FB0EAF4}"/>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D8384D76-8308-4B7D-A2DA-9CC07203B6C5}"/>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034499C5-7F09-4FA6-8B0C-12DC4AD68308}"/>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978D247D-A4F9-4E3A-887D-0A3F476806BC}"/>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4AD09E00-0648-4DA6-9F42-7CC1DF569E2A}"/>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6C9C6829-58E8-4322-89C7-F95745A6DF1B}"/>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54F8FEA2-C12E-4639-888A-526F29EEA98E}"/>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6BB1780C-8238-42E6-A448-1A3C06EE91B5}"/>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050669ED-918C-446E-BEEB-1028008AF95B}"/>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D462BBFF-A002-4ADB-BAAF-FBB6260F0AB4}"/>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E3F70547-CDDD-48EB-A539-89A4DA8FBD1F}"/>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FB60589C-BA40-4815-BC92-026E438CF2AA}"/>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BC56166-B8A2-481A-B41E-ACD496BA34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4EE3795-0C5B-4A8F-8677-7A156B132A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5DCB2D8-82FD-4533-9338-FAD169ABCB3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6B9DBAE-0CCB-4B80-ACF5-6C9CB2586E8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520649D-9E75-4708-AE45-5A43B227E3E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A775385-1911-4A57-A5C4-328D0C4330D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D03311A-CB8B-4895-8A84-7F56704E557C}"/>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8CCB5C1-88E7-463D-854C-1D728E7A6B6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2C493DAD-3148-4ED6-846B-0005319C11A3}"/>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3FB009D7-F359-4DDD-BD12-03BA217C18C8}"/>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F0949087-189E-47BB-953E-96BDE2412459}"/>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068578B-C9E7-4297-B734-5F9576F178A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50B9E5F3-0410-4B1F-AE83-CD19B5FCC55A}"/>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524938D0-92AC-4BAD-B672-A1AB762769A5}"/>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AB508892-F515-4C07-89D6-76DF069F7F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2C74AE5B-8B7E-4242-924A-F922F10EA5AC}"/>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A9EEA468-8FBA-4ACE-BA84-BACDA4153FE6}"/>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91A721BE-D4D7-49C5-85AF-6974B7D992E9}"/>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F54B29C5-38B9-4E09-A7E2-C6FCC3D923C7}"/>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4EDD9C85-8202-45CD-A571-82B989D852FD}"/>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5FD3582D-9A89-400D-8B56-89F986AD1E87}"/>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F923FF1C-D5C7-40FC-8C61-B80B4B7CE2B5}"/>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64A6C0AF-1D67-4697-83AB-7BBF67C703DB}"/>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5F96645C-20B7-4D55-9E5C-C59DA765D56E}"/>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CE650E88-B2AB-4DF2-B889-8C8907D356C5}"/>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2E9EF769-6B4D-4D3C-AC23-75F5F36250B9}"/>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26.&#33021;&#20195;&#23665;&#26412;&#24195;&#22495;&#9675;/03%20&#35519;&#26619;&#34920;&#65288;R4&#25244;&#26412;&#25913;&#38761;&#35519;&#26619;&#65289;&#30701;&#26399;&#20837;&#25152;&#65306;&#33021;&#20195;&#23665;&#26412;&#24195;&#22495;&#24066;&#30010;&#26449;&#22287;&#32068;&#215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26.&#33021;&#20195;&#23665;&#26412;&#24195;&#22495;&#9675;/03%20&#35519;&#26619;&#34920;&#65288;R4&#25244;&#26412;&#25913;&#38761;&#35519;&#26619;&#65289;%20&#25351;&#23450;&#20171;&#35703;&#65306;&#33021;&#20195;&#23665;&#26412;&#24195;&#22495;&#24066;&#30010;&#26449;&#22287;&#32068;&#2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能代山本広域市町村圏組合</v>
          </cell>
        </row>
        <row r="18">
          <cell r="F18" t="str">
            <v>介護サービス事業</v>
          </cell>
          <cell r="W18" t="str">
            <v>老人短期入所施設</v>
          </cell>
          <cell r="BD18" t="str">
            <v>●</v>
          </cell>
        </row>
        <row r="20">
          <cell r="F20" t="str">
            <v>ー</v>
          </cell>
        </row>
        <row r="49">
          <cell r="R49" t="str">
            <v>●</v>
          </cell>
          <cell r="AA49" t="str">
            <v>●</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95">
          <cell r="B95" t="str">
            <v>構成市町それぞれに特別養護老人ホームが設置され、組合の事務として共同処理を継続する環境ではなくなっており、令和３年度に１施設を廃止し、令和９年度に１施設を廃止する予定である。廃止後の設置運営主体については構成市町の能代市において地元社会福祉法人としているため、当組合の改築等に係る事業費が不要となる。</v>
          </cell>
        </row>
        <row r="101">
          <cell r="G101" t="str">
            <v>●</v>
          </cell>
          <cell r="S101" t="str">
            <v>令和</v>
          </cell>
          <cell r="V101">
            <v>10</v>
          </cell>
        </row>
        <row r="102">
          <cell r="G102" t="str">
            <v xml:space="preserve"> </v>
          </cell>
          <cell r="V102">
            <v>3</v>
          </cell>
        </row>
        <row r="103">
          <cell r="V103">
            <v>31</v>
          </cell>
        </row>
        <row r="107">
          <cell r="O107" t="str">
            <v xml:space="preserve"> </v>
          </cell>
          <cell r="AG107" t="str">
            <v xml:space="preserve"> </v>
          </cell>
        </row>
        <row r="108">
          <cell r="O108" t="str">
            <v xml:space="preserve"> </v>
          </cell>
          <cell r="AG108" t="str">
            <v>●</v>
          </cell>
        </row>
        <row r="109">
          <cell r="O109" t="str">
            <v xml:space="preserve"> </v>
          </cell>
        </row>
        <row r="110">
          <cell r="O110" t="str">
            <v xml:space="preserve"> </v>
          </cell>
        </row>
        <row r="113">
          <cell r="E113">
            <v>0</v>
          </cell>
        </row>
        <row r="115">
          <cell r="B115" t="str">
            <v>一般会計からの繰り入れはゼロ円</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能代山本広域市町村圏組合</v>
          </cell>
        </row>
        <row r="18">
          <cell r="F18" t="str">
            <v>介護サービス事業</v>
          </cell>
          <cell r="W18" t="str">
            <v>指定介護老人福祉施設</v>
          </cell>
          <cell r="BD18" t="str">
            <v>●</v>
          </cell>
        </row>
        <row r="20">
          <cell r="F20" t="str">
            <v>ー</v>
          </cell>
        </row>
        <row r="49">
          <cell r="R49" t="str">
            <v>●</v>
          </cell>
          <cell r="AA49" t="str">
            <v>●</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9">
          <cell r="O79" t="str">
            <v xml:space="preserve"> </v>
          </cell>
          <cell r="AG79" t="str">
            <v xml:space="preserve"> </v>
          </cell>
        </row>
        <row r="80">
          <cell r="O80" t="str">
            <v xml:space="preserve"> </v>
          </cell>
          <cell r="AG80" t="str">
            <v xml:space="preserve"> </v>
          </cell>
        </row>
        <row r="82">
          <cell r="O82" t="str">
            <v xml:space="preserve"> </v>
          </cell>
        </row>
        <row r="95">
          <cell r="B95" t="str">
            <v>構成市町それぞれに特別養護老人ホームが設置され、組合の事務として共同処理を継続する環境ではなくなっており、令和３年度に１施設を廃止し、令和９年度に１施設を廃止する予定である。廃止後の設置運営主体については構成市町の能代市において地元社会福祉法人としているため、当組合の改築等に係る事業費が不要となる。</v>
          </cell>
        </row>
        <row r="101">
          <cell r="G101" t="str">
            <v>●</v>
          </cell>
          <cell r="S101" t="str">
            <v>令和</v>
          </cell>
          <cell r="V101">
            <v>10</v>
          </cell>
        </row>
        <row r="102">
          <cell r="G102" t="str">
            <v xml:space="preserve"> </v>
          </cell>
          <cell r="V102">
            <v>3</v>
          </cell>
        </row>
        <row r="103">
          <cell r="V103">
            <v>31</v>
          </cell>
        </row>
        <row r="107">
          <cell r="O107" t="str">
            <v xml:space="preserve"> </v>
          </cell>
          <cell r="AG107" t="str">
            <v xml:space="preserve"> </v>
          </cell>
        </row>
        <row r="108">
          <cell r="O108" t="str">
            <v xml:space="preserve"> </v>
          </cell>
          <cell r="AG108" t="str">
            <v>●</v>
          </cell>
        </row>
        <row r="109">
          <cell r="O109" t="str">
            <v xml:space="preserve"> </v>
          </cell>
        </row>
        <row r="110">
          <cell r="O110" t="str">
            <v xml:space="preserve"> </v>
          </cell>
        </row>
        <row r="113">
          <cell r="E113">
            <v>0</v>
          </cell>
        </row>
        <row r="115">
          <cell r="B115" t="str">
            <v>一般会計からの繰り入れはゼロ円</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能代山本広域市町村圏組合</v>
      </c>
      <c r="D11" s="8"/>
      <c r="E11" s="8"/>
      <c r="F11" s="8"/>
      <c r="G11" s="8"/>
      <c r="H11" s="8"/>
      <c r="I11" s="8"/>
      <c r="J11" s="8"/>
      <c r="K11" s="8"/>
      <c r="L11" s="8"/>
      <c r="M11" s="8"/>
      <c r="N11" s="8"/>
      <c r="O11" s="8"/>
      <c r="P11" s="8"/>
      <c r="Q11" s="8"/>
      <c r="R11" s="8"/>
      <c r="S11" s="8"/>
      <c r="T11" s="8"/>
      <c r="U11" s="22" t="str">
        <f>IF(COUNTIF([1]回答表!F18,"*")&gt;0,[1]回答表!F18,"")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老人短期入所施設</v>
      </c>
      <c r="AP11" s="10"/>
      <c r="AQ11" s="10"/>
      <c r="AR11" s="10"/>
      <c r="AS11" s="10"/>
      <c r="AT11" s="10"/>
      <c r="AU11" s="10"/>
      <c r="AV11" s="10"/>
      <c r="AW11" s="10"/>
      <c r="AX11" s="10"/>
      <c r="AY11" s="10"/>
      <c r="AZ11" s="10"/>
      <c r="BA11" s="10"/>
      <c r="BB11" s="10"/>
      <c r="BC11" s="10"/>
      <c r="BD11" s="10"/>
      <c r="BE11" s="10"/>
      <c r="BF11" s="11"/>
      <c r="BG11" s="21" t="str">
        <f>IF(COUNTIF([1]回答表!F20,"*")&gt;0,[1]回答表!F20,"")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v>
      </c>
      <c r="E24" s="80"/>
      <c r="F24" s="80"/>
      <c r="G24" s="80"/>
      <c r="H24" s="80"/>
      <c r="I24" s="80"/>
      <c r="J24" s="81"/>
      <c r="K24" s="79" t="str">
        <f>IF([1]回答表!R50="●","●","")</f>
        <v/>
      </c>
      <c r="L24" s="80"/>
      <c r="M24" s="80"/>
      <c r="N24" s="80"/>
      <c r="O24" s="80"/>
      <c r="P24" s="80"/>
      <c r="Q24" s="81"/>
      <c r="R24" s="79" t="str">
        <f>IF([1]回答表!R51="●","●","")</f>
        <v/>
      </c>
      <c r="S24" s="80"/>
      <c r="T24" s="80"/>
      <c r="U24" s="80"/>
      <c r="V24" s="80"/>
      <c r="W24" s="80"/>
      <c r="X24" s="81"/>
      <c r="Y24" s="79" t="str">
        <f>IF([1]回答表!R52="●","●","")</f>
        <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構成市町それぞれに特別養護老人ホームが設置され、組合の事務として共同処理を継続する環境ではなくなっており、令和３年度に１施設を廃止し、令和９年度に１施設を廃止する予定である。廃止後の設置運営主体については構成市町の能代市において地元社会福祉法人としているため、当組合の改築等に係る事業費が不要となる。</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令和</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v>
      </c>
      <c r="AN38" s="83"/>
      <c r="AO38" s="83"/>
      <c r="AP38" s="83"/>
      <c r="AQ38" s="83"/>
      <c r="AR38" s="83"/>
      <c r="AS38" s="83"/>
      <c r="AT38" s="153"/>
      <c r="AU38" s="82" t="str">
        <f>IF([1]回答表!X49="●",[1]回答表!G74,IF([1]回答表!AA49="●",[1]回答表!G102,""))</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IF([1]回答表!X49="●",[1]回答表!V73,IF([1]回答表!AA49="●",[1]回答表!V101,""))</f>
        <v>10</v>
      </c>
      <c r="BG39" s="16"/>
      <c r="BH39" s="16"/>
      <c r="BI39" s="17"/>
      <c r="BJ39" s="150">
        <f>IF([1]回答表!X49="●",[1]回答表!V74,IF([1]回答表!AA49="●",[1]回答表!V102,""))</f>
        <v>3</v>
      </c>
      <c r="BK39" s="16"/>
      <c r="BL39" s="16"/>
      <c r="BM39" s="17"/>
      <c r="BN39" s="150">
        <f>IF([1]回答表!X49="●",[1]回答表!V75,IF([1]回答表!AA49="●",[1]回答表!V103,""))</f>
        <v>31</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xml:space="preserve">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xml:space="preserve">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xml:space="preserve">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f>IF([1]回答表!X49="●",[1]回答表!E85,IF([1]回答表!AA49="●",[1]回答表!E113,""))</f>
        <v>0</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一般会計からの繰り入れはゼロ円</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3FF05-13A2-4438-9F8A-0BC8D7110F3E}">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IF(COUNTIF([2]回答表!K16,"*")&gt;0,[2]回答表!K16,"")</f>
        <v>能代山本広域市町村圏組合</v>
      </c>
      <c r="D11" s="8"/>
      <c r="E11" s="8"/>
      <c r="F11" s="8"/>
      <c r="G11" s="8"/>
      <c r="H11" s="8"/>
      <c r="I11" s="8"/>
      <c r="J11" s="8"/>
      <c r="K11" s="8"/>
      <c r="L11" s="8"/>
      <c r="M11" s="8"/>
      <c r="N11" s="8"/>
      <c r="O11" s="8"/>
      <c r="P11" s="8"/>
      <c r="Q11" s="8"/>
      <c r="R11" s="8"/>
      <c r="S11" s="8"/>
      <c r="T11" s="8"/>
      <c r="U11" s="22" t="str">
        <f>IF(COUNTIF([2]回答表!F18,"*")&gt;0,[2]回答表!F18,"")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IF(COUNTIF([2]回答表!W18,"*")&gt;0,[2]回答表!W18,"")</f>
        <v>指定介護老人福祉施設</v>
      </c>
      <c r="AP11" s="10"/>
      <c r="AQ11" s="10"/>
      <c r="AR11" s="10"/>
      <c r="AS11" s="10"/>
      <c r="AT11" s="10"/>
      <c r="AU11" s="10"/>
      <c r="AV11" s="10"/>
      <c r="AW11" s="10"/>
      <c r="AX11" s="10"/>
      <c r="AY11" s="10"/>
      <c r="AZ11" s="10"/>
      <c r="BA11" s="10"/>
      <c r="BB11" s="10"/>
      <c r="BC11" s="10"/>
      <c r="BD11" s="10"/>
      <c r="BE11" s="10"/>
      <c r="BF11" s="11"/>
      <c r="BG11" s="21" t="str">
        <f>IF(COUNTIF([2]回答表!F20,"*")&gt;0,[2]回答表!F20,"")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IF([2]回答表!R49="●","●","")</f>
        <v>●</v>
      </c>
      <c r="E24" s="80"/>
      <c r="F24" s="80"/>
      <c r="G24" s="80"/>
      <c r="H24" s="80"/>
      <c r="I24" s="80"/>
      <c r="J24" s="81"/>
      <c r="K24" s="79" t="str">
        <f>IF([2]回答表!R50="●","●","")</f>
        <v/>
      </c>
      <c r="L24" s="80"/>
      <c r="M24" s="80"/>
      <c r="N24" s="80"/>
      <c r="O24" s="80"/>
      <c r="P24" s="80"/>
      <c r="Q24" s="81"/>
      <c r="R24" s="79" t="str">
        <f>IF([2]回答表!R51="●","●","")</f>
        <v/>
      </c>
      <c r="S24" s="80"/>
      <c r="T24" s="80"/>
      <c r="U24" s="80"/>
      <c r="V24" s="80"/>
      <c r="W24" s="80"/>
      <c r="X24" s="81"/>
      <c r="Y24" s="79" t="str">
        <f>IF([2]回答表!R52="●","●","")</f>
        <v/>
      </c>
      <c r="Z24" s="80"/>
      <c r="AA24" s="80"/>
      <c r="AB24" s="80"/>
      <c r="AC24" s="80"/>
      <c r="AD24" s="80"/>
      <c r="AE24" s="81"/>
      <c r="AF24" s="79" t="str">
        <f>IF([2]回答表!R53="●","●","")</f>
        <v/>
      </c>
      <c r="AG24" s="80"/>
      <c r="AH24" s="80"/>
      <c r="AI24" s="80"/>
      <c r="AJ24" s="80"/>
      <c r="AK24" s="80"/>
      <c r="AL24" s="81"/>
      <c r="AM24" s="79" t="str">
        <f>IF([2]回答表!R54="●","●","")</f>
        <v/>
      </c>
      <c r="AN24" s="80"/>
      <c r="AO24" s="80"/>
      <c r="AP24" s="80"/>
      <c r="AQ24" s="80"/>
      <c r="AR24" s="80"/>
      <c r="AS24" s="81"/>
      <c r="AT24" s="79" t="str">
        <f>IF([2]回答表!R55="●","●","")</f>
        <v/>
      </c>
      <c r="AU24" s="80"/>
      <c r="AV24" s="80"/>
      <c r="AW24" s="80"/>
      <c r="AX24" s="80"/>
      <c r="AY24" s="80"/>
      <c r="AZ24" s="81"/>
      <c r="BA24" s="68"/>
      <c r="BB24" s="82" t="str">
        <f>IF([2]回答表!R56="●","●","")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IF([2]回答表!X49="●","●","")</f>
        <v/>
      </c>
      <c r="O36" s="131"/>
      <c r="P36" s="131"/>
      <c r="Q36" s="132"/>
      <c r="R36" s="119"/>
      <c r="S36" s="119"/>
      <c r="T36" s="119"/>
      <c r="U36" s="133" t="str">
        <f>IF([2]回答表!X49="●",[2]回答表!B67,IF([2]回答表!AA49="●",[2]回答表!B95,""))</f>
        <v>構成市町それぞれに特別養護老人ホームが設置され、組合の事務として共同処理を継続する環境ではなくなっており、令和３年度に１施設を廃止し、令和９年度に１施設を廃止する予定である。廃止後の設置運営主体については構成市町の能代市において地元社会福祉法人としているため、当組合の改築等に係る事業費が不要となる。</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IF([2]回答表!X49="●",[2]回答表!S73,IF([2]回答表!AA49="●",[2]回答表!S101,""))</f>
        <v>令和</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IF([2]回答表!X49="●",[2]回答表!G73,IF([2]回答表!AA49="●",[2]回答表!G101,""))</f>
        <v>●</v>
      </c>
      <c r="AN38" s="83"/>
      <c r="AO38" s="83"/>
      <c r="AP38" s="83"/>
      <c r="AQ38" s="83"/>
      <c r="AR38" s="83"/>
      <c r="AS38" s="83"/>
      <c r="AT38" s="153"/>
      <c r="AU38" s="82" t="str">
        <f>IF([2]回答表!X49="●",[2]回答表!G74,IF([2]回答表!AA49="●",[2]回答表!G102,""))</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IF([2]回答表!X49="●",[2]回答表!V73,IF([2]回答表!AA49="●",[2]回答表!V101,""))</f>
        <v>10</v>
      </c>
      <c r="BG39" s="16"/>
      <c r="BH39" s="16"/>
      <c r="BI39" s="17"/>
      <c r="BJ39" s="150">
        <f>IF([2]回答表!X49="●",[2]回答表!V74,IF([2]回答表!AA49="●",[2]回答表!V102,""))</f>
        <v>3</v>
      </c>
      <c r="BK39" s="16"/>
      <c r="BL39" s="16"/>
      <c r="BM39" s="17"/>
      <c r="BN39" s="150">
        <f>IF([2]回答表!X49="●",[2]回答表!V75,IF([2]回答表!AA49="●",[2]回答表!V103,""))</f>
        <v>31</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IF([2]回答表!X49="●",[2]回答表!O79,IF([2]回答表!AA49="●",[2]回答表!O107,""))</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IF([2]回答表!X49="●",[2]回答表!O80,IF([2]回答表!AA49="●",[2]回答表!O108,""))</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IF([2]回答表!AA49="●","●","")</f>
        <v>●</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IF([2]回答表!X49="●",[2]回答表!O81,IF([2]回答表!AA49="●",[2]回答表!O109,""))</f>
        <v xml:space="preserve">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IF([2]回答表!X49="●",[2]回答表!O82,IF([2]回答表!AA49="●",[2]回答表!O110,""))</f>
        <v xml:space="preserve">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IF([2]回答表!X49="●",[2]回答表!AG79,IF([2]回答表!AA49="●",[2]回答表!AG107,""))</f>
        <v xml:space="preserve">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IF([2]回答表!X49="●",[2]回答表!AG80,IF([2]回答表!AA49="●",[2]回答表!AG108,""))</f>
        <v>●</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f>IF([2]回答表!X49="●",[2]回答表!E85,IF([2]回答表!AA49="●",[2]回答表!E113,""))</f>
        <v>0</v>
      </c>
      <c r="V50" s="182"/>
      <c r="W50" s="182"/>
      <c r="X50" s="182"/>
      <c r="Y50" s="182"/>
      <c r="Z50" s="182"/>
      <c r="AA50" s="182"/>
      <c r="AB50" s="182"/>
      <c r="AC50" s="182"/>
      <c r="AD50" s="182"/>
      <c r="AE50" s="183" t="s">
        <v>33</v>
      </c>
      <c r="AF50" s="183"/>
      <c r="AG50" s="183"/>
      <c r="AH50" s="183"/>
      <c r="AI50" s="183"/>
      <c r="AJ50" s="184"/>
      <c r="AK50" s="136"/>
      <c r="AL50" s="136"/>
      <c r="AM50" s="133" t="str">
        <f>IF([2]回答表!X49="●",[2]回答表!B87,IF([2]回答表!AA49="●",[2]回答表!B115,""))</f>
        <v>一般会計からの繰り入れはゼロ円</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IF([2]回答表!AD49="●","●","")</f>
        <v/>
      </c>
      <c r="O57" s="131"/>
      <c r="P57" s="131"/>
      <c r="Q57" s="132"/>
      <c r="R57" s="119"/>
      <c r="S57" s="119"/>
      <c r="T57" s="119"/>
      <c r="U57" s="133" t="str">
        <f>IF([2]回答表!AD49="●",[2]回答表!B123,"")</f>
        <v/>
      </c>
      <c r="V57" s="134"/>
      <c r="W57" s="134"/>
      <c r="X57" s="134"/>
      <c r="Y57" s="134"/>
      <c r="Z57" s="134"/>
      <c r="AA57" s="134"/>
      <c r="AB57" s="134"/>
      <c r="AC57" s="134"/>
      <c r="AD57" s="134"/>
      <c r="AE57" s="134"/>
      <c r="AF57" s="134"/>
      <c r="AG57" s="134"/>
      <c r="AH57" s="134"/>
      <c r="AI57" s="134"/>
      <c r="AJ57" s="135"/>
      <c r="AK57" s="189"/>
      <c r="AL57" s="189"/>
      <c r="AM57" s="133" t="str">
        <f>IF([2]回答表!AD49="●",[2]回答表!B128,"")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IF([2]回答表!X50="●","●","")</f>
        <v/>
      </c>
      <c r="O68" s="131"/>
      <c r="P68" s="131"/>
      <c r="Q68" s="132"/>
      <c r="R68" s="119"/>
      <c r="S68" s="119"/>
      <c r="T68" s="119"/>
      <c r="U68" s="133" t="str">
        <f>IF([2]回答表!X50="●",[2]回答表!B138,IF([2]回答表!AA50="●",[2]回答表!B159,""))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IF([2]回答表!X50="●",[2]回答表!S144,IF([2]回答表!AA50="●",[2]回答表!S165,""))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IF([2]回答表!X50="●",[2]回答表!J144,IF([2]回答表!AA50="●",[2]回答表!J165,""))</f>
        <v/>
      </c>
      <c r="AN71" s="83"/>
      <c r="AO71" s="83"/>
      <c r="AP71" s="83"/>
      <c r="AQ71" s="83"/>
      <c r="AR71" s="83"/>
      <c r="AS71" s="83"/>
      <c r="AT71" s="153"/>
      <c r="AU71" s="82" t="str">
        <f>IF([2]回答表!X50="●",[2]回答表!J145,IF([2]回答表!AA50="●",[2]回答表!J166,""))</f>
        <v/>
      </c>
      <c r="AV71" s="83"/>
      <c r="AW71" s="83"/>
      <c r="AX71" s="83"/>
      <c r="AY71" s="83"/>
      <c r="AZ71" s="83"/>
      <c r="BA71" s="83"/>
      <c r="BB71" s="153"/>
      <c r="BC71" s="120"/>
      <c r="BD71" s="109"/>
      <c r="BE71" s="109"/>
      <c r="BF71" s="150" t="str">
        <f>IF([2]回答表!X50="●",[2]回答表!V144,IF([2]回答表!AA50="●",[2]回答表!V165,""))</f>
        <v/>
      </c>
      <c r="BG71" s="151"/>
      <c r="BH71" s="151"/>
      <c r="BI71" s="151"/>
      <c r="BJ71" s="150" t="str">
        <f>IF([2]回答表!X50="●",[2]回答表!V145,IF([2]回答表!AA50="●",[2]回答表!V166,""))</f>
        <v/>
      </c>
      <c r="BK71" s="151"/>
      <c r="BL71" s="151"/>
      <c r="BM71" s="151"/>
      <c r="BN71" s="150" t="str">
        <f>IF([2]回答表!X50="●",[2]回答表!V146,IF([2]回答表!AA50="●",[2]回答表!V167,""))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IF([2]回答表!X50="●",[2]回答表!E149,IF([2]回答表!AA50="●",[2]回答表!E170,""))</f>
        <v/>
      </c>
      <c r="V80" s="182"/>
      <c r="W80" s="182"/>
      <c r="X80" s="182"/>
      <c r="Y80" s="182"/>
      <c r="Z80" s="182"/>
      <c r="AA80" s="182"/>
      <c r="AB80" s="182"/>
      <c r="AC80" s="182"/>
      <c r="AD80" s="182"/>
      <c r="AE80" s="183" t="s">
        <v>33</v>
      </c>
      <c r="AF80" s="183"/>
      <c r="AG80" s="183"/>
      <c r="AH80" s="183"/>
      <c r="AI80" s="183"/>
      <c r="AJ80" s="184"/>
      <c r="AK80" s="136"/>
      <c r="AL80" s="136"/>
      <c r="AM80" s="133" t="str">
        <f>IF([2]回答表!X50="●",[2]回答表!B151,IF([2]回答表!AA50="●",[2]回答表!B172,""))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IF([2]回答表!AD50="●","●","")</f>
        <v/>
      </c>
      <c r="O87" s="131"/>
      <c r="P87" s="131"/>
      <c r="Q87" s="132"/>
      <c r="R87" s="119"/>
      <c r="S87" s="119"/>
      <c r="T87" s="119"/>
      <c r="U87" s="133" t="str">
        <f>IF([2]回答表!AD50="●",[2]回答表!B180,"")</f>
        <v/>
      </c>
      <c r="V87" s="134"/>
      <c r="W87" s="134"/>
      <c r="X87" s="134"/>
      <c r="Y87" s="134"/>
      <c r="Z87" s="134"/>
      <c r="AA87" s="134"/>
      <c r="AB87" s="134"/>
      <c r="AC87" s="134"/>
      <c r="AD87" s="134"/>
      <c r="AE87" s="134"/>
      <c r="AF87" s="134"/>
      <c r="AG87" s="134"/>
      <c r="AH87" s="134"/>
      <c r="AI87" s="134"/>
      <c r="AJ87" s="135"/>
      <c r="AK87" s="189"/>
      <c r="AL87" s="189"/>
      <c r="AM87" s="133" t="str">
        <f>IF([2]回答表!AD50="●",[2]回答表!B186,"")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IF([2]回答表!F18="水道事業",IF([2]回答表!X51="●","●",""),"")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IF([2]回答表!F18="水道事業",IF([2]回答表!X51="●",[2]回答表!B197,IF([2]回答表!AA51="●",[2]回答表!B275,"")),"")</f>
        <v/>
      </c>
      <c r="AN99" s="134"/>
      <c r="AO99" s="134"/>
      <c r="AP99" s="134"/>
      <c r="AQ99" s="134"/>
      <c r="AR99" s="134"/>
      <c r="AS99" s="134"/>
      <c r="AT99" s="134"/>
      <c r="AU99" s="134"/>
      <c r="AV99" s="134"/>
      <c r="AW99" s="134"/>
      <c r="AX99" s="134"/>
      <c r="AY99" s="134"/>
      <c r="AZ99" s="134"/>
      <c r="BA99" s="134"/>
      <c r="BB99" s="134"/>
      <c r="BC99" s="135"/>
      <c r="BD99" s="109"/>
      <c r="BE99" s="109"/>
      <c r="BF99" s="138" t="str">
        <f>IF([2]回答表!F18="水道事業",IF([2]回答表!X51="●",[2]回答表!B256,IF([2]回答表!AA51="●",[2]回答表!B335,"")),"")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IF([2]回答表!F18="水道事業",IF([2]回答表!X51="●",[2]回答表!J205,IF([2]回答表!AA51="●",[2]回答表!J283,"")),"")</f>
        <v/>
      </c>
      <c r="V101" s="83"/>
      <c r="W101" s="83"/>
      <c r="X101" s="83"/>
      <c r="Y101" s="83"/>
      <c r="Z101" s="83"/>
      <c r="AA101" s="83"/>
      <c r="AB101" s="153"/>
      <c r="AC101" s="82" t="str">
        <f>IF([2]回答表!F18="水道事業",IF([2]回答表!X51="●",[2]回答表!J210,IF([2]回答表!AA51="●",[2]回答表!J290,"")),"")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IF([2]回答表!F18="水道事業",IF([2]回答表!X51="●",[2]回答表!E256,IF([2]回答表!AA51="●",[2]回答表!E335,"")),"")</f>
        <v/>
      </c>
      <c r="BG102" s="151"/>
      <c r="BH102" s="151"/>
      <c r="BI102" s="151"/>
      <c r="BJ102" s="150" t="str">
        <f>IF([2]回答表!F18="水道事業",IF([2]回答表!X51="●",[2]回答表!E257,IF([2]回答表!AA51="●",[2]回答表!E336,"")),"")</f>
        <v/>
      </c>
      <c r="BK102" s="151"/>
      <c r="BL102" s="151"/>
      <c r="BM102" s="151"/>
      <c r="BN102" s="150" t="str">
        <f>IF([2]回答表!F18="水道事業",IF([2]回答表!X51="●",[2]回答表!E258,IF([2]回答表!AA51="●",[2]回答表!E337,"")),"")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IF([2]回答表!F18="水道事業",IF([2]回答表!AA51="●","●",""),"")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IF([2]回答表!F18="水道事業",IF([2]回答表!X51="●",[2]回答表!J213,IF([2]回答表!AA51="●",[2]回答表!J293,"")),"")</f>
        <v/>
      </c>
      <c r="V106" s="83"/>
      <c r="W106" s="83"/>
      <c r="X106" s="83"/>
      <c r="Y106" s="83"/>
      <c r="Z106" s="83"/>
      <c r="AA106" s="83"/>
      <c r="AB106" s="153"/>
      <c r="AC106" s="82" t="str">
        <f>IF([2]回答表!F18="水道事業",IF([2]回答表!X51="●",[2]回答表!J217,IF([2]回答表!AA51="●",[2]回答表!J297,"")),"")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IF([2]回答表!F18="水道事業",IF([2]回答表!X51="●",[2]回答表!E265,IF([2]回答表!AA51="●",[2]回答表!E344,"")),"")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IF([2]回答表!F18="水道事業",IF([2]回答表!X51="●",[2]回答表!B267,IF([2]回答表!AA51="●",[2]回答表!B346,"")),"")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IF([2]回答表!F18="水道事業",IF([2]回答表!AD51="●","●",""),"")</f>
        <v/>
      </c>
      <c r="O118" s="131"/>
      <c r="P118" s="131"/>
      <c r="Q118" s="132"/>
      <c r="R118" s="119"/>
      <c r="S118" s="119"/>
      <c r="T118" s="119"/>
      <c r="U118" s="133" t="str">
        <f>IF([2]回答表!F18="水道事業",IF([2]回答表!AD51="●",[2]回答表!B354,""),"")</f>
        <v/>
      </c>
      <c r="V118" s="134"/>
      <c r="W118" s="134"/>
      <c r="X118" s="134"/>
      <c r="Y118" s="134"/>
      <c r="Z118" s="134"/>
      <c r="AA118" s="134"/>
      <c r="AB118" s="134"/>
      <c r="AC118" s="134"/>
      <c r="AD118" s="134"/>
      <c r="AE118" s="134"/>
      <c r="AF118" s="134"/>
      <c r="AG118" s="134"/>
      <c r="AH118" s="134"/>
      <c r="AI118" s="134"/>
      <c r="AJ118" s="135"/>
      <c r="AK118" s="189"/>
      <c r="AL118" s="189"/>
      <c r="AM118" s="133" t="str">
        <f>IF([2]回答表!F18="水道事業",IF([2]回答表!AD51="●",[2]回答表!B360,""),"")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IF([2]回答表!F18="簡易水道事業",IF([2]回答表!X51="●",[2]回答表!B197,IF([2]回答表!AA51="●",[2]回答表!B275,"")),"")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IF([2]回答表!F18="簡易水道事業",IF([2]回答表!X51="●",[2]回答表!B256,IF([2]回答表!AA51="●",[2]回答表!B335,"")),"")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IF([2]回答表!F18="簡易水道事業",IF([2]回答表!X51="●","●",""),"")</f>
        <v/>
      </c>
      <c r="O132" s="131"/>
      <c r="P132" s="131"/>
      <c r="Q132" s="132"/>
      <c r="R132" s="119"/>
      <c r="S132" s="119"/>
      <c r="T132" s="119"/>
      <c r="U132" s="82" t="str">
        <f>IF([2]回答表!F18="簡易水道事業",IF([2]回答表!X51="●",[2]回答表!S224,IF([2]回答表!AA51="●",[2]回答表!S304,"")),"")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IF([2]回答表!F18="簡易水道事業",IF([2]回答表!X51="●",[2]回答表!E256,IF([2]回答表!AA51="●",[2]回答表!E335,"")),"")</f>
        <v/>
      </c>
      <c r="BG133" s="151"/>
      <c r="BH133" s="151"/>
      <c r="BI133" s="151"/>
      <c r="BJ133" s="150" t="str">
        <f>IF([2]回答表!F18="簡易水道事業",IF([2]回答表!X51="●",[2]回答表!E257,IF([2]回答表!AA51="●",[2]回答表!E336,"")),"")</f>
        <v/>
      </c>
      <c r="BK133" s="151"/>
      <c r="BL133" s="151"/>
      <c r="BM133" s="151"/>
      <c r="BN133" s="150" t="str">
        <f>IF([2]回答表!F18="簡易水道事業",IF([2]回答表!X51="●",[2]回答表!E258,IF([2]回答表!AA51="●",[2]回答表!E337,"")),"")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IF([2]回答表!F18="簡易水道事業",IF([2]回答表!X51="●",[2]回答表!S225,IF([2]回答表!AA51="●",[2]回答表!S305,"")),"")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IF([2]回答表!F18="簡易水道事業",IF([2]回答表!AA51="●","●",""),"")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IF([2]回答表!F18="簡易水道事業",IF([2]回答表!X51="●",[2]回答表!S226,IF([2]回答表!AA51="●",[2]回答表!S306,"")),"")</f>
        <v/>
      </c>
      <c r="V142" s="83"/>
      <c r="W142" s="83"/>
      <c r="X142" s="83"/>
      <c r="Y142" s="83"/>
      <c r="Z142" s="83"/>
      <c r="AA142" s="83"/>
      <c r="AB142" s="83"/>
      <c r="AC142" s="83"/>
      <c r="AD142" s="83"/>
      <c r="AE142" s="83"/>
      <c r="AF142" s="83"/>
      <c r="AG142" s="83"/>
      <c r="AH142" s="83"/>
      <c r="AI142" s="83"/>
      <c r="AJ142" s="153"/>
      <c r="AK142" s="68"/>
      <c r="AL142" s="68"/>
      <c r="AM142" s="231" t="str">
        <f>IF([2]回答表!F18="簡易水道事業",IF([2]回答表!X51="●",[2]回答表!Y228,IF([2]回答表!AA51="●",[2]回答表!Y308,"")),"")</f>
        <v/>
      </c>
      <c r="AN142" s="231"/>
      <c r="AO142" s="231"/>
      <c r="AP142" s="231"/>
      <c r="AQ142" s="231"/>
      <c r="AR142" s="231"/>
      <c r="AS142" s="231" t="str">
        <f>IF([2]回答表!F18="簡易水道事業",IF([2]回答表!X51="●",[2]回答表!Y229,IF([2]回答表!AA51="●",[2]回答表!Y309,"")),"")</f>
        <v/>
      </c>
      <c r="AT142" s="231"/>
      <c r="AU142" s="231"/>
      <c r="AV142" s="231"/>
      <c r="AW142" s="231"/>
      <c r="AX142" s="231"/>
      <c r="AY142" s="231" t="str">
        <f>IF([2]回答表!F18="簡易水道事業",IF([2]回答表!X51="●",[2]回答表!Y230,IF([2]回答表!AA51="●",[2]回答表!Y310,"")),"")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IF([2]回答表!F18="簡易水道事業",IF([2]回答表!X51="●",[2]回答表!E265,IF([2]回答表!AA51="●",[2]回答表!E344,"")),"")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IF([2]回答表!F18="簡易水道事業",IF([2]回答表!X51="●",[2]回答表!B267,IF([2]回答表!AA51="●",[2]回答表!B346,"")),"")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IF([2]回答表!F18="簡易水道事業",IF([2]回答表!AD51="●","●",""),"")</f>
        <v/>
      </c>
      <c r="O154" s="131"/>
      <c r="P154" s="131"/>
      <c r="Q154" s="132"/>
      <c r="R154" s="119"/>
      <c r="S154" s="119"/>
      <c r="T154" s="119"/>
      <c r="U154" s="133" t="str">
        <f>IF([2]回答表!F18="簡易水道事業",IF([2]回答表!AD51="●",[2]回答表!B354,""),"")</f>
        <v/>
      </c>
      <c r="V154" s="134"/>
      <c r="W154" s="134"/>
      <c r="X154" s="134"/>
      <c r="Y154" s="134"/>
      <c r="Z154" s="134"/>
      <c r="AA154" s="134"/>
      <c r="AB154" s="134"/>
      <c r="AC154" s="134"/>
      <c r="AD154" s="134"/>
      <c r="AE154" s="134"/>
      <c r="AF154" s="134"/>
      <c r="AG154" s="134"/>
      <c r="AH154" s="134"/>
      <c r="AI154" s="134"/>
      <c r="AJ154" s="135"/>
      <c r="AK154" s="189"/>
      <c r="AL154" s="189"/>
      <c r="AM154" s="133" t="str">
        <f>IF([2]回答表!F18="簡易水道事業",IF([2]回答表!AD51="●",[2]回答表!B360,""),"")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IF([2]回答表!F18="下水道事業",IF([2]回答表!X51="●","●",""),"")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IF([2]回答表!F18="下水道事業",IF([2]回答表!X51="●",[2]回答表!B197,IF([2]回答表!AA51="●",[2]回答表!B275,"")),"")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IF([2]回答表!F18="下水道事業",IF([2]回答表!X51="●",[2]回答表!B256,IF([2]回答表!AA51="●",[2]回答表!B335,"")),"")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IF([2]回答表!F18="下水道事業",IF([2]回答表!X51="●",[2]回答表!N234,IF([2]回答表!AA51="●",[2]回答表!N314,"")),"")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IF([2]回答表!F18="下水道事業",IF([2]回答表!X51="●",[2]回答表!E256,IF([2]回答表!AA51="●",[2]回答表!E335,"")),"")</f>
        <v/>
      </c>
      <c r="BG169" s="151"/>
      <c r="BH169" s="151"/>
      <c r="BI169" s="151"/>
      <c r="BJ169" s="150" t="str">
        <f>IF([2]回答表!F18="下水道事業",IF([2]回答表!X51="●",[2]回答表!E257,IF([2]回答表!AA51="●",[2]回答表!E336,"")),"")</f>
        <v/>
      </c>
      <c r="BK169" s="151"/>
      <c r="BL169" s="151"/>
      <c r="BM169" s="151"/>
      <c r="BN169" s="150" t="str">
        <f>IF([2]回答表!F18="下水道事業",IF([2]回答表!X51="●",[2]回答表!E258,IF([2]回答表!AA51="●",[2]回答表!E337,"")),"")</f>
        <v/>
      </c>
      <c r="BO169" s="151"/>
      <c r="BP169" s="151"/>
      <c r="BQ169" s="152"/>
      <c r="BR169" s="112"/>
      <c r="BX169" s="234" t="str">
        <f>IF([2]回答表!AQ21="下水道事業",IF([2]回答表!BI54="○",[2]回答表!AM200,IF([2]回答表!BL54="○",[2]回答表!AM278,"")),"")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IF([2]回答表!F18="下水道事業",IF([2]回答表!X51="●",[2]回答表!Y236,IF([2]回答表!AA51="●",[2]回答表!Y316,"")),"")</f>
        <v/>
      </c>
      <c r="V174" s="83"/>
      <c r="W174" s="83"/>
      <c r="X174" s="83"/>
      <c r="Y174" s="83"/>
      <c r="Z174" s="83"/>
      <c r="AA174" s="83"/>
      <c r="AB174" s="153"/>
      <c r="AC174" s="82" t="str">
        <f>IF([2]回答表!F18="下水道事業",IF([2]回答表!X51="●",[2]回答表!Y237,IF([2]回答表!AA51="●",[2]回答表!Y317,"")),"")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IF([2]回答表!F18="下水道事業",IF([2]回答表!X51="●",[2]回答表!Y239,IF([2]回答表!AA51="●",[2]回答表!Y319,"")),"")</f>
        <v/>
      </c>
      <c r="V180" s="83"/>
      <c r="W180" s="83"/>
      <c r="X180" s="83"/>
      <c r="Y180" s="83"/>
      <c r="Z180" s="83"/>
      <c r="AA180" s="83"/>
      <c r="AB180" s="153"/>
      <c r="AC180" s="82" t="str">
        <f>IF([2]回答表!F18="下水道事業",IF([2]回答表!X51="●",[2]回答表!Y240,IF([2]回答表!AA51="●",[2]回答表!Y320,"")),"")</f>
        <v/>
      </c>
      <c r="AD180" s="83"/>
      <c r="AE180" s="83"/>
      <c r="AF180" s="83"/>
      <c r="AG180" s="83"/>
      <c r="AH180" s="83"/>
      <c r="AI180" s="83"/>
      <c r="AJ180" s="153"/>
      <c r="AK180" s="82" t="str">
        <f>IF([2]回答表!F18="下水道事業",IF([2]回答表!X51="●",[2]回答表!Y241,IF([2]回答表!AA51="●",[2]回答表!Y321,"")),"")</f>
        <v/>
      </c>
      <c r="AL180" s="83"/>
      <c r="AM180" s="83"/>
      <c r="AN180" s="83"/>
      <c r="AO180" s="83"/>
      <c r="AP180" s="83"/>
      <c r="AQ180" s="83"/>
      <c r="AR180" s="153"/>
      <c r="AS180" s="82" t="str">
        <f>IF([2]回答表!F18="下水道事業",IF([2]回答表!X51="●",[2]回答表!Y242,IF([2]回答表!AA51="●",[2]回答表!Y322,"")),"")</f>
        <v/>
      </c>
      <c r="AT180" s="83"/>
      <c r="AU180" s="83"/>
      <c r="AV180" s="83"/>
      <c r="AW180" s="83"/>
      <c r="AX180" s="83"/>
      <c r="AY180" s="83"/>
      <c r="AZ180" s="153"/>
      <c r="BA180" s="82" t="str">
        <f>IF([2]回答表!F18="下水道事業",IF([2]回答表!X51="●",[2]回答表!Y243,IF([2]回答表!AA51="●",[2]回答表!Y323,"")),"")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IF([2]回答表!F18="下水道事業",IF([2]回答表!AA51="●","●",""),"")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IF([2]回答表!F18="下水道事業",IF([2]回答表!X51="●",[2]回答表!N248,IF([2]回答表!AA51="●",[2]回答表!N328,"")),"")</f>
        <v/>
      </c>
      <c r="V186" s="83"/>
      <c r="W186" s="83"/>
      <c r="X186" s="83"/>
      <c r="Y186" s="83"/>
      <c r="Z186" s="83"/>
      <c r="AA186" s="83"/>
      <c r="AB186" s="153"/>
      <c r="AC186" s="82" t="str">
        <f>IF([2]回答表!F18="下水道事業",IF([2]回答表!X51="●",[2]回答表!N249,IF([2]回答表!AA51="●",[2]回答表!N329,"")),"")</f>
        <v/>
      </c>
      <c r="AD186" s="83"/>
      <c r="AE186" s="83"/>
      <c r="AF186" s="83"/>
      <c r="AG186" s="83"/>
      <c r="AH186" s="83"/>
      <c r="AI186" s="83"/>
      <c r="AJ186" s="153"/>
      <c r="AK186" s="82" t="str">
        <f>IF([2]回答表!F18="下水道事業",IF([2]回答表!X51="●",[2]回答表!N250,IF([2]回答表!AA51="●",[2]回答表!N330,"")),"")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IF([2]回答表!F18="下水道事業",IF([2]回答表!X51="●",[2]回答表!E265,IF([2]回答表!AA51="●",[2]回答表!E344,"")),"")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IF([2]回答表!F18="下水道事業",IF([2]回答表!X51="●",[2]回答表!B267,IF([2]回答表!AA51="●",[2]回答表!B346,"")),"")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IF([2]回答表!F18="下水道事業",IF([2]回答表!AD51="●","●",""),"")</f>
        <v/>
      </c>
      <c r="O198" s="131"/>
      <c r="P198" s="131"/>
      <c r="Q198" s="132"/>
      <c r="R198" s="119"/>
      <c r="S198" s="119"/>
      <c r="T198" s="119"/>
      <c r="U198" s="133" t="str">
        <f>IF([2]回答表!F18="下水道事業",IF([2]回答表!AD51="●",[2]回答表!B354,""),"")</f>
        <v/>
      </c>
      <c r="V198" s="134"/>
      <c r="W198" s="134"/>
      <c r="X198" s="134"/>
      <c r="Y198" s="134"/>
      <c r="Z198" s="134"/>
      <c r="AA198" s="134"/>
      <c r="AB198" s="134"/>
      <c r="AC198" s="134"/>
      <c r="AD198" s="134"/>
      <c r="AE198" s="134"/>
      <c r="AF198" s="134"/>
      <c r="AG198" s="134"/>
      <c r="AH198" s="134"/>
      <c r="AI198" s="134"/>
      <c r="AJ198" s="135"/>
      <c r="AK198" s="189"/>
      <c r="AL198" s="189"/>
      <c r="AM198" s="133" t="str">
        <f>IF([2]回答表!F18="下水道事業",IF([2]回答表!AD51="●",[2]回答表!B360,""),"")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IF([2]回答表!BD18="●",IF([2]回答表!X51="●","●",""),"")</f>
        <v/>
      </c>
      <c r="O210" s="131"/>
      <c r="P210" s="131"/>
      <c r="Q210" s="132"/>
      <c r="R210" s="119"/>
      <c r="S210" s="119"/>
      <c r="T210" s="119"/>
      <c r="U210" s="133" t="str">
        <f>IF([2]回答表!BD18="●",IF([2]回答表!X51="●",[2]回答表!B197,IF([2]回答表!AA51="●",[2]回答表!B275,"")),"")</f>
        <v/>
      </c>
      <c r="V210" s="134"/>
      <c r="W210" s="134"/>
      <c r="X210" s="134"/>
      <c r="Y210" s="134"/>
      <c r="Z210" s="134"/>
      <c r="AA210" s="134"/>
      <c r="AB210" s="134"/>
      <c r="AC210" s="134"/>
      <c r="AD210" s="134"/>
      <c r="AE210" s="134"/>
      <c r="AF210" s="134"/>
      <c r="AG210" s="134"/>
      <c r="AH210" s="134"/>
      <c r="AI210" s="134"/>
      <c r="AJ210" s="135"/>
      <c r="AK210" s="136"/>
      <c r="AL210" s="136"/>
      <c r="AM210" s="138" t="str">
        <f>IF([2]回答表!BD18="●",IF([2]回答表!X51="●",[2]回答表!B256,IF([2]回答表!AA51="●",[2]回答表!B335,"")),"")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IF([2]回答表!BD18="●",IF([2]回答表!X51="●",[2]回答表!E256,IF([2]回答表!AA51="●",[2]回答表!E335,"")),"")</f>
        <v/>
      </c>
      <c r="AN213" s="151"/>
      <c r="AO213" s="151"/>
      <c r="AP213" s="151"/>
      <c r="AQ213" s="150" t="str">
        <f>IF([2]回答表!BD18="●",IF([2]回答表!X51="●",[2]回答表!E257,IF([2]回答表!AA51="●",[2]回答表!E336,"")),"")</f>
        <v/>
      </c>
      <c r="AR213" s="151"/>
      <c r="AS213" s="151"/>
      <c r="AT213" s="151"/>
      <c r="AU213" s="150" t="str">
        <f>IF([2]回答表!BD18="●",IF([2]回答表!X51="●",[2]回答表!E258,IF([2]回答表!AA51="●",[2]回答表!E337,"")),"")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IF([2]回答表!BD18="●",IF([2]回答表!AA51="●","●",""),"")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IF([2]回答表!BD18="●",IF([2]回答表!X51="●",[2]回答表!E265,IF([2]回答表!AA51="●",[2]回答表!E344,"")),"")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IF([2]回答表!BD18="●",IF([2]回答表!X51="●",[2]回答表!B267,IF([2]回答表!AA51="●",[2]回答表!B346,"")),"")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IF([2]回答表!BD18="●",IF([2]回答表!AD51="●","●",""),"")</f>
        <v/>
      </c>
      <c r="O229" s="131"/>
      <c r="P229" s="131"/>
      <c r="Q229" s="132"/>
      <c r="R229" s="119"/>
      <c r="S229" s="119"/>
      <c r="T229" s="119"/>
      <c r="U229" s="133" t="str">
        <f>IF([2]回答表!BD18="●",IF([2]回答表!AD51="●",[2]回答表!B354,""),"")</f>
        <v/>
      </c>
      <c r="V229" s="134"/>
      <c r="W229" s="134"/>
      <c r="X229" s="134"/>
      <c r="Y229" s="134"/>
      <c r="Z229" s="134"/>
      <c r="AA229" s="134"/>
      <c r="AB229" s="134"/>
      <c r="AC229" s="134"/>
      <c r="AD229" s="134"/>
      <c r="AE229" s="134"/>
      <c r="AF229" s="134"/>
      <c r="AG229" s="134"/>
      <c r="AH229" s="134"/>
      <c r="AI229" s="134"/>
      <c r="AJ229" s="135"/>
      <c r="AK229" s="249"/>
      <c r="AL229" s="249"/>
      <c r="AM229" s="133" t="str">
        <f>IF([2]回答表!BD18="●",IF([2]回答表!AD51="●",[2]回答表!B360,""),"")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IF([2]回答表!X52="●","●","")</f>
        <v/>
      </c>
      <c r="O241" s="131"/>
      <c r="P241" s="131"/>
      <c r="Q241" s="132"/>
      <c r="R241" s="119"/>
      <c r="S241" s="119"/>
      <c r="T241" s="119"/>
      <c r="U241" s="133" t="str">
        <f>IF([2]回答表!X52="●",[2]回答表!B371,IF([2]回答表!AA52="●",[2]回答表!B396,""))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IF([2]回答表!X52="●",[2]回答表!U377,IF([2]回答表!AA52="●",[2]回答表!U402,""))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IF([2]回答表!X52="●",[2]回答表!G377,IF([2]回答表!AA52="●",[2]回答表!G402,""))</f>
        <v/>
      </c>
      <c r="AN244" s="83"/>
      <c r="AO244" s="83"/>
      <c r="AP244" s="83"/>
      <c r="AQ244" s="83"/>
      <c r="AR244" s="83"/>
      <c r="AS244" s="83"/>
      <c r="AT244" s="153"/>
      <c r="AU244" s="82" t="str">
        <f>IF([2]回答表!X52="●",[2]回答表!G378,IF([2]回答表!AA52="●",[2]回答表!G403,""))</f>
        <v/>
      </c>
      <c r="AV244" s="83"/>
      <c r="AW244" s="83"/>
      <c r="AX244" s="83"/>
      <c r="AY244" s="83"/>
      <c r="AZ244" s="83"/>
      <c r="BA244" s="83"/>
      <c r="BB244" s="153"/>
      <c r="BC244" s="120"/>
      <c r="BD244" s="109"/>
      <c r="BE244" s="109"/>
      <c r="BF244" s="150" t="str">
        <f>IF([2]回答表!X52="●",[2]回答表!X377,IF([2]回答表!AA52="●",[2]回答表!X402,""))</f>
        <v/>
      </c>
      <c r="BG244" s="151"/>
      <c r="BH244" s="151"/>
      <c r="BI244" s="151"/>
      <c r="BJ244" s="150" t="str">
        <f>IF([2]回答表!X52="●",[2]回答表!X378,IF([2]回答表!AA52="●",[2]回答表!X403,""))</f>
        <v/>
      </c>
      <c r="BK244" s="151"/>
      <c r="BL244" s="151"/>
      <c r="BM244" s="152"/>
      <c r="BN244" s="150" t="str">
        <f>IF([2]回答表!X52="●",[2]回答表!X379,IF([2]回答表!AA52="●",[2]回答表!X404,""))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IF([2]回答表!X52="●",[2]回答表!E386,IF([2]回答表!AA52="●",[2]回答表!E407,""))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IF([2]回答表!X52="●",[2]回答表!B388,IF([2]回答表!AA52="●",[2]回答表!B409,""))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IF([2]回答表!AD52="●","●","")</f>
        <v/>
      </c>
      <c r="O260" s="131"/>
      <c r="P260" s="131"/>
      <c r="Q260" s="132"/>
      <c r="R260" s="119"/>
      <c r="S260" s="119"/>
      <c r="T260" s="119"/>
      <c r="U260" s="133" t="str">
        <f>IF([2]回答表!AD52="●",[2]回答表!B417,"")</f>
        <v/>
      </c>
      <c r="V260" s="134"/>
      <c r="W260" s="134"/>
      <c r="X260" s="134"/>
      <c r="Y260" s="134"/>
      <c r="Z260" s="134"/>
      <c r="AA260" s="134"/>
      <c r="AB260" s="134"/>
      <c r="AC260" s="134"/>
      <c r="AD260" s="134"/>
      <c r="AE260" s="134"/>
      <c r="AF260" s="134"/>
      <c r="AG260" s="134"/>
      <c r="AH260" s="134"/>
      <c r="AI260" s="134"/>
      <c r="AJ260" s="135"/>
      <c r="AK260" s="249"/>
      <c r="AL260" s="249"/>
      <c r="AM260" s="133" t="str">
        <f>IF([2]回答表!AD52="●",[2]回答表!B423,"")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IF([2]回答表!X53="●","●","")</f>
        <v/>
      </c>
      <c r="O272" s="131"/>
      <c r="P272" s="131"/>
      <c r="Q272" s="132"/>
      <c r="R272" s="119"/>
      <c r="S272" s="119"/>
      <c r="T272" s="119"/>
      <c r="U272" s="133" t="str">
        <f>IF([2]回答表!X53="●",[2]回答表!B434,IF([2]回答表!AA53="●",[2]回答表!B465,""))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IF([2]回答表!X53="●",[2]回答表!B440,"")</f>
        <v/>
      </c>
      <c r="AO272" s="262"/>
      <c r="AP272" s="262"/>
      <c r="AQ272" s="262"/>
      <c r="AR272" s="262"/>
      <c r="AS272" s="262"/>
      <c r="AT272" s="262"/>
      <c r="AU272" s="262"/>
      <c r="AV272" s="262"/>
      <c r="AW272" s="262"/>
      <c r="AX272" s="262"/>
      <c r="AY272" s="262"/>
      <c r="AZ272" s="262"/>
      <c r="BA272" s="262"/>
      <c r="BB272" s="263"/>
      <c r="BC272" s="120"/>
      <c r="BD272" s="109"/>
      <c r="BE272" s="109"/>
      <c r="BF272" s="138" t="str">
        <f>IF([2]回答表!X53="●",[2]回答表!B446,IF([2]回答表!AA53="●",[2]回答表!B471,""))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IF([2]回答表!X53="●",[2]回答表!E446,IF([2]回答表!AA53="●",[2]回答表!E471,""))</f>
        <v/>
      </c>
      <c r="BG275" s="151"/>
      <c r="BH275" s="151"/>
      <c r="BI275" s="151"/>
      <c r="BJ275" s="150" t="str">
        <f>IF([2]回答表!X53="●",[2]回答表!E447,IF([2]回答表!AA53="●",[2]回答表!E472,""))</f>
        <v/>
      </c>
      <c r="BK275" s="151"/>
      <c r="BL275" s="151"/>
      <c r="BM275" s="152"/>
      <c r="BN275" s="150" t="str">
        <f>IF([2]回答表!X53="●",[2]回答表!E448,IF([2]回答表!AA53="●",[2]回答表!E473,""))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IF([2]回答表!X53="●",[2]回答表!E455,IF([2]回答表!AA53="●",[2]回答表!E476,""))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IF([2]回答表!X53="●",[2]回答表!B457,IF([2]回答表!AA53="●",[2]回答表!B478,""))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IF([2]回答表!AD53="●","●","")</f>
        <v/>
      </c>
      <c r="O291" s="131"/>
      <c r="P291" s="131"/>
      <c r="Q291" s="132"/>
      <c r="R291" s="119"/>
      <c r="S291" s="119"/>
      <c r="T291" s="119"/>
      <c r="U291" s="133" t="str">
        <f>IF([2]回答表!AD53="●",[2]回答表!B486,"")</f>
        <v/>
      </c>
      <c r="V291" s="134"/>
      <c r="W291" s="134"/>
      <c r="X291" s="134"/>
      <c r="Y291" s="134"/>
      <c r="Z291" s="134"/>
      <c r="AA291" s="134"/>
      <c r="AB291" s="134"/>
      <c r="AC291" s="134"/>
      <c r="AD291" s="134"/>
      <c r="AE291" s="134"/>
      <c r="AF291" s="134"/>
      <c r="AG291" s="134"/>
      <c r="AH291" s="134"/>
      <c r="AI291" s="134"/>
      <c r="AJ291" s="135"/>
      <c r="AK291" s="249"/>
      <c r="AL291" s="249"/>
      <c r="AM291" s="133" t="str">
        <f>IF([2]回答表!AD53="●",[2]回答表!B492,"")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IF([2]回答表!X54="●","●","")</f>
        <v/>
      </c>
      <c r="O303" s="131"/>
      <c r="P303" s="131"/>
      <c r="Q303" s="132"/>
      <c r="R303" s="119"/>
      <c r="S303" s="119"/>
      <c r="T303" s="119"/>
      <c r="U303" s="133" t="str">
        <f>IF([2]回答表!X54="●",[2]回答表!B503,IF([2]回答表!AA54="●",[2]回答表!B526,""))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IF([2]回答表!X54="●",[2]回答表!BC510,IF([2]回答表!AA54="●",[2]回答表!BC533,""))</f>
        <v/>
      </c>
      <c r="AR303" s="271"/>
      <c r="AS303" s="271"/>
      <c r="AT303" s="271"/>
      <c r="AU303" s="272" t="s">
        <v>74</v>
      </c>
      <c r="AV303" s="273"/>
      <c r="AW303" s="273"/>
      <c r="AX303" s="274"/>
      <c r="AY303" s="271" t="str">
        <f>IF([2]回答表!X54="●",[2]回答表!BC515,IF([2]回答表!AA54="●",[2]回答表!BC538,""))</f>
        <v/>
      </c>
      <c r="AZ303" s="271"/>
      <c r="BA303" s="271"/>
      <c r="BB303" s="271"/>
      <c r="BC303" s="120"/>
      <c r="BD303" s="109"/>
      <c r="BE303" s="109"/>
      <c r="BF303" s="138" t="str">
        <f>IF([2]回答表!X54="●",[2]回答表!S509,IF([2]回答表!AA54="●",[2]回答表!S532,""))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IF([2]回答表!X54="●",[2]回答表!BC511,IF([2]回答表!AA54="●",[2]回答表!BC534,""))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IF([2]回答表!X54="●",[2]回答表!V509,IF([2]回答表!AA54="●",[2]回答表!V532,""))</f>
        <v/>
      </c>
      <c r="BG306" s="151"/>
      <c r="BH306" s="151"/>
      <c r="BI306" s="151"/>
      <c r="BJ306" s="150" t="str">
        <f>IF([2]回答表!X54="●",[2]回答表!V510,IF([2]回答表!AA54="●",[2]回答表!V533,""))</f>
        <v/>
      </c>
      <c r="BK306" s="151"/>
      <c r="BL306" s="151"/>
      <c r="BM306" s="152"/>
      <c r="BN306" s="150" t="str">
        <f>IF([2]回答表!X54="●",[2]回答表!V511,IF([2]回答表!AA54="●",[2]回答表!V534,""))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IF([2]回答表!X54="●",[2]回答表!BC512,IF([2]回答表!AA54="●",[2]回答表!BC535,""))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IF([2]回答表!X54="●",[2]回答表!BC516,IF([2]回答表!AA54="●",[2]回答表!BC539,""))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IF([2]回答表!X54="●",[2]回答表!BC513,IF([2]回答表!AA54="●",[2]回答表!BC536,""))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IF([2]回答表!X54="●",[2]回答表!BC514,IF([2]回答表!AA54="●",[2]回答表!BC537,""))</f>
        <v/>
      </c>
      <c r="AR311" s="271"/>
      <c r="AS311" s="271"/>
      <c r="AT311" s="271"/>
      <c r="AU311" s="222" t="s">
        <v>80</v>
      </c>
      <c r="AV311" s="223"/>
      <c r="AW311" s="223"/>
      <c r="AX311" s="224"/>
      <c r="AY311" s="281" t="str">
        <f>IF([2]回答表!X54="●",[2]回答表!BC517,IF([2]回答表!AA54="●",[2]回答表!BC540,""))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IF([2]回答表!X54="●",[2]回答表!E516,IF([2]回答表!AA54="●",[2]回答表!E538,""))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IF([2]回答表!X54="●",[2]回答表!B518,IF([2]回答表!AA54="●",[2]回答表!B540,""))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IF([2]回答表!AD54="●","●","")</f>
        <v/>
      </c>
      <c r="O322" s="131"/>
      <c r="P322" s="131"/>
      <c r="Q322" s="132"/>
      <c r="R322" s="119"/>
      <c r="S322" s="119"/>
      <c r="T322" s="119"/>
      <c r="U322" s="133" t="str">
        <f>IF([2]回答表!AD54="●",[2]回答表!B548,"")</f>
        <v/>
      </c>
      <c r="V322" s="134"/>
      <c r="W322" s="134"/>
      <c r="X322" s="134"/>
      <c r="Y322" s="134"/>
      <c r="Z322" s="134"/>
      <c r="AA322" s="134"/>
      <c r="AB322" s="134"/>
      <c r="AC322" s="134"/>
      <c r="AD322" s="134"/>
      <c r="AE322" s="134"/>
      <c r="AF322" s="134"/>
      <c r="AG322" s="134"/>
      <c r="AH322" s="134"/>
      <c r="AI322" s="134"/>
      <c r="AJ322" s="135"/>
      <c r="AK322" s="189"/>
      <c r="AL322" s="189"/>
      <c r="AM322" s="133" t="str">
        <f>IF([2]回答表!AD54="●",[2]回答表!B554,"")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IF([2]回答表!X55="●","●","")</f>
        <v/>
      </c>
      <c r="O333" s="131"/>
      <c r="P333" s="131"/>
      <c r="Q333" s="132"/>
      <c r="R333" s="119"/>
      <c r="S333" s="119"/>
      <c r="T333" s="119"/>
      <c r="U333" s="133" t="str">
        <f>IF([2]回答表!X55="●",[2]回答表!B565,IF([2]回答表!AA55="●",[2]回答表!B590,""))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IF([2]回答表!X55="●",[2]回答表!B575,IF([2]回答表!AA55="●",[2]回答表!B600,""))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IF([2]回答表!X55="●",[2]回答表!G571,IF([2]回答表!AA55="●",[2]回答表!G596,""))</f>
        <v/>
      </c>
      <c r="AN335" s="83"/>
      <c r="AO335" s="83"/>
      <c r="AP335" s="83"/>
      <c r="AQ335" s="83"/>
      <c r="AR335" s="83"/>
      <c r="AS335" s="83"/>
      <c r="AT335" s="153"/>
      <c r="AU335" s="82" t="str">
        <f>IF([2]回答表!X55="●",[2]回答表!G572,IF([2]回答表!AA55="●",[2]回答表!G597,""))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IF([2]回答表!X55="●",[2]回答表!E575,IF([2]回答表!AA55="●",[2]回答表!E600,""))</f>
        <v/>
      </c>
      <c r="BG336" s="151"/>
      <c r="BH336" s="151"/>
      <c r="BI336" s="151"/>
      <c r="BJ336" s="150" t="str">
        <f>IF([2]回答表!X55="●",[2]回答表!E576,IF([2]回答表!AA55="●",[2]回答表!E601,""))</f>
        <v/>
      </c>
      <c r="BK336" s="151"/>
      <c r="BL336" s="151"/>
      <c r="BM336" s="152"/>
      <c r="BN336" s="150" t="str">
        <f>IF([2]回答表!X55="●",[2]回答表!E577,IF([2]回答表!AA55="●",[2]回答表!E602,""))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IF([2]回答表!X55="●",[2]回答表!E580,IF([2]回答表!AA55="●",[2]回答表!E605,""))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IF([2]回答表!X55="●",[2]回答表!B582,IF([2]回答表!AA55="●",[2]回答表!B607,""))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IF([2]回答表!AD55="●","●","")</f>
        <v/>
      </c>
      <c r="O352" s="131"/>
      <c r="P352" s="131"/>
      <c r="Q352" s="132"/>
      <c r="R352" s="119"/>
      <c r="S352" s="119"/>
      <c r="T352" s="119"/>
      <c r="U352" s="133" t="str">
        <f>IF([2]回答表!AD55="●",[2]回答表!B615,"")</f>
        <v/>
      </c>
      <c r="V352" s="134"/>
      <c r="W352" s="134"/>
      <c r="X352" s="134"/>
      <c r="Y352" s="134"/>
      <c r="Z352" s="134"/>
      <c r="AA352" s="134"/>
      <c r="AB352" s="134"/>
      <c r="AC352" s="134"/>
      <c r="AD352" s="134"/>
      <c r="AE352" s="134"/>
      <c r="AF352" s="134"/>
      <c r="AG352" s="134"/>
      <c r="AH352" s="134"/>
      <c r="AI352" s="134"/>
      <c r="AJ352" s="135"/>
      <c r="AK352" s="136"/>
      <c r="AL352" s="136"/>
      <c r="AM352" s="133" t="str">
        <f>IF([2]回答表!AD55="●",[2]回答表!B621,"")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IF([2]回答表!R56="●",[2]回答表!B634,"")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kaigo_tanki</vt:lpstr>
      <vt:lpstr>kaigo_sitei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2022-10-13T02:36:28Z</dcterms:modified>
</cp:coreProperties>
</file>