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48F9B41-3718-461B-B801-A68A7894E986}" xr6:coauthVersionLast="47" xr6:coauthVersionMax="47" xr10:uidLastSave="{00000000-0000-0000-0000-000000000000}"/>
  <bookViews>
    <workbookView xWindow="135" yWindow="600" windowWidth="28665" windowHeight="15600" activeTab="3" xr2:uid="{BC254DD8-AB24-4553-B0E1-D4723D9F9C95}"/>
  </bookViews>
  <sheets>
    <sheet name="gesui_tokkan" sheetId="1" r:id="rId1"/>
    <sheet name="suido" sheetId="2" r:id="rId2"/>
    <sheet name="gesui_koukyo" sheetId="3" r:id="rId3"/>
    <sheet name="kansui" sheetId="4" r:id="rId4"/>
  </sheets>
  <externalReferences>
    <externalReference r:id="rId5"/>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<sst xmlns="http://schemas.openxmlformats.org/spreadsheetml/2006/main" count="868" uniqueCount="86">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</sst>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8D96FB-9C9E-4959-B909-34CB0FE09E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428333-064C-4CBC-A323-CE26BF744C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88EC9D-E927-4398-B34E-70325A3882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ED115D4-0248-4AAD-AE5A-4D73A20BB83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732EA3E-D208-4271-AF06-A853E4E3CA0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225B81C-235E-4862-83B9-F25208BDCA6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AAE85CC-8EEE-42CE-ACE4-93B60ADB7BF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E91C535-E455-43B2-824A-15A604DE3BE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B859F4B1-76CD-4E2E-920A-004D5D747E1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8725F57-655E-4FE1-8673-BCF6083B671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69B606DC-B257-4AC3-80E8-81DDAC1028C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36B1357-E996-45B8-8F3D-EBF661EC235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6020853-1CF6-4D18-980D-3C4F52736B4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46F288DF-B237-4DC1-B3DE-7C17FD13B5C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F0DBCEF-8235-44A3-9179-D66EA8BB78B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A771ECE-40CC-45B5-9877-F52DE067847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8198166-C207-40D8-A4F2-8AB5D03EAF3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E0BF95F-99CD-4078-BAC0-669C034FAE5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3587DE9-2E4A-4DB6-A56E-F8A7A420CD28}"/>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5AAECD6-7E04-4CC0-B378-A83503DD7D1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1D52927-5296-4CD8-993C-04DB3490A3F4}"/>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B36323-3072-4C36-A13A-2598A4ED400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357417B-3C46-4D12-8CF6-66D45148BC1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8C9E16D-D94F-4879-973E-951EF7AD73D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F94C380-5BB4-41DC-B5CC-856198B435E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96ECE889-C1EE-4C6A-B44C-36E77BF3E50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7FF570-E5D4-430D-90FD-E0E68D8643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2F41DA-A26F-4598-97C7-F41C4F3EA7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AC0B62-9380-4853-B63A-33F22D7E3F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F6DE2F6-62B6-4EBB-8368-0471266B611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CAFCDB3-EF7C-43F6-B68F-0ACC665FDC5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362FCAE-0C4A-412B-B615-5C037DEE625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57D8299-5940-4E24-B261-D2163E1022F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E502E47-5883-47F0-8132-72E02575BCC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7FBFE22-62EE-4F40-B124-B89D90747FC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75FBF4F-16A6-419E-885C-5932DBE86A9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E159BE5-7579-4876-90DD-702AD6EAD9D5}"/>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ECC0E8D-E9C5-4E9B-B272-DA01A1E644D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BAD85BD0-8CA1-4766-BC15-31C42C4E8E2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E1BF6104-F691-4530-8CD4-182C405087C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F23126D-BC25-4F5D-ABF8-E9839356162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C92930C-133E-4BF4-B7B7-BAFE52042C6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1F1A6719-C99F-4C5B-ABAD-7D282894B333}"/>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3670DBC-925D-4CFE-BBE5-4CF904CD392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494C2DD-811C-493D-8310-90D289D3471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D5D3804-CBA6-468A-BA3E-56C13F20FAE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81FE8161-7ED1-4E1B-847B-9E6115B3423F}"/>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BC62C17-9D67-4E54-90AF-F647C311452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5170820A-8C58-4871-889F-C6C797B7FD17}"/>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F165BFF-DE49-470E-96CA-1CF4121A29F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9F07E03-2C72-4DD0-B0F2-49AEEB3A12DD}"/>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5DF0893-3A64-4AB5-969E-1FD56458A42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B6BAFB-2D42-43D5-BA8D-87C36C01BB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D2E977-43E2-4326-8F9D-1975C143FB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E39FC6-401A-4EE0-BC71-8ADE67294A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AFC02FD-D44B-47FD-9C19-555BBB33331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4C44E6-C50E-4727-A048-993DEDF3EE6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9B95E96-B15A-40E0-99DB-271CE11D7E9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4F72DF1-766E-4732-9D57-68689C4BE36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6EF0C75-B4F9-4B9E-AC18-CD8AC7C8406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393FCADA-17D8-4C90-9B54-21E53C2CD37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40FD250-A7BD-4D7C-8377-CC54AA49CC9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61DC000-4E07-4F5A-9DB6-092CCBC40EC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1BD172B-EEC4-41D4-91B6-74AF4EBA436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6C29785-5085-4C8C-AF19-77295837A2D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436D624-26BC-446A-A4EE-15FFDF863F0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3C12F37F-CF2D-4D76-B36F-CE52143159F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47D4C6DB-8D03-42A5-89A4-0435DE6E2FE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6AC6B49-3B55-4939-9E94-8B8D94A9F89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5DB4B2AC-10CF-46FB-8A1A-41608F21460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5099B33-1AD8-4F38-B1A9-9CDC4476356B}"/>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73148BE-F9DB-4495-B93D-5E097FED81E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0FFD6D8-8DC2-4C02-A9F5-FF75695C574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71D6177-82C3-41A8-B973-5EE663F51D7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21FB6E8-33DD-416B-9C11-66C9376E339A}"/>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35E6DAE-8902-4000-A366-D0800CAE49A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CA0F0BF-346D-4415-90E4-18E32961935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DF057D5-6A42-4AF6-AB1D-EEB3C8ED44E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4CE6BB-1AA5-4677-A3E4-9AA4CC7D7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FDDC82-FBFC-4713-9AB2-4CEA2CAC2A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05E710-E244-4227-9E48-C1C2158A2B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E22A879-1729-43AA-9E23-1BD35620133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C044D56-A7FB-4835-9617-80D97A1E875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040C5B0-96B5-4F68-A2B8-6BB03B36CB9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9EF5A27-8AD1-49D1-8AE1-0ACF5B3A690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E8EBA1C-503B-4A59-931D-0483C92F64F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A16C3EF-5B66-4DF9-B078-9F972247111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B748DC0-8E56-4785-8662-F88A4E71EB6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A24D444-710C-441B-91B2-9BE17CE71D8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2DD7292-B9CD-4A11-8ACE-41B36FEFE5A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F8D7807-8108-46C7-B8C9-EA56DE29B05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47CF84C-FD83-40C1-9632-6A3353F327B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E72C8A6-92C2-43AE-80EB-4366B6855AE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0416B37-8914-4581-9724-1021807DD4B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4E88DD1-86F1-4736-9981-42ED1E253FA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1636050-F0BC-463A-A24B-E69C1738A20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2496896-48C7-41B6-AB42-24CEEEC4CF8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329B1078-9969-44F6-B923-90A52B953BC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97ADB88-16CC-4534-9019-E5BEEC21224C}"/>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D3C0314-AADF-41FC-BDD8-05E56559E45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E4202A6-41C8-464F-A62B-7360309CEB3E}"/>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B34BB4BA-88F5-41B3-A758-95A1BF851D6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B19843E-CE83-4FD0-8AD3-73FBE3761D9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89822DD1-0045-4325-8665-264C2AB0713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9.&#20116;&#22478;&#30446;&#30010;&#9675;/&#20116;&#22478;&#30446;&#30010;&#12288;&#25244;&#26412;&#30340;&#12394;&#25913;&#38761;/&#35519;&#26619;&#34920;&#65288;&#20116;&#22478;&#30446;&#30010;&#12539;&#29305;&#29872;&#1997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9.&#20116;&#22478;&#30446;&#30010;&#9675;/&#20116;&#22478;&#30446;&#30010;&#12288;&#25244;&#26412;&#30340;&#12394;&#25913;&#38761;/&#35519;&#26619;&#34920;&#65288;&#20116;&#22478;&#30446;&#30010;&#12539;&#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9.&#20116;&#22478;&#30446;&#30010;&#9675;/&#20116;&#22478;&#30446;&#30010;&#12288;&#25244;&#26412;&#30340;&#12394;&#25913;&#38761;/&#35519;&#26619;&#34920;&#65288;&#20116;&#22478;&#30446;&#30010;&#12539;&#20844;&#20849;&#19979;&#27700;&#36947;&#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9.&#20116;&#22478;&#30446;&#30010;&#9675;/&#20116;&#22478;&#30446;&#30010;&#12288;&#25244;&#26412;&#30340;&#12394;&#25913;&#38761;/&#35519;&#26619;&#34920;&#65288;&#20116;&#22478;&#30446;&#30010;&#12539;&#31777;&#26131;&#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五城目町</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row>
        <row r="53">
          <cell r="R53" t="str">
            <v>●</v>
          </cell>
          <cell r="X53" t="str">
            <v xml:space="preserve"> </v>
          </cell>
          <cell r="AA53" t="str">
            <v>●</v>
          </cell>
        </row>
        <row r="54">
          <cell r="X54" t="str">
            <v xml:space="preserve"> </v>
          </cell>
          <cell r="AA54" t="str">
            <v xml:space="preserve"> </v>
          </cell>
          <cell r="AD54" t="str">
            <v xml:space="preserve"> </v>
          </cell>
        </row>
        <row r="55">
          <cell r="X55" t="str">
            <v xml:space="preserve"> </v>
          </cell>
          <cell r="AA55" t="str">
            <v xml:space="preserve"> </v>
          </cell>
          <cell r="AD55"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　秋田県の流域下水道を中心に汚泥集約化、農業集落排水の接続等のハード面について、県と市町村で生活排水処理の協働に取り組んできた。今後の職員数減少及び施設老朽化、人口減少等の課題を踏まえて、持続可能な生活排水処理事業を目指すため、ソフト面での取り組みを検討。</v>
          </cell>
        </row>
        <row r="360">
          <cell r="B360" t="str">
            <v>　市町村協働と官民連携を組み合わせた広域補完組織の設立を検討。組織に係る出資金及び職員の派遣等。</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65">
          <cell r="B465" t="str">
            <v>　秋田県と流域下水道臨海処理区構成市町村での維持管理業務の共同発注を検討。MP保守業務を主体とした管路包括的民間委託。</v>
          </cell>
        </row>
        <row r="471">
          <cell r="B471" t="str">
            <v>令和</v>
          </cell>
          <cell r="E471">
            <v>4</v>
          </cell>
        </row>
        <row r="472">
          <cell r="E472">
            <v>4</v>
          </cell>
        </row>
        <row r="473">
          <cell r="E473">
            <v>1</v>
          </cell>
        </row>
        <row r="476">
          <cell r="E476">
            <v>0</v>
          </cell>
        </row>
        <row r="478">
          <cell r="B478" t="str">
            <v>　構成市町村の管路情報の一元化により、将来的な改築修繕等に係る計画及び実施費用の縮減が見込まれる。</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五城目町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v>
          </cell>
          <cell r="X53" t="str">
            <v xml:space="preserve"> </v>
          </cell>
          <cell r="AA53" t="str">
            <v xml:space="preserve"> </v>
          </cell>
          <cell r="AD53" t="str">
            <v>●</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　秋田県が水道事業の広域連携の計画策定に着手したことにより県及び近隣市町村との協議を実施。</v>
          </cell>
        </row>
        <row r="360">
          <cell r="B360" t="str">
            <v>　ハード面における統合、業務の共同委託及び物品等の共同調達等のソフト面における連携。</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486">
          <cell r="B486" t="str">
            <v>　浄水施設の運転業務。</v>
          </cell>
        </row>
        <row r="492">
          <cell r="B492" t="str">
            <v>　業務の委託範囲及び費用。</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五城目町</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row>
        <row r="53">
          <cell r="R53" t="str">
            <v>●</v>
          </cell>
          <cell r="X53" t="str">
            <v xml:space="preserve"> </v>
          </cell>
          <cell r="AA53" t="str">
            <v>●</v>
          </cell>
        </row>
        <row r="54">
          <cell r="X54" t="str">
            <v xml:space="preserve"> </v>
          </cell>
          <cell r="AA54" t="str">
            <v xml:space="preserve"> </v>
          </cell>
          <cell r="AD54" t="str">
            <v xml:space="preserve"> </v>
          </cell>
        </row>
        <row r="55">
          <cell r="X55" t="str">
            <v xml:space="preserve"> </v>
          </cell>
          <cell r="AA55" t="str">
            <v xml:space="preserve"> </v>
          </cell>
          <cell r="AD55"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　秋田県の流域下水道を中心に汚泥集約化、農業集落排水の接続等のハード面について、県と市町村で生活排水処理の協働に取り組んできた。今後の職員数減少及び施設老朽化、人口減少等の課題を踏まえて、持続可能な生活排水処理事業を目指すため、ソフト面での取り組みを検討。</v>
          </cell>
        </row>
        <row r="360">
          <cell r="B360" t="str">
            <v>　市町村協働と官民連携を組み合わせた広域補完組織の設立を検討。組織に係る出資金及び職員の派遣等。</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65">
          <cell r="B465" t="str">
            <v>　秋田県と流域下水道臨海処理区構成市町村での維持管理業務の共同発注を検討。MP保守業務を主体とした管路包括的民間委託。</v>
          </cell>
        </row>
        <row r="471">
          <cell r="B471" t="str">
            <v>令和</v>
          </cell>
          <cell r="E471">
            <v>4</v>
          </cell>
        </row>
        <row r="472">
          <cell r="E472">
            <v>4</v>
          </cell>
        </row>
        <row r="473">
          <cell r="E473">
            <v>1</v>
          </cell>
        </row>
        <row r="476">
          <cell r="E476">
            <v>0</v>
          </cell>
        </row>
        <row r="478">
          <cell r="B478" t="str">
            <v>　構成市町村の管路情報の一元化により、将来的な改築修繕等に係る計画及び実施費用の縮減が見込まれる。</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五城目町</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row>
        <row r="52">
          <cell r="AA52" t="str">
            <v xml:space="preserve"> </v>
          </cell>
        </row>
        <row r="53">
          <cell r="X53" t="str">
            <v xml:space="preserve"> </v>
          </cell>
          <cell r="AA53" t="str">
            <v xml:space="preserve"> </v>
          </cell>
        </row>
        <row r="54">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　地方公営企業法の適用推進の要請により、法適用を検討した結果、既存水道事業と事業統合することとした。</v>
          </cell>
        </row>
        <row r="73">
          <cell r="G73" t="str">
            <v>●</v>
          </cell>
          <cell r="S73" t="str">
            <v>平成</v>
          </cell>
          <cell r="V73">
            <v>29</v>
          </cell>
        </row>
        <row r="74">
          <cell r="G74" t="str">
            <v xml:space="preserve"> </v>
          </cell>
          <cell r="V74">
            <v>3</v>
          </cell>
        </row>
        <row r="75">
          <cell r="V75">
            <v>31</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85">
          <cell r="E85">
            <v>8</v>
          </cell>
        </row>
        <row r="87">
          <cell r="B87" t="str">
            <v>　職員人件費　年▲8百万円。水質検査業務等については、統合以前より共同調達を実施。簡易水道の建設事業については、統合前に整備終了。</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五城目町</v>
      </c>
      <c r="D11" s="8"/>
      <c r="E11" s="8"/>
      <c r="F11" s="8"/>
      <c r="G11" s="8"/>
      <c r="H11" s="8"/>
      <c r="I11" s="8"/>
      <c r="J11" s="8"/>
      <c r="K11" s="8"/>
      <c r="L11" s="8"/>
      <c r="M11" s="8"/>
      <c r="N11" s="8"/>
      <c r="O11" s="8"/>
      <c r="P11" s="8"/>
      <c r="Q11" s="8"/>
      <c r="R11" s="8"/>
      <c r="S11" s="8"/>
      <c r="T11" s="8"/>
      <c r="U11" s="22" t="str">
        <f>IF(COUNTIF([1]回答表!F18,"*")&gt;0,[1]回答表!F18,"")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v>
      </c>
      <c r="S24" s="80"/>
      <c r="T24" s="80"/>
      <c r="U24" s="80"/>
      <c r="V24" s="80"/>
      <c r="W24" s="80"/>
      <c r="X24" s="81"/>
      <c r="Y24" s="79" t="str">
        <f>IF([1]回答表!R52="●","●","")</f>
        <v/>
      </c>
      <c r="Z24" s="80"/>
      <c r="AA24" s="80"/>
      <c r="AB24" s="80"/>
      <c r="AC24" s="80"/>
      <c r="AD24" s="80"/>
      <c r="AE24" s="81"/>
      <c r="AF24" s="79" t="str">
        <f>IF([1]回答表!R53="●","●","")</f>
        <v>●</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v>
      </c>
      <c r="O198" s="131"/>
      <c r="P198" s="131"/>
      <c r="Q198" s="132"/>
      <c r="R198" s="119"/>
      <c r="S198" s="119"/>
      <c r="T198" s="119"/>
      <c r="U198" s="133" t="str">
        <f>IF([1]回答表!F18="下水道事業",IF([1]回答表!AD51="●",[1]回答表!B354,""),"")</f>
        <v>　秋田県の流域下水道を中心に汚泥集約化、農業集落排水の接続等のハード面について、県と市町村で生活排水処理の協働に取り組んできた。今後の職員数減少及び施設老朽化、人口減少等の課題を踏まえて、持続可能な生活排水処理事業を目指すため、ソフト面での取り組みを検討。</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市町村協働と官民連携を組み合わせた広域補完組織の設立を検討。組織に係る出資金及び職員の派遣等。</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秋田県と流域下水道臨海処理区構成市町村での維持管理業務の共同発注を検討。MP保守業務を主体とした管路包括的民間委託。</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令和</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IF([1]回答表!X53="●",[1]回答表!E446,IF([1]回答表!AA53="●",[1]回答表!E471,""))</f>
        <v>4</v>
      </c>
      <c r="BG275" s="151"/>
      <c r="BH275" s="151"/>
      <c r="BI275" s="151"/>
      <c r="BJ275" s="150">
        <f>IF([1]回答表!X53="●",[1]回答表!E447,IF([1]回答表!AA53="●",[1]回答表!E472,""))</f>
        <v>4</v>
      </c>
      <c r="BK275" s="151"/>
      <c r="BL275" s="151"/>
      <c r="BM275" s="152"/>
      <c r="BN275" s="150">
        <f>IF([1]回答表!X53="●",[1]回答表!E448,IF([1]回答表!AA53="●",[1]回答表!E473,""))</f>
        <v>1</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IF([1]回答表!X53="●",[1]回答表!E455,IF([1]回答表!AA53="●",[1]回答表!E476,""))</f>
        <v>0</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構成市町村の管路情報の一元化により、将来的な改築修繕等に係る計画及び実施費用の縮減が見込まれる。</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F1638-5B9A-40A3-87CC-CCC60BF430C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五城目町</v>
      </c>
      <c r="D11" s="8"/>
      <c r="E11" s="8"/>
      <c r="F11" s="8"/>
      <c r="G11" s="8"/>
      <c r="H11" s="8"/>
      <c r="I11" s="8"/>
      <c r="J11" s="8"/>
      <c r="K11" s="8"/>
      <c r="L11" s="8"/>
      <c r="M11" s="8"/>
      <c r="N11" s="8"/>
      <c r="O11" s="8"/>
      <c r="P11" s="8"/>
      <c r="Q11" s="8"/>
      <c r="R11" s="8"/>
      <c r="S11" s="8"/>
      <c r="T11" s="8"/>
      <c r="U11" s="22" t="str">
        <f>IF(COUNTIF([2]回答表!F18,"*")&gt;0,[2]回答表!F18,"")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v>
      </c>
      <c r="S24" s="80"/>
      <c r="T24" s="80"/>
      <c r="U24" s="80"/>
      <c r="V24" s="80"/>
      <c r="W24" s="80"/>
      <c r="X24" s="81"/>
      <c r="Y24" s="79" t="str">
        <f>IF([2]回答表!R52="●","●","")</f>
        <v/>
      </c>
      <c r="Z24" s="80"/>
      <c r="AA24" s="80"/>
      <c r="AB24" s="80"/>
      <c r="AC24" s="80"/>
      <c r="AD24" s="80"/>
      <c r="AE24" s="81"/>
      <c r="AF24" s="79" t="str">
        <f>IF([2]回答表!R53="●","●","")</f>
        <v>●</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v>
      </c>
      <c r="O118" s="131"/>
      <c r="P118" s="131"/>
      <c r="Q118" s="132"/>
      <c r="R118" s="119"/>
      <c r="S118" s="119"/>
      <c r="T118" s="119"/>
      <c r="U118" s="133" t="str">
        <f>IF([2]回答表!F18="水道事業",IF([2]回答表!AD51="●",[2]回答表!B354,""),"")</f>
        <v>　秋田県が水道事業の広域連携の計画策定に着手したことにより県及び近隣市町村との協議を実施。</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ハード面における統合、業務の共同委託及び物品等の共同調達等のソフト面における連携。</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v>
      </c>
      <c r="O291" s="131"/>
      <c r="P291" s="131"/>
      <c r="Q291" s="132"/>
      <c r="R291" s="119"/>
      <c r="S291" s="119"/>
      <c r="T291" s="119"/>
      <c r="U291" s="133" t="str">
        <f>IF([2]回答表!AD53="●",[2]回答表!B486,"")</f>
        <v>　浄水施設の運転業務。</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業務の委託範囲及び費用。</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77541-3774-479B-A420-64CB0BD8F3D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五城目町</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公共下水道</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v>
      </c>
      <c r="S24" s="80"/>
      <c r="T24" s="80"/>
      <c r="U24" s="80"/>
      <c r="V24" s="80"/>
      <c r="W24" s="80"/>
      <c r="X24" s="81"/>
      <c r="Y24" s="79" t="str">
        <f>IF([3]回答表!R52="●","●","")</f>
        <v/>
      </c>
      <c r="Z24" s="80"/>
      <c r="AA24" s="80"/>
      <c r="AB24" s="80"/>
      <c r="AC24" s="80"/>
      <c r="AD24" s="80"/>
      <c r="AE24" s="81"/>
      <c r="AF24" s="79" t="str">
        <f>IF([3]回答表!R53="●","●","")</f>
        <v>●</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v>
      </c>
      <c r="O198" s="131"/>
      <c r="P198" s="131"/>
      <c r="Q198" s="132"/>
      <c r="R198" s="119"/>
      <c r="S198" s="119"/>
      <c r="T198" s="119"/>
      <c r="U198" s="133" t="str">
        <f>IF([3]回答表!F18="下水道事業",IF([3]回答表!AD51="●",[3]回答表!B354,""),"")</f>
        <v>　秋田県の流域下水道を中心に汚泥集約化、農業集落排水の接続等のハード面について、県と市町村で生活排水処理の協働に取り組んできた。今後の職員数減少及び施設老朽化、人口減少等の課題を踏まえて、持続可能な生活排水処理事業を目指すため、ソフト面での取り組みを検討。</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市町村協働と官民連携を組み合わせた広域補完組織の設立を検討。組織に係る出資金及び職員の派遣等。</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秋田県と流域下水道臨海処理区構成市町村での維持管理業務の共同発注を検討。MP保守業務を主体とした管路包括的民間委託。</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令和</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IF([3]回答表!X53="●",[3]回答表!E446,IF([3]回答表!AA53="●",[3]回答表!E471,""))</f>
        <v>4</v>
      </c>
      <c r="BG275" s="151"/>
      <c r="BH275" s="151"/>
      <c r="BI275" s="151"/>
      <c r="BJ275" s="150">
        <f>IF([3]回答表!X53="●",[3]回答表!E447,IF([3]回答表!AA53="●",[3]回答表!E472,""))</f>
        <v>4</v>
      </c>
      <c r="BK275" s="151"/>
      <c r="BL275" s="151"/>
      <c r="BM275" s="152"/>
      <c r="BN275" s="150">
        <f>IF([3]回答表!X53="●",[3]回答表!E448,IF([3]回答表!AA53="●",[3]回答表!E473,""))</f>
        <v>1</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IF([3]回答表!X53="●",[3]回答表!E455,IF([3]回答表!AA53="●",[3]回答表!E476,""))</f>
        <v>0</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構成市町村の管路情報の一元化により、将来的な改築修繕等に係る計画及び実施費用の縮減が見込まれる。</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C28D-0C3C-4E77-AA66-BE471584026D}">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五城目町</v>
      </c>
      <c r="D11" s="8"/>
      <c r="E11" s="8"/>
      <c r="F11" s="8"/>
      <c r="G11" s="8"/>
      <c r="H11" s="8"/>
      <c r="I11" s="8"/>
      <c r="J11" s="8"/>
      <c r="K11" s="8"/>
      <c r="L11" s="8"/>
      <c r="M11" s="8"/>
      <c r="N11" s="8"/>
      <c r="O11" s="8"/>
      <c r="P11" s="8"/>
      <c r="Q11" s="8"/>
      <c r="R11" s="8"/>
      <c r="S11" s="8"/>
      <c r="T11" s="8"/>
      <c r="U11" s="22" t="str">
        <f>IF(COUNTIF([4]回答表!F18,"*")&gt;0,[4]回答表!F18,"")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v>
      </c>
      <c r="O36" s="131"/>
      <c r="P36" s="131"/>
      <c r="Q36" s="132"/>
      <c r="R36" s="119"/>
      <c r="S36" s="119"/>
      <c r="T36" s="119"/>
      <c r="U36" s="133" t="str">
        <f>IF([4]回答表!X49="●",[4]回答表!B67,IF([4]回答表!AA49="●",[4]回答表!B95,""))</f>
        <v>　地方公営企業法の適用推進の要請により、法適用を検討した結果、既存水道事業と事業統合することとした。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v>
      </c>
      <c r="AN38" s="83"/>
      <c r="AO38" s="83"/>
      <c r="AP38" s="83"/>
      <c r="AQ38" s="83"/>
      <c r="AR38" s="83"/>
      <c r="AS38" s="83"/>
      <c r="AT38" s="153"/>
      <c r="AU38" s="82" t="str">
        <f>IF([4]回答表!X49="●",[4]回答表!G74,IF([4]回答表!AA49="●",[4]回答表!G102,""))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IF([4]回答表!X49="●",[4]回答表!V73,IF([4]回答表!AA49="●",[4]回答表!V101,""))</f>
        <v>29</v>
      </c>
      <c r="BG39" s="16"/>
      <c r="BH39" s="16"/>
      <c r="BI39" s="17"/>
      <c r="BJ39" s="150">
        <f>IF([4]回答表!X49="●",[4]回答表!V74,IF([4]回答表!AA49="●",[4]回答表!V102,""))</f>
        <v>3</v>
      </c>
      <c r="BK39" s="16"/>
      <c r="BL39" s="16"/>
      <c r="BM39" s="17"/>
      <c r="BN39" s="150">
        <f>IF([4]回答表!X49="●",[4]回答表!V75,IF([4]回答表!AA49="●",[4]回答表!V103,""))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IF([4]回答表!X49="●",[4]回答表!E85,IF([4]回答表!AA49="●",[4]回答表!E113,""))</f>
        <v>8</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職員人件費　年▲8百万円。水質検査業務等については、統合以前より共同調達を実施。簡易水道の建設事業については、統合前に整備終了。</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gesui_tokkan</vt:lpstr>
      <vt:lpstr>suido</vt:lpstr>
      <vt:lpstr>gesui_koukyo</vt:lpstr>
      <vt:lpstr>kansui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2022-10-13T02:07:30Z</dcterms:modified>
</cp:coreProperties>
</file>