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726DE483-CA80-41F0-BDB9-CD185EFEBEDF}" xr6:coauthVersionLast="47" xr6:coauthVersionMax="47" xr10:uidLastSave="{00000000-0000-0000-0000-000000000000}"/>
  <bookViews>
    <workbookView xWindow="135" yWindow="600" windowWidth="28665" windowHeight="15600" firstSheet="2" activeTab="4" xr2:uid="{BC254DD8-AB24-4553-B0E1-D4723D9F9C95}"/>
  </bookViews>
  <sheets>
    <sheet name="suido" sheetId="1" r:id="rId1"/>
    <sheet name="gesui_nousyu" sheetId="2" r:id="rId2"/>
    <sheet name="gesui_tokuhai" sheetId="3" r:id="rId3"/>
    <sheet name="gesui_tokan" sheetId="4" r:id="rId4"/>
    <sheet name="gesui_koukyo" sheetId="5"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<sst xmlns="http://schemas.openxmlformats.org/spreadsheetml/2006/main" count="1085" uniqueCount="86">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</sst>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6BFA51-554D-4E28-BD48-737FC2142EB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7813D5-4210-4567-9655-ABD42278E9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56398FA-6FE8-4F83-8F52-8EB43023A5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21F7E0-8C7E-477F-B619-D74608328F9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13992B3-F63D-4B10-95A5-6A4F0A8C477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0F6D120-F63F-4D1B-92A1-07D12A8E2DF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288A659-3E37-4DDF-9584-0D379ADD167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AFCF11F9-86CA-407C-A896-7624956EC00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DCE9409A-1A1B-4C16-A775-99FF3BE5552C}"/>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1EB9C85-276D-4925-9341-3F2EC5D5BE8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BD4651B1-B5FB-4017-899D-EA295A5B1BB6}"/>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4F12BE2-7F4F-4556-850A-C9EFC7B35CF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600F0F0-5F47-4FA5-A4E2-95C6E28E758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F20077DF-B1C3-4AB2-96F0-11D66AA2A623}"/>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4D2DD55-8365-4934-BBAB-293E58534B8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11CB9E93-C83B-47F8-913F-83DEC4666C8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BDE77600-4D32-459B-84FE-4BB736DCA617}"/>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A324F05E-AA9E-4620-831C-2BB13A864D43}"/>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402D13A3-0991-4F65-BBEF-0F8C9B843EE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46DCF8F-61A3-41D4-8D56-AAE1DB6E867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AC0D21C1-7ABD-4704-9F56-AF254704EE4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D11DB61-87F5-4A13-81C1-FF431CFF600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7191065E-32D4-4A02-908F-64B6778DF21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D7621038-E160-4B7F-A11B-28BD7076E58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4281E915-6188-43F4-8B67-BB297049AED4}"/>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5CFB42BA-3563-4842-B901-52F232B29BC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2362D1-3F33-46E4-BF66-CB93EDAA737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E5A813-13DD-4D93-8A34-E8DE2928EC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EE35F9-7D60-475F-A07C-97322FBE2E4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E6B42A5-B8C5-4D09-9792-602E9C27CEC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6367646-032C-49C5-A5BE-F232D48F26E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C7771F0-873E-4D7B-AFB5-E28CD2EA07A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2B84DBA-EF7C-43B6-8A95-0F2ADECBD51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456DF0C-50E1-455A-9DE5-9CE23C7BAFA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792CA41D-B547-4A37-ACF7-6DF2D321937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8B494619-CF33-487A-A9FC-3A2EEA11205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B00A951F-91FF-437E-9220-21A22EF4F5A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01FC12F-6DB8-4A80-A90A-2FFE8266930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FFCF10BE-52BD-4E53-8B94-AA32A21C7A74}"/>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7B2D9319-9D33-4410-B83B-C2EB54C979FB}"/>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E15E42F5-B7B7-49A7-8E1E-94EC5AA08114}"/>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7D2C8BBD-42CD-4EC8-A091-E1FBF046365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C686C5E-842C-489C-AD4F-7DAC79DC61C8}"/>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C3464E3-750B-443A-A329-00BAFC69761F}"/>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5228691B-4B8A-43D3-ADEF-1046896CF7B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2DB41006-1198-4D13-ACF8-6F99ED81C11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4AA723DF-DC3A-4BA5-9BCA-09B34A5E2324}"/>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32876DEE-16BC-444D-AADE-8822C7C1226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CCEBAD5E-C2B2-4CDC-8618-BA4A764107C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F850DB93-E461-4A5B-81DC-CDA4C986D077}"/>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6AF6F67B-EA62-4653-BA7E-BCE2EE23ABD8}"/>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049E963-1B60-4465-ADB4-38DBBD32F59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F36197-D725-4CCA-A598-BBC8533358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AF788E-EE68-46D2-BC95-49012D2D2F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FC25B9-5D94-4E5C-BA3C-11422D0C68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C25D18F-5998-47FE-8BD1-C5EA2EE5265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21593E1-B028-4BE1-BA96-E9274D4B44D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D48CEC4-BB21-4F22-AE02-73B6340D8FA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69C5D3C-526D-406D-A130-54EB940C304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8D94473-B4FB-4034-B911-F6814676A14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A32B634D-27B3-4CF8-A9E2-579B9939B9C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E6A66488-A560-4A75-B0F6-FBF7FED50D3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237B352-C7EF-428B-B053-9D1283225D2B}"/>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9B52BDE-01DE-405B-9844-6E7169E7D64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501AC4AC-689E-4C52-93CE-5CADE6C4C8B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B981E5D1-4B6C-4D86-8F2F-74FE6E58512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F7596F7D-A07B-43A3-8FFA-0B5E667B8E4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8669AA70-8FEA-4B3E-BA96-5AB7015744AE}"/>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3B42FA3-681C-42C0-B1D9-427D85B874FF}"/>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E7C7F58C-C265-4E24-AD8B-96189221AB4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00AD5181-A545-471B-9A04-92AC6FED0834}"/>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9088909A-88AD-4166-8301-929D4914CCE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C487708-91F5-4AB0-8443-5CF98F4F87C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3CF64BA9-1BA7-448F-BCBD-4577FB9997A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788D102-BA1F-4CEF-B864-F163D92A830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F5FB1994-DABE-49A5-A979-5B2518C76F86}"/>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0D91348-AA5D-4F7A-B1FF-8E2ED18EDF3F}"/>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AD6ED132-2354-4CD0-B623-16F24C489394}"/>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B807A2E-57DE-4EEE-975F-A692124A8F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3CE2C3-2393-40C2-AF5B-872311507E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E827EDF-4481-4E74-8C1E-BBEB3E90DE4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F06C99D-D0E7-4B1C-B363-80597F7656F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C271C57-904E-485C-8BA6-C18D60E9E83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750146C-DDBB-4B44-A4F7-93BF7A40A19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44CFC9B-3197-432C-8CD7-064D1F851F3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CF261648-DE0B-4F32-9E38-1B35A1A6AA7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3CB09F1-6EA2-4040-8BF0-5304B4421A3B}"/>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80E37CBC-E059-4147-9F84-0548F2D9656F}"/>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CA4DD511-750A-4C2F-8DC7-E6D2FD3099F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F938495-EA7E-4D60-A4EC-9059B1195AC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9AEF875-10C1-498C-B8CC-E18F3338B58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B70B7C2B-F74A-4286-A128-91648072377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D2DF3125-2FA9-40A7-8BCF-BBBF87E8902D}"/>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16CFD990-8AD1-46AD-9B9E-3A62E91DCE16}"/>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69313E48-4D50-49C2-9EAB-2F21AD15D59E}"/>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0CC16BD5-F4EF-4CF7-B90D-0ABBED8EAFE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79450CF-C68D-4F83-8412-CEE2355DC40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35EB67D2-C205-4D60-97B2-18EEABBB80E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95D1BB6-2B54-447D-BA36-0ED1246184F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FCF8891C-1F24-43A2-B371-CD4FA6C1704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9D4D35F2-CE27-4F33-8777-02CEC696DBAE}"/>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07699CC-64A1-491A-9476-0BF6971B7773}"/>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76031F39-DF94-47E2-B3E0-623D46FB3427}"/>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191FF93-2DF6-4C3D-8A7B-FD095DE4D40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16A372-556E-4838-9304-A05C8C01E2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CAD394-E678-49D1-BE22-32485556C7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B5A43AE-EBE7-441D-96D2-C119B2EA52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2F05A20-EC51-4F59-8DEA-EFA966604C9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542E444-D111-42FC-B30D-0C8C6187ABE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FDC8CAD-021F-410F-ABAA-1C7FC27A80D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27D367A-884C-40A5-ADED-8E9E53E0BF1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DA008BBA-5F0E-4B22-8962-9BC38DC225D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9E0F6AC-FB39-41C3-BFAD-541E2EADA747}"/>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D81355D5-A039-4B89-8110-472AC3BF89D2}"/>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6A623248-6071-467F-8B39-E7F04404943A}"/>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F935A44-D955-42C2-BF88-3321CF6EF12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EBD3E52F-EE5F-4484-B33E-E2C3D626990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C3CA4135-4DBC-43AA-AF40-3C38A923D28F}"/>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BFC15378-C4C2-4546-9FF4-0E4CD7C0407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975EBCB3-88DA-4302-8CAF-6F0BF34B383F}"/>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F9197E72-849D-4EC0-B503-CDC003DA6D61}"/>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AD88B5FF-EB05-4540-8CC5-D0DAF21677A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CDC7580-2DE7-4EA8-938C-922C5382999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5F921AF7-8545-430B-AF11-60FF9A46391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F297A23-9341-4D01-A930-7ABBD3DE1D27}"/>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AA9FF7C1-5236-4998-BBAA-FF9690153FF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3ACB04C8-DB76-4869-91C7-2F06D140005D}"/>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E4B1D42F-FC1E-4DF8-8F74-7AE8764BC401}"/>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99311AF-E352-4FC9-8B50-646692A7EE41}"/>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F35C685F-AA25-475F-BF37-BA8E65BD43F7}"/>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35519;&#26619;&#31080;&#65288;&#28511;&#19978;&#24066;&#65289;\&#35519;&#26619;&#31080;&#65288;&#28511;&#19978;&#24066;&#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35519;&#26619;&#31080;&#65288;&#28511;&#19978;&#24066;&#65289;\&#35519;&#26619;&#31080;&#65288;&#28511;&#19978;&#24066;&#12539;&#19979;&#27700;&#36947;&#20107;&#26989;&#12539;&#36786;&#385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35519;&#26619;&#31080;&#65288;&#28511;&#19978;&#24066;&#65289;\&#35519;&#26619;&#31080;&#65288;&#28511;&#19978;&#24066;&#12539;&#19979;&#27700;&#36947;&#20107;&#26989;&#12539;&#29305;&#254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35519;&#26619;&#31080;&#65288;&#28511;&#19978;&#24066;&#65289;\&#35519;&#26619;&#31080;&#65288;&#28511;&#19978;&#24066;&#12539;&#19979;&#27700;&#36947;&#20107;&#26989;&#12539;&#29305;&#29872;&#19979;&#2770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35519;&#26619;&#31080;&#65288;&#28511;&#19978;&#24066;&#65289;\&#35519;&#26619;&#31080;&#65288;&#28511;&#19978;&#24066;&#12539;&#19979;&#27700;&#36947;&#20107;&#26989;&#12539;&#20844;&#20849;&#19979;&#277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潟上市</v>
          </cell>
        </row>
        <row r="18">
          <cell r="F18" t="str">
            <v>水道事業</v>
          </cell>
          <cell r="W18" t="str">
            <v>―</v>
          </cell>
          <cell r="BD18" t="str">
            <v>×</v>
          </cell>
        </row>
        <row r="20">
          <cell r="F20" t="str">
            <v>ー</v>
          </cell>
        </row>
        <row r="49">
          <cell r="R49" t="str">
            <v xml:space="preserve"> </v>
          </cell>
          <cell r="AA49" t="str">
            <v xml:space="preserve"> </v>
          </cell>
          <cell r="AD49" t="str">
            <v xml:space="preserve"> </v>
          </cell>
        </row>
        <row r="50">
          <cell r="X50" t="str">
            <v xml:space="preserve"> </v>
          </cell>
        </row>
        <row r="51">
          <cell r="AA51" t="str">
            <v xml:space="preserve"> </v>
          </cell>
        </row>
        <row r="52">
          <cell r="AA52" t="str">
            <v xml:space="preserve"> </v>
          </cell>
        </row>
        <row r="53">
          <cell r="X53" t="str">
            <v xml:space="preserve"> </v>
          </cell>
          <cell r="AA53" t="str">
            <v xml:space="preserve"> </v>
          </cell>
        </row>
        <row r="54">
          <cell r="X54" t="str">
            <v xml:space="preserve"> </v>
          </cell>
          <cell r="AA54" t="str">
            <v xml:space="preserve"> </v>
          </cell>
        </row>
        <row r="55">
          <cell r="X55" t="str">
            <v xml:space="preserve"> </v>
          </cell>
          <cell r="AA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現行の経営体制・手法で健全な事業運営が実施できている。近年管路の更新については、今年度着手予定である浄水場の統合整備事業を終えた後、計画的に更新をする予定。
　広域化については、多数の団体で構成されなければ、広域化または個別業務の共同委託、共同発注のメリットがないため、検討が難しい。
　民間活用については、受託水道業務技術管理者の資格を持った会社や、業務を包括的に実施できる組織が近隣に無いため難しい。また、委託に要する経費等を調査しながら委託の適否を判断することとなるが、職員の知見やノウハウ不足により抜本的な改革の検討に至らない。</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潟上市</v>
          </cell>
        </row>
        <row r="18">
          <cell r="F18" t="str">
            <v>下水道事業</v>
          </cell>
          <cell r="W18" t="str">
            <v>農業集落排水施設</v>
          </cell>
          <cell r="BD18" t="str">
            <v>×</v>
          </cell>
        </row>
        <row r="20">
          <cell r="F20" t="str">
            <v>ー</v>
          </cell>
        </row>
        <row r="49">
          <cell r="R49" t="str">
            <v>●</v>
          </cell>
          <cell r="AA49" t="str">
            <v>●</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95">
          <cell r="B95" t="str">
            <v>豊川地区農業集落排水施設は、供用開始後１８年経過しており電気機械設備の更新が必要となるほか、計画人口１，５３０人に対し接続人口が６７４人に留まり、単独施設としての維持管理が困難になってきている。そのため農業集落排水施設を廃止し、公共下水道に切り替えることにより、処理場の維持管理費年間約３００万円の削減が見込まれる。</v>
          </cell>
        </row>
        <row r="101">
          <cell r="G101" t="str">
            <v>●</v>
          </cell>
          <cell r="S101" t="str">
            <v>令和</v>
          </cell>
          <cell r="V101">
            <v>5</v>
          </cell>
        </row>
        <row r="102">
          <cell r="G102" t="str">
            <v xml:space="preserve"> </v>
          </cell>
          <cell r="V102">
            <v>3</v>
          </cell>
        </row>
        <row r="103">
          <cell r="V103">
            <v>31</v>
          </cell>
        </row>
        <row r="107">
          <cell r="O107" t="str">
            <v xml:space="preserve"> </v>
          </cell>
          <cell r="AG107" t="str">
            <v>●</v>
          </cell>
        </row>
        <row r="108">
          <cell r="O108" t="str">
            <v xml:space="preserve"> </v>
          </cell>
          <cell r="AG108" t="str">
            <v xml:space="preserve"> </v>
          </cell>
        </row>
        <row r="109">
          <cell r="O109" t="str">
            <v xml:space="preserve"> </v>
          </cell>
        </row>
        <row r="110">
          <cell r="O110" t="str">
            <v xml:space="preserve"> </v>
          </cell>
        </row>
        <row r="113">
          <cell r="E113">
            <v>3</v>
          </cell>
        </row>
        <row r="115">
          <cell r="B115" t="str">
            <v>維持管理費</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50">
          <cell r="N250" t="str">
            <v xml:space="preserve"> </v>
          </cell>
        </row>
        <row r="275">
          <cell r="B275" t="str">
            <v>農業集落排水施設については、平成１９年に八郎湖が指定湖沼となったため、平成２２年度に大崎地区、平成２４年度に湖岸・羽立地区の計３地区の施設が広域化等（公共下水道へ接続替え）を実施している。また、秋田県の主導により秋田湾雄物川流域下水道臨海処理区に属する７市町村と秋田県が共同で下水道管路施設の包括的管理を令和４年４月に実施する予定であり、効果としては共同発注による維持管理費の削減が見込まれ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7">
          <cell r="Y317" t="str">
            <v xml:space="preserve"> </v>
          </cell>
        </row>
        <row r="319">
          <cell r="Y319" t="str">
            <v xml:space="preserve"> </v>
          </cell>
        </row>
        <row r="320">
          <cell r="Y320" t="str">
            <v xml:space="preserve"> </v>
          </cell>
        </row>
        <row r="322">
          <cell r="Y322" t="str">
            <v xml:space="preserve"> </v>
          </cell>
        </row>
        <row r="323">
          <cell r="Y323" t="str">
            <v xml:space="preserve"> </v>
          </cell>
        </row>
        <row r="328">
          <cell r="N328" t="str">
            <v xml:space="preserve"> </v>
          </cell>
        </row>
        <row r="329">
          <cell r="N329" t="str">
            <v>●</v>
          </cell>
        </row>
        <row r="330">
          <cell r="N330" t="str">
            <v xml:space="preserve"> </v>
          </cell>
        </row>
        <row r="335">
          <cell r="B335" t="str">
            <v>令和</v>
          </cell>
          <cell r="E335">
            <v>4</v>
          </cell>
        </row>
        <row r="336">
          <cell r="E336">
            <v>4</v>
          </cell>
        </row>
        <row r="337">
          <cell r="E337">
            <v>1</v>
          </cell>
        </row>
        <row r="344">
          <cell r="E344">
            <v>1</v>
          </cell>
        </row>
        <row r="346">
          <cell r="B346" t="str">
            <v>維持管理費</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xml:space="preserve"> 特定地域生活排水処理事業については、下水道整備が困難である箇所を地域住民の理解を得たうえで整備していることから、廃止や個人設置への切り替えが難しく、現行の体制を継続していくしかないのが現状である。しかし、将来的に事業を継続していくためには、広域的な取り組み等を模索していく必要がある。</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潟上市</v>
          </cell>
        </row>
        <row r="18">
          <cell r="F18" t="str">
            <v>下水道事業</v>
          </cell>
          <cell r="W18" t="str">
            <v>特定地域排水処理施設</v>
          </cell>
          <cell r="BD18" t="str">
            <v>×</v>
          </cell>
        </row>
        <row r="20">
          <cell r="F20" t="str">
            <v>ー</v>
          </cell>
        </row>
        <row r="49">
          <cell r="AA49" t="str">
            <v xml:space="preserve"> </v>
          </cell>
        </row>
        <row r="50">
          <cell r="X50" t="str">
            <v xml:space="preserve"> </v>
          </cell>
          <cell r="AD50" t="str">
            <v xml:space="preserve"> </v>
          </cell>
        </row>
        <row r="51">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50">
          <cell r="N250"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30">
          <cell r="N330"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xml:space="preserve"> 特定地域生活排水処理事業については、下水道整備が困難である箇所を地域住民の理解を得たうえで整備していることから、廃止や個人設置への切り替えが難しく、現行の体制を継続していくしかないのが現状である。しかし、将来的に事業を継続していくためには、広域的な取り組み等を模索していく必要がある。</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潟上市</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50">
          <cell r="N250" t="str">
            <v xml:space="preserve"> </v>
          </cell>
        </row>
        <row r="275">
          <cell r="B275" t="str">
            <v>平成１９年に八郎湖が指定湖沼となったため、平成２２年度に大崎地区、平成２４年度に湖岸・羽立地区の計３地区の農業集落排水施設を公共下水道へ切り替えている。豊川地区についても令和５年４月に公共下水道に切り替えを予定しており、その後農業集落排水施設は事業廃止となる予定。また、秋田県の主導により秋田湾雄物川流域下水道臨海処理区に属する７市町村と秋田県が共同で下水道管路施設の包括的管理を令和４年４月に実施する予定であり、効果としては共同発注による維持管理費の削減が見込まれ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v>
          </cell>
        </row>
        <row r="316">
          <cell r="Y316" t="str">
            <v>●</v>
          </cell>
        </row>
        <row r="317">
          <cell r="Y317" t="str">
            <v xml:space="preserve"> </v>
          </cell>
        </row>
        <row r="319">
          <cell r="Y319" t="str">
            <v xml:space="preserve"> </v>
          </cell>
        </row>
        <row r="320">
          <cell r="Y320" t="str">
            <v xml:space="preserve"> </v>
          </cell>
        </row>
        <row r="321">
          <cell r="Y321" t="str">
            <v>●</v>
          </cell>
        </row>
        <row r="322">
          <cell r="Y322" t="str">
            <v xml:space="preserve"> </v>
          </cell>
        </row>
        <row r="323">
          <cell r="Y323" t="str">
            <v xml:space="preserve"> </v>
          </cell>
        </row>
        <row r="328">
          <cell r="N328" t="str">
            <v xml:space="preserve"> </v>
          </cell>
        </row>
        <row r="329">
          <cell r="N329" t="str">
            <v>●</v>
          </cell>
        </row>
        <row r="330">
          <cell r="N330" t="str">
            <v xml:space="preserve"> </v>
          </cell>
        </row>
        <row r="335">
          <cell r="B335" t="str">
            <v>令和</v>
          </cell>
          <cell r="E335">
            <v>4</v>
          </cell>
        </row>
        <row r="336">
          <cell r="E336">
            <v>4</v>
          </cell>
        </row>
        <row r="337">
          <cell r="E337">
            <v>1</v>
          </cell>
        </row>
        <row r="344">
          <cell r="E344">
            <v>4</v>
          </cell>
        </row>
        <row r="346">
          <cell r="B346" t="str">
            <v>維持管理費（流域下水道包括的管理）　年▲1
維持管理費（公共下水道への接続替え）　年▲3</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潟上市</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50">
          <cell r="N250" t="str">
            <v xml:space="preserve"> </v>
          </cell>
        </row>
        <row r="275">
          <cell r="B275" t="str">
            <v>秋田県の主導により秋田湾雄物川流域下水道臨海処理区に属する７市町村と秋田県が共同で下水道管路施設の包括的管理を実施する予定であり、効果としては共同発注による維持管理費の削減が見込まれる。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v>
          </cell>
        </row>
        <row r="330">
          <cell r="N330" t="str">
            <v xml:space="preserve"> </v>
          </cell>
        </row>
        <row r="335">
          <cell r="B335" t="str">
            <v>令和</v>
          </cell>
          <cell r="E335">
            <v>4</v>
          </cell>
        </row>
        <row r="336">
          <cell r="E336">
            <v>4</v>
          </cell>
        </row>
        <row r="337">
          <cell r="E337">
            <v>1</v>
          </cell>
        </row>
        <row r="344">
          <cell r="E344">
            <v>2</v>
          </cell>
        </row>
        <row r="346">
          <cell r="B346" t="str">
            <v>維持管理費</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潟上市</v>
      </c>
      <c r="D11" s="8"/>
      <c r="E11" s="8"/>
      <c r="F11" s="8"/>
      <c r="G11" s="8"/>
      <c r="H11" s="8"/>
      <c r="I11" s="8"/>
      <c r="J11" s="8"/>
      <c r="K11" s="8"/>
      <c r="L11" s="8"/>
      <c r="M11" s="8"/>
      <c r="N11" s="8"/>
      <c r="O11" s="8"/>
      <c r="P11" s="8"/>
      <c r="Q11" s="8"/>
      <c r="R11" s="8"/>
      <c r="S11" s="8"/>
      <c r="T11" s="8"/>
      <c r="U11" s="22" t="str">
        <f>IF(COUNTIF([1]回答表!F18,"*")&gt;0,[1]回答表!F18,"")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現行の経営体制・手法で健全な事業運営が実施できている。近年管路の更新については、今年度着手予定である浄水場の統合整備事業を終えた後、計画的に更新をする予定。
　広域化については、多数の団体で構成されなければ、広域化または個別業務の共同委託、共同発注のメリットがないため、検討が難しい。
　民間活用については、受託水道業務技術管理者の資格を持った会社や、業務を包括的に実施できる組織が近隣に無いため難しい。また、委託に要する経費等を調査しながら委託の適否を判断することとなるが、職員の知見やノウハウ不足により抜本的な改革の検討に至らない。</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F2F0-E2E1-42DD-97F3-6CA92727BC8F}">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潟上市</v>
      </c>
      <c r="D11" s="8"/>
      <c r="E11" s="8"/>
      <c r="F11" s="8"/>
      <c r="G11" s="8"/>
      <c r="H11" s="8"/>
      <c r="I11" s="8"/>
      <c r="J11" s="8"/>
      <c r="K11" s="8"/>
      <c r="L11" s="8"/>
      <c r="M11" s="8"/>
      <c r="N11" s="8"/>
      <c r="O11" s="8"/>
      <c r="P11" s="8"/>
      <c r="Q11" s="8"/>
      <c r="R11" s="8"/>
      <c r="S11" s="8"/>
      <c r="T11" s="8"/>
      <c r="U11" s="22" t="str">
        <f>IF(COUNTIF([2]回答表!F18,"*")&gt;0,[2]回答表!F18,"")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農業集落排水施設</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v>
      </c>
      <c r="E24" s="80"/>
      <c r="F24" s="80"/>
      <c r="G24" s="80"/>
      <c r="H24" s="80"/>
      <c r="I24" s="80"/>
      <c r="J24" s="81"/>
      <c r="K24" s="79" t="str">
        <f>IF([2]回答表!R50="●","●","")</f>
        <v/>
      </c>
      <c r="L24" s="80"/>
      <c r="M24" s="80"/>
      <c r="N24" s="80"/>
      <c r="O24" s="80"/>
      <c r="P24" s="80"/>
      <c r="Q24" s="81"/>
      <c r="R24" s="79" t="str">
        <f>IF([2]回答表!R51="●","●","")</f>
        <v>●</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豊川地区農業集落排水施設は、供用開始後１８年経過しており電気機械設備の更新が必要となるほか、計画人口１，５３０人に対し接続人口が６７４人に留まり、単独施設としての維持管理が困難になってきている。そのため農業集落排水施設を廃止し、公共下水道に切り替えることにより、処理場の維持管理費年間約３００万円の削減が見込まれる。</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令和</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v>
      </c>
      <c r="AN38" s="83"/>
      <c r="AO38" s="83"/>
      <c r="AP38" s="83"/>
      <c r="AQ38" s="83"/>
      <c r="AR38" s="83"/>
      <c r="AS38" s="83"/>
      <c r="AT38" s="153"/>
      <c r="AU38" s="82" t="str">
        <f>IF([2]回答表!X49="●",[2]回答表!G74,IF([2]回答表!AA49="●",[2]回答表!G102,""))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IF([2]回答表!X49="●",[2]回答表!V73,IF([2]回答表!AA49="●",[2]回答表!V101,""))</f>
        <v>5</v>
      </c>
      <c r="BG39" s="16"/>
      <c r="BH39" s="16"/>
      <c r="BI39" s="17"/>
      <c r="BJ39" s="150">
        <f>IF([2]回答表!X49="●",[2]回答表!V74,IF([2]回答表!AA49="●",[2]回答表!V102,""))</f>
        <v>3</v>
      </c>
      <c r="BK39" s="16"/>
      <c r="BL39" s="16"/>
      <c r="BM39" s="17"/>
      <c r="BN39" s="150">
        <f>IF([2]回答表!X49="●",[2]回答表!V75,IF([2]回答表!AA49="●",[2]回答表!V103,""))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IF([2]回答表!X49="●",[2]回答表!E85,IF([2]回答表!AA49="●",[2]回答表!E113,""))</f>
        <v>3</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維持管理費</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農業集落排水施設については、平成１９年に八郎湖が指定湖沼となったため、平成２２年度に大崎地区、平成２４年度に湖岸・羽立地区の計３地区の施設が広域化等（公共下水道へ接続替え）を実施している。また、秋田県の主導により秋田湾雄物川流域下水道臨海処理区に属する７市町村と秋田県が共同で下水道管路施設の包括的管理を令和４年４月に実施する予定であり、効果としては共同発注による維持管理費の削減が見込まれ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f>IF([2]回答表!F18="下水道事業",IF([2]回答表!X51="●",[2]回答表!N234,IF([2]回答表!AA51="●",[2]回答表!N314,"")),"")</f>
        <v>0</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IF([2]回答表!F18="下水道事業",IF([2]回答表!X51="●",[2]回答表!E256,IF([2]回答表!AA51="●",[2]回答表!E335,"")),"")</f>
        <v>4</v>
      </c>
      <c r="BG169" s="151"/>
      <c r="BH169" s="151"/>
      <c r="BI169" s="151"/>
      <c r="BJ169" s="150">
        <f>IF([2]回答表!F18="下水道事業",IF([2]回答表!X51="●",[2]回答表!E257,IF([2]回答表!AA51="●",[2]回答表!E336,"")),"")</f>
        <v>4</v>
      </c>
      <c r="BK169" s="151"/>
      <c r="BL169" s="151"/>
      <c r="BM169" s="151"/>
      <c r="BN169" s="150">
        <f>IF([2]回答表!F18="下水道事業",IF([2]回答表!X51="●",[2]回答表!E258,IF([2]回答表!AA51="●",[2]回答表!E337,"")),"")</f>
        <v>1</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f>IF([2]回答表!F18="下水道事業",IF([2]回答表!X51="●",[2]回答表!Y236,IF([2]回答表!AA51="●",[2]回答表!Y316,"")),"")</f>
        <v>0</v>
      </c>
      <c r="V174" s="83"/>
      <c r="W174" s="83"/>
      <c r="X174" s="83"/>
      <c r="Y174" s="83"/>
      <c r="Z174" s="83"/>
      <c r="AA174" s="83"/>
      <c r="AB174" s="153"/>
      <c r="AC174" s="82" t="str">
        <f>IF([2]回答表!F18="下水道事業",IF([2]回答表!X51="●",[2]回答表!Y237,IF([2]回答表!AA51="●",[2]回答表!Y317,"")),"")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xml:space="preserve"> </v>
      </c>
      <c r="V180" s="83"/>
      <c r="W180" s="83"/>
      <c r="X180" s="83"/>
      <c r="Y180" s="83"/>
      <c r="Z180" s="83"/>
      <c r="AA180" s="83"/>
      <c r="AB180" s="153"/>
      <c r="AC180" s="82" t="str">
        <f>IF([2]回答表!F18="下水道事業",IF([2]回答表!X51="●",[2]回答表!Y240,IF([2]回答表!AA51="●",[2]回答表!Y320,"")),"")</f>
        <v xml:space="preserve"> </v>
      </c>
      <c r="AD180" s="83"/>
      <c r="AE180" s="83"/>
      <c r="AF180" s="83"/>
      <c r="AG180" s="83"/>
      <c r="AH180" s="83"/>
      <c r="AI180" s="83"/>
      <c r="AJ180" s="153"/>
      <c r="AK180" s="82">
        <f>IF([2]回答表!F18="下水道事業",IF([2]回答表!X51="●",[2]回答表!Y241,IF([2]回答表!AA51="●",[2]回答表!Y321,"")),"")</f>
        <v>0</v>
      </c>
      <c r="AL180" s="83"/>
      <c r="AM180" s="83"/>
      <c r="AN180" s="83"/>
      <c r="AO180" s="83"/>
      <c r="AP180" s="83"/>
      <c r="AQ180" s="83"/>
      <c r="AR180" s="153"/>
      <c r="AS180" s="82" t="str">
        <f>IF([2]回答表!F18="下水道事業",IF([2]回答表!X51="●",[2]回答表!Y242,IF([2]回答表!AA51="●",[2]回答表!Y322,"")),"")</f>
        <v xml:space="preserve"> </v>
      </c>
      <c r="AT180" s="83"/>
      <c r="AU180" s="83"/>
      <c r="AV180" s="83"/>
      <c r="AW180" s="83"/>
      <c r="AX180" s="83"/>
      <c r="AY180" s="83"/>
      <c r="AZ180" s="153"/>
      <c r="BA180" s="82" t="str">
        <f>IF([2]回答表!F18="下水道事業",IF([2]回答表!X51="●",[2]回答表!Y243,IF([2]回答表!AA51="●",[2]回答表!Y323,"")),"")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xml:space="preserve"> </v>
      </c>
      <c r="V186" s="83"/>
      <c r="W186" s="83"/>
      <c r="X186" s="83"/>
      <c r="Y186" s="83"/>
      <c r="Z186" s="83"/>
      <c r="AA186" s="83"/>
      <c r="AB186" s="153"/>
      <c r="AC186" s="82" t="str">
        <f>IF([2]回答表!F18="下水道事業",IF([2]回答表!X51="●",[2]回答表!N249,IF([2]回答表!AA51="●",[2]回答表!N329,"")),"")</f>
        <v>●</v>
      </c>
      <c r="AD186" s="83"/>
      <c r="AE186" s="83"/>
      <c r="AF186" s="83"/>
      <c r="AG186" s="83"/>
      <c r="AH186" s="83"/>
      <c r="AI186" s="83"/>
      <c r="AJ186" s="153"/>
      <c r="AK186" s="82" t="str">
        <f>IF([2]回答表!F18="下水道事業",IF([2]回答表!X51="●",[2]回答表!N250,IF([2]回答表!AA51="●",[2]回答表!N330,"")),"")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IF([2]回答表!F18="下水道事業",IF([2]回答表!X51="●",[2]回答表!E265,IF([2]回答表!AA51="●",[2]回答表!E344,"")),"")</f>
        <v>1</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維持管理費</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75A9-F9EE-4E7C-AC6E-4F9B9D938F56}">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潟上市</v>
      </c>
      <c r="D11" s="8"/>
      <c r="E11" s="8"/>
      <c r="F11" s="8"/>
      <c r="G11" s="8"/>
      <c r="H11" s="8"/>
      <c r="I11" s="8"/>
      <c r="J11" s="8"/>
      <c r="K11" s="8"/>
      <c r="L11" s="8"/>
      <c r="M11" s="8"/>
      <c r="N11" s="8"/>
      <c r="O11" s="8"/>
      <c r="P11" s="8"/>
      <c r="Q11" s="8"/>
      <c r="R11" s="8"/>
      <c r="S11" s="8"/>
      <c r="T11" s="8"/>
      <c r="U11" s="22" t="str">
        <f>IF(COUNTIF([3]回答表!F18,"*")&gt;0,[3]回答表!F18,"")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特定地域排水処理施設</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xml:space="preserve"> 特定地域生活排水処理事業については、下水道整備が困難である箇所を地域住民の理解を得たうえで整備していることから、廃止や個人設置への切り替えが難しく、現行の体制を継続していくしかないのが現状である。しかし、将来的に事業を継続していくためには、広域的な取り組み等を模索していく必要があ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8F852-E82A-4AC6-8B90-1234FD5982F7}">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潟上市</v>
      </c>
      <c r="D11" s="8"/>
      <c r="E11" s="8"/>
      <c r="F11" s="8"/>
      <c r="G11" s="8"/>
      <c r="H11" s="8"/>
      <c r="I11" s="8"/>
      <c r="J11" s="8"/>
      <c r="K11" s="8"/>
      <c r="L11" s="8"/>
      <c r="M11" s="8"/>
      <c r="N11" s="8"/>
      <c r="O11" s="8"/>
      <c r="P11" s="8"/>
      <c r="Q11" s="8"/>
      <c r="R11" s="8"/>
      <c r="S11" s="8"/>
      <c r="T11" s="8"/>
      <c r="U11" s="22" t="str">
        <f>IF(COUNTIF([4]回答表!F18,"*")&gt;0,[4]回答表!F18,"")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平成１９年に八郎湖が指定湖沼となったため、平成２２年度に大崎地区、平成２４年度に湖岸・羽立地区の計３地区の農業集落排水施設を公共下水道へ切り替えている。豊川地区についても令和５年４月に公共下水道に切り替えを予定しており、その後農業集落排水施設は事業廃止となる予定。また、秋田県の主導により秋田湾雄物川流域下水道臨海処理区に属する７市町村と秋田県が共同で下水道管路施設の包括的管理を令和４年４月に実施する予定であり、効果としては共同発注による維持管理費の削減が見込まれ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IF([4]回答表!F18="下水道事業",IF([4]回答表!X51="●",[4]回答表!E256,IF([4]回答表!AA51="●",[4]回答表!E335,"")),"")</f>
        <v>4</v>
      </c>
      <c r="BG169" s="151"/>
      <c r="BH169" s="151"/>
      <c r="BI169" s="151"/>
      <c r="BJ169" s="150">
        <f>IF([4]回答表!F18="下水道事業",IF([4]回答表!X51="●",[4]回答表!E257,IF([4]回答表!AA51="●",[4]回答表!E336,"")),"")</f>
        <v>4</v>
      </c>
      <c r="BK169" s="151"/>
      <c r="BL169" s="151"/>
      <c r="BM169" s="151"/>
      <c r="BN169" s="150">
        <f>IF([4]回答表!F18="下水道事業",IF([4]回答表!X51="●",[4]回答表!E258,IF([4]回答表!AA51="●",[4]回答表!E337,"")),"")</f>
        <v>1</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v>
      </c>
      <c r="V174" s="83"/>
      <c r="W174" s="83"/>
      <c r="X174" s="83"/>
      <c r="Y174" s="83"/>
      <c r="Z174" s="83"/>
      <c r="AA174" s="83"/>
      <c r="AB174" s="153"/>
      <c r="AC174" s="82" t="str">
        <f>IF([4]回答表!F18="下水道事業",IF([4]回答表!X51="●",[4]回答表!Y237,IF([4]回答表!AA51="●",[4]回答表!Y317,"")),"")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xml:space="preserve"> </v>
      </c>
      <c r="V180" s="83"/>
      <c r="W180" s="83"/>
      <c r="X180" s="83"/>
      <c r="Y180" s="83"/>
      <c r="Z180" s="83"/>
      <c r="AA180" s="83"/>
      <c r="AB180" s="153"/>
      <c r="AC180" s="82" t="str">
        <f>IF([4]回答表!F18="下水道事業",IF([4]回答表!X51="●",[4]回答表!Y240,IF([4]回答表!AA51="●",[4]回答表!Y320,"")),"")</f>
        <v xml:space="preserve"> </v>
      </c>
      <c r="AD180" s="83"/>
      <c r="AE180" s="83"/>
      <c r="AF180" s="83"/>
      <c r="AG180" s="83"/>
      <c r="AH180" s="83"/>
      <c r="AI180" s="83"/>
      <c r="AJ180" s="153"/>
      <c r="AK180" s="82" t="str">
        <f>IF([4]回答表!F18="下水道事業",IF([4]回答表!X51="●",[4]回答表!Y241,IF([4]回答表!AA51="●",[4]回答表!Y321,"")),"")</f>
        <v>●</v>
      </c>
      <c r="AL180" s="83"/>
      <c r="AM180" s="83"/>
      <c r="AN180" s="83"/>
      <c r="AO180" s="83"/>
      <c r="AP180" s="83"/>
      <c r="AQ180" s="83"/>
      <c r="AR180" s="153"/>
      <c r="AS180" s="82" t="str">
        <f>IF([4]回答表!F18="下水道事業",IF([4]回答表!X51="●",[4]回答表!Y242,IF([4]回答表!AA51="●",[4]回答表!Y322,"")),"")</f>
        <v xml:space="preserve"> </v>
      </c>
      <c r="AT180" s="83"/>
      <c r="AU180" s="83"/>
      <c r="AV180" s="83"/>
      <c r="AW180" s="83"/>
      <c r="AX180" s="83"/>
      <c r="AY180" s="83"/>
      <c r="AZ180" s="153"/>
      <c r="BA180" s="82" t="str">
        <f>IF([4]回答表!F18="下水道事業",IF([4]回答表!X51="●",[4]回答表!Y243,IF([4]回答表!AA51="●",[4]回答表!Y323,"")),"")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xml:space="preserve"> </v>
      </c>
      <c r="V186" s="83"/>
      <c r="W186" s="83"/>
      <c r="X186" s="83"/>
      <c r="Y186" s="83"/>
      <c r="Z186" s="83"/>
      <c r="AA186" s="83"/>
      <c r="AB186" s="153"/>
      <c r="AC186" s="82" t="str">
        <f>IF([4]回答表!F18="下水道事業",IF([4]回答表!X51="●",[4]回答表!N249,IF([4]回答表!AA51="●",[4]回答表!N329,"")),"")</f>
        <v>●</v>
      </c>
      <c r="AD186" s="83"/>
      <c r="AE186" s="83"/>
      <c r="AF186" s="83"/>
      <c r="AG186" s="83"/>
      <c r="AH186" s="83"/>
      <c r="AI186" s="83"/>
      <c r="AJ186" s="153"/>
      <c r="AK186" s="82" t="str">
        <f>IF([4]回答表!F18="下水道事業",IF([4]回答表!X51="●",[4]回答表!N250,IF([4]回答表!AA51="●",[4]回答表!N330,"")),"")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IF([4]回答表!F18="下水道事業",IF([4]回答表!X51="●",[4]回答表!E265,IF([4]回答表!AA51="●",[4]回答表!E344,"")),"")</f>
        <v>4</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維持管理費（流域下水道包括的管理）　年▲1
維持管理費（公共下水道への接続替え）　年▲3</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BE4F8-BC6B-45F1-8020-3CCA65A11507}">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潟上市</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公共下水道</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秋田県の主導により秋田湾雄物川流域下水道臨海処理区に属する７市町村と秋田県が共同で下水道管路施設の包括的管理を実施する予定であり、効果としては共同発注による維持管理費の削減が見込まれる。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IF([5]回答表!F18="下水道事業",IF([5]回答表!X51="●",[5]回答表!E256,IF([5]回答表!AA51="●",[5]回答表!E335,"")),"")</f>
        <v>4</v>
      </c>
      <c r="BG169" s="151"/>
      <c r="BH169" s="151"/>
      <c r="BI169" s="151"/>
      <c r="BJ169" s="150">
        <f>IF([5]回答表!F18="下水道事業",IF([5]回答表!X51="●",[5]回答表!E257,IF([5]回答表!AA51="●",[5]回答表!E336,"")),"")</f>
        <v>4</v>
      </c>
      <c r="BK169" s="151"/>
      <c r="BL169" s="151"/>
      <c r="BM169" s="151"/>
      <c r="BN169" s="150">
        <f>IF([5]回答表!F18="下水道事業",IF([5]回答表!X51="●",[5]回答表!E258,IF([5]回答表!AA51="●",[5]回答表!E337,"")),"")</f>
        <v>1</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xml:space="preserve"> </v>
      </c>
      <c r="V174" s="83"/>
      <c r="W174" s="83"/>
      <c r="X174" s="83"/>
      <c r="Y174" s="83"/>
      <c r="Z174" s="83"/>
      <c r="AA174" s="83"/>
      <c r="AB174" s="153"/>
      <c r="AC174" s="82" t="str">
        <f>IF([5]回答表!F18="下水道事業",IF([5]回答表!X51="●",[5]回答表!Y237,IF([5]回答表!AA51="●",[5]回答表!Y317,"")),"")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xml:space="preserve"> </v>
      </c>
      <c r="V180" s="83"/>
      <c r="W180" s="83"/>
      <c r="X180" s="83"/>
      <c r="Y180" s="83"/>
      <c r="Z180" s="83"/>
      <c r="AA180" s="83"/>
      <c r="AB180" s="153"/>
      <c r="AC180" s="82" t="str">
        <f>IF([5]回答表!F18="下水道事業",IF([5]回答表!X51="●",[5]回答表!Y240,IF([5]回答表!AA51="●",[5]回答表!Y320,"")),"")</f>
        <v xml:space="preserve"> </v>
      </c>
      <c r="AD180" s="83"/>
      <c r="AE180" s="83"/>
      <c r="AF180" s="83"/>
      <c r="AG180" s="83"/>
      <c r="AH180" s="83"/>
      <c r="AI180" s="83"/>
      <c r="AJ180" s="153"/>
      <c r="AK180" s="82" t="str">
        <f>IF([5]回答表!F18="下水道事業",IF([5]回答表!X51="●",[5]回答表!Y241,IF([5]回答表!AA51="●",[5]回答表!Y321,"")),"")</f>
        <v xml:space="preserve"> </v>
      </c>
      <c r="AL180" s="83"/>
      <c r="AM180" s="83"/>
      <c r="AN180" s="83"/>
      <c r="AO180" s="83"/>
      <c r="AP180" s="83"/>
      <c r="AQ180" s="83"/>
      <c r="AR180" s="153"/>
      <c r="AS180" s="82" t="str">
        <f>IF([5]回答表!F18="下水道事業",IF([5]回答表!X51="●",[5]回答表!Y242,IF([5]回答表!AA51="●",[5]回答表!Y322,"")),"")</f>
        <v xml:space="preserve"> </v>
      </c>
      <c r="AT180" s="83"/>
      <c r="AU180" s="83"/>
      <c r="AV180" s="83"/>
      <c r="AW180" s="83"/>
      <c r="AX180" s="83"/>
      <c r="AY180" s="83"/>
      <c r="AZ180" s="153"/>
      <c r="BA180" s="82" t="str">
        <f>IF([5]回答表!F18="下水道事業",IF([5]回答表!X51="●",[5]回答表!Y243,IF([5]回答表!AA51="●",[5]回答表!Y323,"")),"")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xml:space="preserve"> </v>
      </c>
      <c r="V186" s="83"/>
      <c r="W186" s="83"/>
      <c r="X186" s="83"/>
      <c r="Y186" s="83"/>
      <c r="Z186" s="83"/>
      <c r="AA186" s="83"/>
      <c r="AB186" s="153"/>
      <c r="AC186" s="82" t="str">
        <f>IF([5]回答表!F18="下水道事業",IF([5]回答表!X51="●",[5]回答表!N249,IF([5]回答表!AA51="●",[5]回答表!N329,"")),"")</f>
        <v>●</v>
      </c>
      <c r="AD186" s="83"/>
      <c r="AE186" s="83"/>
      <c r="AF186" s="83"/>
      <c r="AG186" s="83"/>
      <c r="AH186" s="83"/>
      <c r="AI186" s="83"/>
      <c r="AJ186" s="153"/>
      <c r="AK186" s="82" t="str">
        <f>IF([5]回答表!F18="下水道事業",IF([5]回答表!X51="●",[5]回答表!N250,IF([5]回答表!AA51="●",[5]回答表!N330,"")),"")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IF([5]回答表!F18="下水道事業",IF([5]回答表!X51="●",[5]回答表!E265,IF([5]回答表!AA51="●",[5]回答表!E344,"")),"")</f>
        <v>2</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維持管理費</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suido</vt:lpstr>
      <vt:lpstr>gesui_nousyu</vt:lpstr>
      <vt:lpstr>gesui_tokuhai</vt:lpstr>
      <vt:lpstr>gesui_tokan</vt:lpstr>
      <vt:lpstr>gesui_koukyo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2022-10-13T01:07:28Z</dcterms:modified>
</cp:coreProperties>
</file>