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kitasv01\調査統計課\003 企画・解析班\２．業務主要\Ｌ）市町村民経済計算\Ｒ０６作業\②公表\原稿\統計表\"/>
    </mc:Choice>
  </mc:AlternateContent>
  <xr:revisionPtr revIDLastSave="0" documentId="13_ncr:1_{06C0A28B-77DE-450A-A4FD-75C3F98AC2F6}" xr6:coauthVersionLast="47" xr6:coauthVersionMax="47" xr10:uidLastSave="{00000000-0000-0000-0000-000000000000}"/>
  <bookViews>
    <workbookView xWindow="-28920" yWindow="-5160" windowWidth="29040" windowHeight="15720" xr2:uid="{00000000-000D-0000-FFFF-FFFF00000000}"/>
  </bookViews>
  <sheets>
    <sheet name="分配（H23～R4）" sheetId="1" r:id="rId1"/>
  </sheets>
  <definedNames>
    <definedName name="_xlnm.Print_Area" localSheetId="0">'分配（H23～R4）'!$A$1:$W$756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0" i="1" l="1"/>
  <c r="U742" i="1"/>
  <c r="T742" i="1"/>
  <c r="S742" i="1"/>
  <c r="R742" i="1"/>
  <c r="Q742" i="1"/>
  <c r="N742" i="1"/>
  <c r="M742" i="1"/>
  <c r="L742" i="1"/>
  <c r="K742" i="1"/>
  <c r="J742" i="1"/>
  <c r="G742" i="1"/>
  <c r="F742" i="1"/>
  <c r="E742" i="1"/>
  <c r="D742" i="1"/>
  <c r="C742" i="1"/>
  <c r="U741" i="1"/>
  <c r="T741" i="1"/>
  <c r="S741" i="1"/>
  <c r="R741" i="1"/>
  <c r="Q741" i="1"/>
  <c r="N741" i="1"/>
  <c r="M741" i="1"/>
  <c r="L741" i="1"/>
  <c r="K741" i="1"/>
  <c r="J741" i="1"/>
  <c r="G741" i="1"/>
  <c r="F741" i="1"/>
  <c r="E741" i="1"/>
  <c r="D741" i="1"/>
  <c r="C741" i="1"/>
  <c r="U740" i="1"/>
  <c r="T740" i="1"/>
  <c r="S740" i="1"/>
  <c r="R740" i="1"/>
  <c r="Q740" i="1"/>
  <c r="N740" i="1"/>
  <c r="M740" i="1"/>
  <c r="L740" i="1"/>
  <c r="K740" i="1"/>
  <c r="J740" i="1"/>
  <c r="G740" i="1"/>
  <c r="F740" i="1"/>
  <c r="E740" i="1"/>
  <c r="D740" i="1"/>
  <c r="C740" i="1"/>
  <c r="U739" i="1"/>
  <c r="T739" i="1"/>
  <c r="S739" i="1"/>
  <c r="R739" i="1"/>
  <c r="Q739" i="1"/>
  <c r="N739" i="1"/>
  <c r="M739" i="1"/>
  <c r="L739" i="1"/>
  <c r="K739" i="1"/>
  <c r="J739" i="1"/>
  <c r="G739" i="1"/>
  <c r="F739" i="1"/>
  <c r="E739" i="1"/>
  <c r="D739" i="1"/>
  <c r="C739" i="1"/>
  <c r="U738" i="1"/>
  <c r="T738" i="1"/>
  <c r="S738" i="1"/>
  <c r="R738" i="1"/>
  <c r="Q738" i="1"/>
  <c r="N738" i="1"/>
  <c r="M738" i="1"/>
  <c r="L738" i="1"/>
  <c r="K738" i="1"/>
  <c r="J738" i="1"/>
  <c r="G738" i="1"/>
  <c r="F738" i="1"/>
  <c r="E738" i="1"/>
  <c r="D738" i="1"/>
  <c r="C738" i="1"/>
  <c r="U737" i="1"/>
  <c r="T737" i="1"/>
  <c r="S737" i="1"/>
  <c r="R737" i="1"/>
  <c r="Q737" i="1"/>
  <c r="N737" i="1"/>
  <c r="M737" i="1"/>
  <c r="L737" i="1"/>
  <c r="K737" i="1"/>
  <c r="J737" i="1"/>
  <c r="G737" i="1"/>
  <c r="F737" i="1"/>
  <c r="E737" i="1"/>
  <c r="D737" i="1"/>
  <c r="C737" i="1"/>
  <c r="U736" i="1"/>
  <c r="T736" i="1"/>
  <c r="S736" i="1"/>
  <c r="R736" i="1"/>
  <c r="Q736" i="1"/>
  <c r="N736" i="1"/>
  <c r="M736" i="1"/>
  <c r="L736" i="1"/>
  <c r="K736" i="1"/>
  <c r="J736" i="1"/>
  <c r="G736" i="1"/>
  <c r="F736" i="1"/>
  <c r="E736" i="1"/>
  <c r="D736" i="1"/>
  <c r="C736" i="1"/>
  <c r="U735" i="1"/>
  <c r="T735" i="1"/>
  <c r="S735" i="1"/>
  <c r="R735" i="1"/>
  <c r="Q735" i="1"/>
  <c r="N735" i="1"/>
  <c r="M735" i="1"/>
  <c r="L735" i="1"/>
  <c r="K735" i="1"/>
  <c r="J735" i="1"/>
  <c r="G735" i="1"/>
  <c r="F735" i="1"/>
  <c r="E735" i="1"/>
  <c r="D735" i="1"/>
  <c r="C735" i="1"/>
  <c r="U734" i="1"/>
  <c r="T734" i="1"/>
  <c r="S734" i="1"/>
  <c r="R734" i="1"/>
  <c r="Q734" i="1"/>
  <c r="N734" i="1"/>
  <c r="M734" i="1"/>
  <c r="L734" i="1"/>
  <c r="K734" i="1"/>
  <c r="J734" i="1"/>
  <c r="G734" i="1"/>
  <c r="F734" i="1"/>
  <c r="E734" i="1"/>
  <c r="D734" i="1"/>
  <c r="C734" i="1"/>
  <c r="U731" i="1"/>
  <c r="T731" i="1"/>
  <c r="S731" i="1"/>
  <c r="R731" i="1"/>
  <c r="Q731" i="1"/>
  <c r="N731" i="1"/>
  <c r="M731" i="1"/>
  <c r="L731" i="1"/>
  <c r="K731" i="1"/>
  <c r="J731" i="1"/>
  <c r="G731" i="1"/>
  <c r="F731" i="1"/>
  <c r="E731" i="1"/>
  <c r="D731" i="1"/>
  <c r="C731" i="1"/>
  <c r="U730" i="1"/>
  <c r="T730" i="1"/>
  <c r="S730" i="1"/>
  <c r="R730" i="1"/>
  <c r="Q730" i="1"/>
  <c r="N730" i="1"/>
  <c r="M730" i="1"/>
  <c r="L730" i="1"/>
  <c r="K730" i="1"/>
  <c r="J730" i="1"/>
  <c r="G730" i="1"/>
  <c r="F730" i="1"/>
  <c r="E730" i="1"/>
  <c r="D730" i="1"/>
  <c r="C37" i="1"/>
  <c r="D37" i="1"/>
  <c r="E37" i="1"/>
  <c r="F37" i="1"/>
  <c r="G37" i="1"/>
  <c r="C38" i="1"/>
  <c r="D38" i="1"/>
  <c r="E38" i="1"/>
  <c r="F38" i="1"/>
  <c r="G38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J37" i="1"/>
  <c r="K37" i="1"/>
  <c r="L37" i="1"/>
  <c r="M37" i="1"/>
  <c r="N37" i="1"/>
  <c r="J38" i="1"/>
  <c r="K38" i="1"/>
  <c r="L38" i="1"/>
  <c r="M38" i="1"/>
  <c r="N38" i="1"/>
  <c r="Q46" i="1"/>
  <c r="N679" i="1" l="1"/>
  <c r="M679" i="1"/>
  <c r="M678" i="1"/>
  <c r="L678" i="1"/>
  <c r="L677" i="1"/>
  <c r="N676" i="1"/>
  <c r="N675" i="1"/>
  <c r="M675" i="1"/>
  <c r="M674" i="1"/>
  <c r="L674" i="1"/>
  <c r="L673" i="1"/>
  <c r="N672" i="1"/>
  <c r="N671" i="1"/>
  <c r="M671" i="1"/>
  <c r="M668" i="1"/>
  <c r="L668" i="1"/>
  <c r="L667" i="1"/>
  <c r="S679" i="1"/>
  <c r="N677" i="1"/>
  <c r="K677" i="1"/>
  <c r="G679" i="1"/>
  <c r="K667" i="1" l="1"/>
  <c r="J679" i="1"/>
  <c r="F667" i="1"/>
  <c r="R667" i="1"/>
  <c r="E672" i="1"/>
  <c r="Q672" i="1"/>
  <c r="F673" i="1"/>
  <c r="R673" i="1"/>
  <c r="G674" i="1"/>
  <c r="S674" i="1"/>
  <c r="K676" i="1"/>
  <c r="C667" i="1"/>
  <c r="G667" i="1"/>
  <c r="M667" i="1"/>
  <c r="S667" i="1"/>
  <c r="D668" i="1"/>
  <c r="J668" i="1"/>
  <c r="N668" i="1"/>
  <c r="T668" i="1"/>
  <c r="E671" i="1"/>
  <c r="K671" i="1"/>
  <c r="Q671" i="1"/>
  <c r="U671" i="1"/>
  <c r="F672" i="1"/>
  <c r="L672" i="1"/>
  <c r="R672" i="1"/>
  <c r="C673" i="1"/>
  <c r="G673" i="1"/>
  <c r="M673" i="1"/>
  <c r="S673" i="1"/>
  <c r="D674" i="1"/>
  <c r="J674" i="1"/>
  <c r="N674" i="1"/>
  <c r="T674" i="1"/>
  <c r="E675" i="1"/>
  <c r="K675" i="1"/>
  <c r="Q675" i="1"/>
  <c r="U675" i="1"/>
  <c r="F676" i="1"/>
  <c r="L676" i="1"/>
  <c r="R676" i="1"/>
  <c r="C677" i="1"/>
  <c r="G677" i="1"/>
  <c r="M677" i="1"/>
  <c r="S677" i="1"/>
  <c r="D678" i="1"/>
  <c r="J678" i="1"/>
  <c r="N678" i="1"/>
  <c r="T678" i="1"/>
  <c r="E679" i="1"/>
  <c r="K679" i="1"/>
  <c r="U679" i="1"/>
  <c r="Q667" i="1"/>
  <c r="F668" i="1"/>
  <c r="C679" i="1"/>
  <c r="Q679" i="1"/>
  <c r="C668" i="1"/>
  <c r="G668" i="1"/>
  <c r="S668" i="1"/>
  <c r="D671" i="1"/>
  <c r="J671" i="1"/>
  <c r="T671" i="1"/>
  <c r="K672" i="1"/>
  <c r="U672" i="1"/>
  <c r="C674" i="1"/>
  <c r="D675" i="1"/>
  <c r="J675" i="1"/>
  <c r="T675" i="1"/>
  <c r="E676" i="1"/>
  <c r="Q676" i="1"/>
  <c r="U676" i="1"/>
  <c r="F677" i="1"/>
  <c r="R677" i="1"/>
  <c r="C678" i="1"/>
  <c r="G678" i="1"/>
  <c r="S678" i="1"/>
  <c r="D679" i="1"/>
  <c r="T679" i="1"/>
  <c r="L679" i="1"/>
  <c r="D667" i="1"/>
  <c r="J667" i="1"/>
  <c r="N667" i="1"/>
  <c r="T667" i="1"/>
  <c r="E668" i="1"/>
  <c r="K668" i="1"/>
  <c r="Q668" i="1"/>
  <c r="U668" i="1"/>
  <c r="F671" i="1"/>
  <c r="L671" i="1"/>
  <c r="R671" i="1"/>
  <c r="C672" i="1"/>
  <c r="G672" i="1"/>
  <c r="M672" i="1"/>
  <c r="S672" i="1"/>
  <c r="D673" i="1"/>
  <c r="J673" i="1"/>
  <c r="N673" i="1"/>
  <c r="T673" i="1"/>
  <c r="E674" i="1"/>
  <c r="K674" i="1"/>
  <c r="Q674" i="1"/>
  <c r="U674" i="1"/>
  <c r="F675" i="1"/>
  <c r="L675" i="1"/>
  <c r="R675" i="1"/>
  <c r="C676" i="1"/>
  <c r="G676" i="1"/>
  <c r="M676" i="1"/>
  <c r="S676" i="1"/>
  <c r="D677" i="1"/>
  <c r="J677" i="1"/>
  <c r="T677" i="1"/>
  <c r="E678" i="1"/>
  <c r="K678" i="1"/>
  <c r="Q678" i="1"/>
  <c r="U678" i="1"/>
  <c r="F679" i="1"/>
  <c r="R679" i="1"/>
  <c r="E667" i="1"/>
  <c r="U667" i="1"/>
  <c r="R668" i="1"/>
  <c r="C671" i="1"/>
  <c r="G671" i="1"/>
  <c r="S671" i="1"/>
  <c r="D672" i="1"/>
  <c r="J672" i="1"/>
  <c r="T672" i="1"/>
  <c r="E673" i="1"/>
  <c r="K673" i="1"/>
  <c r="Q673" i="1"/>
  <c r="U673" i="1"/>
  <c r="F674" i="1"/>
  <c r="R674" i="1"/>
  <c r="C675" i="1"/>
  <c r="G675" i="1"/>
  <c r="S675" i="1"/>
  <c r="D676" i="1"/>
  <c r="J676" i="1"/>
  <c r="T676" i="1"/>
  <c r="E677" i="1"/>
  <c r="Q677" i="1"/>
  <c r="U677" i="1"/>
  <c r="F678" i="1"/>
  <c r="R678" i="1"/>
  <c r="T615" i="1"/>
  <c r="S613" i="1"/>
  <c r="R611" i="1"/>
  <c r="S609" i="1"/>
  <c r="R613" i="1"/>
  <c r="T612" i="1"/>
  <c r="R615" i="1"/>
  <c r="T609" i="1"/>
  <c r="R610" i="1"/>
  <c r="M608" i="1"/>
  <c r="M613" i="1"/>
  <c r="M615" i="1"/>
  <c r="M610" i="1"/>
  <c r="J605" i="1"/>
  <c r="J613" i="1"/>
  <c r="J612" i="1"/>
  <c r="J615" i="1"/>
  <c r="J609" i="1"/>
  <c r="J604" i="1"/>
  <c r="G605" i="1"/>
  <c r="G613" i="1"/>
  <c r="G615" i="1"/>
  <c r="G604" i="1"/>
  <c r="F616" i="1"/>
  <c r="D612" i="1"/>
  <c r="D609" i="1"/>
  <c r="N605" i="1"/>
  <c r="D605" i="1"/>
  <c r="R605" i="1"/>
  <c r="K605" i="1"/>
  <c r="E605" i="1"/>
  <c r="T613" i="1"/>
  <c r="Q613" i="1"/>
  <c r="N613" i="1"/>
  <c r="K613" i="1"/>
  <c r="E613" i="1"/>
  <c r="D613" i="1"/>
  <c r="S612" i="1"/>
  <c r="R612" i="1"/>
  <c r="N612" i="1"/>
  <c r="M612" i="1"/>
  <c r="K612" i="1"/>
  <c r="G612" i="1"/>
  <c r="E612" i="1"/>
  <c r="T608" i="1"/>
  <c r="S608" i="1"/>
  <c r="N608" i="1"/>
  <c r="K608" i="1"/>
  <c r="J608" i="1"/>
  <c r="E608" i="1"/>
  <c r="D608" i="1"/>
  <c r="S615" i="1"/>
  <c r="N615" i="1"/>
  <c r="K615" i="1"/>
  <c r="E615" i="1"/>
  <c r="D615" i="1"/>
  <c r="R609" i="1"/>
  <c r="N609" i="1"/>
  <c r="M609" i="1"/>
  <c r="K609" i="1"/>
  <c r="G609" i="1"/>
  <c r="E609" i="1"/>
  <c r="C609" i="1"/>
  <c r="T614" i="1"/>
  <c r="S614" i="1"/>
  <c r="N614" i="1"/>
  <c r="M614" i="1"/>
  <c r="K614" i="1"/>
  <c r="J614" i="1"/>
  <c r="G614" i="1"/>
  <c r="F614" i="1"/>
  <c r="E614" i="1"/>
  <c r="D614" i="1"/>
  <c r="S610" i="1"/>
  <c r="N610" i="1"/>
  <c r="K610" i="1"/>
  <c r="J610" i="1"/>
  <c r="E610" i="1"/>
  <c r="D610" i="1"/>
  <c r="T604" i="1"/>
  <c r="N604" i="1"/>
  <c r="K604" i="1"/>
  <c r="E604" i="1"/>
  <c r="T616" i="1"/>
  <c r="S616" i="1"/>
  <c r="R616" i="1"/>
  <c r="N616" i="1"/>
  <c r="M616" i="1"/>
  <c r="K616" i="1"/>
  <c r="J616" i="1"/>
  <c r="G616" i="1"/>
  <c r="E616" i="1"/>
  <c r="D616" i="1"/>
  <c r="Q614" i="1" l="1"/>
  <c r="L614" i="1"/>
  <c r="T610" i="1"/>
  <c r="S605" i="1"/>
  <c r="T605" i="1"/>
  <c r="Q612" i="1"/>
  <c r="Q610" i="1"/>
  <c r="Q615" i="1"/>
  <c r="S604" i="1"/>
  <c r="R608" i="1"/>
  <c r="M604" i="1"/>
  <c r="M605" i="1"/>
  <c r="F611" i="1"/>
  <c r="G608" i="1"/>
  <c r="G610" i="1"/>
  <c r="C615" i="1"/>
  <c r="C610" i="1"/>
  <c r="C613" i="1"/>
  <c r="C612" i="1"/>
  <c r="C605" i="1"/>
  <c r="D604" i="1"/>
  <c r="L611" i="1"/>
  <c r="F610" i="1"/>
  <c r="L610" i="1"/>
  <c r="F615" i="1"/>
  <c r="L615" i="1"/>
  <c r="F613" i="1"/>
  <c r="L613" i="1"/>
  <c r="F604" i="1"/>
  <c r="R604" i="1"/>
  <c r="G611" i="1"/>
  <c r="M611" i="1"/>
  <c r="S611" i="1"/>
  <c r="R614" i="1"/>
  <c r="D611" i="1"/>
  <c r="J611" i="1"/>
  <c r="N611" i="1"/>
  <c r="T611" i="1"/>
  <c r="F609" i="1"/>
  <c r="L609" i="1"/>
  <c r="F612" i="1"/>
  <c r="L612" i="1"/>
  <c r="E611" i="1"/>
  <c r="K611" i="1"/>
  <c r="U615" i="1" l="1"/>
  <c r="Q605" i="1"/>
  <c r="Q608" i="1"/>
  <c r="L608" i="1"/>
  <c r="L605" i="1"/>
  <c r="Q609" i="1"/>
  <c r="Q616" i="1"/>
  <c r="L616" i="1"/>
  <c r="F605" i="1"/>
  <c r="U612" i="1"/>
  <c r="U613" i="1"/>
  <c r="F608" i="1"/>
  <c r="U610" i="1"/>
  <c r="U609" i="1"/>
  <c r="C608" i="1"/>
  <c r="C616" i="1"/>
  <c r="U616" i="1"/>
  <c r="C604" i="1"/>
  <c r="C611" i="1"/>
  <c r="Q604" i="1"/>
  <c r="Q611" i="1"/>
  <c r="U614" i="1"/>
  <c r="C614" i="1"/>
  <c r="U605" i="1" l="1"/>
  <c r="L604" i="1"/>
  <c r="U608" i="1"/>
  <c r="U604" i="1"/>
  <c r="U611" i="1"/>
  <c r="T549" i="1" l="1"/>
  <c r="S549" i="1"/>
  <c r="G549" i="1"/>
  <c r="T551" i="1"/>
  <c r="R551" i="1"/>
  <c r="N551" i="1"/>
  <c r="K551" i="1"/>
  <c r="J551" i="1"/>
  <c r="D551" i="1"/>
  <c r="T553" i="1"/>
  <c r="S553" i="1"/>
  <c r="M553" i="1"/>
  <c r="K553" i="1"/>
  <c r="J553" i="1"/>
  <c r="E553" i="1"/>
  <c r="T486" i="1"/>
  <c r="M486" i="1"/>
  <c r="G486" i="1"/>
  <c r="E486" i="1"/>
  <c r="T488" i="1"/>
  <c r="S488" i="1"/>
  <c r="R488" i="1"/>
  <c r="N488" i="1"/>
  <c r="M488" i="1"/>
  <c r="K488" i="1"/>
  <c r="J488" i="1"/>
  <c r="G488" i="1"/>
  <c r="D488" i="1"/>
  <c r="T490" i="1"/>
  <c r="S490" i="1"/>
  <c r="N490" i="1"/>
  <c r="M490" i="1"/>
  <c r="K490" i="1"/>
  <c r="J490" i="1"/>
  <c r="E490" i="1"/>
  <c r="D490" i="1"/>
  <c r="T425" i="1"/>
  <c r="S425" i="1"/>
  <c r="N425" i="1"/>
  <c r="M425" i="1"/>
  <c r="K425" i="1"/>
  <c r="J425" i="1"/>
  <c r="G425" i="1"/>
  <c r="E425" i="1"/>
  <c r="D425" i="1"/>
  <c r="T427" i="1"/>
  <c r="S427" i="1"/>
  <c r="R427" i="1"/>
  <c r="N427" i="1"/>
  <c r="K427" i="1"/>
  <c r="J427" i="1"/>
  <c r="G427" i="1"/>
  <c r="E427" i="1"/>
  <c r="R360" i="1"/>
  <c r="K360" i="1"/>
  <c r="E360" i="1"/>
  <c r="T362" i="1"/>
  <c r="S362" i="1"/>
  <c r="N362" i="1"/>
  <c r="M362" i="1"/>
  <c r="K362" i="1"/>
  <c r="J362" i="1"/>
  <c r="G362" i="1"/>
  <c r="E362" i="1"/>
  <c r="D362" i="1"/>
  <c r="T364" i="1"/>
  <c r="S364" i="1"/>
  <c r="R364" i="1"/>
  <c r="N364" i="1"/>
  <c r="M364" i="1"/>
  <c r="K364" i="1"/>
  <c r="J364" i="1"/>
  <c r="E364" i="1"/>
  <c r="K297" i="1"/>
  <c r="D297" i="1"/>
  <c r="T299" i="1"/>
  <c r="S299" i="1"/>
  <c r="R299" i="1"/>
  <c r="N299" i="1"/>
  <c r="M299" i="1"/>
  <c r="K299" i="1"/>
  <c r="J299" i="1"/>
  <c r="G299" i="1"/>
  <c r="E299" i="1"/>
  <c r="D299" i="1"/>
  <c r="T301" i="1"/>
  <c r="S301" i="1"/>
  <c r="R301" i="1"/>
  <c r="N301" i="1"/>
  <c r="M301" i="1"/>
  <c r="K301" i="1"/>
  <c r="J301" i="1"/>
  <c r="G301" i="1"/>
  <c r="E301" i="1"/>
  <c r="D301" i="1"/>
  <c r="T234" i="1"/>
  <c r="S234" i="1"/>
  <c r="N234" i="1"/>
  <c r="K234" i="1"/>
  <c r="E234" i="1"/>
  <c r="D234" i="1"/>
  <c r="T236" i="1"/>
  <c r="S236" i="1"/>
  <c r="R236" i="1"/>
  <c r="N236" i="1"/>
  <c r="M236" i="1"/>
  <c r="K236" i="1"/>
  <c r="J236" i="1"/>
  <c r="G236" i="1"/>
  <c r="D236" i="1"/>
  <c r="T238" i="1"/>
  <c r="S238" i="1"/>
  <c r="R238" i="1"/>
  <c r="M238" i="1"/>
  <c r="K238" i="1"/>
  <c r="J238" i="1"/>
  <c r="E238" i="1"/>
  <c r="D238" i="1"/>
  <c r="N171" i="1"/>
  <c r="J171" i="1"/>
  <c r="T173" i="1"/>
  <c r="S173" i="1"/>
  <c r="R173" i="1"/>
  <c r="N173" i="1"/>
  <c r="M173" i="1"/>
  <c r="K173" i="1"/>
  <c r="J173" i="1"/>
  <c r="G173" i="1"/>
  <c r="E173" i="1"/>
  <c r="D173" i="1"/>
  <c r="T175" i="1"/>
  <c r="S175" i="1"/>
  <c r="R175" i="1"/>
  <c r="N175" i="1"/>
  <c r="M175" i="1"/>
  <c r="K175" i="1"/>
  <c r="J175" i="1"/>
  <c r="E175" i="1"/>
  <c r="G108" i="1"/>
  <c r="T110" i="1"/>
  <c r="S110" i="1"/>
  <c r="N110" i="1"/>
  <c r="K110" i="1"/>
  <c r="J110" i="1"/>
  <c r="E110" i="1"/>
  <c r="D110" i="1"/>
  <c r="T112" i="1"/>
  <c r="S112" i="1"/>
  <c r="N112" i="1"/>
  <c r="M112" i="1"/>
  <c r="K112" i="1"/>
  <c r="J112" i="1"/>
  <c r="G112" i="1"/>
  <c r="E112" i="1"/>
  <c r="W63" i="1"/>
  <c r="H126" i="1" s="1"/>
  <c r="W126" i="1" s="1"/>
  <c r="H189" i="1" s="1"/>
  <c r="W189" i="1" s="1"/>
  <c r="H252" i="1" s="1"/>
  <c r="W252" i="1" s="1"/>
  <c r="H315" i="1" s="1"/>
  <c r="W315" i="1" s="1"/>
  <c r="H378" i="1" s="1"/>
  <c r="W378" i="1" s="1"/>
  <c r="H441" i="1" s="1"/>
  <c r="W441" i="1" s="1"/>
  <c r="H504" i="1" s="1"/>
  <c r="W504" i="1" s="1"/>
  <c r="H567" i="1" s="1"/>
  <c r="W567" i="1" s="1"/>
  <c r="H630" i="1" s="1"/>
  <c r="W630" i="1" s="1"/>
  <c r="H693" i="1" s="1"/>
  <c r="W693" i="1" s="1"/>
  <c r="H756" i="1" s="1"/>
  <c r="W756" i="1" s="1"/>
  <c r="S45" i="1"/>
  <c r="K45" i="1"/>
  <c r="T47" i="1"/>
  <c r="S47" i="1"/>
  <c r="R47" i="1"/>
  <c r="N47" i="1"/>
  <c r="M47" i="1"/>
  <c r="K47" i="1"/>
  <c r="J47" i="1"/>
  <c r="T49" i="1"/>
  <c r="S49" i="1"/>
  <c r="R49" i="1"/>
  <c r="N49" i="1"/>
  <c r="M49" i="1"/>
  <c r="K49" i="1"/>
  <c r="J49" i="1"/>
  <c r="G545" i="1" l="1"/>
  <c r="J105" i="1"/>
  <c r="R105" i="1"/>
  <c r="E104" i="1"/>
  <c r="T104" i="1"/>
  <c r="M168" i="1"/>
  <c r="T168" i="1"/>
  <c r="T172" i="1"/>
  <c r="E420" i="1"/>
  <c r="J419" i="1"/>
  <c r="J483" i="1"/>
  <c r="M482" i="1"/>
  <c r="M547" i="1"/>
  <c r="T547" i="1"/>
  <c r="T546" i="1"/>
  <c r="J42" i="1"/>
  <c r="R42" i="1"/>
  <c r="M41" i="1"/>
  <c r="N104" i="1"/>
  <c r="G168" i="1"/>
  <c r="N168" i="1"/>
  <c r="S167" i="1"/>
  <c r="S296" i="1"/>
  <c r="N300" i="1"/>
  <c r="G298" i="1"/>
  <c r="N356" i="1"/>
  <c r="K489" i="1"/>
  <c r="D483" i="1"/>
  <c r="K483" i="1"/>
  <c r="S483" i="1"/>
  <c r="G482" i="1"/>
  <c r="S300" i="1"/>
  <c r="N357" i="1"/>
  <c r="D356" i="1"/>
  <c r="G419" i="1"/>
  <c r="N419" i="1"/>
  <c r="D424" i="1"/>
  <c r="K424" i="1"/>
  <c r="N489" i="1"/>
  <c r="N41" i="1"/>
  <c r="E111" i="1"/>
  <c r="M111" i="1"/>
  <c r="T111" i="1"/>
  <c r="J104" i="1"/>
  <c r="R104" i="1"/>
  <c r="M109" i="1"/>
  <c r="T109" i="1"/>
  <c r="J174" i="1"/>
  <c r="M231" i="1"/>
  <c r="E237" i="1"/>
  <c r="M237" i="1"/>
  <c r="T237" i="1"/>
  <c r="J230" i="1"/>
  <c r="E235" i="1"/>
  <c r="T235" i="1"/>
  <c r="M43" i="1"/>
  <c r="T43" i="1"/>
  <c r="Q47" i="1"/>
  <c r="S548" i="1"/>
  <c r="N547" i="1"/>
  <c r="D168" i="1"/>
  <c r="N167" i="1"/>
  <c r="T357" i="1"/>
  <c r="J356" i="1"/>
  <c r="E297" i="1"/>
  <c r="M297" i="1"/>
  <c r="S482" i="1"/>
  <c r="M545" i="1"/>
  <c r="T545" i="1"/>
  <c r="G105" i="1"/>
  <c r="N105" i="1"/>
  <c r="E295" i="1"/>
  <c r="M295" i="1"/>
  <c r="E294" i="1"/>
  <c r="M294" i="1"/>
  <c r="J293" i="1"/>
  <c r="R293" i="1"/>
  <c r="G363" i="1"/>
  <c r="N363" i="1"/>
  <c r="J420" i="1"/>
  <c r="M419" i="1"/>
  <c r="T419" i="1"/>
  <c r="N426" i="1"/>
  <c r="M483" i="1"/>
  <c r="T483" i="1"/>
  <c r="R482" i="1"/>
  <c r="K550" i="1"/>
  <c r="K41" i="1"/>
  <c r="D104" i="1"/>
  <c r="K104" i="1"/>
  <c r="S104" i="1"/>
  <c r="F173" i="1"/>
  <c r="J168" i="1"/>
  <c r="E167" i="1"/>
  <c r="M167" i="1"/>
  <c r="T167" i="1"/>
  <c r="D231" i="1"/>
  <c r="S231" i="1"/>
  <c r="K237" i="1"/>
  <c r="S237" i="1"/>
  <c r="K235" i="1"/>
  <c r="K289" i="1"/>
  <c r="J358" i="1"/>
  <c r="J545" i="1"/>
  <c r="E233" i="1"/>
  <c r="E421" i="1"/>
  <c r="M415" i="1"/>
  <c r="T421" i="1"/>
  <c r="E426" i="1"/>
  <c r="M426" i="1"/>
  <c r="E423" i="1"/>
  <c r="T423" i="1"/>
  <c r="J106" i="1"/>
  <c r="G111" i="1"/>
  <c r="N111" i="1"/>
  <c r="J163" i="1"/>
  <c r="R163" i="1"/>
  <c r="E169" i="1"/>
  <c r="M169" i="1"/>
  <c r="T169" i="1"/>
  <c r="D174" i="1"/>
  <c r="K174" i="1"/>
  <c r="J172" i="1"/>
  <c r="D230" i="1"/>
  <c r="K230" i="1"/>
  <c r="G227" i="1"/>
  <c r="K227" i="1"/>
  <c r="T300" i="1"/>
  <c r="K298" i="1"/>
  <c r="S298" i="1"/>
  <c r="G290" i="1"/>
  <c r="D290" i="1"/>
  <c r="S358" i="1"/>
  <c r="F362" i="1"/>
  <c r="J357" i="1"/>
  <c r="R357" i="1"/>
  <c r="E356" i="1"/>
  <c r="M356" i="1"/>
  <c r="T356" i="1"/>
  <c r="G361" i="1"/>
  <c r="N361" i="1"/>
  <c r="N421" i="1"/>
  <c r="E424" i="1"/>
  <c r="M424" i="1"/>
  <c r="T424" i="1"/>
  <c r="K484" i="1"/>
  <c r="S484" i="1"/>
  <c r="T552" i="1"/>
  <c r="N48" i="1"/>
  <c r="K106" i="1"/>
  <c r="S106" i="1"/>
  <c r="J111" i="1"/>
  <c r="J108" i="1"/>
  <c r="R108" i="1"/>
  <c r="E174" i="1"/>
  <c r="T174" i="1"/>
  <c r="K172" i="1"/>
  <c r="J164" i="1"/>
  <c r="K232" i="1"/>
  <c r="T230" i="1"/>
  <c r="N289" i="1"/>
  <c r="J295" i="1"/>
  <c r="R295" i="1"/>
  <c r="J294" i="1"/>
  <c r="D293" i="1"/>
  <c r="K293" i="1"/>
  <c r="S293" i="1"/>
  <c r="D363" i="1"/>
  <c r="J361" i="1"/>
  <c r="M422" i="1"/>
  <c r="J423" i="1"/>
  <c r="R423" i="1"/>
  <c r="C490" i="1"/>
  <c r="E489" i="1"/>
  <c r="D486" i="1"/>
  <c r="K486" i="1"/>
  <c r="S486" i="1"/>
  <c r="K43" i="1"/>
  <c r="S43" i="1"/>
  <c r="J45" i="1"/>
  <c r="R45" i="1"/>
  <c r="J46" i="1"/>
  <c r="R46" i="1"/>
  <c r="R107" i="1"/>
  <c r="E106" i="1"/>
  <c r="M106" i="1"/>
  <c r="T106" i="1"/>
  <c r="E105" i="1"/>
  <c r="M105" i="1"/>
  <c r="T105" i="1"/>
  <c r="K111" i="1"/>
  <c r="S111" i="1"/>
  <c r="K108" i="1"/>
  <c r="S108" i="1"/>
  <c r="D109" i="1"/>
  <c r="K109" i="1"/>
  <c r="S109" i="1"/>
  <c r="S101" i="1"/>
  <c r="J169" i="1"/>
  <c r="R169" i="1"/>
  <c r="N174" i="1"/>
  <c r="E171" i="1"/>
  <c r="M171" i="1"/>
  <c r="T171" i="1"/>
  <c r="E172" i="1"/>
  <c r="M172" i="1"/>
  <c r="G172" i="1"/>
  <c r="D164" i="1"/>
  <c r="K164" i="1"/>
  <c r="J233" i="1"/>
  <c r="E232" i="1"/>
  <c r="M232" i="1"/>
  <c r="Q236" i="1"/>
  <c r="R294" i="1"/>
  <c r="E293" i="1"/>
  <c r="M293" i="1"/>
  <c r="T293" i="1"/>
  <c r="G358" i="1"/>
  <c r="M363" i="1"/>
  <c r="T363" i="1"/>
  <c r="G422" i="1"/>
  <c r="K426" i="1"/>
  <c r="K423" i="1"/>
  <c r="S423" i="1"/>
  <c r="E546" i="1"/>
  <c r="E549" i="1"/>
  <c r="S42" i="1"/>
  <c r="S41" i="1"/>
  <c r="M45" i="1"/>
  <c r="T45" i="1"/>
  <c r="T41" i="1"/>
  <c r="S38" i="1"/>
  <c r="M100" i="1"/>
  <c r="S100" i="1"/>
  <c r="K105" i="1"/>
  <c r="S105" i="1"/>
  <c r="J101" i="1"/>
  <c r="R226" i="1"/>
  <c r="T226" i="1"/>
  <c r="G231" i="1"/>
  <c r="G296" i="1"/>
  <c r="D175" i="1"/>
  <c r="C175" i="1"/>
  <c r="G490" i="1"/>
  <c r="F490" i="1"/>
  <c r="S44" i="1"/>
  <c r="N43" i="1"/>
  <c r="J43" i="1"/>
  <c r="R43" i="1"/>
  <c r="M42" i="1"/>
  <c r="T42" i="1"/>
  <c r="K48" i="1"/>
  <c r="N45" i="1"/>
  <c r="T46" i="1"/>
  <c r="G106" i="1"/>
  <c r="N106" i="1"/>
  <c r="C110" i="1"/>
  <c r="D111" i="1"/>
  <c r="G109" i="1"/>
  <c r="N109" i="1"/>
  <c r="D101" i="1"/>
  <c r="S169" i="1"/>
  <c r="R230" i="1"/>
  <c r="M234" i="1"/>
  <c r="N296" i="1"/>
  <c r="J231" i="1"/>
  <c r="N42" i="1"/>
  <c r="T48" i="1"/>
  <c r="N46" i="1"/>
  <c r="K42" i="1"/>
  <c r="J100" i="1"/>
  <c r="D106" i="1"/>
  <c r="G167" i="1"/>
  <c r="E108" i="1"/>
  <c r="M108" i="1"/>
  <c r="T108" i="1"/>
  <c r="J109" i="1"/>
  <c r="E101" i="1"/>
  <c r="K101" i="1"/>
  <c r="Q175" i="1"/>
  <c r="D163" i="1"/>
  <c r="K170" i="1"/>
  <c r="S163" i="1"/>
  <c r="G169" i="1"/>
  <c r="N169" i="1"/>
  <c r="R168" i="1"/>
  <c r="D167" i="1"/>
  <c r="J167" i="1"/>
  <c r="R167" i="1"/>
  <c r="D171" i="1"/>
  <c r="K171" i="1"/>
  <c r="S171" i="1"/>
  <c r="E164" i="1"/>
  <c r="M164" i="1"/>
  <c r="S164" i="1"/>
  <c r="G234" i="1"/>
  <c r="J289" i="1"/>
  <c r="R289" i="1"/>
  <c r="D295" i="1"/>
  <c r="K295" i="1"/>
  <c r="S295" i="1"/>
  <c r="D294" i="1"/>
  <c r="K294" i="1"/>
  <c r="E298" i="1"/>
  <c r="M298" i="1"/>
  <c r="R290" i="1"/>
  <c r="T290" i="1"/>
  <c r="T101" i="1"/>
  <c r="E170" i="1"/>
  <c r="M163" i="1"/>
  <c r="T163" i="1"/>
  <c r="K168" i="1"/>
  <c r="S168" i="1"/>
  <c r="K167" i="1"/>
  <c r="G238" i="1"/>
  <c r="F238" i="1"/>
  <c r="T231" i="1"/>
  <c r="D226" i="1"/>
  <c r="G230" i="1"/>
  <c r="N230" i="1"/>
  <c r="J234" i="1"/>
  <c r="K233" i="1"/>
  <c r="D289" i="1"/>
  <c r="T295" i="1"/>
  <c r="S294" i="1"/>
  <c r="R297" i="1"/>
  <c r="N101" i="1"/>
  <c r="S107" i="1"/>
  <c r="G163" i="1"/>
  <c r="N163" i="1"/>
  <c r="D169" i="1"/>
  <c r="K169" i="1"/>
  <c r="E168" i="1"/>
  <c r="N172" i="1"/>
  <c r="N233" i="1"/>
  <c r="D232" i="1"/>
  <c r="N231" i="1"/>
  <c r="J232" i="1"/>
  <c r="E289" i="1"/>
  <c r="D300" i="1"/>
  <c r="G293" i="1"/>
  <c r="N293" i="1"/>
  <c r="S297" i="1"/>
  <c r="T296" i="1"/>
  <c r="G297" i="1"/>
  <c r="N297" i="1"/>
  <c r="T297" i="1"/>
  <c r="K290" i="1"/>
  <c r="S290" i="1"/>
  <c r="N290" i="1"/>
  <c r="J296" i="1"/>
  <c r="R352" i="1"/>
  <c r="G356" i="1"/>
  <c r="S416" i="1"/>
  <c r="N416" i="1"/>
  <c r="D426" i="1"/>
  <c r="M489" i="1"/>
  <c r="G553" i="1"/>
  <c r="F553" i="1"/>
  <c r="S545" i="1"/>
  <c r="G164" i="1"/>
  <c r="N164" i="1"/>
  <c r="T164" i="1"/>
  <c r="Q238" i="1"/>
  <c r="D233" i="1"/>
  <c r="K226" i="1"/>
  <c r="G232" i="1"/>
  <c r="R237" i="1"/>
  <c r="M230" i="1"/>
  <c r="S230" i="1"/>
  <c r="R235" i="1"/>
  <c r="R227" i="1"/>
  <c r="M296" i="1"/>
  <c r="T289" i="1"/>
  <c r="G295" i="1"/>
  <c r="N295" i="1"/>
  <c r="G294" i="1"/>
  <c r="N294" i="1"/>
  <c r="T294" i="1"/>
  <c r="J300" i="1"/>
  <c r="J297" i="1"/>
  <c r="E290" i="1"/>
  <c r="M290" i="1"/>
  <c r="J290" i="1"/>
  <c r="D296" i="1"/>
  <c r="D364" i="1"/>
  <c r="C364" i="1"/>
  <c r="S353" i="1"/>
  <c r="K415" i="1"/>
  <c r="G426" i="1"/>
  <c r="D419" i="1"/>
  <c r="K419" i="1"/>
  <c r="J424" i="1"/>
  <c r="N483" i="1"/>
  <c r="R479" i="1"/>
  <c r="R426" i="1"/>
  <c r="R490" i="1"/>
  <c r="Q490" i="1"/>
  <c r="E485" i="1"/>
  <c r="K552" i="1"/>
  <c r="K549" i="1"/>
  <c r="Q364" i="1"/>
  <c r="S359" i="1"/>
  <c r="J363" i="1"/>
  <c r="T353" i="1"/>
  <c r="F427" i="1"/>
  <c r="N420" i="1"/>
  <c r="S419" i="1"/>
  <c r="T420" i="1"/>
  <c r="E419" i="1"/>
  <c r="J416" i="1"/>
  <c r="T426" i="1"/>
  <c r="R420" i="1"/>
  <c r="N485" i="1"/>
  <c r="F488" i="1"/>
  <c r="G483" i="1"/>
  <c r="T489" i="1"/>
  <c r="C486" i="1"/>
  <c r="J486" i="1"/>
  <c r="J547" i="1"/>
  <c r="M549" i="1"/>
  <c r="T550" i="1"/>
  <c r="N549" i="1"/>
  <c r="E542" i="1"/>
  <c r="M359" i="1"/>
  <c r="K363" i="1"/>
  <c r="K356" i="1"/>
  <c r="K361" i="1"/>
  <c r="J421" i="1"/>
  <c r="R421" i="1"/>
  <c r="G416" i="1"/>
  <c r="S422" i="1"/>
  <c r="J478" i="1"/>
  <c r="E484" i="1"/>
  <c r="T484" i="1"/>
  <c r="J489" i="1"/>
  <c r="R487" i="1"/>
  <c r="T487" i="1"/>
  <c r="K479" i="1"/>
  <c r="S479" i="1"/>
  <c r="S547" i="1"/>
  <c r="S546" i="1"/>
  <c r="S550" i="1"/>
  <c r="D358" i="1"/>
  <c r="K358" i="1"/>
  <c r="S363" i="1"/>
  <c r="M361" i="1"/>
  <c r="T361" i="1"/>
  <c r="J353" i="1"/>
  <c r="D421" i="1"/>
  <c r="K421" i="1"/>
  <c r="S421" i="1"/>
  <c r="D420" i="1"/>
  <c r="K420" i="1"/>
  <c r="G424" i="1"/>
  <c r="N424" i="1"/>
  <c r="T416" i="1"/>
  <c r="J426" i="1"/>
  <c r="S478" i="1"/>
  <c r="R489" i="1"/>
  <c r="E482" i="1"/>
  <c r="K482" i="1"/>
  <c r="K487" i="1"/>
  <c r="E483" i="1"/>
  <c r="G484" i="1"/>
  <c r="K546" i="1"/>
  <c r="K542" i="1"/>
  <c r="J41" i="1"/>
  <c r="M44" i="1"/>
  <c r="Q49" i="1"/>
  <c r="T37" i="1"/>
  <c r="R41" i="1"/>
  <c r="K46" i="1"/>
  <c r="S37" i="1"/>
  <c r="T38" i="1"/>
  <c r="N44" i="1"/>
  <c r="J48" i="1"/>
  <c r="D112" i="1"/>
  <c r="G100" i="1"/>
  <c r="N100" i="1"/>
  <c r="T100" i="1"/>
  <c r="M110" i="1"/>
  <c r="R111" i="1"/>
  <c r="N108" i="1"/>
  <c r="G101" i="1"/>
  <c r="R37" i="1"/>
  <c r="R48" i="1"/>
  <c r="R38" i="1"/>
  <c r="F110" i="1"/>
  <c r="G110" i="1"/>
  <c r="D105" i="1"/>
  <c r="M104" i="1"/>
  <c r="R109" i="1"/>
  <c r="K44" i="1"/>
  <c r="R44" i="1"/>
  <c r="M48" i="1"/>
  <c r="S48" i="1"/>
  <c r="M46" i="1"/>
  <c r="S46" i="1"/>
  <c r="J44" i="1"/>
  <c r="T44" i="1"/>
  <c r="R112" i="1"/>
  <c r="D100" i="1"/>
  <c r="K100" i="1"/>
  <c r="K107" i="1"/>
  <c r="Q110" i="1"/>
  <c r="G104" i="1"/>
  <c r="D108" i="1"/>
  <c r="R101" i="1"/>
  <c r="E100" i="1"/>
  <c r="E107" i="1"/>
  <c r="R106" i="1"/>
  <c r="R100" i="1"/>
  <c r="M101" i="1"/>
  <c r="G107" i="1"/>
  <c r="M107" i="1"/>
  <c r="E109" i="1"/>
  <c r="R110" i="1"/>
  <c r="E163" i="1"/>
  <c r="K163" i="1"/>
  <c r="R164" i="1"/>
  <c r="R170" i="1"/>
  <c r="G171" i="1"/>
  <c r="R172" i="1"/>
  <c r="R174" i="1"/>
  <c r="S226" i="1"/>
  <c r="S233" i="1"/>
  <c r="D235" i="1"/>
  <c r="M235" i="1"/>
  <c r="J227" i="1"/>
  <c r="E227" i="1"/>
  <c r="D107" i="1"/>
  <c r="J107" i="1"/>
  <c r="N107" i="1"/>
  <c r="T107" i="1"/>
  <c r="G170" i="1"/>
  <c r="M170" i="1"/>
  <c r="S170" i="1"/>
  <c r="R171" i="1"/>
  <c r="D172" i="1"/>
  <c r="E226" i="1"/>
  <c r="M226" i="1"/>
  <c r="M233" i="1"/>
  <c r="T233" i="1"/>
  <c r="R232" i="1"/>
  <c r="E236" i="1"/>
  <c r="E231" i="1"/>
  <c r="K231" i="1"/>
  <c r="R231" i="1"/>
  <c r="G237" i="1"/>
  <c r="N237" i="1"/>
  <c r="G235" i="1"/>
  <c r="D227" i="1"/>
  <c r="S227" i="1"/>
  <c r="J226" i="1"/>
  <c r="N232" i="1"/>
  <c r="R234" i="1"/>
  <c r="G174" i="1"/>
  <c r="M174" i="1"/>
  <c r="S174" i="1"/>
  <c r="S172" i="1"/>
  <c r="D170" i="1"/>
  <c r="J170" i="1"/>
  <c r="N170" i="1"/>
  <c r="T170" i="1"/>
  <c r="G175" i="1"/>
  <c r="G226" i="1"/>
  <c r="G233" i="1"/>
  <c r="S232" i="1"/>
  <c r="J237" i="1"/>
  <c r="E230" i="1"/>
  <c r="N235" i="1"/>
  <c r="M227" i="1"/>
  <c r="T227" i="1"/>
  <c r="N226" i="1"/>
  <c r="T232" i="1"/>
  <c r="N238" i="1"/>
  <c r="D237" i="1"/>
  <c r="J235" i="1"/>
  <c r="S235" i="1"/>
  <c r="N227" i="1"/>
  <c r="F236" i="1"/>
  <c r="R233" i="1"/>
  <c r="Q299" i="1"/>
  <c r="D298" i="1"/>
  <c r="J298" i="1"/>
  <c r="N298" i="1"/>
  <c r="T298" i="1"/>
  <c r="E296" i="1"/>
  <c r="K296" i="1"/>
  <c r="G300" i="1"/>
  <c r="G352" i="1"/>
  <c r="N352" i="1"/>
  <c r="N359" i="1"/>
  <c r="G360" i="1"/>
  <c r="E361" i="1"/>
  <c r="G353" i="1"/>
  <c r="M353" i="1"/>
  <c r="Q301" i="1"/>
  <c r="F299" i="1"/>
  <c r="E300" i="1"/>
  <c r="K300" i="1"/>
  <c r="R296" i="1"/>
  <c r="M300" i="1"/>
  <c r="J352" i="1"/>
  <c r="J359" i="1"/>
  <c r="E358" i="1"/>
  <c r="M358" i="1"/>
  <c r="R362" i="1"/>
  <c r="S357" i="1"/>
  <c r="N353" i="1"/>
  <c r="R300" i="1"/>
  <c r="R298" i="1"/>
  <c r="G364" i="1"/>
  <c r="D352" i="1"/>
  <c r="D359" i="1"/>
  <c r="M357" i="1"/>
  <c r="M352" i="1"/>
  <c r="E363" i="1"/>
  <c r="R356" i="1"/>
  <c r="S360" i="1"/>
  <c r="R361" i="1"/>
  <c r="D353" i="1"/>
  <c r="G289" i="1"/>
  <c r="M289" i="1"/>
  <c r="S289" i="1"/>
  <c r="T352" i="1"/>
  <c r="T359" i="1"/>
  <c r="G357" i="1"/>
  <c r="M360" i="1"/>
  <c r="E352" i="1"/>
  <c r="E359" i="1"/>
  <c r="K352" i="1"/>
  <c r="K359" i="1"/>
  <c r="R358" i="1"/>
  <c r="D357" i="1"/>
  <c r="R363" i="1"/>
  <c r="S356" i="1"/>
  <c r="D360" i="1"/>
  <c r="J360" i="1"/>
  <c r="N360" i="1"/>
  <c r="T360" i="1"/>
  <c r="S361" i="1"/>
  <c r="R359" i="1"/>
  <c r="E357" i="1"/>
  <c r="K357" i="1"/>
  <c r="S352" i="1"/>
  <c r="G359" i="1"/>
  <c r="N358" i="1"/>
  <c r="T358" i="1"/>
  <c r="D361" i="1"/>
  <c r="E353" i="1"/>
  <c r="K353" i="1"/>
  <c r="R353" i="1"/>
  <c r="M427" i="1"/>
  <c r="D427" i="1"/>
  <c r="Q425" i="1"/>
  <c r="R425" i="1"/>
  <c r="G415" i="1"/>
  <c r="R416" i="1"/>
  <c r="M421" i="1"/>
  <c r="N422" i="1"/>
  <c r="D423" i="1"/>
  <c r="M423" i="1"/>
  <c r="N484" i="1"/>
  <c r="T482" i="1"/>
  <c r="T479" i="1"/>
  <c r="J485" i="1"/>
  <c r="T548" i="1"/>
  <c r="R549" i="1"/>
  <c r="J550" i="1"/>
  <c r="G542" i="1"/>
  <c r="D415" i="1"/>
  <c r="J415" i="1"/>
  <c r="N415" i="1"/>
  <c r="T415" i="1"/>
  <c r="T422" i="1"/>
  <c r="F425" i="1"/>
  <c r="M420" i="1"/>
  <c r="S420" i="1"/>
  <c r="G423" i="1"/>
  <c r="N423" i="1"/>
  <c r="S424" i="1"/>
  <c r="R415" i="1"/>
  <c r="D416" i="1"/>
  <c r="G421" i="1"/>
  <c r="J422" i="1"/>
  <c r="R422" i="1"/>
  <c r="J484" i="1"/>
  <c r="N486" i="1"/>
  <c r="D479" i="1"/>
  <c r="J479" i="1"/>
  <c r="N479" i="1"/>
  <c r="R485" i="1"/>
  <c r="T478" i="1"/>
  <c r="G479" i="1"/>
  <c r="M484" i="1"/>
  <c r="N553" i="1"/>
  <c r="G541" i="1"/>
  <c r="G548" i="1"/>
  <c r="N548" i="1"/>
  <c r="N541" i="1"/>
  <c r="N546" i="1"/>
  <c r="J552" i="1"/>
  <c r="D550" i="1"/>
  <c r="E550" i="1"/>
  <c r="M550" i="1"/>
  <c r="S552" i="1"/>
  <c r="Q427" i="1"/>
  <c r="E422" i="1"/>
  <c r="K422" i="1"/>
  <c r="G420" i="1"/>
  <c r="S426" i="1"/>
  <c r="E416" i="1"/>
  <c r="K416" i="1"/>
  <c r="E415" i="1"/>
  <c r="S415" i="1"/>
  <c r="M416" i="1"/>
  <c r="D422" i="1"/>
  <c r="R424" i="1"/>
  <c r="D478" i="1"/>
  <c r="D485" i="1"/>
  <c r="K485" i="1"/>
  <c r="K478" i="1"/>
  <c r="D484" i="1"/>
  <c r="R484" i="1"/>
  <c r="R483" i="1"/>
  <c r="D487" i="1"/>
  <c r="N487" i="1"/>
  <c r="E479" i="1"/>
  <c r="D482" i="1"/>
  <c r="N482" i="1"/>
  <c r="S485" i="1"/>
  <c r="R547" i="1"/>
  <c r="R541" i="1"/>
  <c r="E551" i="1"/>
  <c r="M551" i="1"/>
  <c r="J546" i="1"/>
  <c r="M552" i="1"/>
  <c r="R419" i="1"/>
  <c r="M485" i="1"/>
  <c r="M478" i="1"/>
  <c r="E488" i="1"/>
  <c r="D489" i="1"/>
  <c r="E487" i="1"/>
  <c r="E478" i="1"/>
  <c r="N478" i="1"/>
  <c r="M479" i="1"/>
  <c r="G551" i="1"/>
  <c r="F551" i="1"/>
  <c r="D546" i="1"/>
  <c r="N550" i="1"/>
  <c r="S542" i="1"/>
  <c r="T541" i="1"/>
  <c r="R553" i="1"/>
  <c r="Q553" i="1"/>
  <c r="J548" i="1"/>
  <c r="J541" i="1"/>
  <c r="G547" i="1"/>
  <c r="R546" i="1"/>
  <c r="D552" i="1"/>
  <c r="K545" i="1"/>
  <c r="R550" i="1"/>
  <c r="D549" i="1"/>
  <c r="G478" i="1"/>
  <c r="T485" i="1"/>
  <c r="G489" i="1"/>
  <c r="S489" i="1"/>
  <c r="J482" i="1"/>
  <c r="R486" i="1"/>
  <c r="J487" i="1"/>
  <c r="R478" i="1"/>
  <c r="G485" i="1"/>
  <c r="S551" i="1"/>
  <c r="Q551" i="1"/>
  <c r="M548" i="1"/>
  <c r="E552" i="1"/>
  <c r="E545" i="1"/>
  <c r="J549" i="1"/>
  <c r="R542" i="1"/>
  <c r="G552" i="1"/>
  <c r="G487" i="1"/>
  <c r="M487" i="1"/>
  <c r="S487" i="1"/>
  <c r="C553" i="1"/>
  <c r="D548" i="1"/>
  <c r="D541" i="1"/>
  <c r="K541" i="1"/>
  <c r="K548" i="1"/>
  <c r="R548" i="1"/>
  <c r="D547" i="1"/>
  <c r="N552" i="1"/>
  <c r="R545" i="1"/>
  <c r="G550" i="1"/>
  <c r="M542" i="1"/>
  <c r="D553" i="1"/>
  <c r="E541" i="1"/>
  <c r="E548" i="1"/>
  <c r="M541" i="1"/>
  <c r="S541" i="1"/>
  <c r="E547" i="1"/>
  <c r="K547" i="1"/>
  <c r="G546" i="1"/>
  <c r="M546" i="1"/>
  <c r="R552" i="1"/>
  <c r="D542" i="1"/>
  <c r="J542" i="1"/>
  <c r="N542" i="1"/>
  <c r="T542" i="1"/>
  <c r="D545" i="1"/>
  <c r="N545" i="1"/>
  <c r="Q360" i="1" l="1"/>
  <c r="F175" i="1"/>
  <c r="C171" i="1"/>
  <c r="F297" i="1"/>
  <c r="C357" i="1"/>
  <c r="L238" i="1"/>
  <c r="C361" i="1"/>
  <c r="Q294" i="1"/>
  <c r="Q423" i="1"/>
  <c r="F486" i="1"/>
  <c r="L47" i="1"/>
  <c r="F171" i="1"/>
  <c r="F168" i="1"/>
  <c r="F424" i="1"/>
  <c r="Q297" i="1"/>
  <c r="Q41" i="1"/>
  <c r="C232" i="1"/>
  <c r="F549" i="1"/>
  <c r="C419" i="1"/>
  <c r="F237" i="1"/>
  <c r="F111" i="1"/>
  <c r="L175" i="1"/>
  <c r="Q171" i="1"/>
  <c r="C421" i="1"/>
  <c r="Q298" i="1"/>
  <c r="Q295" i="1"/>
  <c r="C360" i="1"/>
  <c r="C549" i="1"/>
  <c r="C109" i="1"/>
  <c r="F296" i="1"/>
  <c r="L234" i="1"/>
  <c r="C168" i="1"/>
  <c r="F420" i="1"/>
  <c r="L364" i="1"/>
  <c r="L49" i="1"/>
  <c r="F360" i="1"/>
  <c r="Q168" i="1"/>
  <c r="Q174" i="1"/>
  <c r="F101" i="1"/>
  <c r="Q550" i="1"/>
  <c r="F108" i="1"/>
  <c r="F109" i="1"/>
  <c r="F547" i="1"/>
  <c r="Q422" i="1"/>
  <c r="F174" i="1"/>
  <c r="C483" i="1"/>
  <c r="F552" i="1"/>
  <c r="Q361" i="1"/>
  <c r="Q108" i="1"/>
  <c r="L41" i="1"/>
  <c r="Q363" i="1"/>
  <c r="C295" i="1"/>
  <c r="Q234" i="1"/>
  <c r="F482" i="1"/>
  <c r="C541" i="1"/>
  <c r="F545" i="1"/>
  <c r="L490" i="1"/>
  <c r="C353" i="1"/>
  <c r="L301" i="1"/>
  <c r="L236" i="1"/>
  <c r="C423" i="1"/>
  <c r="C172" i="1"/>
  <c r="L174" i="1"/>
  <c r="F415" i="1"/>
  <c r="Q546" i="1"/>
  <c r="F483" i="1"/>
  <c r="F489" i="1"/>
  <c r="L361" i="1"/>
  <c r="Q227" i="1"/>
  <c r="F230" i="1"/>
  <c r="L168" i="1"/>
  <c r="F169" i="1"/>
  <c r="Q421" i="1"/>
  <c r="F361" i="1"/>
  <c r="Q235" i="1"/>
  <c r="Q237" i="1"/>
  <c r="Q232" i="1"/>
  <c r="Q164" i="1"/>
  <c r="F356" i="1"/>
  <c r="C298" i="1"/>
  <c r="F232" i="1"/>
  <c r="F479" i="1"/>
  <c r="F546" i="1"/>
  <c r="Q420" i="1"/>
  <c r="F423" i="1"/>
  <c r="F353" i="1"/>
  <c r="F298" i="1"/>
  <c r="L295" i="1"/>
  <c r="Q290" i="1"/>
  <c r="Q300" i="1"/>
  <c r="L299" i="1"/>
  <c r="L294" i="1"/>
  <c r="F104" i="1"/>
  <c r="Q426" i="1"/>
  <c r="C300" i="1"/>
  <c r="C233" i="1"/>
  <c r="Q48" i="1"/>
  <c r="L425" i="1"/>
  <c r="L298" i="1"/>
  <c r="Q357" i="1"/>
  <c r="F231" i="1"/>
  <c r="Q104" i="1"/>
  <c r="Q172" i="1"/>
  <c r="Q107" i="1"/>
  <c r="Q358" i="1"/>
  <c r="L426" i="1"/>
  <c r="Q486" i="1"/>
  <c r="L552" i="1"/>
  <c r="Q416" i="1"/>
  <c r="F235" i="1"/>
  <c r="L105" i="1"/>
  <c r="L164" i="1"/>
  <c r="Q105" i="1"/>
  <c r="Q100" i="1"/>
  <c r="L46" i="1"/>
  <c r="L48" i="1"/>
  <c r="F300" i="1"/>
  <c r="F234" i="1"/>
  <c r="Q169" i="1"/>
  <c r="F106" i="1"/>
  <c r="L172" i="1"/>
  <c r="F416" i="1"/>
  <c r="F422" i="1"/>
  <c r="F290" i="1"/>
  <c r="F295" i="1"/>
  <c r="L108" i="1"/>
  <c r="F105" i="1"/>
  <c r="F164" i="1"/>
  <c r="L169" i="1"/>
  <c r="Q482" i="1"/>
  <c r="L485" i="1"/>
  <c r="C484" i="1"/>
  <c r="C550" i="1"/>
  <c r="Q552" i="1"/>
  <c r="L546" i="1"/>
  <c r="C479" i="1"/>
  <c r="Q485" i="1"/>
  <c r="Q478" i="1"/>
  <c r="Q489" i="1"/>
  <c r="Q353" i="1"/>
  <c r="C548" i="1"/>
  <c r="F487" i="1"/>
  <c r="Q424" i="1"/>
  <c r="F357" i="1"/>
  <c r="C299" i="1"/>
  <c r="F293" i="1"/>
  <c r="Q293" i="1"/>
  <c r="C289" i="1"/>
  <c r="C296" i="1"/>
  <c r="L227" i="1"/>
  <c r="L235" i="1"/>
  <c r="C169" i="1"/>
  <c r="C100" i="1"/>
  <c r="C107" i="1"/>
  <c r="C227" i="1"/>
  <c r="Q231" i="1"/>
  <c r="L231" i="1"/>
  <c r="C167" i="1"/>
  <c r="Q170" i="1"/>
  <c r="Q163" i="1"/>
  <c r="C111" i="1"/>
  <c r="F107" i="1"/>
  <c r="F100" i="1"/>
  <c r="C105" i="1"/>
  <c r="L43" i="1"/>
  <c r="Q38" i="1"/>
  <c r="Q542" i="1"/>
  <c r="L542" i="1"/>
  <c r="L548" i="1"/>
  <c r="C552" i="1"/>
  <c r="L550" i="1"/>
  <c r="Q488" i="1"/>
  <c r="L488" i="1"/>
  <c r="C420" i="1"/>
  <c r="L551" i="1"/>
  <c r="Q483" i="1"/>
  <c r="C425" i="1"/>
  <c r="F548" i="1"/>
  <c r="F541" i="1"/>
  <c r="C482" i="1"/>
  <c r="Q484" i="1"/>
  <c r="C478" i="1"/>
  <c r="C485" i="1"/>
  <c r="C424" i="1"/>
  <c r="Q549" i="1"/>
  <c r="C416" i="1"/>
  <c r="L423" i="1"/>
  <c r="F421" i="1"/>
  <c r="F363" i="1"/>
  <c r="L358" i="1"/>
  <c r="C363" i="1"/>
  <c r="F364" i="1"/>
  <c r="L290" i="1"/>
  <c r="C358" i="1"/>
  <c r="C294" i="1"/>
  <c r="F301" i="1"/>
  <c r="C234" i="1"/>
  <c r="C231" i="1"/>
  <c r="C238" i="1"/>
  <c r="U238" i="1"/>
  <c r="Q173" i="1"/>
  <c r="L173" i="1"/>
  <c r="C174" i="1"/>
  <c r="L170" i="1"/>
  <c r="F112" i="1"/>
  <c r="L237" i="1"/>
  <c r="C236" i="1"/>
  <c r="L233" i="1"/>
  <c r="C173" i="1"/>
  <c r="F227" i="1"/>
  <c r="Q226" i="1"/>
  <c r="Q233" i="1"/>
  <c r="Q101" i="1"/>
  <c r="L101" i="1"/>
  <c r="L44" i="1"/>
  <c r="F172" i="1"/>
  <c r="Q43" i="1"/>
  <c r="F542" i="1"/>
  <c r="C547" i="1"/>
  <c r="C545" i="1"/>
  <c r="F485" i="1"/>
  <c r="F478" i="1"/>
  <c r="L486" i="1"/>
  <c r="C489" i="1"/>
  <c r="C488" i="1"/>
  <c r="C426" i="1"/>
  <c r="L421" i="1"/>
  <c r="L489" i="1"/>
  <c r="F484" i="1"/>
  <c r="F550" i="1"/>
  <c r="F419" i="1"/>
  <c r="C427" i="1"/>
  <c r="Q415" i="1"/>
  <c r="C356" i="1"/>
  <c r="F358" i="1"/>
  <c r="C293" i="1"/>
  <c r="Q362" i="1"/>
  <c r="L362" i="1"/>
  <c r="C297" i="1"/>
  <c r="F294" i="1"/>
  <c r="L230" i="1"/>
  <c r="C237" i="1"/>
  <c r="C226" i="1"/>
  <c r="Q167" i="1"/>
  <c r="L167" i="1"/>
  <c r="C163" i="1"/>
  <c r="C170" i="1"/>
  <c r="C290" i="1"/>
  <c r="C230" i="1"/>
  <c r="F163" i="1"/>
  <c r="F170" i="1"/>
  <c r="C101" i="1"/>
  <c r="C106" i="1"/>
  <c r="F289" i="1"/>
  <c r="C235" i="1"/>
  <c r="Q106" i="1"/>
  <c r="L106" i="1"/>
  <c r="Q112" i="1"/>
  <c r="L112" i="1"/>
  <c r="Q45" i="1"/>
  <c r="L42" i="1"/>
  <c r="Q42" i="1"/>
  <c r="Q109" i="1"/>
  <c r="Q37" i="1"/>
  <c r="Q44" i="1"/>
  <c r="Q111" i="1"/>
  <c r="L111" i="1"/>
  <c r="C112" i="1"/>
  <c r="U112" i="1"/>
  <c r="C542" i="1"/>
  <c r="C487" i="1"/>
  <c r="C546" i="1"/>
  <c r="Q487" i="1"/>
  <c r="L487" i="1"/>
  <c r="L483" i="1"/>
  <c r="Q419" i="1"/>
  <c r="C551" i="1"/>
  <c r="Q547" i="1"/>
  <c r="L547" i="1"/>
  <c r="Q479" i="1"/>
  <c r="L479" i="1"/>
  <c r="Q545" i="1"/>
  <c r="F426" i="1"/>
  <c r="C422" i="1"/>
  <c r="C415" i="1"/>
  <c r="Q541" i="1"/>
  <c r="Q548" i="1"/>
  <c r="L484" i="1"/>
  <c r="L427" i="1"/>
  <c r="L424" i="1"/>
  <c r="C362" i="1"/>
  <c r="Q352" i="1"/>
  <c r="Q359" i="1"/>
  <c r="Q356" i="1"/>
  <c r="L357" i="1"/>
  <c r="C359" i="1"/>
  <c r="C352" i="1"/>
  <c r="Q289" i="1"/>
  <c r="Q296" i="1"/>
  <c r="F359" i="1"/>
  <c r="F352" i="1"/>
  <c r="C301" i="1"/>
  <c r="F226" i="1"/>
  <c r="F233" i="1"/>
  <c r="C164" i="1"/>
  <c r="L107" i="1"/>
  <c r="Q230" i="1"/>
  <c r="C104" i="1"/>
  <c r="C108" i="1"/>
  <c r="F167" i="1"/>
  <c r="L363" i="1" l="1"/>
  <c r="U47" i="1"/>
  <c r="L416" i="1"/>
  <c r="U364" i="1"/>
  <c r="U424" i="1"/>
  <c r="U551" i="1"/>
  <c r="U546" i="1"/>
  <c r="U234" i="1"/>
  <c r="U361" i="1"/>
  <c r="U48" i="1"/>
  <c r="U38" i="1"/>
  <c r="U301" i="1"/>
  <c r="L422" i="1"/>
  <c r="U105" i="1"/>
  <c r="U295" i="1"/>
  <c r="L297" i="1"/>
  <c r="U175" i="1"/>
  <c r="U171" i="1"/>
  <c r="U552" i="1"/>
  <c r="U108" i="1"/>
  <c r="U49" i="1"/>
  <c r="U297" i="1"/>
  <c r="U489" i="1"/>
  <c r="U490" i="1"/>
  <c r="U43" i="1"/>
  <c r="U362" i="1"/>
  <c r="U358" i="1"/>
  <c r="U298" i="1"/>
  <c r="U106" i="1"/>
  <c r="U173" i="1"/>
  <c r="U233" i="1"/>
  <c r="U44" i="1"/>
  <c r="U101" i="1"/>
  <c r="U294" i="1"/>
  <c r="U168" i="1"/>
  <c r="U236" i="1"/>
  <c r="U172" i="1"/>
  <c r="U290" i="1"/>
  <c r="L360" i="1"/>
  <c r="L171" i="1"/>
  <c r="L415" i="1"/>
  <c r="U169" i="1"/>
  <c r="U299" i="1"/>
  <c r="U548" i="1"/>
  <c r="U174" i="1"/>
  <c r="U360" i="1"/>
  <c r="U363" i="1"/>
  <c r="U483" i="1"/>
  <c r="U486" i="1"/>
  <c r="U235" i="1"/>
  <c r="L293" i="1"/>
  <c r="U542" i="1"/>
  <c r="L545" i="1"/>
  <c r="U425" i="1"/>
  <c r="U488" i="1"/>
  <c r="L226" i="1"/>
  <c r="U111" i="1"/>
  <c r="U416" i="1"/>
  <c r="U426" i="1"/>
  <c r="U46" i="1"/>
  <c r="U420" i="1"/>
  <c r="U164" i="1"/>
  <c r="L356" i="1"/>
  <c r="U237" i="1"/>
  <c r="L420" i="1"/>
  <c r="U227" i="1"/>
  <c r="U421" i="1"/>
  <c r="U359" i="1"/>
  <c r="L553" i="1"/>
  <c r="U553" i="1"/>
  <c r="U487" i="1"/>
  <c r="L109" i="1"/>
  <c r="U109" i="1"/>
  <c r="L45" i="1"/>
  <c r="U45" i="1"/>
  <c r="L104" i="1"/>
  <c r="L163" i="1"/>
  <c r="L549" i="1"/>
  <c r="U549" i="1"/>
  <c r="U423" i="1"/>
  <c r="U479" i="1"/>
  <c r="L359" i="1"/>
  <c r="L352" i="1"/>
  <c r="L419" i="1"/>
  <c r="U419" i="1"/>
  <c r="U427" i="1"/>
  <c r="U231" i="1"/>
  <c r="U485" i="1"/>
  <c r="L541" i="1"/>
  <c r="L300" i="1"/>
  <c r="U300" i="1"/>
  <c r="L353" i="1"/>
  <c r="U353" i="1"/>
  <c r="U484" i="1"/>
  <c r="L478" i="1"/>
  <c r="L289" i="1"/>
  <c r="L296" i="1"/>
  <c r="L110" i="1"/>
  <c r="U110" i="1"/>
  <c r="U357" i="1"/>
  <c r="L232" i="1"/>
  <c r="U167" i="1"/>
  <c r="L482" i="1"/>
  <c r="U422" i="1"/>
  <c r="L100" i="1"/>
  <c r="U170" i="1"/>
  <c r="U107" i="1"/>
  <c r="U550" i="1"/>
  <c r="U41" i="1" l="1"/>
  <c r="U104" i="1"/>
  <c r="U293" i="1"/>
  <c r="U163" i="1"/>
  <c r="U545" i="1"/>
  <c r="U100" i="1"/>
  <c r="U415" i="1"/>
  <c r="U478" i="1"/>
  <c r="U230" i="1"/>
  <c r="U232" i="1"/>
  <c r="U226" i="1"/>
  <c r="U42" i="1"/>
  <c r="U37" i="1"/>
  <c r="U482" i="1"/>
  <c r="U289" i="1"/>
  <c r="U296" i="1"/>
  <c r="U356" i="1"/>
  <c r="U547" i="1"/>
  <c r="U541" i="1"/>
  <c r="U352" i="1"/>
</calcChain>
</file>

<file path=xl/sharedStrings.xml><?xml version="1.0" encoding="utf-8"?>
<sst xmlns="http://schemas.openxmlformats.org/spreadsheetml/2006/main" count="1250" uniqueCount="77">
  <si>
    <t>２</t>
  </si>
  <si>
    <t>上小阿仁村</t>
  </si>
  <si>
    <t>（単位：百万円）</t>
  </si>
  <si>
    <t>井　川　町</t>
  </si>
  <si>
    <t>企業所得</t>
  </si>
  <si>
    <t>持ち家</t>
  </si>
  <si>
    <t>公的企業</t>
  </si>
  <si>
    <t>区　　　分</t>
  </si>
  <si>
    <t>１</t>
  </si>
  <si>
    <t>３</t>
  </si>
  <si>
    <t>平成26年度（2014）</t>
  </si>
  <si>
    <t>秋　　　田</t>
  </si>
  <si>
    <t>4=1+2+3</t>
  </si>
  <si>
    <t>平成25年度（2013）</t>
  </si>
  <si>
    <t>雇用者報酬</t>
  </si>
  <si>
    <t>市　　　計</t>
  </si>
  <si>
    <t>賃金・俸給</t>
  </si>
  <si>
    <t>民間
法人企業</t>
  </si>
  <si>
    <t>大　館  市</t>
  </si>
  <si>
    <t>横　手  市</t>
  </si>
  <si>
    <t>財産所得</t>
  </si>
  <si>
    <t>市町村民
所得</t>
    <rPh sb="0" eb="3">
      <t>シチョウソン</t>
    </rPh>
    <rPh sb="3" eb="4">
      <t>ミン</t>
    </rPh>
    <rPh sb="5" eb="7">
      <t>ショトク</t>
    </rPh>
    <phoneticPr fontId="2"/>
  </si>
  <si>
    <t>家計</t>
  </si>
  <si>
    <t>対家計民間
非営利団体</t>
  </si>
  <si>
    <t>個人企業</t>
  </si>
  <si>
    <t>農林水産業</t>
  </si>
  <si>
    <t>その他の
産業</t>
  </si>
  <si>
    <t>県　　　計</t>
  </si>
  <si>
    <t>雄　　　勝</t>
  </si>
  <si>
    <t>秋　田　市</t>
  </si>
  <si>
    <t>能　代　市</t>
  </si>
  <si>
    <t>男　鹿　市</t>
  </si>
  <si>
    <t>平　　　鹿</t>
  </si>
  <si>
    <t>湯　沢　市</t>
  </si>
  <si>
    <t>鹿　角　市</t>
  </si>
  <si>
    <t>小　坂　町</t>
  </si>
  <si>
    <t>藤　里　町</t>
  </si>
  <si>
    <t>大　潟　村</t>
  </si>
  <si>
    <t>羽　後　町</t>
  </si>
  <si>
    <t>（市・町村別）</t>
  </si>
  <si>
    <t>町　村　計</t>
  </si>
  <si>
    <t>（地　域　別）</t>
  </si>
  <si>
    <t>鹿　　　角</t>
  </si>
  <si>
    <t>北　秋　田</t>
  </si>
  <si>
    <t>山　　　本</t>
  </si>
  <si>
    <t>由　　　利</t>
  </si>
  <si>
    <t>仙　　　北</t>
  </si>
  <si>
    <t>平成27年度（2015）</t>
  </si>
  <si>
    <t>平成28年度（2016）</t>
  </si>
  <si>
    <t>平成29年度（2017）</t>
  </si>
  <si>
    <t>平成30年度（2018）</t>
  </si>
  <si>
    <t>　市町村民所得</t>
    <rPh sb="1" eb="4">
      <t>シチョウソン</t>
    </rPh>
    <rPh sb="4" eb="5">
      <t>ミン</t>
    </rPh>
    <rPh sb="5" eb="7">
      <t>ショトク</t>
    </rPh>
    <phoneticPr fontId="4"/>
  </si>
  <si>
    <t>市町村民所得＋準地域</t>
    <rPh sb="0" eb="3">
      <t>シチョウソン</t>
    </rPh>
    <rPh sb="3" eb="4">
      <t>ミン</t>
    </rPh>
    <rPh sb="4" eb="6">
      <t>ショトク</t>
    </rPh>
    <rPh sb="7" eb="8">
      <t>ジュン</t>
    </rPh>
    <rPh sb="8" eb="10">
      <t>チイキ</t>
    </rPh>
    <phoneticPr fontId="2"/>
  </si>
  <si>
    <t>雇主の
社会負担</t>
    <rPh sb="0" eb="1">
      <t>ヤト</t>
    </rPh>
    <rPh sb="1" eb="2">
      <t>ヌシ</t>
    </rPh>
    <phoneticPr fontId="4"/>
  </si>
  <si>
    <t>県</t>
    <rPh sb="0" eb="1">
      <t>ケン</t>
    </rPh>
    <phoneticPr fontId="2"/>
  </si>
  <si>
    <t>地方社会
保障基金</t>
    <rPh sb="0" eb="2">
      <t>チホウ</t>
    </rPh>
    <rPh sb="2" eb="4">
      <t>シャカイ</t>
    </rPh>
    <rPh sb="5" eb="7">
      <t>ホショウ</t>
    </rPh>
    <rPh sb="7" eb="9">
      <t>キキン</t>
    </rPh>
    <phoneticPr fontId="2"/>
  </si>
  <si>
    <t>平成24年度（2012）</t>
  </si>
  <si>
    <t>令和元年度（2019）</t>
    <rPh sb="0" eb="2">
      <t>レイワ</t>
    </rPh>
    <rPh sb="2" eb="4">
      <t>ガンネン</t>
    </rPh>
    <phoneticPr fontId="2"/>
  </si>
  <si>
    <t>平成23年度（2011）</t>
    <phoneticPr fontId="2"/>
  </si>
  <si>
    <t>（注）「準地域」とは、地理上は同じ地域に存在していても、いずれの地域にも属さない域外の存在として扱う概念。</t>
    <rPh sb="1" eb="2">
      <t>チュウ</t>
    </rPh>
    <rPh sb="4" eb="5">
      <t>ジュン</t>
    </rPh>
    <rPh sb="5" eb="7">
      <t>チイキ</t>
    </rPh>
    <rPh sb="11" eb="14">
      <t>チリジョウ</t>
    </rPh>
    <rPh sb="15" eb="16">
      <t>オナ</t>
    </rPh>
    <rPh sb="17" eb="19">
      <t>チイキ</t>
    </rPh>
    <rPh sb="20" eb="22">
      <t>ソンザイ</t>
    </rPh>
    <rPh sb="32" eb="34">
      <t>チイキ</t>
    </rPh>
    <rPh sb="36" eb="37">
      <t>ゾク</t>
    </rPh>
    <rPh sb="40" eb="42">
      <t>イキガイ</t>
    </rPh>
    <rPh sb="43" eb="45">
      <t>ソンザイ</t>
    </rPh>
    <rPh sb="48" eb="49">
      <t>アツカ</t>
    </rPh>
    <rPh sb="50" eb="52">
      <t>ガイネン</t>
    </rPh>
    <phoneticPr fontId="7"/>
  </si>
  <si>
    <r>
      <t xml:space="preserve">一般政府
</t>
    </r>
    <r>
      <rPr>
        <sz val="9"/>
        <rFont val="ＭＳ ゴシック"/>
        <family val="3"/>
        <charset val="128"/>
      </rPr>
      <t>(市町村等)</t>
    </r>
    <rPh sb="6" eb="10">
      <t>シチョウソントウ</t>
    </rPh>
    <phoneticPr fontId="2"/>
  </si>
  <si>
    <t>準地域（※）</t>
    <rPh sb="0" eb="1">
      <t>ジュン</t>
    </rPh>
    <rPh sb="1" eb="3">
      <t>チイキ</t>
    </rPh>
    <phoneticPr fontId="2"/>
  </si>
  <si>
    <t>由利本荘市</t>
    <rPh sb="0" eb="2">
      <t>ユリ</t>
    </rPh>
    <rPh sb="2" eb="5">
      <t>ホンジョウシ</t>
    </rPh>
    <phoneticPr fontId="5"/>
  </si>
  <si>
    <t>潟　上　市</t>
    <rPh sb="0" eb="1">
      <t>カタ</t>
    </rPh>
    <rPh sb="2" eb="3">
      <t>ウエ</t>
    </rPh>
    <rPh sb="4" eb="5">
      <t>シ</t>
    </rPh>
    <phoneticPr fontId="5"/>
  </si>
  <si>
    <t>大　仙　市</t>
    <rPh sb="0" eb="1">
      <t>ダイ</t>
    </rPh>
    <rPh sb="2" eb="3">
      <t>セン</t>
    </rPh>
    <rPh sb="4" eb="5">
      <t>シ</t>
    </rPh>
    <phoneticPr fontId="5"/>
  </si>
  <si>
    <t>北 秋 田 市</t>
    <rPh sb="0" eb="1">
      <t>キタ</t>
    </rPh>
    <rPh sb="2" eb="3">
      <t>アキ</t>
    </rPh>
    <rPh sb="4" eb="5">
      <t>タ</t>
    </rPh>
    <rPh sb="6" eb="7">
      <t>シ</t>
    </rPh>
    <phoneticPr fontId="5"/>
  </si>
  <si>
    <t>に か ほ 市</t>
    <rPh sb="6" eb="7">
      <t>シ</t>
    </rPh>
    <phoneticPr fontId="6"/>
  </si>
  <si>
    <t>仙　北　市</t>
    <rPh sb="0" eb="1">
      <t>ヤマト</t>
    </rPh>
    <rPh sb="2" eb="3">
      <t>キタ</t>
    </rPh>
    <rPh sb="4" eb="5">
      <t>シ</t>
    </rPh>
    <phoneticPr fontId="6"/>
  </si>
  <si>
    <t>三　種　町</t>
    <rPh sb="0" eb="1">
      <t>サン</t>
    </rPh>
    <rPh sb="2" eb="3">
      <t>タネ</t>
    </rPh>
    <rPh sb="4" eb="5">
      <t>チョウ</t>
    </rPh>
    <phoneticPr fontId="6"/>
  </si>
  <si>
    <t>八　峰　町</t>
    <rPh sb="0" eb="1">
      <t>ハチ</t>
    </rPh>
    <rPh sb="2" eb="3">
      <t>ミネ</t>
    </rPh>
    <rPh sb="4" eb="5">
      <t>マチ</t>
    </rPh>
    <phoneticPr fontId="6"/>
  </si>
  <si>
    <t>五 城 目 町</t>
  </si>
  <si>
    <t>八 郎 潟 町</t>
  </si>
  <si>
    <t>美　郷　町</t>
    <rPh sb="0" eb="1">
      <t>ビ</t>
    </rPh>
    <rPh sb="2" eb="3">
      <t>ゴウ</t>
    </rPh>
    <rPh sb="4" eb="5">
      <t>マチ</t>
    </rPh>
    <phoneticPr fontId="5"/>
  </si>
  <si>
    <t>東 成 瀬 村</t>
  </si>
  <si>
    <t>令和２年度（2020）</t>
    <rPh sb="0" eb="2">
      <t>レイワ</t>
    </rPh>
    <rPh sb="3" eb="5">
      <t>ネンド</t>
    </rPh>
    <phoneticPr fontId="2"/>
  </si>
  <si>
    <t>令和３年度（2021）</t>
    <rPh sb="0" eb="2">
      <t>レイワ</t>
    </rPh>
    <rPh sb="3" eb="5">
      <t>ネンド</t>
    </rPh>
    <phoneticPr fontId="2"/>
  </si>
  <si>
    <t>令和４年度（2022）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</si>
</sst>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 &quot;0&quot; )&quot;"/>
    <numFmt numFmtId="177" formatCode="#,##0_ "/>
  </numFmts>
  <fonts count="15" x14ac:knownFonts="1">
    <font>
      <sz val="12"/>
      <name val="System"/>
    </font>
    <font>
      <sz val="11"/>
      <name val="ＭＳ Ｐゴシック"/>
      <family val="3"/>
      <charset val="128"/>
    </font>
    <font>
      <sz val="6"/>
      <name val="System"/>
      <charset val="128"/>
    </font>
    <font>
      <b/>
      <sz val="16"/>
      <color indexed="9"/>
      <name val="ＭＳ 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System"/>
      <family val="2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7.5"/>
      <name val="ＭＳ 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9" fontId="6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7" fontId="14" fillId="0" borderId="2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3" xfId="0" applyNumberFormat="1" applyFont="1" applyBorder="1" applyAlignment="1">
      <alignment vertical="center"/>
    </xf>
    <xf numFmtId="177" fontId="14" fillId="0" borderId="13" xfId="0" applyNumberFormat="1" applyFont="1" applyBorder="1" applyAlignment="1">
      <alignment vertical="center" textRotation="180"/>
    </xf>
    <xf numFmtId="177" fontId="14" fillId="0" borderId="5" xfId="0" applyNumberFormat="1" applyFont="1" applyBorder="1" applyAlignment="1">
      <alignment vertical="center"/>
    </xf>
    <xf numFmtId="177" fontId="14" fillId="0" borderId="4" xfId="0" applyNumberFormat="1" applyFont="1" applyBorder="1" applyAlignment="1">
      <alignment vertical="center"/>
    </xf>
    <xf numFmtId="177" fontId="14" fillId="0" borderId="6" xfId="0" applyNumberFormat="1" applyFont="1" applyBorder="1" applyAlignment="1">
      <alignment vertical="center"/>
    </xf>
    <xf numFmtId="177" fontId="14" fillId="0" borderId="7" xfId="0" applyNumberFormat="1" applyFont="1" applyBorder="1" applyAlignment="1">
      <alignment vertical="center"/>
    </xf>
    <xf numFmtId="177" fontId="14" fillId="0" borderId="8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756"/>
  <sheetViews>
    <sheetView tabSelected="1" view="pageBreakPreview" topLeftCell="A177" zoomScaleNormal="75" zoomScaleSheetLayoutView="100" workbookViewId="0">
      <selection activeCell="Z13" sqref="Z13"/>
    </sheetView>
  </sheetViews>
  <sheetFormatPr defaultColWidth="10.59765625" defaultRowHeight="22" customHeight="1" x14ac:dyDescent="0.15"/>
  <cols>
    <col min="1" max="1" width="2.59765625" style="5" customWidth="1"/>
    <col min="2" max="2" width="10.59765625" style="6"/>
    <col min="3" max="3" width="12" style="6" bestFit="1" customWidth="1"/>
    <col min="4" max="4" width="12" style="5" bestFit="1" customWidth="1"/>
    <col min="5" max="7" width="10.69921875" style="5" bestFit="1" customWidth="1"/>
    <col min="8" max="8" width="12.8984375" style="5" bestFit="1" customWidth="1"/>
    <col min="9" max="14" width="10.69921875" style="5" bestFit="1" customWidth="1"/>
    <col min="15" max="15" width="2.59765625" style="5" customWidth="1"/>
    <col min="16" max="16" width="7.59765625" style="5" customWidth="1"/>
    <col min="17" max="20" width="10.69921875" style="5" bestFit="1" customWidth="1"/>
    <col min="21" max="22" width="12" style="5" bestFit="1" customWidth="1"/>
    <col min="23" max="23" width="12" style="6" customWidth="1"/>
    <col min="24" max="24" width="13.69921875" style="5" bestFit="1" customWidth="1"/>
    <col min="25" max="16384" width="10.59765625" style="5"/>
  </cols>
  <sheetData>
    <row r="1" spans="2:30" ht="27.75" customHeight="1" x14ac:dyDescent="0.15">
      <c r="B1" s="2"/>
      <c r="C1" s="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U1" s="4"/>
      <c r="V1" s="4"/>
      <c r="W1" s="4"/>
    </row>
    <row r="2" spans="2:30" ht="20.149999999999999" customHeight="1" x14ac:dyDescent="0.15">
      <c r="U2" s="6"/>
      <c r="V2" s="6"/>
    </row>
    <row r="3" spans="2:30" ht="24" customHeight="1" x14ac:dyDescent="0.15">
      <c r="B3" s="1" t="s">
        <v>0</v>
      </c>
      <c r="C3" s="4" t="s">
        <v>51</v>
      </c>
      <c r="E3" s="7"/>
      <c r="N3" s="6"/>
      <c r="S3" s="4"/>
      <c r="T3" s="7"/>
      <c r="W3" s="5"/>
      <c r="AB3" s="6"/>
      <c r="AD3" s="4"/>
    </row>
    <row r="4" spans="2:30" ht="15" customHeight="1" x14ac:dyDescent="0.15">
      <c r="U4" s="6"/>
      <c r="V4" s="6"/>
    </row>
    <row r="5" spans="2:30" ht="22.5" customHeight="1" x14ac:dyDescent="0.15">
      <c r="B5" s="3" t="s">
        <v>58</v>
      </c>
      <c r="C5" s="5"/>
      <c r="R5" s="8"/>
      <c r="S5" s="8"/>
      <c r="U5" s="8"/>
      <c r="V5" s="8"/>
      <c r="W5" s="8" t="s">
        <v>2</v>
      </c>
    </row>
    <row r="6" spans="2:30" ht="26.15" customHeight="1" x14ac:dyDescent="0.15">
      <c r="B6" s="46" t="s">
        <v>7</v>
      </c>
      <c r="C6" s="9" t="s">
        <v>8</v>
      </c>
      <c r="D6" s="10"/>
      <c r="E6" s="11"/>
      <c r="F6" s="9" t="s">
        <v>0</v>
      </c>
      <c r="G6" s="10"/>
      <c r="H6" s="10"/>
      <c r="I6" s="10"/>
      <c r="J6" s="10"/>
      <c r="K6" s="11"/>
      <c r="L6" s="9" t="s">
        <v>9</v>
      </c>
      <c r="M6" s="10"/>
      <c r="N6" s="10"/>
      <c r="O6" s="12"/>
      <c r="Q6" s="10"/>
      <c r="R6" s="10"/>
      <c r="S6" s="10"/>
      <c r="T6" s="11"/>
      <c r="U6" s="13" t="s">
        <v>12</v>
      </c>
      <c r="V6" s="49" t="s">
        <v>52</v>
      </c>
      <c r="W6" s="46" t="s">
        <v>7</v>
      </c>
    </row>
    <row r="7" spans="2:30" ht="26.15" customHeight="1" x14ac:dyDescent="0.15">
      <c r="B7" s="47"/>
      <c r="C7" s="52" t="s">
        <v>14</v>
      </c>
      <c r="D7" s="54" t="s">
        <v>16</v>
      </c>
      <c r="E7" s="54" t="s">
        <v>53</v>
      </c>
      <c r="F7" s="52" t="s">
        <v>20</v>
      </c>
      <c r="G7" s="54" t="s">
        <v>60</v>
      </c>
      <c r="H7" s="56" t="s">
        <v>61</v>
      </c>
      <c r="I7" s="57"/>
      <c r="J7" s="54" t="s">
        <v>22</v>
      </c>
      <c r="K7" s="54" t="s">
        <v>23</v>
      </c>
      <c r="L7" s="52" t="s">
        <v>4</v>
      </c>
      <c r="M7" s="54" t="s">
        <v>17</v>
      </c>
      <c r="N7" s="54" t="s">
        <v>6</v>
      </c>
      <c r="O7" s="14"/>
      <c r="Q7" s="58" t="s">
        <v>24</v>
      </c>
      <c r="R7" s="15"/>
      <c r="S7" s="15"/>
      <c r="T7" s="16"/>
      <c r="U7" s="52" t="s">
        <v>21</v>
      </c>
      <c r="V7" s="50"/>
      <c r="W7" s="47"/>
    </row>
    <row r="8" spans="2:30" ht="51.65" customHeight="1" x14ac:dyDescent="0.15">
      <c r="B8" s="48"/>
      <c r="C8" s="53"/>
      <c r="D8" s="55"/>
      <c r="E8" s="55"/>
      <c r="F8" s="53"/>
      <c r="G8" s="55"/>
      <c r="H8" s="17" t="s">
        <v>54</v>
      </c>
      <c r="I8" s="17" t="s">
        <v>55</v>
      </c>
      <c r="J8" s="55"/>
      <c r="K8" s="55"/>
      <c r="L8" s="53"/>
      <c r="M8" s="55"/>
      <c r="N8" s="55"/>
      <c r="O8" s="14"/>
      <c r="Q8" s="59"/>
      <c r="R8" s="18" t="s">
        <v>25</v>
      </c>
      <c r="S8" s="18" t="s">
        <v>26</v>
      </c>
      <c r="T8" s="18" t="s">
        <v>5</v>
      </c>
      <c r="U8" s="51"/>
      <c r="V8" s="51"/>
      <c r="W8" s="48"/>
    </row>
    <row r="9" spans="2:30" ht="34.5" customHeight="1" x14ac:dyDescent="0.15">
      <c r="B9" s="19" t="s">
        <v>27</v>
      </c>
      <c r="C9" s="33">
        <v>1605562.1194556835</v>
      </c>
      <c r="D9" s="33">
        <v>1351945.6142169924</v>
      </c>
      <c r="E9" s="33">
        <v>253616.505238691</v>
      </c>
      <c r="F9" s="33">
        <v>176865.50969701097</v>
      </c>
      <c r="G9" s="33">
        <v>-8353.1950000000033</v>
      </c>
      <c r="H9" s="33">
        <v>-8506</v>
      </c>
      <c r="I9" s="33">
        <v>757</v>
      </c>
      <c r="J9" s="33">
        <v>182541.57208574179</v>
      </c>
      <c r="K9" s="33">
        <v>2677.1326112691995</v>
      </c>
      <c r="L9" s="33">
        <v>728655.88203125307</v>
      </c>
      <c r="M9" s="33">
        <v>440896.4775449296</v>
      </c>
      <c r="N9" s="33">
        <v>15789.316535112852</v>
      </c>
      <c r="O9" s="34"/>
      <c r="P9" s="35"/>
      <c r="Q9" s="33">
        <v>271970.08795121056</v>
      </c>
      <c r="R9" s="33">
        <v>20082.445229036479</v>
      </c>
      <c r="S9" s="33">
        <v>52616.082851303763</v>
      </c>
      <c r="T9" s="33">
        <v>199271.55987087035</v>
      </c>
      <c r="U9" s="33">
        <v>2511083.5111839473</v>
      </c>
      <c r="V9" s="33">
        <v>2503334</v>
      </c>
      <c r="W9" s="19" t="s">
        <v>27</v>
      </c>
      <c r="X9" s="20"/>
      <c r="Z9" s="20"/>
    </row>
    <row r="10" spans="2:30" ht="24.75" customHeight="1" x14ac:dyDescent="0.15">
      <c r="B10" s="21" t="s">
        <v>29</v>
      </c>
      <c r="C10" s="33">
        <v>601089.11945568339</v>
      </c>
      <c r="D10" s="33">
        <v>506140.6142169924</v>
      </c>
      <c r="E10" s="33">
        <v>94948.505238690996</v>
      </c>
      <c r="F10" s="33">
        <v>61481.509697010981</v>
      </c>
      <c r="G10" s="33">
        <v>-1702.1950000000033</v>
      </c>
      <c r="H10" s="33"/>
      <c r="I10" s="33"/>
      <c r="J10" s="33">
        <v>61854.572085741791</v>
      </c>
      <c r="K10" s="33">
        <v>1329.1326112691995</v>
      </c>
      <c r="L10" s="33">
        <v>219911.43680221657</v>
      </c>
      <c r="M10" s="33">
        <v>138944.4775449296</v>
      </c>
      <c r="N10" s="33">
        <v>5171.3165351128519</v>
      </c>
      <c r="O10" s="34"/>
      <c r="P10" s="35"/>
      <c r="Q10" s="33">
        <v>75795.642722174118</v>
      </c>
      <c r="R10" s="33">
        <v>1209</v>
      </c>
      <c r="S10" s="33">
        <v>17411.082851303763</v>
      </c>
      <c r="T10" s="33">
        <v>57175.559870870347</v>
      </c>
      <c r="U10" s="33">
        <v>882482.06595491094</v>
      </c>
      <c r="V10" s="33"/>
      <c r="W10" s="21" t="s">
        <v>29</v>
      </c>
    </row>
    <row r="11" spans="2:30" ht="24.75" customHeight="1" x14ac:dyDescent="0.15">
      <c r="B11" s="22" t="s">
        <v>30</v>
      </c>
      <c r="C11" s="36">
        <v>78589</v>
      </c>
      <c r="D11" s="36">
        <v>66175</v>
      </c>
      <c r="E11" s="36">
        <v>12414</v>
      </c>
      <c r="F11" s="36">
        <v>9164</v>
      </c>
      <c r="G11" s="36">
        <v>-399</v>
      </c>
      <c r="H11" s="36"/>
      <c r="I11" s="36"/>
      <c r="J11" s="36">
        <v>9427</v>
      </c>
      <c r="K11" s="36">
        <v>136</v>
      </c>
      <c r="L11" s="36">
        <v>49852</v>
      </c>
      <c r="M11" s="36">
        <v>32939</v>
      </c>
      <c r="N11" s="36">
        <v>569</v>
      </c>
      <c r="O11" s="34"/>
      <c r="P11" s="35"/>
      <c r="Q11" s="36">
        <v>16344</v>
      </c>
      <c r="R11" s="36">
        <v>1029</v>
      </c>
      <c r="S11" s="36">
        <v>3523</v>
      </c>
      <c r="T11" s="36">
        <v>11792</v>
      </c>
      <c r="U11" s="36">
        <v>137605</v>
      </c>
      <c r="V11" s="36"/>
      <c r="W11" s="22" t="s">
        <v>30</v>
      </c>
    </row>
    <row r="12" spans="2:30" ht="24.75" customHeight="1" x14ac:dyDescent="0.15">
      <c r="B12" s="22" t="s">
        <v>19</v>
      </c>
      <c r="C12" s="36">
        <v>132494</v>
      </c>
      <c r="D12" s="36">
        <v>111565</v>
      </c>
      <c r="E12" s="36">
        <v>20929</v>
      </c>
      <c r="F12" s="36">
        <v>15026</v>
      </c>
      <c r="G12" s="36">
        <v>-921</v>
      </c>
      <c r="H12" s="36"/>
      <c r="I12" s="36"/>
      <c r="J12" s="36">
        <v>15768</v>
      </c>
      <c r="K12" s="36">
        <v>179</v>
      </c>
      <c r="L12" s="36">
        <v>68792.445229036472</v>
      </c>
      <c r="M12" s="36">
        <v>42692</v>
      </c>
      <c r="N12" s="36">
        <v>1412</v>
      </c>
      <c r="O12" s="34"/>
      <c r="P12" s="35"/>
      <c r="Q12" s="36">
        <v>24688.445229036479</v>
      </c>
      <c r="R12" s="36">
        <v>2932.4452290364788</v>
      </c>
      <c r="S12" s="36">
        <v>4232</v>
      </c>
      <c r="T12" s="36">
        <v>17524</v>
      </c>
      <c r="U12" s="36">
        <v>216312.44522903647</v>
      </c>
      <c r="V12" s="36"/>
      <c r="W12" s="22" t="s">
        <v>19</v>
      </c>
    </row>
    <row r="13" spans="2:30" ht="24.75" customHeight="1" x14ac:dyDescent="0.15">
      <c r="B13" s="22" t="s">
        <v>18</v>
      </c>
      <c r="C13" s="36">
        <v>108297</v>
      </c>
      <c r="D13" s="36">
        <v>91190</v>
      </c>
      <c r="E13" s="36">
        <v>17107</v>
      </c>
      <c r="F13" s="36">
        <v>12414</v>
      </c>
      <c r="G13" s="36">
        <v>-515</v>
      </c>
      <c r="H13" s="36"/>
      <c r="I13" s="36"/>
      <c r="J13" s="36">
        <v>12781</v>
      </c>
      <c r="K13" s="36">
        <v>148</v>
      </c>
      <c r="L13" s="36">
        <v>63125</v>
      </c>
      <c r="M13" s="36">
        <v>41984</v>
      </c>
      <c r="N13" s="36">
        <v>817</v>
      </c>
      <c r="O13" s="34"/>
      <c r="P13" s="35"/>
      <c r="Q13" s="36">
        <v>20324</v>
      </c>
      <c r="R13" s="36">
        <v>1289</v>
      </c>
      <c r="S13" s="36">
        <v>4303</v>
      </c>
      <c r="T13" s="36">
        <v>14732</v>
      </c>
      <c r="U13" s="36">
        <v>183836</v>
      </c>
      <c r="V13" s="36"/>
      <c r="W13" s="22" t="s">
        <v>18</v>
      </c>
    </row>
    <row r="14" spans="2:30" ht="24.75" customHeight="1" x14ac:dyDescent="0.15">
      <c r="B14" s="22" t="s">
        <v>31</v>
      </c>
      <c r="C14" s="36">
        <v>37622</v>
      </c>
      <c r="D14" s="36">
        <v>31679</v>
      </c>
      <c r="E14" s="36">
        <v>5943</v>
      </c>
      <c r="F14" s="36">
        <v>4550</v>
      </c>
      <c r="G14" s="36">
        <v>-282</v>
      </c>
      <c r="H14" s="36"/>
      <c r="I14" s="36"/>
      <c r="J14" s="36">
        <v>4782</v>
      </c>
      <c r="K14" s="36">
        <v>50</v>
      </c>
      <c r="L14" s="36">
        <v>14071</v>
      </c>
      <c r="M14" s="36">
        <v>5175</v>
      </c>
      <c r="N14" s="36">
        <v>282</v>
      </c>
      <c r="O14" s="34"/>
      <c r="P14" s="35"/>
      <c r="Q14" s="36">
        <v>8614</v>
      </c>
      <c r="R14" s="36">
        <v>509</v>
      </c>
      <c r="S14" s="36">
        <v>1413</v>
      </c>
      <c r="T14" s="36">
        <v>6692</v>
      </c>
      <c r="U14" s="36">
        <v>56243</v>
      </c>
      <c r="V14" s="36"/>
      <c r="W14" s="22" t="s">
        <v>31</v>
      </c>
    </row>
    <row r="15" spans="2:30" ht="24.75" customHeight="1" x14ac:dyDescent="0.15">
      <c r="B15" s="22" t="s">
        <v>33</v>
      </c>
      <c r="C15" s="36">
        <v>62972</v>
      </c>
      <c r="D15" s="36">
        <v>53025</v>
      </c>
      <c r="E15" s="36">
        <v>9947</v>
      </c>
      <c r="F15" s="36">
        <v>7416</v>
      </c>
      <c r="G15" s="36">
        <v>-427</v>
      </c>
      <c r="H15" s="36"/>
      <c r="I15" s="36"/>
      <c r="J15" s="36">
        <v>7753</v>
      </c>
      <c r="K15" s="36">
        <v>90</v>
      </c>
      <c r="L15" s="36">
        <v>28905</v>
      </c>
      <c r="M15" s="36">
        <v>15920</v>
      </c>
      <c r="N15" s="36">
        <v>505</v>
      </c>
      <c r="O15" s="34"/>
      <c r="P15" s="35"/>
      <c r="Q15" s="36">
        <v>12480</v>
      </c>
      <c r="R15" s="36">
        <v>833</v>
      </c>
      <c r="S15" s="36">
        <v>2128</v>
      </c>
      <c r="T15" s="36">
        <v>9519</v>
      </c>
      <c r="U15" s="36">
        <v>99293</v>
      </c>
      <c r="V15" s="36"/>
      <c r="W15" s="22" t="s">
        <v>33</v>
      </c>
    </row>
    <row r="16" spans="2:30" ht="24.75" customHeight="1" x14ac:dyDescent="0.15">
      <c r="B16" s="22" t="s">
        <v>34</v>
      </c>
      <c r="C16" s="36">
        <v>41529</v>
      </c>
      <c r="D16" s="36">
        <v>34969</v>
      </c>
      <c r="E16" s="36">
        <v>6560</v>
      </c>
      <c r="F16" s="36">
        <v>5046</v>
      </c>
      <c r="G16" s="36">
        <v>-238</v>
      </c>
      <c r="H16" s="36"/>
      <c r="I16" s="36"/>
      <c r="J16" s="36">
        <v>5216</v>
      </c>
      <c r="K16" s="36">
        <v>68</v>
      </c>
      <c r="L16" s="36">
        <v>22159</v>
      </c>
      <c r="M16" s="36">
        <v>12851</v>
      </c>
      <c r="N16" s="36">
        <v>468</v>
      </c>
      <c r="O16" s="34"/>
      <c r="P16" s="35"/>
      <c r="Q16" s="36">
        <v>8840</v>
      </c>
      <c r="R16" s="36">
        <v>863</v>
      </c>
      <c r="S16" s="36">
        <v>1598</v>
      </c>
      <c r="T16" s="36">
        <v>6379</v>
      </c>
      <c r="U16" s="36">
        <v>68734</v>
      </c>
      <c r="V16" s="36"/>
      <c r="W16" s="22" t="s">
        <v>34</v>
      </c>
    </row>
    <row r="17" spans="2:23" ht="24.75" customHeight="1" x14ac:dyDescent="0.15">
      <c r="B17" s="22" t="s">
        <v>62</v>
      </c>
      <c r="C17" s="36">
        <v>123889</v>
      </c>
      <c r="D17" s="36">
        <v>104319</v>
      </c>
      <c r="E17" s="36">
        <v>19570</v>
      </c>
      <c r="F17" s="36">
        <v>13606</v>
      </c>
      <c r="G17" s="36">
        <v>-728</v>
      </c>
      <c r="H17" s="36"/>
      <c r="I17" s="36"/>
      <c r="J17" s="36">
        <v>14185</v>
      </c>
      <c r="K17" s="36">
        <v>149</v>
      </c>
      <c r="L17" s="36">
        <v>57519</v>
      </c>
      <c r="M17" s="36">
        <v>34712</v>
      </c>
      <c r="N17" s="36">
        <v>2047</v>
      </c>
      <c r="O17" s="34"/>
      <c r="P17" s="35"/>
      <c r="Q17" s="36">
        <v>20760</v>
      </c>
      <c r="R17" s="36">
        <v>1213</v>
      </c>
      <c r="S17" s="36">
        <v>4431</v>
      </c>
      <c r="T17" s="36">
        <v>15116</v>
      </c>
      <c r="U17" s="36">
        <v>195014</v>
      </c>
      <c r="V17" s="36"/>
      <c r="W17" s="22" t="s">
        <v>62</v>
      </c>
    </row>
    <row r="18" spans="2:23" ht="24.75" customHeight="1" x14ac:dyDescent="0.15">
      <c r="B18" s="22" t="s">
        <v>63</v>
      </c>
      <c r="C18" s="36">
        <v>48321</v>
      </c>
      <c r="D18" s="36">
        <v>40688</v>
      </c>
      <c r="E18" s="36">
        <v>7633</v>
      </c>
      <c r="F18" s="36">
        <v>5404</v>
      </c>
      <c r="G18" s="36">
        <v>-238</v>
      </c>
      <c r="H18" s="36"/>
      <c r="I18" s="36"/>
      <c r="J18" s="36">
        <v>5611</v>
      </c>
      <c r="K18" s="36">
        <v>31</v>
      </c>
      <c r="L18" s="36">
        <v>16894</v>
      </c>
      <c r="M18" s="36">
        <v>8020</v>
      </c>
      <c r="N18" s="36">
        <v>376</v>
      </c>
      <c r="O18" s="34"/>
      <c r="P18" s="35"/>
      <c r="Q18" s="36">
        <v>8498</v>
      </c>
      <c r="R18" s="36">
        <v>365</v>
      </c>
      <c r="S18" s="36">
        <v>1509</v>
      </c>
      <c r="T18" s="36">
        <v>6624</v>
      </c>
      <c r="U18" s="36">
        <v>70619</v>
      </c>
      <c r="V18" s="36"/>
      <c r="W18" s="22" t="s">
        <v>63</v>
      </c>
    </row>
    <row r="19" spans="2:23" ht="24.75" customHeight="1" x14ac:dyDescent="0.15">
      <c r="B19" s="22" t="s">
        <v>64</v>
      </c>
      <c r="C19" s="36">
        <v>119484</v>
      </c>
      <c r="D19" s="36">
        <v>100610</v>
      </c>
      <c r="E19" s="36">
        <v>18874</v>
      </c>
      <c r="F19" s="36">
        <v>13445</v>
      </c>
      <c r="G19" s="36">
        <v>-906</v>
      </c>
      <c r="H19" s="36"/>
      <c r="I19" s="36"/>
      <c r="J19" s="36">
        <v>14201</v>
      </c>
      <c r="K19" s="36">
        <v>150</v>
      </c>
      <c r="L19" s="36">
        <v>51573</v>
      </c>
      <c r="M19" s="36">
        <v>27721</v>
      </c>
      <c r="N19" s="36">
        <v>1438</v>
      </c>
      <c r="O19" s="34"/>
      <c r="P19" s="35"/>
      <c r="Q19" s="36">
        <v>22414</v>
      </c>
      <c r="R19" s="36">
        <v>2514</v>
      </c>
      <c r="S19" s="36">
        <v>4128</v>
      </c>
      <c r="T19" s="36">
        <v>15772</v>
      </c>
      <c r="U19" s="36">
        <v>184502</v>
      </c>
      <c r="V19" s="36"/>
      <c r="W19" s="22" t="s">
        <v>64</v>
      </c>
    </row>
    <row r="20" spans="2:23" ht="24.75" customHeight="1" x14ac:dyDescent="0.15">
      <c r="B20" s="22" t="s">
        <v>65</v>
      </c>
      <c r="C20" s="36">
        <v>44441</v>
      </c>
      <c r="D20" s="36">
        <v>37421</v>
      </c>
      <c r="E20" s="36">
        <v>7020</v>
      </c>
      <c r="F20" s="36">
        <v>5266</v>
      </c>
      <c r="G20" s="36">
        <v>-337</v>
      </c>
      <c r="H20" s="36"/>
      <c r="I20" s="36"/>
      <c r="J20" s="36">
        <v>5509</v>
      </c>
      <c r="K20" s="36">
        <v>94</v>
      </c>
      <c r="L20" s="36">
        <v>20783</v>
      </c>
      <c r="M20" s="36">
        <v>10926</v>
      </c>
      <c r="N20" s="36">
        <v>511</v>
      </c>
      <c r="O20" s="34"/>
      <c r="P20" s="37"/>
      <c r="Q20" s="36">
        <v>9346</v>
      </c>
      <c r="R20" s="36">
        <v>827</v>
      </c>
      <c r="S20" s="36">
        <v>1408</v>
      </c>
      <c r="T20" s="36">
        <v>7111</v>
      </c>
      <c r="U20" s="36">
        <v>70490</v>
      </c>
      <c r="V20" s="36"/>
      <c r="W20" s="22" t="s">
        <v>65</v>
      </c>
    </row>
    <row r="21" spans="2:23" ht="24.75" customHeight="1" x14ac:dyDescent="0.15">
      <c r="B21" s="22" t="s">
        <v>66</v>
      </c>
      <c r="C21" s="36">
        <v>44341</v>
      </c>
      <c r="D21" s="36">
        <v>37337</v>
      </c>
      <c r="E21" s="36">
        <v>7004</v>
      </c>
      <c r="F21" s="36">
        <v>4699</v>
      </c>
      <c r="G21" s="36">
        <v>-194</v>
      </c>
      <c r="H21" s="36"/>
      <c r="I21" s="36"/>
      <c r="J21" s="36">
        <v>4847</v>
      </c>
      <c r="K21" s="36">
        <v>46</v>
      </c>
      <c r="L21" s="36">
        <v>41435</v>
      </c>
      <c r="M21" s="36">
        <v>34229</v>
      </c>
      <c r="N21" s="36">
        <v>226</v>
      </c>
      <c r="O21" s="34"/>
      <c r="P21" s="37"/>
      <c r="Q21" s="36">
        <v>6980</v>
      </c>
      <c r="R21" s="36">
        <v>380</v>
      </c>
      <c r="S21" s="36">
        <v>1470</v>
      </c>
      <c r="T21" s="36">
        <v>5130</v>
      </c>
      <c r="U21" s="36">
        <v>90475</v>
      </c>
      <c r="V21" s="36"/>
      <c r="W21" s="22" t="s">
        <v>66</v>
      </c>
    </row>
    <row r="22" spans="2:23" ht="24.75" customHeight="1" x14ac:dyDescent="0.15">
      <c r="B22" s="22" t="s">
        <v>67</v>
      </c>
      <c r="C22" s="36">
        <v>33832</v>
      </c>
      <c r="D22" s="36">
        <v>28488</v>
      </c>
      <c r="E22" s="36">
        <v>5344</v>
      </c>
      <c r="F22" s="36">
        <v>3977</v>
      </c>
      <c r="G22" s="36">
        <v>-410</v>
      </c>
      <c r="H22" s="36"/>
      <c r="I22" s="36"/>
      <c r="J22" s="36">
        <v>4354</v>
      </c>
      <c r="K22" s="36">
        <v>33</v>
      </c>
      <c r="L22" s="36">
        <v>16334</v>
      </c>
      <c r="M22" s="36">
        <v>8408</v>
      </c>
      <c r="N22" s="36">
        <v>540</v>
      </c>
      <c r="O22" s="34"/>
      <c r="P22" s="37"/>
      <c r="Q22" s="36">
        <v>7386</v>
      </c>
      <c r="R22" s="36">
        <v>814</v>
      </c>
      <c r="S22" s="36">
        <v>1126</v>
      </c>
      <c r="T22" s="36">
        <v>5446</v>
      </c>
      <c r="U22" s="36">
        <v>54143</v>
      </c>
      <c r="V22" s="36"/>
      <c r="W22" s="22" t="s">
        <v>67</v>
      </c>
    </row>
    <row r="23" spans="2:23" ht="24.75" customHeight="1" x14ac:dyDescent="0.15">
      <c r="B23" s="23" t="s">
        <v>35</v>
      </c>
      <c r="C23" s="38">
        <v>7407</v>
      </c>
      <c r="D23" s="38">
        <v>6237</v>
      </c>
      <c r="E23" s="38">
        <v>1170</v>
      </c>
      <c r="F23" s="38">
        <v>893</v>
      </c>
      <c r="G23" s="38">
        <v>-63</v>
      </c>
      <c r="H23" s="38"/>
      <c r="I23" s="38"/>
      <c r="J23" s="38">
        <v>936</v>
      </c>
      <c r="K23" s="38">
        <v>20</v>
      </c>
      <c r="L23" s="38">
        <v>7795</v>
      </c>
      <c r="M23" s="38">
        <v>6072</v>
      </c>
      <c r="N23" s="38">
        <v>-39</v>
      </c>
      <c r="O23" s="34"/>
      <c r="P23" s="37"/>
      <c r="Q23" s="38">
        <v>1762</v>
      </c>
      <c r="R23" s="38">
        <v>522</v>
      </c>
      <c r="S23" s="38">
        <v>107</v>
      </c>
      <c r="T23" s="38">
        <v>1133</v>
      </c>
      <c r="U23" s="38">
        <v>16095</v>
      </c>
      <c r="V23" s="38"/>
      <c r="W23" s="23" t="s">
        <v>35</v>
      </c>
    </row>
    <row r="24" spans="2:23" ht="24.75" customHeight="1" x14ac:dyDescent="0.15">
      <c r="B24" s="23" t="s">
        <v>1</v>
      </c>
      <c r="C24" s="39">
        <v>2736</v>
      </c>
      <c r="D24" s="39">
        <v>2304</v>
      </c>
      <c r="E24" s="39">
        <v>432</v>
      </c>
      <c r="F24" s="39">
        <v>342</v>
      </c>
      <c r="G24" s="39">
        <v>-42</v>
      </c>
      <c r="H24" s="39"/>
      <c r="I24" s="39"/>
      <c r="J24" s="39">
        <v>373</v>
      </c>
      <c r="K24" s="39">
        <v>11</v>
      </c>
      <c r="L24" s="39">
        <v>952</v>
      </c>
      <c r="M24" s="39">
        <v>172</v>
      </c>
      <c r="N24" s="39">
        <v>58</v>
      </c>
      <c r="O24" s="34"/>
      <c r="P24" s="37"/>
      <c r="Q24" s="39">
        <v>722</v>
      </c>
      <c r="R24" s="39">
        <v>49</v>
      </c>
      <c r="S24" s="39">
        <v>97</v>
      </c>
      <c r="T24" s="39">
        <v>576</v>
      </c>
      <c r="U24" s="39">
        <v>4030</v>
      </c>
      <c r="V24" s="39"/>
      <c r="W24" s="23" t="s">
        <v>1</v>
      </c>
    </row>
    <row r="25" spans="2:23" ht="24.75" customHeight="1" x14ac:dyDescent="0.15">
      <c r="B25" s="21" t="s">
        <v>36</v>
      </c>
      <c r="C25" s="36">
        <v>3869</v>
      </c>
      <c r="D25" s="36">
        <v>3258</v>
      </c>
      <c r="E25" s="36">
        <v>611</v>
      </c>
      <c r="F25" s="36">
        <v>483</v>
      </c>
      <c r="G25" s="36">
        <v>-57</v>
      </c>
      <c r="H25" s="36"/>
      <c r="I25" s="36"/>
      <c r="J25" s="36">
        <v>533</v>
      </c>
      <c r="K25" s="36">
        <v>7</v>
      </c>
      <c r="L25" s="36">
        <v>1864</v>
      </c>
      <c r="M25" s="36">
        <v>790</v>
      </c>
      <c r="N25" s="36">
        <v>72</v>
      </c>
      <c r="O25" s="34"/>
      <c r="P25" s="37"/>
      <c r="Q25" s="36">
        <v>1002</v>
      </c>
      <c r="R25" s="36">
        <v>87</v>
      </c>
      <c r="S25" s="36">
        <v>149</v>
      </c>
      <c r="T25" s="36">
        <v>766</v>
      </c>
      <c r="U25" s="36">
        <v>6216</v>
      </c>
      <c r="V25" s="36"/>
      <c r="W25" s="21" t="s">
        <v>36</v>
      </c>
    </row>
    <row r="26" spans="2:23" ht="24.75" customHeight="1" x14ac:dyDescent="0.15">
      <c r="B26" s="22" t="s">
        <v>68</v>
      </c>
      <c r="C26" s="36">
        <v>21140</v>
      </c>
      <c r="D26" s="36">
        <v>17801</v>
      </c>
      <c r="E26" s="36">
        <v>3339</v>
      </c>
      <c r="F26" s="36">
        <v>2619</v>
      </c>
      <c r="G26" s="36">
        <v>-181</v>
      </c>
      <c r="H26" s="36"/>
      <c r="I26" s="36"/>
      <c r="J26" s="36">
        <v>2778</v>
      </c>
      <c r="K26" s="36">
        <v>22</v>
      </c>
      <c r="L26" s="36">
        <v>8859</v>
      </c>
      <c r="M26" s="36">
        <v>3021</v>
      </c>
      <c r="N26" s="36">
        <v>367</v>
      </c>
      <c r="O26" s="34"/>
      <c r="P26" s="37"/>
      <c r="Q26" s="36">
        <v>5471</v>
      </c>
      <c r="R26" s="36">
        <v>840</v>
      </c>
      <c r="S26" s="36">
        <v>902</v>
      </c>
      <c r="T26" s="36">
        <v>3729</v>
      </c>
      <c r="U26" s="36">
        <v>32618</v>
      </c>
      <c r="V26" s="36"/>
      <c r="W26" s="22" t="s">
        <v>68</v>
      </c>
    </row>
    <row r="27" spans="2:23" ht="24.75" customHeight="1" x14ac:dyDescent="0.15">
      <c r="B27" s="22" t="s">
        <v>69</v>
      </c>
      <c r="C27" s="36">
        <v>9071</v>
      </c>
      <c r="D27" s="36">
        <v>7638</v>
      </c>
      <c r="E27" s="36">
        <v>1433</v>
      </c>
      <c r="F27" s="36">
        <v>1088</v>
      </c>
      <c r="G27" s="36">
        <v>-111</v>
      </c>
      <c r="H27" s="36"/>
      <c r="I27" s="36"/>
      <c r="J27" s="36">
        <v>1188</v>
      </c>
      <c r="K27" s="36">
        <v>11</v>
      </c>
      <c r="L27" s="36">
        <v>3545</v>
      </c>
      <c r="M27" s="36">
        <v>1137</v>
      </c>
      <c r="N27" s="36">
        <v>119</v>
      </c>
      <c r="O27" s="34"/>
      <c r="P27" s="37"/>
      <c r="Q27" s="36">
        <v>2289</v>
      </c>
      <c r="R27" s="36">
        <v>191</v>
      </c>
      <c r="S27" s="36">
        <v>357</v>
      </c>
      <c r="T27" s="36">
        <v>1741</v>
      </c>
      <c r="U27" s="36">
        <v>13704</v>
      </c>
      <c r="V27" s="36"/>
      <c r="W27" s="22" t="s">
        <v>69</v>
      </c>
    </row>
    <row r="28" spans="2:23" ht="24.75" customHeight="1" x14ac:dyDescent="0.15">
      <c r="B28" s="21" t="s">
        <v>70</v>
      </c>
      <c r="C28" s="33">
        <v>12986</v>
      </c>
      <c r="D28" s="33">
        <v>10935</v>
      </c>
      <c r="E28" s="33">
        <v>2051</v>
      </c>
      <c r="F28" s="33">
        <v>1513</v>
      </c>
      <c r="G28" s="33">
        <v>-100</v>
      </c>
      <c r="H28" s="33"/>
      <c r="I28" s="33"/>
      <c r="J28" s="33">
        <v>1597</v>
      </c>
      <c r="K28" s="33">
        <v>16</v>
      </c>
      <c r="L28" s="33">
        <v>5151</v>
      </c>
      <c r="M28" s="33">
        <v>2271</v>
      </c>
      <c r="N28" s="33">
        <v>179</v>
      </c>
      <c r="O28" s="34"/>
      <c r="P28" s="35"/>
      <c r="Q28" s="33">
        <v>2701</v>
      </c>
      <c r="R28" s="33">
        <v>164</v>
      </c>
      <c r="S28" s="33">
        <v>369</v>
      </c>
      <c r="T28" s="33">
        <v>2168</v>
      </c>
      <c r="U28" s="33">
        <v>19650</v>
      </c>
      <c r="V28" s="33"/>
      <c r="W28" s="21" t="s">
        <v>70</v>
      </c>
    </row>
    <row r="29" spans="2:23" ht="24.75" customHeight="1" x14ac:dyDescent="0.15">
      <c r="B29" s="22" t="s">
        <v>71</v>
      </c>
      <c r="C29" s="36">
        <v>8712</v>
      </c>
      <c r="D29" s="36">
        <v>7336</v>
      </c>
      <c r="E29" s="36">
        <v>1376</v>
      </c>
      <c r="F29" s="36">
        <v>1015</v>
      </c>
      <c r="G29" s="36">
        <v>-40</v>
      </c>
      <c r="H29" s="36"/>
      <c r="I29" s="36"/>
      <c r="J29" s="36">
        <v>1042</v>
      </c>
      <c r="K29" s="36">
        <v>13</v>
      </c>
      <c r="L29" s="36">
        <v>2967</v>
      </c>
      <c r="M29" s="36">
        <v>1167</v>
      </c>
      <c r="N29" s="36">
        <v>82</v>
      </c>
      <c r="O29" s="34"/>
      <c r="P29" s="35"/>
      <c r="Q29" s="36">
        <v>1718</v>
      </c>
      <c r="R29" s="36">
        <v>100</v>
      </c>
      <c r="S29" s="36">
        <v>323</v>
      </c>
      <c r="T29" s="36">
        <v>1295</v>
      </c>
      <c r="U29" s="36">
        <v>12694</v>
      </c>
      <c r="V29" s="36"/>
      <c r="W29" s="22" t="s">
        <v>71</v>
      </c>
    </row>
    <row r="30" spans="2:23" ht="24.75" customHeight="1" x14ac:dyDescent="0.15">
      <c r="B30" s="22" t="s">
        <v>3</v>
      </c>
      <c r="C30" s="36">
        <v>7152</v>
      </c>
      <c r="D30" s="36">
        <v>6022</v>
      </c>
      <c r="E30" s="36">
        <v>1130</v>
      </c>
      <c r="F30" s="36">
        <v>820</v>
      </c>
      <c r="G30" s="36">
        <v>-48</v>
      </c>
      <c r="H30" s="36"/>
      <c r="I30" s="36"/>
      <c r="J30" s="36">
        <v>862</v>
      </c>
      <c r="K30" s="36">
        <v>6</v>
      </c>
      <c r="L30" s="36">
        <v>3386</v>
      </c>
      <c r="M30" s="36">
        <v>2011</v>
      </c>
      <c r="N30" s="36">
        <v>72</v>
      </c>
      <c r="O30" s="34"/>
      <c r="P30" s="35"/>
      <c r="Q30" s="36">
        <v>1303</v>
      </c>
      <c r="R30" s="36">
        <v>149</v>
      </c>
      <c r="S30" s="36">
        <v>191</v>
      </c>
      <c r="T30" s="36">
        <v>963</v>
      </c>
      <c r="U30" s="36">
        <v>11358</v>
      </c>
      <c r="V30" s="36"/>
      <c r="W30" s="22" t="s">
        <v>3</v>
      </c>
    </row>
    <row r="31" spans="2:23" ht="24.75" customHeight="1" x14ac:dyDescent="0.15">
      <c r="B31" s="24" t="s">
        <v>37</v>
      </c>
      <c r="C31" s="36">
        <v>5747</v>
      </c>
      <c r="D31" s="36">
        <v>4839</v>
      </c>
      <c r="E31" s="36">
        <v>908</v>
      </c>
      <c r="F31" s="36">
        <v>655</v>
      </c>
      <c r="G31" s="36">
        <v>-46</v>
      </c>
      <c r="H31" s="36"/>
      <c r="I31" s="36"/>
      <c r="J31" s="36">
        <v>689</v>
      </c>
      <c r="K31" s="36">
        <v>12</v>
      </c>
      <c r="L31" s="36">
        <v>3497</v>
      </c>
      <c r="M31" s="36">
        <v>1375</v>
      </c>
      <c r="N31" s="36">
        <v>64</v>
      </c>
      <c r="O31" s="34"/>
      <c r="P31" s="35"/>
      <c r="Q31" s="36">
        <v>2058</v>
      </c>
      <c r="R31" s="36">
        <v>1547</v>
      </c>
      <c r="S31" s="36">
        <v>58</v>
      </c>
      <c r="T31" s="36">
        <v>453</v>
      </c>
      <c r="U31" s="36">
        <v>9899</v>
      </c>
      <c r="V31" s="36"/>
      <c r="W31" s="24" t="s">
        <v>37</v>
      </c>
    </row>
    <row r="32" spans="2:23" ht="24.75" customHeight="1" x14ac:dyDescent="0.15">
      <c r="B32" s="21" t="s">
        <v>72</v>
      </c>
      <c r="C32" s="33">
        <v>26791</v>
      </c>
      <c r="D32" s="33">
        <v>22559</v>
      </c>
      <c r="E32" s="33">
        <v>4232</v>
      </c>
      <c r="F32" s="33">
        <v>3165</v>
      </c>
      <c r="G32" s="33">
        <v>-185</v>
      </c>
      <c r="H32" s="33"/>
      <c r="I32" s="33"/>
      <c r="J32" s="33">
        <v>3320</v>
      </c>
      <c r="K32" s="33">
        <v>30</v>
      </c>
      <c r="L32" s="33">
        <v>9769</v>
      </c>
      <c r="M32" s="33">
        <v>4177</v>
      </c>
      <c r="N32" s="33">
        <v>264</v>
      </c>
      <c r="O32" s="34"/>
      <c r="P32" s="35"/>
      <c r="Q32" s="33">
        <v>5328</v>
      </c>
      <c r="R32" s="33">
        <v>768</v>
      </c>
      <c r="S32" s="33">
        <v>738</v>
      </c>
      <c r="T32" s="33">
        <v>3822</v>
      </c>
      <c r="U32" s="33">
        <v>39725</v>
      </c>
      <c r="V32" s="33"/>
      <c r="W32" s="21" t="s">
        <v>72</v>
      </c>
    </row>
    <row r="33" spans="2:23" ht="24.75" customHeight="1" x14ac:dyDescent="0.15">
      <c r="B33" s="21" t="s">
        <v>38</v>
      </c>
      <c r="C33" s="33">
        <v>19972</v>
      </c>
      <c r="D33" s="33">
        <v>16817</v>
      </c>
      <c r="E33" s="33">
        <v>3155</v>
      </c>
      <c r="F33" s="33">
        <v>2403</v>
      </c>
      <c r="G33" s="33">
        <v>-147</v>
      </c>
      <c r="H33" s="33"/>
      <c r="I33" s="33"/>
      <c r="J33" s="33">
        <v>2528</v>
      </c>
      <c r="K33" s="33">
        <v>22</v>
      </c>
      <c r="L33" s="33">
        <v>7776</v>
      </c>
      <c r="M33" s="33">
        <v>3157</v>
      </c>
      <c r="N33" s="33">
        <v>160</v>
      </c>
      <c r="O33" s="34"/>
      <c r="P33" s="35"/>
      <c r="Q33" s="33">
        <v>4459</v>
      </c>
      <c r="R33" s="33">
        <v>836</v>
      </c>
      <c r="S33" s="33">
        <v>537</v>
      </c>
      <c r="T33" s="33">
        <v>3086</v>
      </c>
      <c r="U33" s="33">
        <v>30151</v>
      </c>
      <c r="V33" s="33"/>
      <c r="W33" s="21" t="s">
        <v>38</v>
      </c>
    </row>
    <row r="34" spans="2:23" ht="24.75" customHeight="1" x14ac:dyDescent="0.15">
      <c r="B34" s="24" t="s">
        <v>73</v>
      </c>
      <c r="C34" s="39">
        <v>3079</v>
      </c>
      <c r="D34" s="39">
        <v>2593</v>
      </c>
      <c r="E34" s="39">
        <v>486</v>
      </c>
      <c r="F34" s="39">
        <v>375</v>
      </c>
      <c r="G34" s="39">
        <v>-36</v>
      </c>
      <c r="H34" s="39"/>
      <c r="I34" s="39"/>
      <c r="J34" s="39">
        <v>407</v>
      </c>
      <c r="K34" s="39">
        <v>4</v>
      </c>
      <c r="L34" s="39">
        <v>1741</v>
      </c>
      <c r="M34" s="39">
        <v>1025</v>
      </c>
      <c r="N34" s="39">
        <v>29</v>
      </c>
      <c r="O34" s="34"/>
      <c r="P34" s="35"/>
      <c r="Q34" s="39">
        <v>687</v>
      </c>
      <c r="R34" s="39">
        <v>52</v>
      </c>
      <c r="S34" s="39">
        <v>108</v>
      </c>
      <c r="T34" s="39">
        <v>527</v>
      </c>
      <c r="U34" s="39">
        <v>5195</v>
      </c>
      <c r="V34" s="39"/>
      <c r="W34" s="24" t="s">
        <v>73</v>
      </c>
    </row>
    <row r="35" spans="2:23" ht="24.75" customHeight="1" x14ac:dyDescent="0.15">
      <c r="B35" s="2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25"/>
    </row>
    <row r="36" spans="2:23" ht="24.75" customHeight="1" x14ac:dyDescent="0.15">
      <c r="B36" s="5" t="s">
        <v>39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5"/>
    </row>
    <row r="37" spans="2:23" ht="24.75" customHeight="1" x14ac:dyDescent="0.15">
      <c r="B37" s="26" t="s">
        <v>15</v>
      </c>
      <c r="C37" s="40">
        <f t="shared" ref="C37:Q37" si="0">SUM(C10:C22)</f>
        <v>1476900.1194556835</v>
      </c>
      <c r="D37" s="40">
        <f t="shared" si="0"/>
        <v>1243606.6142169924</v>
      </c>
      <c r="E37" s="40">
        <f t="shared" si="0"/>
        <v>233293.505238691</v>
      </c>
      <c r="F37" s="40">
        <f t="shared" si="0"/>
        <v>161494.50969701097</v>
      </c>
      <c r="G37" s="40">
        <f t="shared" si="0"/>
        <v>-7297.1950000000033</v>
      </c>
      <c r="H37" s="40"/>
      <c r="I37" s="40"/>
      <c r="J37" s="40">
        <f t="shared" si="0"/>
        <v>166288.57208574179</v>
      </c>
      <c r="K37" s="40">
        <f t="shared" si="0"/>
        <v>2503.1326112691995</v>
      </c>
      <c r="L37" s="40">
        <f>SUM(L10:L22)</f>
        <v>671353.88203125307</v>
      </c>
      <c r="M37" s="40">
        <f>SUM(M10:M22)</f>
        <v>414521.4775449296</v>
      </c>
      <c r="N37" s="40">
        <f>SUM(N10:N22)</f>
        <v>14362.316535112852</v>
      </c>
      <c r="O37" s="34"/>
      <c r="P37" s="35"/>
      <c r="Q37" s="40">
        <f t="shared" si="0"/>
        <v>242470.08795121059</v>
      </c>
      <c r="R37" s="40">
        <f>SUM(R10:R22)</f>
        <v>14777.445229036479</v>
      </c>
      <c r="S37" s="40">
        <f>SUM(S10:S22)</f>
        <v>48680.082851303763</v>
      </c>
      <c r="T37" s="40">
        <f>SUM(T10:T22)</f>
        <v>179012.55987087035</v>
      </c>
      <c r="U37" s="40">
        <f>SUM(U10:U22)</f>
        <v>2309748.5111839473</v>
      </c>
      <c r="V37" s="40"/>
      <c r="W37" s="26" t="s">
        <v>15</v>
      </c>
    </row>
    <row r="38" spans="2:23" ht="24.75" customHeight="1" x14ac:dyDescent="0.15">
      <c r="B38" s="27" t="s">
        <v>40</v>
      </c>
      <c r="C38" s="41">
        <f t="shared" ref="C38:Q38" si="1">SUM(C23:C34)</f>
        <v>128662</v>
      </c>
      <c r="D38" s="41">
        <f t="shared" si="1"/>
        <v>108339</v>
      </c>
      <c r="E38" s="41">
        <f t="shared" si="1"/>
        <v>20323</v>
      </c>
      <c r="F38" s="41">
        <f t="shared" si="1"/>
        <v>15371</v>
      </c>
      <c r="G38" s="41">
        <f t="shared" si="1"/>
        <v>-1056</v>
      </c>
      <c r="H38" s="41"/>
      <c r="I38" s="41"/>
      <c r="J38" s="41">
        <f t="shared" si="1"/>
        <v>16253</v>
      </c>
      <c r="K38" s="41">
        <f t="shared" si="1"/>
        <v>174</v>
      </c>
      <c r="L38" s="41">
        <f>SUM(L23:L34)</f>
        <v>57302</v>
      </c>
      <c r="M38" s="41">
        <f>SUM(M23:M34)</f>
        <v>26375</v>
      </c>
      <c r="N38" s="41">
        <f>SUM(N23:N34)</f>
        <v>1427</v>
      </c>
      <c r="O38" s="34"/>
      <c r="P38" s="35"/>
      <c r="Q38" s="41">
        <f t="shared" si="1"/>
        <v>29500</v>
      </c>
      <c r="R38" s="41">
        <f>SUM(R23:R34)</f>
        <v>5305</v>
      </c>
      <c r="S38" s="41">
        <f>SUM(S23:S34)</f>
        <v>3936</v>
      </c>
      <c r="T38" s="41">
        <f>SUM(T23:T34)</f>
        <v>20259</v>
      </c>
      <c r="U38" s="41">
        <f>SUM(U23:U34)</f>
        <v>201335</v>
      </c>
      <c r="V38" s="41"/>
      <c r="W38" s="27" t="s">
        <v>40</v>
      </c>
    </row>
    <row r="39" spans="2:23" ht="24.75" customHeight="1" x14ac:dyDescent="0.15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2:23" ht="24.75" customHeight="1" x14ac:dyDescent="0.15">
      <c r="B40" s="5" t="s">
        <v>41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5"/>
    </row>
    <row r="41" spans="2:23" ht="24.75" customHeight="1" x14ac:dyDescent="0.15">
      <c r="B41" s="26" t="s">
        <v>42</v>
      </c>
      <c r="C41" s="40">
        <f t="shared" ref="C41:Q41" si="2">SUM(C16,C23)</f>
        <v>48936</v>
      </c>
      <c r="D41" s="40">
        <f t="shared" si="2"/>
        <v>41206</v>
      </c>
      <c r="E41" s="40">
        <f t="shared" si="2"/>
        <v>7730</v>
      </c>
      <c r="F41" s="40">
        <f t="shared" si="2"/>
        <v>5939</v>
      </c>
      <c r="G41" s="40">
        <f t="shared" si="2"/>
        <v>-301</v>
      </c>
      <c r="H41" s="40"/>
      <c r="I41" s="40"/>
      <c r="J41" s="40">
        <f t="shared" si="2"/>
        <v>6152</v>
      </c>
      <c r="K41" s="40">
        <f t="shared" si="2"/>
        <v>88</v>
      </c>
      <c r="L41" s="40">
        <f>SUM(L16,L23)</f>
        <v>29954</v>
      </c>
      <c r="M41" s="40">
        <f>SUM(M16,M23)</f>
        <v>18923</v>
      </c>
      <c r="N41" s="40">
        <f>SUM(N16,N23)</f>
        <v>429</v>
      </c>
      <c r="O41" s="34"/>
      <c r="P41" s="35"/>
      <c r="Q41" s="40">
        <f t="shared" si="2"/>
        <v>10602</v>
      </c>
      <c r="R41" s="40">
        <f>SUM(R16,R23)</f>
        <v>1385</v>
      </c>
      <c r="S41" s="40">
        <f>SUM(S16,S23)</f>
        <v>1705</v>
      </c>
      <c r="T41" s="40">
        <f>SUM(T16,T23)</f>
        <v>7512</v>
      </c>
      <c r="U41" s="40">
        <f>SUM(U16,U23)</f>
        <v>84829</v>
      </c>
      <c r="V41" s="40"/>
      <c r="W41" s="26" t="s">
        <v>42</v>
      </c>
    </row>
    <row r="42" spans="2:23" ht="24.75" customHeight="1" x14ac:dyDescent="0.15">
      <c r="B42" s="28" t="s">
        <v>43</v>
      </c>
      <c r="C42" s="42">
        <f t="shared" ref="C42:Q42" si="3">SUM(C13,C20,C24)</f>
        <v>155474</v>
      </c>
      <c r="D42" s="42">
        <f t="shared" si="3"/>
        <v>130915</v>
      </c>
      <c r="E42" s="42">
        <f t="shared" si="3"/>
        <v>24559</v>
      </c>
      <c r="F42" s="42">
        <f t="shared" si="3"/>
        <v>18022</v>
      </c>
      <c r="G42" s="42">
        <f t="shared" si="3"/>
        <v>-894</v>
      </c>
      <c r="H42" s="42"/>
      <c r="I42" s="42"/>
      <c r="J42" s="42">
        <f t="shared" si="3"/>
        <v>18663</v>
      </c>
      <c r="K42" s="42">
        <f t="shared" si="3"/>
        <v>253</v>
      </c>
      <c r="L42" s="42">
        <f>SUM(L13,L20,L24)</f>
        <v>84860</v>
      </c>
      <c r="M42" s="42">
        <f>SUM(M13,M20,M24)</f>
        <v>53082</v>
      </c>
      <c r="N42" s="42">
        <f>SUM(N13,N20,N24)</f>
        <v>1386</v>
      </c>
      <c r="O42" s="34"/>
      <c r="P42" s="35"/>
      <c r="Q42" s="42">
        <f t="shared" si="3"/>
        <v>30392</v>
      </c>
      <c r="R42" s="42">
        <f>SUM(R13,R20,R24)</f>
        <v>2165</v>
      </c>
      <c r="S42" s="42">
        <f>SUM(S13,S20,S24)</f>
        <v>5808</v>
      </c>
      <c r="T42" s="42">
        <f>SUM(T13,T20,T24)</f>
        <v>22419</v>
      </c>
      <c r="U42" s="42">
        <f>SUM(U13,U20,U24)</f>
        <v>258356</v>
      </c>
      <c r="V42" s="42"/>
      <c r="W42" s="28" t="s">
        <v>43</v>
      </c>
    </row>
    <row r="43" spans="2:23" ht="24.75" customHeight="1" x14ac:dyDescent="0.15">
      <c r="B43" s="28" t="s">
        <v>44</v>
      </c>
      <c r="C43" s="42">
        <f t="shared" ref="C43:Q43" si="4">SUM(C11,C25:C27)</f>
        <v>112669</v>
      </c>
      <c r="D43" s="42">
        <f t="shared" si="4"/>
        <v>94872</v>
      </c>
      <c r="E43" s="42">
        <f t="shared" si="4"/>
        <v>17797</v>
      </c>
      <c r="F43" s="42">
        <f t="shared" si="4"/>
        <v>13354</v>
      </c>
      <c r="G43" s="42">
        <f t="shared" si="4"/>
        <v>-748</v>
      </c>
      <c r="H43" s="42"/>
      <c r="I43" s="42"/>
      <c r="J43" s="42">
        <f t="shared" si="4"/>
        <v>13926</v>
      </c>
      <c r="K43" s="42">
        <f t="shared" si="4"/>
        <v>176</v>
      </c>
      <c r="L43" s="42">
        <f>SUM(L11,L25:L27)</f>
        <v>64120</v>
      </c>
      <c r="M43" s="42">
        <f>SUM(M11,M25:M27)</f>
        <v>37887</v>
      </c>
      <c r="N43" s="42">
        <f>SUM(N11,N25:N27)</f>
        <v>1127</v>
      </c>
      <c r="O43" s="34"/>
      <c r="P43" s="35"/>
      <c r="Q43" s="42">
        <f t="shared" si="4"/>
        <v>25106</v>
      </c>
      <c r="R43" s="42">
        <f>SUM(R11,R25:R27)</f>
        <v>2147</v>
      </c>
      <c r="S43" s="42">
        <f>SUM(S11,S25:S27)</f>
        <v>4931</v>
      </c>
      <c r="T43" s="42">
        <f>SUM(T11,T25:T27)</f>
        <v>18028</v>
      </c>
      <c r="U43" s="42">
        <f>SUM(U11,U25:U27)</f>
        <v>190143</v>
      </c>
      <c r="V43" s="42"/>
      <c r="W43" s="28" t="s">
        <v>44</v>
      </c>
    </row>
    <row r="44" spans="2:23" ht="24.75" customHeight="1" x14ac:dyDescent="0.15">
      <c r="B44" s="28" t="s">
        <v>11</v>
      </c>
      <c r="C44" s="42">
        <f t="shared" ref="C44:Q44" si="5">SUM(C10,C14,C18,C28:C31)</f>
        <v>721629.11945568339</v>
      </c>
      <c r="D44" s="42">
        <f t="shared" si="5"/>
        <v>607639.6142169924</v>
      </c>
      <c r="E44" s="42">
        <f t="shared" si="5"/>
        <v>113989.505238691</v>
      </c>
      <c r="F44" s="42">
        <f t="shared" si="5"/>
        <v>75438.509697010973</v>
      </c>
      <c r="G44" s="42">
        <f t="shared" si="5"/>
        <v>-2456.1950000000033</v>
      </c>
      <c r="H44" s="42"/>
      <c r="I44" s="42"/>
      <c r="J44" s="42">
        <f t="shared" si="5"/>
        <v>76437.572085741791</v>
      </c>
      <c r="K44" s="42">
        <f t="shared" si="5"/>
        <v>1457.1326112691995</v>
      </c>
      <c r="L44" s="42">
        <f>SUM(L10,L14,L18,L28:L31)</f>
        <v>265877.43680221657</v>
      </c>
      <c r="M44" s="42">
        <f>SUM(M10,M14,M18,M28:M31)</f>
        <v>158963.4775449296</v>
      </c>
      <c r="N44" s="42">
        <f>SUM(N10,N14,N18,N28:N31)</f>
        <v>6226.3165351128519</v>
      </c>
      <c r="O44" s="34"/>
      <c r="P44" s="35"/>
      <c r="Q44" s="42">
        <f t="shared" si="5"/>
        <v>100687.64272217412</v>
      </c>
      <c r="R44" s="42">
        <f>SUM(R10,R14,R18,R28:R31)</f>
        <v>4043</v>
      </c>
      <c r="S44" s="42">
        <f>SUM(S10,S14,S18,S28:S31)</f>
        <v>21274.082851303763</v>
      </c>
      <c r="T44" s="42">
        <f>SUM(T10,T14,T18,T28:T31)</f>
        <v>75370.559870870347</v>
      </c>
      <c r="U44" s="42">
        <f>SUM(U10,U14,U18,U28:U31)</f>
        <v>1062945.0659549111</v>
      </c>
      <c r="V44" s="42"/>
      <c r="W44" s="28" t="s">
        <v>11</v>
      </c>
    </row>
    <row r="45" spans="2:23" ht="24.75" customHeight="1" x14ac:dyDescent="0.15">
      <c r="B45" s="28" t="s">
        <v>45</v>
      </c>
      <c r="C45" s="42">
        <f t="shared" ref="C45:Q45" si="6">SUM(C17,C21)</f>
        <v>168230</v>
      </c>
      <c r="D45" s="42">
        <f t="shared" si="6"/>
        <v>141656</v>
      </c>
      <c r="E45" s="42">
        <f t="shared" si="6"/>
        <v>26574</v>
      </c>
      <c r="F45" s="42">
        <f t="shared" si="6"/>
        <v>18305</v>
      </c>
      <c r="G45" s="42">
        <f t="shared" si="6"/>
        <v>-922</v>
      </c>
      <c r="H45" s="42"/>
      <c r="I45" s="42"/>
      <c r="J45" s="42">
        <f t="shared" si="6"/>
        <v>19032</v>
      </c>
      <c r="K45" s="42">
        <f t="shared" si="6"/>
        <v>195</v>
      </c>
      <c r="L45" s="42">
        <f>SUM(L17,L21)</f>
        <v>98954</v>
      </c>
      <c r="M45" s="42">
        <f>SUM(M17,M21)</f>
        <v>68941</v>
      </c>
      <c r="N45" s="42">
        <f>SUM(N17,N21)</f>
        <v>2273</v>
      </c>
      <c r="O45" s="34"/>
      <c r="P45" s="35"/>
      <c r="Q45" s="42">
        <f t="shared" si="6"/>
        <v>27740</v>
      </c>
      <c r="R45" s="42">
        <f>SUM(R17,R21)</f>
        <v>1593</v>
      </c>
      <c r="S45" s="42">
        <f>SUM(S17,S21)</f>
        <v>5901</v>
      </c>
      <c r="T45" s="42">
        <f>SUM(T17,T21)</f>
        <v>20246</v>
      </c>
      <c r="U45" s="42">
        <f>SUM(U17,U21)</f>
        <v>285489</v>
      </c>
      <c r="V45" s="42"/>
      <c r="W45" s="28" t="s">
        <v>45</v>
      </c>
    </row>
    <row r="46" spans="2:23" ht="24.75" customHeight="1" x14ac:dyDescent="0.15">
      <c r="B46" s="28" t="s">
        <v>46</v>
      </c>
      <c r="C46" s="42">
        <f t="shared" ref="C46:K46" si="7">SUM(C19,C22,C32)</f>
        <v>180107</v>
      </c>
      <c r="D46" s="42">
        <f t="shared" si="7"/>
        <v>151657</v>
      </c>
      <c r="E46" s="42">
        <f t="shared" si="7"/>
        <v>28450</v>
      </c>
      <c r="F46" s="42">
        <f t="shared" si="7"/>
        <v>20587</v>
      </c>
      <c r="G46" s="42">
        <f t="shared" si="7"/>
        <v>-1501</v>
      </c>
      <c r="H46" s="42"/>
      <c r="I46" s="42"/>
      <c r="J46" s="42">
        <f t="shared" si="7"/>
        <v>21875</v>
      </c>
      <c r="K46" s="42">
        <f t="shared" si="7"/>
        <v>213</v>
      </c>
      <c r="L46" s="42">
        <f>SUM(L19,L22,L32)</f>
        <v>77676</v>
      </c>
      <c r="M46" s="42">
        <f>SUM(M19,M22,M32)</f>
        <v>40306</v>
      </c>
      <c r="N46" s="42">
        <f>SUM(N19,N22,N32)</f>
        <v>2242</v>
      </c>
      <c r="O46" s="34"/>
      <c r="P46" s="35"/>
      <c r="Q46" s="42">
        <f>SUM(Q19,Q22,Q32)</f>
        <v>35128</v>
      </c>
      <c r="R46" s="42">
        <f>SUM(R19,R22,R32)</f>
        <v>4096</v>
      </c>
      <c r="S46" s="42">
        <f>SUM(S19,S22,S32)</f>
        <v>5992</v>
      </c>
      <c r="T46" s="42">
        <f>SUM(T19,T22,T32)</f>
        <v>25040</v>
      </c>
      <c r="U46" s="42">
        <f>SUM(U19,U22,U32)</f>
        <v>278370</v>
      </c>
      <c r="V46" s="42"/>
      <c r="W46" s="28" t="s">
        <v>46</v>
      </c>
    </row>
    <row r="47" spans="2:23" ht="24.75" customHeight="1" x14ac:dyDescent="0.15">
      <c r="B47" s="28" t="s">
        <v>32</v>
      </c>
      <c r="C47" s="42">
        <f t="shared" ref="C47:Q47" si="8">C12</f>
        <v>132494</v>
      </c>
      <c r="D47" s="42">
        <f t="shared" si="8"/>
        <v>111565</v>
      </c>
      <c r="E47" s="42">
        <f t="shared" si="8"/>
        <v>20929</v>
      </c>
      <c r="F47" s="42">
        <f t="shared" si="8"/>
        <v>15026</v>
      </c>
      <c r="G47" s="42">
        <f t="shared" si="8"/>
        <v>-921</v>
      </c>
      <c r="H47" s="42"/>
      <c r="I47" s="42"/>
      <c r="J47" s="42">
        <f t="shared" si="8"/>
        <v>15768</v>
      </c>
      <c r="K47" s="42">
        <f t="shared" si="8"/>
        <v>179</v>
      </c>
      <c r="L47" s="42">
        <f>L12</f>
        <v>68792.445229036472</v>
      </c>
      <c r="M47" s="42">
        <f>M12</f>
        <v>42692</v>
      </c>
      <c r="N47" s="42">
        <f>N12</f>
        <v>1412</v>
      </c>
      <c r="O47" s="34"/>
      <c r="P47" s="35"/>
      <c r="Q47" s="42">
        <f t="shared" si="8"/>
        <v>24688.445229036479</v>
      </c>
      <c r="R47" s="42">
        <f>R12</f>
        <v>2932.4452290364788</v>
      </c>
      <c r="S47" s="42">
        <f>S12</f>
        <v>4232</v>
      </c>
      <c r="T47" s="42">
        <f>T12</f>
        <v>17524</v>
      </c>
      <c r="U47" s="42">
        <f>U12</f>
        <v>216312.44522903647</v>
      </c>
      <c r="V47" s="42"/>
      <c r="W47" s="28" t="s">
        <v>32</v>
      </c>
    </row>
    <row r="48" spans="2:23" ht="24.75" customHeight="1" x14ac:dyDescent="0.15">
      <c r="B48" s="27" t="s">
        <v>28</v>
      </c>
      <c r="C48" s="41">
        <f t="shared" ref="C48:Q48" si="9">SUM(C15,C33:C34)</f>
        <v>86023</v>
      </c>
      <c r="D48" s="41">
        <f t="shared" si="9"/>
        <v>72435</v>
      </c>
      <c r="E48" s="41">
        <f t="shared" si="9"/>
        <v>13588</v>
      </c>
      <c r="F48" s="41">
        <f t="shared" si="9"/>
        <v>10194</v>
      </c>
      <c r="G48" s="41">
        <f t="shared" si="9"/>
        <v>-610</v>
      </c>
      <c r="H48" s="41"/>
      <c r="I48" s="41"/>
      <c r="J48" s="41">
        <f t="shared" si="9"/>
        <v>10688</v>
      </c>
      <c r="K48" s="41">
        <f t="shared" si="9"/>
        <v>116</v>
      </c>
      <c r="L48" s="41">
        <f>SUM(L15,L33:L34)</f>
        <v>38422</v>
      </c>
      <c r="M48" s="41">
        <f>SUM(M15,M33:M34)</f>
        <v>20102</v>
      </c>
      <c r="N48" s="41">
        <f>SUM(N15,N33:N34)</f>
        <v>694</v>
      </c>
      <c r="O48" s="34"/>
      <c r="P48" s="35"/>
      <c r="Q48" s="41">
        <f t="shared" si="9"/>
        <v>17626</v>
      </c>
      <c r="R48" s="41">
        <f>SUM(R15,R33:R34)</f>
        <v>1721</v>
      </c>
      <c r="S48" s="41">
        <f>SUM(S15,S33:S34)</f>
        <v>2773</v>
      </c>
      <c r="T48" s="41">
        <f>SUM(T15,T33:T34)</f>
        <v>13132</v>
      </c>
      <c r="U48" s="41">
        <f>SUM(U15,U33:U34)</f>
        <v>134639</v>
      </c>
      <c r="V48" s="41"/>
      <c r="W48" s="27" t="s">
        <v>28</v>
      </c>
    </row>
    <row r="49" spans="2:23" ht="24.75" customHeight="1" x14ac:dyDescent="0.15">
      <c r="B49" s="29" t="s">
        <v>27</v>
      </c>
      <c r="C49" s="39">
        <f t="shared" ref="C49:Q49" si="10">C9</f>
        <v>1605562.1194556835</v>
      </c>
      <c r="D49" s="39">
        <f t="shared" si="10"/>
        <v>1351945.6142169924</v>
      </c>
      <c r="E49" s="39">
        <f t="shared" si="10"/>
        <v>253616.505238691</v>
      </c>
      <c r="F49" s="39">
        <f t="shared" si="10"/>
        <v>176865.50969701097</v>
      </c>
      <c r="G49" s="39">
        <f t="shared" si="10"/>
        <v>-8353.1950000000033</v>
      </c>
      <c r="H49" s="39"/>
      <c r="I49" s="39"/>
      <c r="J49" s="39">
        <f t="shared" si="10"/>
        <v>182541.57208574179</v>
      </c>
      <c r="K49" s="39">
        <f t="shared" si="10"/>
        <v>2677.1326112691995</v>
      </c>
      <c r="L49" s="39">
        <f>L9</f>
        <v>728655.88203125307</v>
      </c>
      <c r="M49" s="39">
        <f>M9</f>
        <v>440896.4775449296</v>
      </c>
      <c r="N49" s="39">
        <f>N9</f>
        <v>15789.316535112852</v>
      </c>
      <c r="O49" s="34"/>
      <c r="P49" s="35"/>
      <c r="Q49" s="39">
        <f t="shared" si="10"/>
        <v>271970.08795121056</v>
      </c>
      <c r="R49" s="39">
        <f>R9</f>
        <v>20082.445229036479</v>
      </c>
      <c r="S49" s="39">
        <f>S9</f>
        <v>52616.082851303763</v>
      </c>
      <c r="T49" s="39">
        <f>T9</f>
        <v>199271.55987087035</v>
      </c>
      <c r="U49" s="39">
        <f>U9</f>
        <v>2511083.5111839473</v>
      </c>
      <c r="V49" s="39"/>
      <c r="W49" s="29" t="s">
        <v>27</v>
      </c>
    </row>
    <row r="50" spans="2:23" ht="24.75" customHeight="1" x14ac:dyDescent="0.15">
      <c r="W50" s="30"/>
    </row>
    <row r="51" spans="2:23" ht="24.75" customHeight="1" x14ac:dyDescent="0.15">
      <c r="B51" s="3" t="s">
        <v>59</v>
      </c>
      <c r="W51" s="30"/>
    </row>
    <row r="52" spans="2:23" ht="24.75" customHeight="1" x14ac:dyDescent="0.15">
      <c r="W52" s="30"/>
    </row>
    <row r="53" spans="2:23" ht="24.75" customHeight="1" x14ac:dyDescent="0.15">
      <c r="W53" s="30"/>
    </row>
    <row r="54" spans="2:23" ht="24.75" customHeight="1" x14ac:dyDescent="0.15">
      <c r="W54" s="30"/>
    </row>
    <row r="55" spans="2:23" ht="24.75" customHeight="1" x14ac:dyDescent="0.15">
      <c r="W55" s="30"/>
    </row>
    <row r="56" spans="2:23" ht="24.75" customHeight="1" x14ac:dyDescent="0.15">
      <c r="W56" s="30"/>
    </row>
    <row r="57" spans="2:23" ht="24.75" customHeight="1" x14ac:dyDescent="0.15">
      <c r="W57" s="30"/>
    </row>
    <row r="58" spans="2:23" ht="24.75" customHeight="1" x14ac:dyDescent="0.15">
      <c r="W58" s="30"/>
    </row>
    <row r="59" spans="2:23" ht="24.75" customHeight="1" x14ac:dyDescent="0.15">
      <c r="W59" s="30"/>
    </row>
    <row r="60" spans="2:23" ht="24.75" customHeight="1" x14ac:dyDescent="0.15">
      <c r="W60" s="30"/>
    </row>
    <row r="61" spans="2:23" ht="24.75" customHeight="1" x14ac:dyDescent="0.15">
      <c r="W61" s="30"/>
    </row>
    <row r="62" spans="2:23" ht="24.75" customHeight="1" x14ac:dyDescent="0.15">
      <c r="W62" s="30"/>
    </row>
    <row r="63" spans="2:23" ht="24.75" customHeight="1" x14ac:dyDescent="0.15">
      <c r="B63" s="5"/>
      <c r="C63" s="5"/>
      <c r="E63" s="31"/>
      <c r="F63" s="31"/>
      <c r="G63" s="31"/>
      <c r="H63" s="32">
        <v>25</v>
      </c>
      <c r="P63" s="31"/>
      <c r="U63" s="6"/>
      <c r="V63" s="31"/>
      <c r="W63" s="32">
        <f>H63+1</f>
        <v>26</v>
      </c>
    </row>
    <row r="64" spans="2:23" ht="27.75" customHeight="1" x14ac:dyDescent="0.15">
      <c r="U64" s="6"/>
      <c r="V64" s="6"/>
    </row>
    <row r="65" spans="2:26" ht="20.149999999999999" customHeight="1" x14ac:dyDescent="0.15">
      <c r="U65" s="6"/>
      <c r="V65" s="6"/>
    </row>
    <row r="66" spans="2:26" ht="24" customHeight="1" x14ac:dyDescent="0.15">
      <c r="U66" s="6"/>
      <c r="V66" s="6"/>
    </row>
    <row r="67" spans="2:26" ht="15" customHeight="1" x14ac:dyDescent="0.15">
      <c r="U67" s="6"/>
      <c r="V67" s="6"/>
    </row>
    <row r="68" spans="2:26" ht="22.5" customHeight="1" x14ac:dyDescent="0.15">
      <c r="B68" s="3" t="s">
        <v>56</v>
      </c>
      <c r="C68" s="5"/>
      <c r="R68" s="8"/>
      <c r="S68" s="8"/>
      <c r="U68" s="8"/>
      <c r="V68" s="8"/>
      <c r="W68" s="8" t="s">
        <v>2</v>
      </c>
    </row>
    <row r="69" spans="2:26" ht="26.15" customHeight="1" x14ac:dyDescent="0.15">
      <c r="B69" s="46" t="s">
        <v>7</v>
      </c>
      <c r="C69" s="9" t="s">
        <v>8</v>
      </c>
      <c r="D69" s="10"/>
      <c r="E69" s="11"/>
      <c r="F69" s="9" t="s">
        <v>0</v>
      </c>
      <c r="G69" s="10"/>
      <c r="H69" s="10"/>
      <c r="I69" s="10"/>
      <c r="J69" s="10"/>
      <c r="K69" s="11"/>
      <c r="L69" s="9" t="s">
        <v>9</v>
      </c>
      <c r="M69" s="10"/>
      <c r="N69" s="10"/>
      <c r="O69" s="12"/>
      <c r="Q69" s="10"/>
      <c r="R69" s="10"/>
      <c r="S69" s="10"/>
      <c r="T69" s="11"/>
      <c r="U69" s="13" t="s">
        <v>12</v>
      </c>
      <c r="V69" s="49" t="s">
        <v>52</v>
      </c>
      <c r="W69" s="46" t="s">
        <v>7</v>
      </c>
    </row>
    <row r="70" spans="2:26" ht="26.15" customHeight="1" x14ac:dyDescent="0.15">
      <c r="B70" s="47"/>
      <c r="C70" s="52" t="s">
        <v>14</v>
      </c>
      <c r="D70" s="54" t="s">
        <v>16</v>
      </c>
      <c r="E70" s="54" t="s">
        <v>53</v>
      </c>
      <c r="F70" s="52" t="s">
        <v>20</v>
      </c>
      <c r="G70" s="54" t="s">
        <v>60</v>
      </c>
      <c r="H70" s="56" t="s">
        <v>61</v>
      </c>
      <c r="I70" s="57"/>
      <c r="J70" s="54" t="s">
        <v>22</v>
      </c>
      <c r="K70" s="54" t="s">
        <v>23</v>
      </c>
      <c r="L70" s="52" t="s">
        <v>4</v>
      </c>
      <c r="M70" s="54" t="s">
        <v>17</v>
      </c>
      <c r="N70" s="54" t="s">
        <v>6</v>
      </c>
      <c r="O70" s="14"/>
      <c r="Q70" s="58" t="s">
        <v>24</v>
      </c>
      <c r="R70" s="15"/>
      <c r="S70" s="15"/>
      <c r="T70" s="16"/>
      <c r="U70" s="52" t="s">
        <v>21</v>
      </c>
      <c r="V70" s="50"/>
      <c r="W70" s="47"/>
    </row>
    <row r="71" spans="2:26" ht="51.65" customHeight="1" x14ac:dyDescent="0.15">
      <c r="B71" s="48"/>
      <c r="C71" s="53"/>
      <c r="D71" s="55"/>
      <c r="E71" s="55"/>
      <c r="F71" s="53"/>
      <c r="G71" s="55"/>
      <c r="H71" s="17" t="s">
        <v>54</v>
      </c>
      <c r="I71" s="17" t="s">
        <v>55</v>
      </c>
      <c r="J71" s="55"/>
      <c r="K71" s="55"/>
      <c r="L71" s="53"/>
      <c r="M71" s="55"/>
      <c r="N71" s="55"/>
      <c r="O71" s="14"/>
      <c r="Q71" s="59"/>
      <c r="R71" s="18" t="s">
        <v>25</v>
      </c>
      <c r="S71" s="18" t="s">
        <v>26</v>
      </c>
      <c r="T71" s="18" t="s">
        <v>5</v>
      </c>
      <c r="U71" s="51"/>
      <c r="V71" s="51"/>
      <c r="W71" s="48"/>
    </row>
    <row r="72" spans="2:26" ht="34.5" customHeight="1" x14ac:dyDescent="0.15">
      <c r="B72" s="19" t="s">
        <v>27</v>
      </c>
      <c r="C72" s="33">
        <v>1595708.6815100771</v>
      </c>
      <c r="D72" s="33">
        <v>1343116.6268861361</v>
      </c>
      <c r="E72" s="33">
        <v>252592.05462394096</v>
      </c>
      <c r="F72" s="33">
        <v>161538.83287672215</v>
      </c>
      <c r="G72" s="33">
        <v>-7989.4489999999996</v>
      </c>
      <c r="H72" s="33">
        <v>-8471</v>
      </c>
      <c r="I72" s="33">
        <v>655</v>
      </c>
      <c r="J72" s="33">
        <v>167068.39175753214</v>
      </c>
      <c r="K72" s="33">
        <v>2459.8901191900004</v>
      </c>
      <c r="L72" s="33">
        <v>707483.4351625538</v>
      </c>
      <c r="M72" s="33">
        <v>404877.84229670663</v>
      </c>
      <c r="N72" s="33">
        <v>15168.358223322004</v>
      </c>
      <c r="O72" s="34"/>
      <c r="P72" s="35"/>
      <c r="Q72" s="33">
        <v>287437.23464252509</v>
      </c>
      <c r="R72" s="33">
        <v>31682.703183148966</v>
      </c>
      <c r="S72" s="33">
        <v>52408.733413137961</v>
      </c>
      <c r="T72" s="33">
        <v>203345.79804623814</v>
      </c>
      <c r="U72" s="33">
        <v>2464730.9495493528</v>
      </c>
      <c r="V72" s="33">
        <v>2456915</v>
      </c>
      <c r="W72" s="19" t="s">
        <v>27</v>
      </c>
      <c r="X72" s="44"/>
      <c r="Z72" s="20"/>
    </row>
    <row r="73" spans="2:26" ht="24.75" customHeight="1" x14ac:dyDescent="0.15">
      <c r="B73" s="21" t="s">
        <v>29</v>
      </c>
      <c r="C73" s="33">
        <v>600585.68151007709</v>
      </c>
      <c r="D73" s="33">
        <v>505516.62688613613</v>
      </c>
      <c r="E73" s="33">
        <v>95069.05462394096</v>
      </c>
      <c r="F73" s="33">
        <v>55876.832876722139</v>
      </c>
      <c r="G73" s="33">
        <v>-1603.4489999999996</v>
      </c>
      <c r="H73" s="33"/>
      <c r="I73" s="33"/>
      <c r="J73" s="33">
        <v>56310.391757532139</v>
      </c>
      <c r="K73" s="33">
        <v>1169.8901191900004</v>
      </c>
      <c r="L73" s="33">
        <v>221633.73197940472</v>
      </c>
      <c r="M73" s="33">
        <v>138713.84229670663</v>
      </c>
      <c r="N73" s="33">
        <v>4639.3582233220041</v>
      </c>
      <c r="O73" s="34"/>
      <c r="P73" s="35"/>
      <c r="Q73" s="33">
        <v>78280.5314593761</v>
      </c>
      <c r="R73" s="33">
        <v>1887</v>
      </c>
      <c r="S73" s="33">
        <v>17669.733413137961</v>
      </c>
      <c r="T73" s="33">
        <v>58723.798046238138</v>
      </c>
      <c r="U73" s="33">
        <v>878096.24636620388</v>
      </c>
      <c r="V73" s="33"/>
      <c r="W73" s="21" t="s">
        <v>29</v>
      </c>
    </row>
    <row r="74" spans="2:26" ht="24.75" customHeight="1" x14ac:dyDescent="0.15">
      <c r="B74" s="22" t="s">
        <v>30</v>
      </c>
      <c r="C74" s="36">
        <v>78039</v>
      </c>
      <c r="D74" s="36">
        <v>65686</v>
      </c>
      <c r="E74" s="36">
        <v>12353</v>
      </c>
      <c r="F74" s="36">
        <v>8395</v>
      </c>
      <c r="G74" s="36">
        <v>-384</v>
      </c>
      <c r="H74" s="36"/>
      <c r="I74" s="36"/>
      <c r="J74" s="36">
        <v>8647</v>
      </c>
      <c r="K74" s="36">
        <v>132</v>
      </c>
      <c r="L74" s="36">
        <v>51320</v>
      </c>
      <c r="M74" s="36">
        <v>33634</v>
      </c>
      <c r="N74" s="36">
        <v>606</v>
      </c>
      <c r="O74" s="34"/>
      <c r="P74" s="35"/>
      <c r="Q74" s="36">
        <v>17080</v>
      </c>
      <c r="R74" s="36">
        <v>1640</v>
      </c>
      <c r="S74" s="36">
        <v>3432</v>
      </c>
      <c r="T74" s="36">
        <v>12008</v>
      </c>
      <c r="U74" s="36">
        <v>137754</v>
      </c>
      <c r="V74" s="36"/>
      <c r="W74" s="22" t="s">
        <v>30</v>
      </c>
    </row>
    <row r="75" spans="2:26" ht="24.75" customHeight="1" x14ac:dyDescent="0.15">
      <c r="B75" s="22" t="s">
        <v>19</v>
      </c>
      <c r="C75" s="36">
        <v>131110</v>
      </c>
      <c r="D75" s="36">
        <v>110356</v>
      </c>
      <c r="E75" s="36">
        <v>20754</v>
      </c>
      <c r="F75" s="36">
        <v>13775</v>
      </c>
      <c r="G75" s="36">
        <v>-868</v>
      </c>
      <c r="H75" s="36"/>
      <c r="I75" s="36"/>
      <c r="J75" s="36">
        <v>14472</v>
      </c>
      <c r="K75" s="36">
        <v>171</v>
      </c>
      <c r="L75" s="36">
        <v>61991.703183148966</v>
      </c>
      <c r="M75" s="36">
        <v>33975</v>
      </c>
      <c r="N75" s="36">
        <v>1453</v>
      </c>
      <c r="O75" s="34"/>
      <c r="P75" s="35"/>
      <c r="Q75" s="36">
        <v>26563.703183148966</v>
      </c>
      <c r="R75" s="36">
        <v>4529.7031831489658</v>
      </c>
      <c r="S75" s="36">
        <v>4191</v>
      </c>
      <c r="T75" s="36">
        <v>17843</v>
      </c>
      <c r="U75" s="36">
        <v>206876.70318314896</v>
      </c>
      <c r="V75" s="36"/>
      <c r="W75" s="22" t="s">
        <v>19</v>
      </c>
    </row>
    <row r="76" spans="2:26" ht="24.75" customHeight="1" x14ac:dyDescent="0.15">
      <c r="B76" s="22" t="s">
        <v>18</v>
      </c>
      <c r="C76" s="36">
        <v>108691</v>
      </c>
      <c r="D76" s="36">
        <v>91486</v>
      </c>
      <c r="E76" s="36">
        <v>17205</v>
      </c>
      <c r="F76" s="36">
        <v>11409</v>
      </c>
      <c r="G76" s="36">
        <v>-496</v>
      </c>
      <c r="H76" s="36"/>
      <c r="I76" s="36"/>
      <c r="J76" s="36">
        <v>11763</v>
      </c>
      <c r="K76" s="36">
        <v>142</v>
      </c>
      <c r="L76" s="36">
        <v>63428</v>
      </c>
      <c r="M76" s="36">
        <v>41504</v>
      </c>
      <c r="N76" s="36">
        <v>750</v>
      </c>
      <c r="O76" s="34"/>
      <c r="P76" s="35"/>
      <c r="Q76" s="36">
        <v>21174</v>
      </c>
      <c r="R76" s="36">
        <v>1942</v>
      </c>
      <c r="S76" s="36">
        <v>4210</v>
      </c>
      <c r="T76" s="36">
        <v>15022</v>
      </c>
      <c r="U76" s="36">
        <v>183528</v>
      </c>
      <c r="V76" s="36"/>
      <c r="W76" s="22" t="s">
        <v>18</v>
      </c>
    </row>
    <row r="77" spans="2:26" ht="24.75" customHeight="1" x14ac:dyDescent="0.15">
      <c r="B77" s="22" t="s">
        <v>31</v>
      </c>
      <c r="C77" s="36">
        <v>36883</v>
      </c>
      <c r="D77" s="36">
        <v>31045</v>
      </c>
      <c r="E77" s="36">
        <v>5838</v>
      </c>
      <c r="F77" s="36">
        <v>4154</v>
      </c>
      <c r="G77" s="36">
        <v>-267</v>
      </c>
      <c r="H77" s="36"/>
      <c r="I77" s="36"/>
      <c r="J77" s="36">
        <v>4374</v>
      </c>
      <c r="K77" s="36">
        <v>47</v>
      </c>
      <c r="L77" s="36">
        <v>14505</v>
      </c>
      <c r="M77" s="36">
        <v>5183</v>
      </c>
      <c r="N77" s="36">
        <v>264</v>
      </c>
      <c r="O77" s="34"/>
      <c r="P77" s="35"/>
      <c r="Q77" s="36">
        <v>9058</v>
      </c>
      <c r="R77" s="36">
        <v>877</v>
      </c>
      <c r="S77" s="36">
        <v>1390</v>
      </c>
      <c r="T77" s="36">
        <v>6791</v>
      </c>
      <c r="U77" s="36">
        <v>55542</v>
      </c>
      <c r="V77" s="36"/>
      <c r="W77" s="22" t="s">
        <v>31</v>
      </c>
    </row>
    <row r="78" spans="2:26" ht="24.75" customHeight="1" x14ac:dyDescent="0.15">
      <c r="B78" s="22" t="s">
        <v>33</v>
      </c>
      <c r="C78" s="36">
        <v>61885</v>
      </c>
      <c r="D78" s="36">
        <v>52089</v>
      </c>
      <c r="E78" s="36">
        <v>9796</v>
      </c>
      <c r="F78" s="36">
        <v>6759</v>
      </c>
      <c r="G78" s="36">
        <v>-421</v>
      </c>
      <c r="H78" s="36"/>
      <c r="I78" s="36"/>
      <c r="J78" s="36">
        <v>7094</v>
      </c>
      <c r="K78" s="36">
        <v>86</v>
      </c>
      <c r="L78" s="36">
        <v>32026</v>
      </c>
      <c r="M78" s="36">
        <v>18484</v>
      </c>
      <c r="N78" s="36">
        <v>464</v>
      </c>
      <c r="O78" s="34"/>
      <c r="P78" s="35"/>
      <c r="Q78" s="36">
        <v>13078</v>
      </c>
      <c r="R78" s="36">
        <v>1304</v>
      </c>
      <c r="S78" s="36">
        <v>2108</v>
      </c>
      <c r="T78" s="36">
        <v>9666</v>
      </c>
      <c r="U78" s="36">
        <v>100670</v>
      </c>
      <c r="V78" s="36"/>
      <c r="W78" s="22" t="s">
        <v>33</v>
      </c>
    </row>
    <row r="79" spans="2:26" ht="24.75" customHeight="1" x14ac:dyDescent="0.15">
      <c r="B79" s="22" t="s">
        <v>34</v>
      </c>
      <c r="C79" s="36">
        <v>41840</v>
      </c>
      <c r="D79" s="36">
        <v>35217</v>
      </c>
      <c r="E79" s="36">
        <v>6623</v>
      </c>
      <c r="F79" s="36">
        <v>4675</v>
      </c>
      <c r="G79" s="36">
        <v>-220</v>
      </c>
      <c r="H79" s="36"/>
      <c r="I79" s="36"/>
      <c r="J79" s="36">
        <v>4830</v>
      </c>
      <c r="K79" s="36">
        <v>65</v>
      </c>
      <c r="L79" s="36">
        <v>20879</v>
      </c>
      <c r="M79" s="36">
        <v>11120</v>
      </c>
      <c r="N79" s="36">
        <v>469</v>
      </c>
      <c r="O79" s="34"/>
      <c r="P79" s="35"/>
      <c r="Q79" s="36">
        <v>9290</v>
      </c>
      <c r="R79" s="36">
        <v>1230</v>
      </c>
      <c r="S79" s="36">
        <v>1579</v>
      </c>
      <c r="T79" s="36">
        <v>6481</v>
      </c>
      <c r="U79" s="36">
        <v>67394</v>
      </c>
      <c r="V79" s="36"/>
      <c r="W79" s="22" t="s">
        <v>34</v>
      </c>
    </row>
    <row r="80" spans="2:26" ht="24.75" customHeight="1" x14ac:dyDescent="0.15">
      <c r="B80" s="22" t="s">
        <v>62</v>
      </c>
      <c r="C80" s="36">
        <v>121664</v>
      </c>
      <c r="D80" s="36">
        <v>102405</v>
      </c>
      <c r="E80" s="36">
        <v>19259</v>
      </c>
      <c r="F80" s="36">
        <v>12342</v>
      </c>
      <c r="G80" s="36">
        <v>-680</v>
      </c>
      <c r="H80" s="36"/>
      <c r="I80" s="36"/>
      <c r="J80" s="36">
        <v>12884</v>
      </c>
      <c r="K80" s="36">
        <v>138</v>
      </c>
      <c r="L80" s="36">
        <v>48475</v>
      </c>
      <c r="M80" s="36">
        <v>24817</v>
      </c>
      <c r="N80" s="36">
        <v>2119</v>
      </c>
      <c r="O80" s="34"/>
      <c r="P80" s="35"/>
      <c r="Q80" s="36">
        <v>21539</v>
      </c>
      <c r="R80" s="36">
        <v>1957</v>
      </c>
      <c r="S80" s="36">
        <v>4149</v>
      </c>
      <c r="T80" s="36">
        <v>15433</v>
      </c>
      <c r="U80" s="36">
        <v>182481</v>
      </c>
      <c r="V80" s="36"/>
      <c r="W80" s="22" t="s">
        <v>62</v>
      </c>
    </row>
    <row r="81" spans="2:23" ht="24.75" customHeight="1" x14ac:dyDescent="0.15">
      <c r="B81" s="22" t="s">
        <v>63</v>
      </c>
      <c r="C81" s="36">
        <v>48316</v>
      </c>
      <c r="D81" s="36">
        <v>40668</v>
      </c>
      <c r="E81" s="36">
        <v>7648</v>
      </c>
      <c r="F81" s="36">
        <v>4955</v>
      </c>
      <c r="G81" s="36">
        <v>-234</v>
      </c>
      <c r="H81" s="36"/>
      <c r="I81" s="36"/>
      <c r="J81" s="36">
        <v>5160</v>
      </c>
      <c r="K81" s="36">
        <v>29</v>
      </c>
      <c r="L81" s="36">
        <v>16764</v>
      </c>
      <c r="M81" s="36">
        <v>7612</v>
      </c>
      <c r="N81" s="36">
        <v>317</v>
      </c>
      <c r="O81" s="34"/>
      <c r="P81" s="35"/>
      <c r="Q81" s="36">
        <v>8835</v>
      </c>
      <c r="R81" s="36">
        <v>614</v>
      </c>
      <c r="S81" s="36">
        <v>1431</v>
      </c>
      <c r="T81" s="36">
        <v>6790</v>
      </c>
      <c r="U81" s="36">
        <v>70035</v>
      </c>
      <c r="V81" s="36"/>
      <c r="W81" s="22" t="s">
        <v>63</v>
      </c>
    </row>
    <row r="82" spans="2:23" ht="24.75" customHeight="1" x14ac:dyDescent="0.15">
      <c r="B82" s="22" t="s">
        <v>64</v>
      </c>
      <c r="C82" s="36">
        <v>119345</v>
      </c>
      <c r="D82" s="36">
        <v>100453</v>
      </c>
      <c r="E82" s="36">
        <v>18892</v>
      </c>
      <c r="F82" s="36">
        <v>12310</v>
      </c>
      <c r="G82" s="36">
        <v>-926</v>
      </c>
      <c r="H82" s="36"/>
      <c r="I82" s="36"/>
      <c r="J82" s="36">
        <v>13094</v>
      </c>
      <c r="K82" s="36">
        <v>142</v>
      </c>
      <c r="L82" s="36">
        <v>49210</v>
      </c>
      <c r="M82" s="36">
        <v>23592</v>
      </c>
      <c r="N82" s="36">
        <v>1456</v>
      </c>
      <c r="O82" s="34"/>
      <c r="P82" s="35"/>
      <c r="Q82" s="36">
        <v>24162</v>
      </c>
      <c r="R82" s="36">
        <v>3907</v>
      </c>
      <c r="S82" s="36">
        <v>4199</v>
      </c>
      <c r="T82" s="36">
        <v>16056</v>
      </c>
      <c r="U82" s="36">
        <v>180865</v>
      </c>
      <c r="V82" s="36"/>
      <c r="W82" s="22" t="s">
        <v>64</v>
      </c>
    </row>
    <row r="83" spans="2:23" ht="24.75" customHeight="1" x14ac:dyDescent="0.15">
      <c r="B83" s="22" t="s">
        <v>65</v>
      </c>
      <c r="C83" s="36">
        <v>43929</v>
      </c>
      <c r="D83" s="36">
        <v>36975</v>
      </c>
      <c r="E83" s="36">
        <v>6954</v>
      </c>
      <c r="F83" s="36">
        <v>4838</v>
      </c>
      <c r="G83" s="36">
        <v>-317</v>
      </c>
      <c r="H83" s="36"/>
      <c r="I83" s="36"/>
      <c r="J83" s="36">
        <v>5058</v>
      </c>
      <c r="K83" s="36">
        <v>97</v>
      </c>
      <c r="L83" s="36">
        <v>20752</v>
      </c>
      <c r="M83" s="36">
        <v>10206</v>
      </c>
      <c r="N83" s="36">
        <v>567</v>
      </c>
      <c r="O83" s="34"/>
      <c r="P83" s="37"/>
      <c r="Q83" s="36">
        <v>9979</v>
      </c>
      <c r="R83" s="36">
        <v>1310</v>
      </c>
      <c r="S83" s="36">
        <v>1463</v>
      </c>
      <c r="T83" s="36">
        <v>7206</v>
      </c>
      <c r="U83" s="36">
        <v>69519</v>
      </c>
      <c r="V83" s="36"/>
      <c r="W83" s="22" t="s">
        <v>65</v>
      </c>
    </row>
    <row r="84" spans="2:23" ht="24.75" customHeight="1" x14ac:dyDescent="0.15">
      <c r="B84" s="22" t="s">
        <v>66</v>
      </c>
      <c r="C84" s="36">
        <v>42224</v>
      </c>
      <c r="D84" s="36">
        <v>35540</v>
      </c>
      <c r="E84" s="36">
        <v>6684</v>
      </c>
      <c r="F84" s="36">
        <v>4170</v>
      </c>
      <c r="G84" s="36">
        <v>-188</v>
      </c>
      <c r="H84" s="36"/>
      <c r="I84" s="36"/>
      <c r="J84" s="36">
        <v>4315</v>
      </c>
      <c r="K84" s="36">
        <v>43</v>
      </c>
      <c r="L84" s="36">
        <v>31642</v>
      </c>
      <c r="M84" s="36">
        <v>24211</v>
      </c>
      <c r="N84" s="36">
        <v>175</v>
      </c>
      <c r="O84" s="34"/>
      <c r="P84" s="37"/>
      <c r="Q84" s="36">
        <v>7256</v>
      </c>
      <c r="R84" s="36">
        <v>630</v>
      </c>
      <c r="S84" s="36">
        <v>1408</v>
      </c>
      <c r="T84" s="36">
        <v>5218</v>
      </c>
      <c r="U84" s="36">
        <v>78036</v>
      </c>
      <c r="V84" s="36"/>
      <c r="W84" s="22" t="s">
        <v>66</v>
      </c>
    </row>
    <row r="85" spans="2:23" ht="24.75" customHeight="1" x14ac:dyDescent="0.15">
      <c r="B85" s="22" t="s">
        <v>67</v>
      </c>
      <c r="C85" s="36">
        <v>34150</v>
      </c>
      <c r="D85" s="36">
        <v>28744</v>
      </c>
      <c r="E85" s="36">
        <v>5406</v>
      </c>
      <c r="F85" s="36">
        <v>3720</v>
      </c>
      <c r="G85" s="36">
        <v>-377</v>
      </c>
      <c r="H85" s="36"/>
      <c r="I85" s="36"/>
      <c r="J85" s="36">
        <v>4067</v>
      </c>
      <c r="K85" s="36">
        <v>30</v>
      </c>
      <c r="L85" s="36">
        <v>15010</v>
      </c>
      <c r="M85" s="36">
        <v>6444</v>
      </c>
      <c r="N85" s="36">
        <v>448</v>
      </c>
      <c r="O85" s="34"/>
      <c r="P85" s="37"/>
      <c r="Q85" s="36">
        <v>8118</v>
      </c>
      <c r="R85" s="36">
        <v>1302</v>
      </c>
      <c r="S85" s="36">
        <v>1274</v>
      </c>
      <c r="T85" s="36">
        <v>5542</v>
      </c>
      <c r="U85" s="36">
        <v>52880</v>
      </c>
      <c r="V85" s="36"/>
      <c r="W85" s="22" t="s">
        <v>67</v>
      </c>
    </row>
    <row r="86" spans="2:23" ht="24.75" customHeight="1" x14ac:dyDescent="0.15">
      <c r="B86" s="23" t="s">
        <v>35</v>
      </c>
      <c r="C86" s="38">
        <v>7435</v>
      </c>
      <c r="D86" s="38">
        <v>6258</v>
      </c>
      <c r="E86" s="38">
        <v>1177</v>
      </c>
      <c r="F86" s="38">
        <v>834</v>
      </c>
      <c r="G86" s="38">
        <v>-62</v>
      </c>
      <c r="H86" s="38"/>
      <c r="I86" s="38"/>
      <c r="J86" s="38">
        <v>876</v>
      </c>
      <c r="K86" s="38">
        <v>20</v>
      </c>
      <c r="L86" s="38">
        <v>9953</v>
      </c>
      <c r="M86" s="38">
        <v>7893</v>
      </c>
      <c r="N86" s="38">
        <v>-19</v>
      </c>
      <c r="O86" s="34"/>
      <c r="P86" s="37"/>
      <c r="Q86" s="38">
        <v>2079</v>
      </c>
      <c r="R86" s="38">
        <v>811</v>
      </c>
      <c r="S86" s="38">
        <v>125</v>
      </c>
      <c r="T86" s="38">
        <v>1143</v>
      </c>
      <c r="U86" s="38">
        <v>18222</v>
      </c>
      <c r="V86" s="38"/>
      <c r="W86" s="23" t="s">
        <v>35</v>
      </c>
    </row>
    <row r="87" spans="2:23" ht="24.75" customHeight="1" x14ac:dyDescent="0.15">
      <c r="B87" s="23" t="s">
        <v>1</v>
      </c>
      <c r="C87" s="39">
        <v>2578</v>
      </c>
      <c r="D87" s="39">
        <v>2170</v>
      </c>
      <c r="E87" s="39">
        <v>408</v>
      </c>
      <c r="F87" s="39">
        <v>305</v>
      </c>
      <c r="G87" s="39">
        <v>-41</v>
      </c>
      <c r="H87" s="39"/>
      <c r="I87" s="39"/>
      <c r="J87" s="39">
        <v>336</v>
      </c>
      <c r="K87" s="39">
        <v>10</v>
      </c>
      <c r="L87" s="39">
        <v>1025</v>
      </c>
      <c r="M87" s="39">
        <v>219</v>
      </c>
      <c r="N87" s="39">
        <v>52</v>
      </c>
      <c r="O87" s="34"/>
      <c r="P87" s="37"/>
      <c r="Q87" s="39">
        <v>754</v>
      </c>
      <c r="R87" s="39">
        <v>98</v>
      </c>
      <c r="S87" s="39">
        <v>78</v>
      </c>
      <c r="T87" s="39">
        <v>578</v>
      </c>
      <c r="U87" s="39">
        <v>3908</v>
      </c>
      <c r="V87" s="39"/>
      <c r="W87" s="23" t="s">
        <v>1</v>
      </c>
    </row>
    <row r="88" spans="2:23" ht="24.75" customHeight="1" x14ac:dyDescent="0.15">
      <c r="B88" s="21" t="s">
        <v>36</v>
      </c>
      <c r="C88" s="36">
        <v>3796</v>
      </c>
      <c r="D88" s="36">
        <v>3195</v>
      </c>
      <c r="E88" s="36">
        <v>601</v>
      </c>
      <c r="F88" s="36">
        <v>445</v>
      </c>
      <c r="G88" s="36">
        <v>-55</v>
      </c>
      <c r="H88" s="36"/>
      <c r="I88" s="36"/>
      <c r="J88" s="36">
        <v>493</v>
      </c>
      <c r="K88" s="36">
        <v>7</v>
      </c>
      <c r="L88" s="36">
        <v>1644</v>
      </c>
      <c r="M88" s="36">
        <v>512</v>
      </c>
      <c r="N88" s="36">
        <v>67</v>
      </c>
      <c r="O88" s="34"/>
      <c r="P88" s="37"/>
      <c r="Q88" s="36">
        <v>1065</v>
      </c>
      <c r="R88" s="36">
        <v>135</v>
      </c>
      <c r="S88" s="36">
        <v>160</v>
      </c>
      <c r="T88" s="36">
        <v>770</v>
      </c>
      <c r="U88" s="36">
        <v>5885</v>
      </c>
      <c r="V88" s="36"/>
      <c r="W88" s="21" t="s">
        <v>36</v>
      </c>
    </row>
    <row r="89" spans="2:23" ht="24.75" customHeight="1" x14ac:dyDescent="0.15">
      <c r="B89" s="22" t="s">
        <v>68</v>
      </c>
      <c r="C89" s="36">
        <v>21124</v>
      </c>
      <c r="D89" s="36">
        <v>17780</v>
      </c>
      <c r="E89" s="36">
        <v>3344</v>
      </c>
      <c r="F89" s="36">
        <v>2421</v>
      </c>
      <c r="G89" s="36">
        <v>-178</v>
      </c>
      <c r="H89" s="36"/>
      <c r="I89" s="36"/>
      <c r="J89" s="36">
        <v>2578</v>
      </c>
      <c r="K89" s="36">
        <v>21</v>
      </c>
      <c r="L89" s="36">
        <v>8997</v>
      </c>
      <c r="M89" s="36">
        <v>2627</v>
      </c>
      <c r="N89" s="36">
        <v>422</v>
      </c>
      <c r="O89" s="34"/>
      <c r="P89" s="37"/>
      <c r="Q89" s="36">
        <v>5948</v>
      </c>
      <c r="R89" s="36">
        <v>1321</v>
      </c>
      <c r="S89" s="36">
        <v>843</v>
      </c>
      <c r="T89" s="36">
        <v>3784</v>
      </c>
      <c r="U89" s="36">
        <v>32542</v>
      </c>
      <c r="V89" s="36"/>
      <c r="W89" s="22" t="s">
        <v>68</v>
      </c>
    </row>
    <row r="90" spans="2:23" ht="24.75" customHeight="1" x14ac:dyDescent="0.15">
      <c r="B90" s="22" t="s">
        <v>69</v>
      </c>
      <c r="C90" s="36">
        <v>8872</v>
      </c>
      <c r="D90" s="36">
        <v>7468</v>
      </c>
      <c r="E90" s="36">
        <v>1404</v>
      </c>
      <c r="F90" s="36">
        <v>1000</v>
      </c>
      <c r="G90" s="36">
        <v>-103</v>
      </c>
      <c r="H90" s="36"/>
      <c r="I90" s="36"/>
      <c r="J90" s="36">
        <v>1092</v>
      </c>
      <c r="K90" s="36">
        <v>11</v>
      </c>
      <c r="L90" s="36">
        <v>3487</v>
      </c>
      <c r="M90" s="36">
        <v>906</v>
      </c>
      <c r="N90" s="36">
        <v>90</v>
      </c>
      <c r="O90" s="34"/>
      <c r="P90" s="37"/>
      <c r="Q90" s="36">
        <v>2491</v>
      </c>
      <c r="R90" s="36">
        <v>368</v>
      </c>
      <c r="S90" s="36">
        <v>359</v>
      </c>
      <c r="T90" s="36">
        <v>1764</v>
      </c>
      <c r="U90" s="36">
        <v>13359</v>
      </c>
      <c r="V90" s="36"/>
      <c r="W90" s="22" t="s">
        <v>69</v>
      </c>
    </row>
    <row r="91" spans="2:23" ht="24.75" customHeight="1" x14ac:dyDescent="0.15">
      <c r="B91" s="21" t="s">
        <v>70</v>
      </c>
      <c r="C91" s="33">
        <v>12587</v>
      </c>
      <c r="D91" s="33">
        <v>10595</v>
      </c>
      <c r="E91" s="33">
        <v>1992</v>
      </c>
      <c r="F91" s="33">
        <v>1372</v>
      </c>
      <c r="G91" s="33">
        <v>-94</v>
      </c>
      <c r="H91" s="33"/>
      <c r="I91" s="33"/>
      <c r="J91" s="33">
        <v>1451</v>
      </c>
      <c r="K91" s="33">
        <v>15</v>
      </c>
      <c r="L91" s="33">
        <v>5175</v>
      </c>
      <c r="M91" s="33">
        <v>2119</v>
      </c>
      <c r="N91" s="33">
        <v>183</v>
      </c>
      <c r="O91" s="34"/>
      <c r="P91" s="35"/>
      <c r="Q91" s="33">
        <v>2873</v>
      </c>
      <c r="R91" s="33">
        <v>301</v>
      </c>
      <c r="S91" s="33">
        <v>373</v>
      </c>
      <c r="T91" s="33">
        <v>2199</v>
      </c>
      <c r="U91" s="33">
        <v>19134</v>
      </c>
      <c r="V91" s="33"/>
      <c r="W91" s="21" t="s">
        <v>70</v>
      </c>
    </row>
    <row r="92" spans="2:23" ht="24.75" customHeight="1" x14ac:dyDescent="0.15">
      <c r="B92" s="22" t="s">
        <v>71</v>
      </c>
      <c r="C92" s="36">
        <v>8622</v>
      </c>
      <c r="D92" s="36">
        <v>7257</v>
      </c>
      <c r="E92" s="36">
        <v>1365</v>
      </c>
      <c r="F92" s="36">
        <v>925</v>
      </c>
      <c r="G92" s="36">
        <v>-39</v>
      </c>
      <c r="H92" s="36"/>
      <c r="I92" s="36"/>
      <c r="J92" s="36">
        <v>951</v>
      </c>
      <c r="K92" s="36">
        <v>13</v>
      </c>
      <c r="L92" s="36">
        <v>2787</v>
      </c>
      <c r="M92" s="36">
        <v>914</v>
      </c>
      <c r="N92" s="36">
        <v>59</v>
      </c>
      <c r="O92" s="34"/>
      <c r="P92" s="35"/>
      <c r="Q92" s="36">
        <v>1814</v>
      </c>
      <c r="R92" s="36">
        <v>171</v>
      </c>
      <c r="S92" s="36">
        <v>326</v>
      </c>
      <c r="T92" s="36">
        <v>1317</v>
      </c>
      <c r="U92" s="36">
        <v>12334</v>
      </c>
      <c r="V92" s="36"/>
      <c r="W92" s="22" t="s">
        <v>71</v>
      </c>
    </row>
    <row r="93" spans="2:23" ht="24.75" customHeight="1" x14ac:dyDescent="0.15">
      <c r="B93" s="22" t="s">
        <v>3</v>
      </c>
      <c r="C93" s="36">
        <v>7056</v>
      </c>
      <c r="D93" s="36">
        <v>5939</v>
      </c>
      <c r="E93" s="36">
        <v>1117</v>
      </c>
      <c r="F93" s="36">
        <v>751</v>
      </c>
      <c r="G93" s="36">
        <v>-43</v>
      </c>
      <c r="H93" s="36"/>
      <c r="I93" s="36"/>
      <c r="J93" s="36">
        <v>788</v>
      </c>
      <c r="K93" s="36">
        <v>6</v>
      </c>
      <c r="L93" s="36">
        <v>2958</v>
      </c>
      <c r="M93" s="36">
        <v>1451</v>
      </c>
      <c r="N93" s="36">
        <v>66</v>
      </c>
      <c r="O93" s="34"/>
      <c r="P93" s="35"/>
      <c r="Q93" s="36">
        <v>1441</v>
      </c>
      <c r="R93" s="36">
        <v>260</v>
      </c>
      <c r="S93" s="36">
        <v>201</v>
      </c>
      <c r="T93" s="36">
        <v>980</v>
      </c>
      <c r="U93" s="36">
        <v>10765</v>
      </c>
      <c r="V93" s="36"/>
      <c r="W93" s="22" t="s">
        <v>3</v>
      </c>
    </row>
    <row r="94" spans="2:23" ht="24.75" customHeight="1" x14ac:dyDescent="0.15">
      <c r="B94" s="24" t="s">
        <v>37</v>
      </c>
      <c r="C94" s="36">
        <v>5917</v>
      </c>
      <c r="D94" s="36">
        <v>4980</v>
      </c>
      <c r="E94" s="36">
        <v>937</v>
      </c>
      <c r="F94" s="36">
        <v>642</v>
      </c>
      <c r="G94" s="36">
        <v>-44</v>
      </c>
      <c r="H94" s="36"/>
      <c r="I94" s="36"/>
      <c r="J94" s="36">
        <v>674</v>
      </c>
      <c r="K94" s="36">
        <v>12</v>
      </c>
      <c r="L94" s="36">
        <v>4273</v>
      </c>
      <c r="M94" s="36">
        <v>1222</v>
      </c>
      <c r="N94" s="36">
        <v>61</v>
      </c>
      <c r="O94" s="34"/>
      <c r="P94" s="35"/>
      <c r="Q94" s="36">
        <v>2990</v>
      </c>
      <c r="R94" s="36">
        <v>2466</v>
      </c>
      <c r="S94" s="36">
        <v>61</v>
      </c>
      <c r="T94" s="36">
        <v>463</v>
      </c>
      <c r="U94" s="36">
        <v>10832</v>
      </c>
      <c r="V94" s="36"/>
      <c r="W94" s="24" t="s">
        <v>37</v>
      </c>
    </row>
    <row r="95" spans="2:23" ht="24.75" customHeight="1" x14ac:dyDescent="0.15">
      <c r="B95" s="21" t="s">
        <v>72</v>
      </c>
      <c r="C95" s="33">
        <v>26761</v>
      </c>
      <c r="D95" s="33">
        <v>22525</v>
      </c>
      <c r="E95" s="33">
        <v>4236</v>
      </c>
      <c r="F95" s="33">
        <v>2927</v>
      </c>
      <c r="G95" s="33">
        <v>-176</v>
      </c>
      <c r="H95" s="33"/>
      <c r="I95" s="33"/>
      <c r="J95" s="33">
        <v>3075</v>
      </c>
      <c r="K95" s="33">
        <v>28</v>
      </c>
      <c r="L95" s="33">
        <v>10018</v>
      </c>
      <c r="M95" s="33">
        <v>3875</v>
      </c>
      <c r="N95" s="33">
        <v>226</v>
      </c>
      <c r="O95" s="34"/>
      <c r="P95" s="35"/>
      <c r="Q95" s="33">
        <v>5917</v>
      </c>
      <c r="R95" s="33">
        <v>1232</v>
      </c>
      <c r="S95" s="33">
        <v>786</v>
      </c>
      <c r="T95" s="33">
        <v>3899</v>
      </c>
      <c r="U95" s="33">
        <v>39706</v>
      </c>
      <c r="V95" s="33"/>
      <c r="W95" s="21" t="s">
        <v>72</v>
      </c>
    </row>
    <row r="96" spans="2:23" ht="24.75" customHeight="1" x14ac:dyDescent="0.15">
      <c r="B96" s="21" t="s">
        <v>38</v>
      </c>
      <c r="C96" s="33">
        <v>19253</v>
      </c>
      <c r="D96" s="33">
        <v>16205</v>
      </c>
      <c r="E96" s="33">
        <v>3048</v>
      </c>
      <c r="F96" s="33">
        <v>2189</v>
      </c>
      <c r="G96" s="33">
        <v>-140</v>
      </c>
      <c r="H96" s="33"/>
      <c r="I96" s="33"/>
      <c r="J96" s="33">
        <v>2308</v>
      </c>
      <c r="K96" s="33">
        <v>21</v>
      </c>
      <c r="L96" s="33">
        <v>8202</v>
      </c>
      <c r="M96" s="33">
        <v>3097</v>
      </c>
      <c r="N96" s="33">
        <v>191</v>
      </c>
      <c r="O96" s="34"/>
      <c r="P96" s="35"/>
      <c r="Q96" s="33">
        <v>4914</v>
      </c>
      <c r="R96" s="33">
        <v>1287</v>
      </c>
      <c r="S96" s="33">
        <v>490</v>
      </c>
      <c r="T96" s="33">
        <v>3137</v>
      </c>
      <c r="U96" s="33">
        <v>29644</v>
      </c>
      <c r="V96" s="33"/>
      <c r="W96" s="21" t="s">
        <v>38</v>
      </c>
    </row>
    <row r="97" spans="2:23" ht="24.75" customHeight="1" x14ac:dyDescent="0.15">
      <c r="B97" s="24" t="s">
        <v>73</v>
      </c>
      <c r="C97" s="39">
        <v>3046</v>
      </c>
      <c r="D97" s="39">
        <v>2564</v>
      </c>
      <c r="E97" s="39">
        <v>482</v>
      </c>
      <c r="F97" s="39">
        <v>349</v>
      </c>
      <c r="G97" s="39">
        <v>-33</v>
      </c>
      <c r="H97" s="39"/>
      <c r="I97" s="39"/>
      <c r="J97" s="39">
        <v>378</v>
      </c>
      <c r="K97" s="39">
        <v>4</v>
      </c>
      <c r="L97" s="39">
        <v>1328</v>
      </c>
      <c r="M97" s="39">
        <v>547</v>
      </c>
      <c r="N97" s="39">
        <v>43</v>
      </c>
      <c r="O97" s="34"/>
      <c r="P97" s="35"/>
      <c r="Q97" s="39">
        <v>738</v>
      </c>
      <c r="R97" s="39">
        <v>103</v>
      </c>
      <c r="S97" s="39">
        <v>103</v>
      </c>
      <c r="T97" s="39">
        <v>532</v>
      </c>
      <c r="U97" s="39">
        <v>4723</v>
      </c>
      <c r="V97" s="39"/>
      <c r="W97" s="24" t="s">
        <v>73</v>
      </c>
    </row>
    <row r="98" spans="2:23" ht="24.75" customHeight="1" x14ac:dyDescent="0.15">
      <c r="B98" s="2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25"/>
    </row>
    <row r="99" spans="2:23" ht="24.75" customHeight="1" x14ac:dyDescent="0.15">
      <c r="B99" s="5" t="s">
        <v>39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5"/>
    </row>
    <row r="100" spans="2:23" ht="24.75" customHeight="1" x14ac:dyDescent="0.15">
      <c r="B100" s="26" t="s">
        <v>15</v>
      </c>
      <c r="C100" s="40">
        <f t="shared" ref="C100:Q100" si="11">SUM(C73:C85)</f>
        <v>1468661.6815100771</v>
      </c>
      <c r="D100" s="40">
        <f t="shared" si="11"/>
        <v>1236180.6268861361</v>
      </c>
      <c r="E100" s="40">
        <f t="shared" si="11"/>
        <v>232481.05462394096</v>
      </c>
      <c r="F100" s="40">
        <f t="shared" si="11"/>
        <v>147378.83287672215</v>
      </c>
      <c r="G100" s="40">
        <f t="shared" si="11"/>
        <v>-6981.4489999999996</v>
      </c>
      <c r="H100" s="40"/>
      <c r="I100" s="40"/>
      <c r="J100" s="40">
        <f t="shared" si="11"/>
        <v>152068.39175753214</v>
      </c>
      <c r="K100" s="40">
        <f t="shared" si="11"/>
        <v>2291.8901191900004</v>
      </c>
      <c r="L100" s="40">
        <f>SUM(L73:L85)</f>
        <v>647636.43516255368</v>
      </c>
      <c r="M100" s="40">
        <f>SUM(M73:M85)</f>
        <v>379495.84229670663</v>
      </c>
      <c r="N100" s="40">
        <f>SUM(N73:N85)</f>
        <v>13727.358223322004</v>
      </c>
      <c r="O100" s="34"/>
      <c r="P100" s="35"/>
      <c r="Q100" s="40">
        <f t="shared" si="11"/>
        <v>254413.23464252506</v>
      </c>
      <c r="R100" s="40">
        <f>SUM(R73:R85)</f>
        <v>23129.703183148966</v>
      </c>
      <c r="S100" s="40">
        <f>SUM(S73:S85)</f>
        <v>48503.733413137961</v>
      </c>
      <c r="T100" s="40">
        <f>SUM(T73:T85)</f>
        <v>182779.79804623814</v>
      </c>
      <c r="U100" s="40">
        <f>SUM(U73:U85)</f>
        <v>2263676.9495493528</v>
      </c>
      <c r="V100" s="40"/>
      <c r="W100" s="26" t="s">
        <v>15</v>
      </c>
    </row>
    <row r="101" spans="2:23" ht="24.75" customHeight="1" x14ac:dyDescent="0.15">
      <c r="B101" s="27" t="s">
        <v>40</v>
      </c>
      <c r="C101" s="41">
        <f t="shared" ref="C101:Q101" si="12">SUM(C86:C97)</f>
        <v>127047</v>
      </c>
      <c r="D101" s="41">
        <f t="shared" si="12"/>
        <v>106936</v>
      </c>
      <c r="E101" s="41">
        <f t="shared" si="12"/>
        <v>20111</v>
      </c>
      <c r="F101" s="41">
        <f t="shared" si="12"/>
        <v>14160</v>
      </c>
      <c r="G101" s="41">
        <f t="shared" si="12"/>
        <v>-1008</v>
      </c>
      <c r="H101" s="41"/>
      <c r="I101" s="41"/>
      <c r="J101" s="41">
        <f t="shared" si="12"/>
        <v>15000</v>
      </c>
      <c r="K101" s="41">
        <f t="shared" si="12"/>
        <v>168</v>
      </c>
      <c r="L101" s="41">
        <f>SUM(L86:L97)</f>
        <v>59847</v>
      </c>
      <c r="M101" s="41">
        <f>SUM(M86:M97)</f>
        <v>25382</v>
      </c>
      <c r="N101" s="41">
        <f>SUM(N86:N97)</f>
        <v>1441</v>
      </c>
      <c r="O101" s="34"/>
      <c r="P101" s="35"/>
      <c r="Q101" s="41">
        <f t="shared" si="12"/>
        <v>33024</v>
      </c>
      <c r="R101" s="41">
        <f>SUM(R86:R97)</f>
        <v>8553</v>
      </c>
      <c r="S101" s="41">
        <f>SUM(S86:S97)</f>
        <v>3905</v>
      </c>
      <c r="T101" s="41">
        <f>SUM(T86:T97)</f>
        <v>20566</v>
      </c>
      <c r="U101" s="41">
        <f>SUM(U86:U97)</f>
        <v>201054</v>
      </c>
      <c r="V101" s="41"/>
      <c r="W101" s="27" t="s">
        <v>40</v>
      </c>
    </row>
    <row r="102" spans="2:23" ht="24.75" customHeight="1" x14ac:dyDescent="0.15"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2:23" ht="24.75" customHeight="1" x14ac:dyDescent="0.15">
      <c r="B103" s="5" t="s">
        <v>41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5"/>
    </row>
    <row r="104" spans="2:23" ht="24.75" customHeight="1" x14ac:dyDescent="0.15">
      <c r="B104" s="26" t="s">
        <v>42</v>
      </c>
      <c r="C104" s="40">
        <f t="shared" ref="C104:Q104" si="13">SUM(C79,C86)</f>
        <v>49275</v>
      </c>
      <c r="D104" s="40">
        <f t="shared" si="13"/>
        <v>41475</v>
      </c>
      <c r="E104" s="40">
        <f t="shared" si="13"/>
        <v>7800</v>
      </c>
      <c r="F104" s="40">
        <f t="shared" si="13"/>
        <v>5509</v>
      </c>
      <c r="G104" s="40">
        <f t="shared" si="13"/>
        <v>-282</v>
      </c>
      <c r="H104" s="40"/>
      <c r="I104" s="40"/>
      <c r="J104" s="40">
        <f t="shared" si="13"/>
        <v>5706</v>
      </c>
      <c r="K104" s="40">
        <f t="shared" si="13"/>
        <v>85</v>
      </c>
      <c r="L104" s="40">
        <f>SUM(L79,L86)</f>
        <v>30832</v>
      </c>
      <c r="M104" s="40">
        <f>SUM(M79,M86)</f>
        <v>19013</v>
      </c>
      <c r="N104" s="40">
        <f>SUM(N79,N86)</f>
        <v>450</v>
      </c>
      <c r="O104" s="34"/>
      <c r="P104" s="35"/>
      <c r="Q104" s="40">
        <f t="shared" si="13"/>
        <v>11369</v>
      </c>
      <c r="R104" s="40">
        <f>SUM(R79,R86)</f>
        <v>2041</v>
      </c>
      <c r="S104" s="40">
        <f>SUM(S79,S86)</f>
        <v>1704</v>
      </c>
      <c r="T104" s="40">
        <f>SUM(T79,T86)</f>
        <v>7624</v>
      </c>
      <c r="U104" s="40">
        <f>SUM(U79,U86)</f>
        <v>85616</v>
      </c>
      <c r="V104" s="40"/>
      <c r="W104" s="26" t="s">
        <v>42</v>
      </c>
    </row>
    <row r="105" spans="2:23" ht="24.75" customHeight="1" x14ac:dyDescent="0.15">
      <c r="B105" s="28" t="s">
        <v>43</v>
      </c>
      <c r="C105" s="42">
        <f t="shared" ref="C105:Q105" si="14">SUM(C76,C83,C87)</f>
        <v>155198</v>
      </c>
      <c r="D105" s="42">
        <f t="shared" si="14"/>
        <v>130631</v>
      </c>
      <c r="E105" s="42">
        <f t="shared" si="14"/>
        <v>24567</v>
      </c>
      <c r="F105" s="42">
        <f t="shared" si="14"/>
        <v>16552</v>
      </c>
      <c r="G105" s="42">
        <f t="shared" si="14"/>
        <v>-854</v>
      </c>
      <c r="H105" s="42"/>
      <c r="I105" s="42"/>
      <c r="J105" s="42">
        <f t="shared" si="14"/>
        <v>17157</v>
      </c>
      <c r="K105" s="42">
        <f t="shared" si="14"/>
        <v>249</v>
      </c>
      <c r="L105" s="42">
        <f>SUM(L76,L83,L87)</f>
        <v>85205</v>
      </c>
      <c r="M105" s="42">
        <f>SUM(M76,M83,M87)</f>
        <v>51929</v>
      </c>
      <c r="N105" s="42">
        <f>SUM(N76,N83,N87)</f>
        <v>1369</v>
      </c>
      <c r="O105" s="34"/>
      <c r="P105" s="35"/>
      <c r="Q105" s="42">
        <f t="shared" si="14"/>
        <v>31907</v>
      </c>
      <c r="R105" s="42">
        <f>SUM(R76,R83,R87)</f>
        <v>3350</v>
      </c>
      <c r="S105" s="42">
        <f>SUM(S76,S83,S87)</f>
        <v>5751</v>
      </c>
      <c r="T105" s="42">
        <f>SUM(T76,T83,T87)</f>
        <v>22806</v>
      </c>
      <c r="U105" s="42">
        <f>SUM(U76,U83,U87)</f>
        <v>256955</v>
      </c>
      <c r="V105" s="42"/>
      <c r="W105" s="28" t="s">
        <v>43</v>
      </c>
    </row>
    <row r="106" spans="2:23" ht="24.75" customHeight="1" x14ac:dyDescent="0.15">
      <c r="B106" s="28" t="s">
        <v>44</v>
      </c>
      <c r="C106" s="42">
        <f t="shared" ref="C106:Q106" si="15">SUM(C74,C88:C90)</f>
        <v>111831</v>
      </c>
      <c r="D106" s="42">
        <f t="shared" si="15"/>
        <v>94129</v>
      </c>
      <c r="E106" s="42">
        <f t="shared" si="15"/>
        <v>17702</v>
      </c>
      <c r="F106" s="42">
        <f t="shared" si="15"/>
        <v>12261</v>
      </c>
      <c r="G106" s="42">
        <f t="shared" si="15"/>
        <v>-720</v>
      </c>
      <c r="H106" s="42"/>
      <c r="I106" s="42"/>
      <c r="J106" s="42">
        <f t="shared" si="15"/>
        <v>12810</v>
      </c>
      <c r="K106" s="42">
        <f t="shared" si="15"/>
        <v>171</v>
      </c>
      <c r="L106" s="42">
        <f>SUM(L74,L88:L90)</f>
        <v>65448</v>
      </c>
      <c r="M106" s="42">
        <f>SUM(M74,M88:M90)</f>
        <v>37679</v>
      </c>
      <c r="N106" s="42">
        <f>SUM(N74,N88:N90)</f>
        <v>1185</v>
      </c>
      <c r="O106" s="34"/>
      <c r="P106" s="35"/>
      <c r="Q106" s="42">
        <f t="shared" si="15"/>
        <v>26584</v>
      </c>
      <c r="R106" s="42">
        <f>SUM(R74,R88:R90)</f>
        <v>3464</v>
      </c>
      <c r="S106" s="42">
        <f>SUM(S74,S88:S90)</f>
        <v>4794</v>
      </c>
      <c r="T106" s="42">
        <f>SUM(T74,T88:T90)</f>
        <v>18326</v>
      </c>
      <c r="U106" s="42">
        <f>SUM(U74,U88:U90)</f>
        <v>189540</v>
      </c>
      <c r="V106" s="42"/>
      <c r="W106" s="28" t="s">
        <v>44</v>
      </c>
    </row>
    <row r="107" spans="2:23" ht="24.75" customHeight="1" x14ac:dyDescent="0.15">
      <c r="B107" s="28" t="s">
        <v>11</v>
      </c>
      <c r="C107" s="42">
        <f t="shared" ref="C107:Q107" si="16">SUM(C73,C77,C81,C91:C94)</f>
        <v>719966.68151007709</v>
      </c>
      <c r="D107" s="42">
        <f t="shared" si="16"/>
        <v>606000.62688613613</v>
      </c>
      <c r="E107" s="42">
        <f t="shared" si="16"/>
        <v>113966.05462394096</v>
      </c>
      <c r="F107" s="42">
        <f t="shared" si="16"/>
        <v>68675.832876722139</v>
      </c>
      <c r="G107" s="42">
        <f t="shared" si="16"/>
        <v>-2324.4489999999996</v>
      </c>
      <c r="H107" s="42"/>
      <c r="I107" s="42"/>
      <c r="J107" s="42">
        <f t="shared" si="16"/>
        <v>69708.391757532139</v>
      </c>
      <c r="K107" s="42">
        <f t="shared" si="16"/>
        <v>1291.8901191900004</v>
      </c>
      <c r="L107" s="42">
        <f>SUM(L73,L77,L81,L91:L94)</f>
        <v>268095.73197940469</v>
      </c>
      <c r="M107" s="42">
        <f>SUM(M73,M77,M81,M91:M94)</f>
        <v>157214.84229670663</v>
      </c>
      <c r="N107" s="42">
        <f>SUM(N73,N77,N81,N91:N94)</f>
        <v>5589.3582233220041</v>
      </c>
      <c r="O107" s="34"/>
      <c r="P107" s="35"/>
      <c r="Q107" s="42">
        <f t="shared" si="16"/>
        <v>105291.5314593761</v>
      </c>
      <c r="R107" s="42">
        <f>SUM(R73,R77,R81,R91:R94)</f>
        <v>6576</v>
      </c>
      <c r="S107" s="42">
        <f>SUM(S73,S77,S81,S91:S94)</f>
        <v>21451.733413137961</v>
      </c>
      <c r="T107" s="42">
        <f>SUM(T73,T77,T81,T91:T94)</f>
        <v>77263.798046238138</v>
      </c>
      <c r="U107" s="42">
        <f>SUM(U73,U77,U81,U91:U94)</f>
        <v>1056738.2463662038</v>
      </c>
      <c r="V107" s="42"/>
      <c r="W107" s="28" t="s">
        <v>11</v>
      </c>
    </row>
    <row r="108" spans="2:23" ht="24.75" customHeight="1" x14ac:dyDescent="0.15">
      <c r="B108" s="28" t="s">
        <v>45</v>
      </c>
      <c r="C108" s="42">
        <f t="shared" ref="C108:Q108" si="17">SUM(C80,C84)</f>
        <v>163888</v>
      </c>
      <c r="D108" s="42">
        <f t="shared" si="17"/>
        <v>137945</v>
      </c>
      <c r="E108" s="42">
        <f t="shared" si="17"/>
        <v>25943</v>
      </c>
      <c r="F108" s="42">
        <f t="shared" si="17"/>
        <v>16512</v>
      </c>
      <c r="G108" s="42">
        <f t="shared" si="17"/>
        <v>-868</v>
      </c>
      <c r="H108" s="42"/>
      <c r="I108" s="42"/>
      <c r="J108" s="42">
        <f t="shared" si="17"/>
        <v>17199</v>
      </c>
      <c r="K108" s="42">
        <f t="shared" si="17"/>
        <v>181</v>
      </c>
      <c r="L108" s="42">
        <f>SUM(L80,L84)</f>
        <v>80117</v>
      </c>
      <c r="M108" s="42">
        <f>SUM(M80,M84)</f>
        <v>49028</v>
      </c>
      <c r="N108" s="42">
        <f>SUM(N80,N84)</f>
        <v>2294</v>
      </c>
      <c r="O108" s="34"/>
      <c r="P108" s="35"/>
      <c r="Q108" s="42">
        <f t="shared" si="17"/>
        <v>28795</v>
      </c>
      <c r="R108" s="42">
        <f>SUM(R80,R84)</f>
        <v>2587</v>
      </c>
      <c r="S108" s="42">
        <f>SUM(S80,S84)</f>
        <v>5557</v>
      </c>
      <c r="T108" s="42">
        <f>SUM(T80,T84)</f>
        <v>20651</v>
      </c>
      <c r="U108" s="42">
        <f>SUM(U80,U84)</f>
        <v>260517</v>
      </c>
      <c r="V108" s="42"/>
      <c r="W108" s="28" t="s">
        <v>45</v>
      </c>
    </row>
    <row r="109" spans="2:23" ht="24.75" customHeight="1" x14ac:dyDescent="0.15">
      <c r="B109" s="28" t="s">
        <v>46</v>
      </c>
      <c r="C109" s="42">
        <f t="shared" ref="C109:Q109" si="18">SUM(C82,C85,C95)</f>
        <v>180256</v>
      </c>
      <c r="D109" s="42">
        <f t="shared" si="18"/>
        <v>151722</v>
      </c>
      <c r="E109" s="42">
        <f t="shared" si="18"/>
        <v>28534</v>
      </c>
      <c r="F109" s="42">
        <f t="shared" si="18"/>
        <v>18957</v>
      </c>
      <c r="G109" s="42">
        <f t="shared" si="18"/>
        <v>-1479</v>
      </c>
      <c r="H109" s="42"/>
      <c r="I109" s="42"/>
      <c r="J109" s="42">
        <f t="shared" si="18"/>
        <v>20236</v>
      </c>
      <c r="K109" s="42">
        <f t="shared" si="18"/>
        <v>200</v>
      </c>
      <c r="L109" s="42">
        <f>SUM(L82,L85,L95)</f>
        <v>74238</v>
      </c>
      <c r="M109" s="42">
        <f>SUM(M82,M85,M95)</f>
        <v>33911</v>
      </c>
      <c r="N109" s="42">
        <f>SUM(N82,N85,N95)</f>
        <v>2130</v>
      </c>
      <c r="O109" s="34"/>
      <c r="P109" s="35"/>
      <c r="Q109" s="42">
        <f t="shared" si="18"/>
        <v>38197</v>
      </c>
      <c r="R109" s="42">
        <f>SUM(R82,R85,R95)</f>
        <v>6441</v>
      </c>
      <c r="S109" s="42">
        <f>SUM(S82,S85,S95)</f>
        <v>6259</v>
      </c>
      <c r="T109" s="42">
        <f>SUM(T82,T85,T95)</f>
        <v>25497</v>
      </c>
      <c r="U109" s="42">
        <f>SUM(U82,U85,U95)</f>
        <v>273451</v>
      </c>
      <c r="V109" s="42"/>
      <c r="W109" s="28" t="s">
        <v>46</v>
      </c>
    </row>
    <row r="110" spans="2:23" ht="24.75" customHeight="1" x14ac:dyDescent="0.15">
      <c r="B110" s="28" t="s">
        <v>32</v>
      </c>
      <c r="C110" s="42">
        <f t="shared" ref="C110:Q110" si="19">C75</f>
        <v>131110</v>
      </c>
      <c r="D110" s="42">
        <f t="shared" si="19"/>
        <v>110356</v>
      </c>
      <c r="E110" s="42">
        <f t="shared" si="19"/>
        <v>20754</v>
      </c>
      <c r="F110" s="42">
        <f t="shared" si="19"/>
        <v>13775</v>
      </c>
      <c r="G110" s="42">
        <f t="shared" si="19"/>
        <v>-868</v>
      </c>
      <c r="H110" s="42"/>
      <c r="I110" s="42"/>
      <c r="J110" s="42">
        <f t="shared" si="19"/>
        <v>14472</v>
      </c>
      <c r="K110" s="42">
        <f t="shared" si="19"/>
        <v>171</v>
      </c>
      <c r="L110" s="42">
        <f>L75</f>
        <v>61991.703183148966</v>
      </c>
      <c r="M110" s="42">
        <f>M75</f>
        <v>33975</v>
      </c>
      <c r="N110" s="42">
        <f>N75</f>
        <v>1453</v>
      </c>
      <c r="O110" s="34"/>
      <c r="P110" s="35"/>
      <c r="Q110" s="42">
        <f t="shared" si="19"/>
        <v>26563.703183148966</v>
      </c>
      <c r="R110" s="42">
        <f>R75</f>
        <v>4529.7031831489658</v>
      </c>
      <c r="S110" s="42">
        <f>S75</f>
        <v>4191</v>
      </c>
      <c r="T110" s="42">
        <f>T75</f>
        <v>17843</v>
      </c>
      <c r="U110" s="42">
        <f>U75</f>
        <v>206876.70318314896</v>
      </c>
      <c r="V110" s="42"/>
      <c r="W110" s="28" t="s">
        <v>32</v>
      </c>
    </row>
    <row r="111" spans="2:23" ht="24.75" customHeight="1" x14ac:dyDescent="0.15">
      <c r="B111" s="27" t="s">
        <v>28</v>
      </c>
      <c r="C111" s="41">
        <f t="shared" ref="C111:Q111" si="20">SUM(C78,C96:C97)</f>
        <v>84184</v>
      </c>
      <c r="D111" s="41">
        <f t="shared" si="20"/>
        <v>70858</v>
      </c>
      <c r="E111" s="41">
        <f t="shared" si="20"/>
        <v>13326</v>
      </c>
      <c r="F111" s="41">
        <f t="shared" si="20"/>
        <v>9297</v>
      </c>
      <c r="G111" s="41">
        <f t="shared" si="20"/>
        <v>-594</v>
      </c>
      <c r="H111" s="41"/>
      <c r="I111" s="41"/>
      <c r="J111" s="41">
        <f t="shared" si="20"/>
        <v>9780</v>
      </c>
      <c r="K111" s="41">
        <f t="shared" si="20"/>
        <v>111</v>
      </c>
      <c r="L111" s="41">
        <f>SUM(L78,L96:L97)</f>
        <v>41556</v>
      </c>
      <c r="M111" s="41">
        <f>SUM(M78,M96:M97)</f>
        <v>22128</v>
      </c>
      <c r="N111" s="41">
        <f>SUM(N78,N96:N97)</f>
        <v>698</v>
      </c>
      <c r="O111" s="34"/>
      <c r="P111" s="35"/>
      <c r="Q111" s="41">
        <f t="shared" si="20"/>
        <v>18730</v>
      </c>
      <c r="R111" s="41">
        <f>SUM(R78,R96:R97)</f>
        <v>2694</v>
      </c>
      <c r="S111" s="41">
        <f>SUM(S78,S96:S97)</f>
        <v>2701</v>
      </c>
      <c r="T111" s="41">
        <f>SUM(T78,T96:T97)</f>
        <v>13335</v>
      </c>
      <c r="U111" s="41">
        <f>SUM(U78,U96:U97)</f>
        <v>135037</v>
      </c>
      <c r="V111" s="41"/>
      <c r="W111" s="27" t="s">
        <v>28</v>
      </c>
    </row>
    <row r="112" spans="2:23" ht="24.75" customHeight="1" x14ac:dyDescent="0.15">
      <c r="B112" s="29" t="s">
        <v>27</v>
      </c>
      <c r="C112" s="39">
        <f t="shared" ref="C112:Q112" si="21">C72</f>
        <v>1595708.6815100771</v>
      </c>
      <c r="D112" s="39">
        <f t="shared" si="21"/>
        <v>1343116.6268861361</v>
      </c>
      <c r="E112" s="39">
        <f t="shared" si="21"/>
        <v>252592.05462394096</v>
      </c>
      <c r="F112" s="39">
        <f t="shared" si="21"/>
        <v>161538.83287672215</v>
      </c>
      <c r="G112" s="39">
        <f t="shared" si="21"/>
        <v>-7989.4489999999996</v>
      </c>
      <c r="H112" s="39"/>
      <c r="I112" s="39"/>
      <c r="J112" s="39">
        <f t="shared" si="21"/>
        <v>167068.39175753214</v>
      </c>
      <c r="K112" s="39">
        <f t="shared" si="21"/>
        <v>2459.8901191900004</v>
      </c>
      <c r="L112" s="39">
        <f>L72</f>
        <v>707483.4351625538</v>
      </c>
      <c r="M112" s="39">
        <f>M72</f>
        <v>404877.84229670663</v>
      </c>
      <c r="N112" s="39">
        <f>N72</f>
        <v>15168.358223322004</v>
      </c>
      <c r="O112" s="34"/>
      <c r="P112" s="35"/>
      <c r="Q112" s="39">
        <f t="shared" si="21"/>
        <v>287437.23464252509</v>
      </c>
      <c r="R112" s="39">
        <f>R72</f>
        <v>31682.703183148966</v>
      </c>
      <c r="S112" s="39">
        <f>S72</f>
        <v>52408.733413137961</v>
      </c>
      <c r="T112" s="39">
        <f>T72</f>
        <v>203345.79804623814</v>
      </c>
      <c r="U112" s="39">
        <f>U72</f>
        <v>2464730.9495493528</v>
      </c>
      <c r="V112" s="39"/>
      <c r="W112" s="29" t="s">
        <v>27</v>
      </c>
    </row>
    <row r="113" spans="2:23" ht="24.75" customHeight="1" x14ac:dyDescent="0.15">
      <c r="W113" s="30"/>
    </row>
    <row r="114" spans="2:23" ht="24.75" customHeight="1" x14ac:dyDescent="0.15">
      <c r="B114" s="3" t="s">
        <v>59</v>
      </c>
      <c r="W114" s="30"/>
    </row>
    <row r="115" spans="2:23" ht="24.75" customHeight="1" x14ac:dyDescent="0.15">
      <c r="W115" s="30"/>
    </row>
    <row r="116" spans="2:23" ht="24.75" customHeight="1" x14ac:dyDescent="0.15">
      <c r="W116" s="30"/>
    </row>
    <row r="117" spans="2:23" ht="24.75" customHeight="1" x14ac:dyDescent="0.15">
      <c r="W117" s="30"/>
    </row>
    <row r="118" spans="2:23" ht="24.75" customHeight="1" x14ac:dyDescent="0.15">
      <c r="W118" s="30"/>
    </row>
    <row r="119" spans="2:23" ht="24.75" customHeight="1" x14ac:dyDescent="0.15">
      <c r="W119" s="30"/>
    </row>
    <row r="120" spans="2:23" ht="24.75" customHeight="1" x14ac:dyDescent="0.15">
      <c r="W120" s="30"/>
    </row>
    <row r="121" spans="2:23" ht="24.75" customHeight="1" x14ac:dyDescent="0.15">
      <c r="W121" s="30"/>
    </row>
    <row r="122" spans="2:23" ht="24.75" customHeight="1" x14ac:dyDescent="0.15">
      <c r="W122" s="30"/>
    </row>
    <row r="123" spans="2:23" ht="24.75" customHeight="1" x14ac:dyDescent="0.15">
      <c r="W123" s="30"/>
    </row>
    <row r="124" spans="2:23" ht="24.75" customHeight="1" x14ac:dyDescent="0.15">
      <c r="W124" s="30"/>
    </row>
    <row r="125" spans="2:23" ht="24.75" customHeight="1" x14ac:dyDescent="0.15">
      <c r="W125" s="30"/>
    </row>
    <row r="126" spans="2:23" ht="24.75" customHeight="1" x14ac:dyDescent="0.15">
      <c r="C126" s="5"/>
      <c r="E126" s="31"/>
      <c r="F126" s="31"/>
      <c r="G126" s="31"/>
      <c r="H126" s="32">
        <f>W63+1</f>
        <v>27</v>
      </c>
      <c r="U126" s="6"/>
      <c r="V126" s="31"/>
      <c r="W126" s="32">
        <f>H126+1</f>
        <v>28</v>
      </c>
    </row>
    <row r="127" spans="2:23" ht="27.75" customHeight="1" x14ac:dyDescent="0.15">
      <c r="U127" s="6"/>
      <c r="V127" s="6"/>
    </row>
    <row r="128" spans="2:23" ht="20.149999999999999" customHeight="1" x14ac:dyDescent="0.15">
      <c r="U128" s="6"/>
      <c r="V128" s="6"/>
    </row>
    <row r="129" spans="2:26" ht="24" customHeight="1" x14ac:dyDescent="0.15">
      <c r="U129" s="6"/>
      <c r="V129" s="6"/>
    </row>
    <row r="130" spans="2:26" ht="15" customHeight="1" x14ac:dyDescent="0.15">
      <c r="U130" s="6"/>
      <c r="V130" s="6"/>
    </row>
    <row r="131" spans="2:26" ht="22.5" customHeight="1" x14ac:dyDescent="0.15">
      <c r="B131" s="3" t="s">
        <v>13</v>
      </c>
      <c r="C131" s="5"/>
      <c r="R131" s="8"/>
      <c r="S131" s="8"/>
      <c r="U131" s="8"/>
      <c r="V131" s="8"/>
      <c r="W131" s="8" t="s">
        <v>2</v>
      </c>
    </row>
    <row r="132" spans="2:26" ht="26.15" customHeight="1" x14ac:dyDescent="0.15">
      <c r="B132" s="46" t="s">
        <v>7</v>
      </c>
      <c r="C132" s="9" t="s">
        <v>8</v>
      </c>
      <c r="D132" s="10"/>
      <c r="E132" s="11"/>
      <c r="F132" s="9" t="s">
        <v>0</v>
      </c>
      <c r="G132" s="10"/>
      <c r="H132" s="10"/>
      <c r="I132" s="10"/>
      <c r="J132" s="10"/>
      <c r="K132" s="11"/>
      <c r="L132" s="9" t="s">
        <v>9</v>
      </c>
      <c r="M132" s="10"/>
      <c r="N132" s="10"/>
      <c r="O132" s="12"/>
      <c r="Q132" s="10"/>
      <c r="R132" s="10"/>
      <c r="S132" s="10"/>
      <c r="T132" s="11"/>
      <c r="U132" s="13" t="s">
        <v>12</v>
      </c>
      <c r="V132" s="49" t="s">
        <v>52</v>
      </c>
      <c r="W132" s="46" t="s">
        <v>7</v>
      </c>
    </row>
    <row r="133" spans="2:26" ht="26.15" customHeight="1" x14ac:dyDescent="0.15">
      <c r="B133" s="47"/>
      <c r="C133" s="52" t="s">
        <v>14</v>
      </c>
      <c r="D133" s="54" t="s">
        <v>16</v>
      </c>
      <c r="E133" s="54" t="s">
        <v>53</v>
      </c>
      <c r="F133" s="52" t="s">
        <v>20</v>
      </c>
      <c r="G133" s="54" t="s">
        <v>60</v>
      </c>
      <c r="H133" s="56" t="s">
        <v>61</v>
      </c>
      <c r="I133" s="57"/>
      <c r="J133" s="54" t="s">
        <v>22</v>
      </c>
      <c r="K133" s="54" t="s">
        <v>23</v>
      </c>
      <c r="L133" s="52" t="s">
        <v>4</v>
      </c>
      <c r="M133" s="54" t="s">
        <v>17</v>
      </c>
      <c r="N133" s="54" t="s">
        <v>6</v>
      </c>
      <c r="O133" s="14"/>
      <c r="Q133" s="58" t="s">
        <v>24</v>
      </c>
      <c r="R133" s="15"/>
      <c r="S133" s="15"/>
      <c r="T133" s="16"/>
      <c r="U133" s="52" t="s">
        <v>21</v>
      </c>
      <c r="V133" s="50"/>
      <c r="W133" s="47"/>
    </row>
    <row r="134" spans="2:26" ht="51.65" customHeight="1" x14ac:dyDescent="0.15">
      <c r="B134" s="48"/>
      <c r="C134" s="53"/>
      <c r="D134" s="55"/>
      <c r="E134" s="55"/>
      <c r="F134" s="53"/>
      <c r="G134" s="55"/>
      <c r="H134" s="17" t="s">
        <v>54</v>
      </c>
      <c r="I134" s="17" t="s">
        <v>55</v>
      </c>
      <c r="J134" s="55"/>
      <c r="K134" s="55"/>
      <c r="L134" s="53"/>
      <c r="M134" s="55"/>
      <c r="N134" s="55"/>
      <c r="O134" s="14"/>
      <c r="Q134" s="59"/>
      <c r="R134" s="18" t="s">
        <v>25</v>
      </c>
      <c r="S134" s="18" t="s">
        <v>26</v>
      </c>
      <c r="T134" s="18" t="s">
        <v>5</v>
      </c>
      <c r="U134" s="51"/>
      <c r="V134" s="51"/>
      <c r="W134" s="48"/>
    </row>
    <row r="135" spans="2:26" ht="34.5" customHeight="1" x14ac:dyDescent="0.15">
      <c r="B135" s="19" t="s">
        <v>27</v>
      </c>
      <c r="C135" s="33">
        <v>1582442.8388938203</v>
      </c>
      <c r="D135" s="33">
        <v>1329119.4546779688</v>
      </c>
      <c r="E135" s="33">
        <v>253323.38421585158</v>
      </c>
      <c r="F135" s="33">
        <v>163526.10320773005</v>
      </c>
      <c r="G135" s="33">
        <v>-7564.4032410000009</v>
      </c>
      <c r="H135" s="33">
        <v>-8123</v>
      </c>
      <c r="I135" s="33">
        <v>537</v>
      </c>
      <c r="J135" s="33">
        <v>168602.09163431905</v>
      </c>
      <c r="K135" s="33">
        <v>2488.4148144109977</v>
      </c>
      <c r="L135" s="33">
        <v>773802.37584484578</v>
      </c>
      <c r="M135" s="33">
        <v>471451.44766717183</v>
      </c>
      <c r="N135" s="33">
        <v>15504.357591992873</v>
      </c>
      <c r="O135" s="34"/>
      <c r="P135" s="35"/>
      <c r="Q135" s="33">
        <v>286846.57058568107</v>
      </c>
      <c r="R135" s="33">
        <v>25790.454237820828</v>
      </c>
      <c r="S135" s="33">
        <v>59575.325871281137</v>
      </c>
      <c r="T135" s="33">
        <v>201480.7904765791</v>
      </c>
      <c r="U135" s="33">
        <v>2519771.3179463958</v>
      </c>
      <c r="V135" s="33">
        <v>2512185</v>
      </c>
      <c r="W135" s="19" t="s">
        <v>27</v>
      </c>
      <c r="X135" s="44"/>
      <c r="Z135" s="20"/>
    </row>
    <row r="136" spans="2:26" ht="24.75" customHeight="1" x14ac:dyDescent="0.15">
      <c r="B136" s="21" t="s">
        <v>29</v>
      </c>
      <c r="C136" s="33">
        <v>599343.8388938203</v>
      </c>
      <c r="D136" s="33">
        <v>503398.45467796875</v>
      </c>
      <c r="E136" s="33">
        <v>95945.384215851576</v>
      </c>
      <c r="F136" s="33">
        <v>56875.103207730048</v>
      </c>
      <c r="G136" s="33">
        <v>-1511.4032410000009</v>
      </c>
      <c r="H136" s="33"/>
      <c r="I136" s="33"/>
      <c r="J136" s="33">
        <v>57229.091634319047</v>
      </c>
      <c r="K136" s="33">
        <v>1157.4148144109977</v>
      </c>
      <c r="L136" s="33">
        <v>250970.92160702497</v>
      </c>
      <c r="M136" s="33">
        <v>166871.44766717183</v>
      </c>
      <c r="N136" s="33">
        <v>3858.3575919928735</v>
      </c>
      <c r="O136" s="34"/>
      <c r="P136" s="35"/>
      <c r="Q136" s="33">
        <v>80241.116347860239</v>
      </c>
      <c r="R136" s="33">
        <v>1507</v>
      </c>
      <c r="S136" s="33">
        <v>20170.325871281137</v>
      </c>
      <c r="T136" s="33">
        <v>58563.790476579103</v>
      </c>
      <c r="U136" s="33">
        <v>907189.86370857526</v>
      </c>
      <c r="V136" s="33"/>
      <c r="W136" s="21" t="s">
        <v>29</v>
      </c>
    </row>
    <row r="137" spans="2:26" ht="24.75" customHeight="1" x14ac:dyDescent="0.15">
      <c r="B137" s="22" t="s">
        <v>30</v>
      </c>
      <c r="C137" s="36">
        <v>76853</v>
      </c>
      <c r="D137" s="36">
        <v>64550</v>
      </c>
      <c r="E137" s="36">
        <v>12303</v>
      </c>
      <c r="F137" s="36">
        <v>8457</v>
      </c>
      <c r="G137" s="36">
        <v>-365</v>
      </c>
      <c r="H137" s="36"/>
      <c r="I137" s="36"/>
      <c r="J137" s="36">
        <v>8682</v>
      </c>
      <c r="K137" s="36">
        <v>140</v>
      </c>
      <c r="L137" s="36">
        <v>57950</v>
      </c>
      <c r="M137" s="36">
        <v>40276</v>
      </c>
      <c r="N137" s="36">
        <v>702</v>
      </c>
      <c r="O137" s="34"/>
      <c r="P137" s="35"/>
      <c r="Q137" s="36">
        <v>16972</v>
      </c>
      <c r="R137" s="36">
        <v>1350</v>
      </c>
      <c r="S137" s="36">
        <v>3749</v>
      </c>
      <c r="T137" s="36">
        <v>11873</v>
      </c>
      <c r="U137" s="36">
        <v>143260</v>
      </c>
      <c r="V137" s="36"/>
      <c r="W137" s="22" t="s">
        <v>30</v>
      </c>
    </row>
    <row r="138" spans="2:26" ht="24.75" customHeight="1" x14ac:dyDescent="0.15">
      <c r="B138" s="22" t="s">
        <v>19</v>
      </c>
      <c r="C138" s="36">
        <v>129481</v>
      </c>
      <c r="D138" s="36">
        <v>108753</v>
      </c>
      <c r="E138" s="36">
        <v>20728</v>
      </c>
      <c r="F138" s="36">
        <v>13891</v>
      </c>
      <c r="G138" s="36">
        <v>-831</v>
      </c>
      <c r="H138" s="36"/>
      <c r="I138" s="36"/>
      <c r="J138" s="36">
        <v>14548</v>
      </c>
      <c r="K138" s="36">
        <v>174</v>
      </c>
      <c r="L138" s="36">
        <v>66497.454237820828</v>
      </c>
      <c r="M138" s="36">
        <v>38831</v>
      </c>
      <c r="N138" s="36">
        <v>1458</v>
      </c>
      <c r="O138" s="34"/>
      <c r="P138" s="35"/>
      <c r="Q138" s="36">
        <v>26208.454237820828</v>
      </c>
      <c r="R138" s="36">
        <v>3720.454237820828</v>
      </c>
      <c r="S138" s="36">
        <v>4846</v>
      </c>
      <c r="T138" s="36">
        <v>17642</v>
      </c>
      <c r="U138" s="36">
        <v>209869.45423782081</v>
      </c>
      <c r="V138" s="36"/>
      <c r="W138" s="22" t="s">
        <v>19</v>
      </c>
    </row>
    <row r="139" spans="2:26" ht="24.75" customHeight="1" x14ac:dyDescent="0.15">
      <c r="B139" s="22" t="s">
        <v>18</v>
      </c>
      <c r="C139" s="36">
        <v>108114</v>
      </c>
      <c r="D139" s="36">
        <v>90807</v>
      </c>
      <c r="E139" s="36">
        <v>17307</v>
      </c>
      <c r="F139" s="36">
        <v>11568</v>
      </c>
      <c r="G139" s="36">
        <v>-484</v>
      </c>
      <c r="H139" s="36"/>
      <c r="I139" s="36"/>
      <c r="J139" s="36">
        <v>11902</v>
      </c>
      <c r="K139" s="36">
        <v>150</v>
      </c>
      <c r="L139" s="36">
        <v>64971</v>
      </c>
      <c r="M139" s="36">
        <v>42873</v>
      </c>
      <c r="N139" s="36">
        <v>736</v>
      </c>
      <c r="O139" s="34"/>
      <c r="P139" s="35"/>
      <c r="Q139" s="36">
        <v>21362</v>
      </c>
      <c r="R139" s="36">
        <v>1617</v>
      </c>
      <c r="S139" s="36">
        <v>4872</v>
      </c>
      <c r="T139" s="36">
        <v>14873</v>
      </c>
      <c r="U139" s="36">
        <v>184653</v>
      </c>
      <c r="V139" s="36"/>
      <c r="W139" s="22" t="s">
        <v>18</v>
      </c>
    </row>
    <row r="140" spans="2:26" ht="24.75" customHeight="1" x14ac:dyDescent="0.15">
      <c r="B140" s="22" t="s">
        <v>31</v>
      </c>
      <c r="C140" s="36">
        <v>36608</v>
      </c>
      <c r="D140" s="36">
        <v>30748</v>
      </c>
      <c r="E140" s="36">
        <v>5860</v>
      </c>
      <c r="F140" s="36">
        <v>4194</v>
      </c>
      <c r="G140" s="36">
        <v>-252</v>
      </c>
      <c r="H140" s="36"/>
      <c r="I140" s="36"/>
      <c r="J140" s="36">
        <v>4399</v>
      </c>
      <c r="K140" s="36">
        <v>47</v>
      </c>
      <c r="L140" s="36">
        <v>15730</v>
      </c>
      <c r="M140" s="36">
        <v>6447</v>
      </c>
      <c r="N140" s="36">
        <v>244</v>
      </c>
      <c r="O140" s="34"/>
      <c r="P140" s="35"/>
      <c r="Q140" s="36">
        <v>9039</v>
      </c>
      <c r="R140" s="36">
        <v>730</v>
      </c>
      <c r="S140" s="36">
        <v>1617</v>
      </c>
      <c r="T140" s="36">
        <v>6692</v>
      </c>
      <c r="U140" s="36">
        <v>56532</v>
      </c>
      <c r="V140" s="36"/>
      <c r="W140" s="22" t="s">
        <v>31</v>
      </c>
    </row>
    <row r="141" spans="2:26" ht="24.75" customHeight="1" x14ac:dyDescent="0.15">
      <c r="B141" s="22" t="s">
        <v>33</v>
      </c>
      <c r="C141" s="36">
        <v>61067</v>
      </c>
      <c r="D141" s="36">
        <v>51291</v>
      </c>
      <c r="E141" s="36">
        <v>9776</v>
      </c>
      <c r="F141" s="36">
        <v>6818</v>
      </c>
      <c r="G141" s="36">
        <v>-400</v>
      </c>
      <c r="H141" s="36"/>
      <c r="I141" s="36"/>
      <c r="J141" s="36">
        <v>7130</v>
      </c>
      <c r="K141" s="36">
        <v>88</v>
      </c>
      <c r="L141" s="36">
        <v>32865</v>
      </c>
      <c r="M141" s="36">
        <v>19454</v>
      </c>
      <c r="N141" s="36">
        <v>519</v>
      </c>
      <c r="O141" s="34"/>
      <c r="P141" s="35"/>
      <c r="Q141" s="36">
        <v>12892</v>
      </c>
      <c r="R141" s="36">
        <v>1035</v>
      </c>
      <c r="S141" s="36">
        <v>2327</v>
      </c>
      <c r="T141" s="36">
        <v>9530</v>
      </c>
      <c r="U141" s="36">
        <v>100750</v>
      </c>
      <c r="V141" s="36"/>
      <c r="W141" s="22" t="s">
        <v>33</v>
      </c>
    </row>
    <row r="142" spans="2:26" ht="24.75" customHeight="1" x14ac:dyDescent="0.15">
      <c r="B142" s="22" t="s">
        <v>34</v>
      </c>
      <c r="C142" s="36">
        <v>41591</v>
      </c>
      <c r="D142" s="36">
        <v>34933</v>
      </c>
      <c r="E142" s="36">
        <v>6658</v>
      </c>
      <c r="F142" s="36">
        <v>4732</v>
      </c>
      <c r="G142" s="36">
        <v>-210</v>
      </c>
      <c r="H142" s="36"/>
      <c r="I142" s="36"/>
      <c r="J142" s="36">
        <v>4876</v>
      </c>
      <c r="K142" s="36">
        <v>66</v>
      </c>
      <c r="L142" s="36">
        <v>22710</v>
      </c>
      <c r="M142" s="36">
        <v>12961</v>
      </c>
      <c r="N142" s="36">
        <v>489</v>
      </c>
      <c r="O142" s="34"/>
      <c r="P142" s="35"/>
      <c r="Q142" s="36">
        <v>9260</v>
      </c>
      <c r="R142" s="36">
        <v>1011</v>
      </c>
      <c r="S142" s="36">
        <v>1855</v>
      </c>
      <c r="T142" s="36">
        <v>6394</v>
      </c>
      <c r="U142" s="36">
        <v>69033</v>
      </c>
      <c r="V142" s="36"/>
      <c r="W142" s="22" t="s">
        <v>34</v>
      </c>
    </row>
    <row r="143" spans="2:26" ht="24.75" customHeight="1" x14ac:dyDescent="0.15">
      <c r="B143" s="22" t="s">
        <v>62</v>
      </c>
      <c r="C143" s="36">
        <v>119220</v>
      </c>
      <c r="D143" s="36">
        <v>100135</v>
      </c>
      <c r="E143" s="36">
        <v>19085</v>
      </c>
      <c r="F143" s="36">
        <v>12402</v>
      </c>
      <c r="G143" s="36">
        <v>-648</v>
      </c>
      <c r="H143" s="36"/>
      <c r="I143" s="36"/>
      <c r="J143" s="36">
        <v>12910</v>
      </c>
      <c r="K143" s="36">
        <v>140</v>
      </c>
      <c r="L143" s="36">
        <v>56091</v>
      </c>
      <c r="M143" s="36">
        <v>32622</v>
      </c>
      <c r="N143" s="36">
        <v>2087</v>
      </c>
      <c r="O143" s="34"/>
      <c r="P143" s="35"/>
      <c r="Q143" s="36">
        <v>21382</v>
      </c>
      <c r="R143" s="36">
        <v>1518</v>
      </c>
      <c r="S143" s="36">
        <v>4567</v>
      </c>
      <c r="T143" s="36">
        <v>15297</v>
      </c>
      <c r="U143" s="36">
        <v>187713</v>
      </c>
      <c r="V143" s="36"/>
      <c r="W143" s="22" t="s">
        <v>62</v>
      </c>
    </row>
    <row r="144" spans="2:26" ht="24.75" customHeight="1" x14ac:dyDescent="0.15">
      <c r="B144" s="22" t="s">
        <v>63</v>
      </c>
      <c r="C144" s="36">
        <v>48629</v>
      </c>
      <c r="D144" s="36">
        <v>40844</v>
      </c>
      <c r="E144" s="36">
        <v>7785</v>
      </c>
      <c r="F144" s="36">
        <v>5055</v>
      </c>
      <c r="G144" s="36">
        <v>-227</v>
      </c>
      <c r="H144" s="36"/>
      <c r="I144" s="36"/>
      <c r="J144" s="36">
        <v>5252</v>
      </c>
      <c r="K144" s="36">
        <v>30</v>
      </c>
      <c r="L144" s="36">
        <v>20594</v>
      </c>
      <c r="M144" s="36">
        <v>11532</v>
      </c>
      <c r="N144" s="36">
        <v>257</v>
      </c>
      <c r="O144" s="34"/>
      <c r="P144" s="35"/>
      <c r="Q144" s="36">
        <v>8805</v>
      </c>
      <c r="R144" s="36">
        <v>514</v>
      </c>
      <c r="S144" s="36">
        <v>1534</v>
      </c>
      <c r="T144" s="36">
        <v>6757</v>
      </c>
      <c r="U144" s="36">
        <v>74278</v>
      </c>
      <c r="V144" s="36"/>
      <c r="W144" s="22" t="s">
        <v>63</v>
      </c>
    </row>
    <row r="145" spans="2:23" ht="24.75" customHeight="1" x14ac:dyDescent="0.15">
      <c r="B145" s="22" t="s">
        <v>64</v>
      </c>
      <c r="C145" s="36">
        <v>118685</v>
      </c>
      <c r="D145" s="36">
        <v>99685</v>
      </c>
      <c r="E145" s="36">
        <v>19000</v>
      </c>
      <c r="F145" s="36">
        <v>12531</v>
      </c>
      <c r="G145" s="36">
        <v>-835</v>
      </c>
      <c r="H145" s="36"/>
      <c r="I145" s="36"/>
      <c r="J145" s="36">
        <v>13218</v>
      </c>
      <c r="K145" s="36">
        <v>148</v>
      </c>
      <c r="L145" s="36">
        <v>54381</v>
      </c>
      <c r="M145" s="36">
        <v>28428</v>
      </c>
      <c r="N145" s="36">
        <v>2163</v>
      </c>
      <c r="O145" s="34"/>
      <c r="P145" s="35"/>
      <c r="Q145" s="36">
        <v>23790</v>
      </c>
      <c r="R145" s="36">
        <v>2966</v>
      </c>
      <c r="S145" s="36">
        <v>4955</v>
      </c>
      <c r="T145" s="36">
        <v>15869</v>
      </c>
      <c r="U145" s="36">
        <v>185597</v>
      </c>
      <c r="V145" s="36"/>
      <c r="W145" s="22" t="s">
        <v>64</v>
      </c>
    </row>
    <row r="146" spans="2:23" ht="24.75" customHeight="1" x14ac:dyDescent="0.15">
      <c r="B146" s="22" t="s">
        <v>65</v>
      </c>
      <c r="C146" s="36">
        <v>42685</v>
      </c>
      <c r="D146" s="36">
        <v>35852</v>
      </c>
      <c r="E146" s="36">
        <v>6833</v>
      </c>
      <c r="F146" s="36">
        <v>4845</v>
      </c>
      <c r="G146" s="36">
        <v>-304</v>
      </c>
      <c r="H146" s="36"/>
      <c r="I146" s="36"/>
      <c r="J146" s="36">
        <v>5046</v>
      </c>
      <c r="K146" s="36">
        <v>103</v>
      </c>
      <c r="L146" s="36">
        <v>21114</v>
      </c>
      <c r="M146" s="36">
        <v>10481</v>
      </c>
      <c r="N146" s="36">
        <v>768</v>
      </c>
      <c r="O146" s="34"/>
      <c r="P146" s="37"/>
      <c r="Q146" s="36">
        <v>9865</v>
      </c>
      <c r="R146" s="36">
        <v>1127</v>
      </c>
      <c r="S146" s="36">
        <v>1648</v>
      </c>
      <c r="T146" s="36">
        <v>7090</v>
      </c>
      <c r="U146" s="36">
        <v>68644</v>
      </c>
      <c r="V146" s="36"/>
      <c r="W146" s="22" t="s">
        <v>65</v>
      </c>
    </row>
    <row r="147" spans="2:23" ht="24.75" customHeight="1" x14ac:dyDescent="0.15">
      <c r="B147" s="22" t="s">
        <v>66</v>
      </c>
      <c r="C147" s="36">
        <v>40463</v>
      </c>
      <c r="D147" s="36">
        <v>33986</v>
      </c>
      <c r="E147" s="36">
        <v>6477</v>
      </c>
      <c r="F147" s="36">
        <v>4136</v>
      </c>
      <c r="G147" s="36">
        <v>-175</v>
      </c>
      <c r="H147" s="36"/>
      <c r="I147" s="36"/>
      <c r="J147" s="36">
        <v>4268</v>
      </c>
      <c r="K147" s="36">
        <v>43</v>
      </c>
      <c r="L147" s="36">
        <v>31053</v>
      </c>
      <c r="M147" s="36">
        <v>23708</v>
      </c>
      <c r="N147" s="36">
        <v>173</v>
      </c>
      <c r="O147" s="34"/>
      <c r="P147" s="37"/>
      <c r="Q147" s="36">
        <v>7172</v>
      </c>
      <c r="R147" s="36">
        <v>488</v>
      </c>
      <c r="S147" s="36">
        <v>1532</v>
      </c>
      <c r="T147" s="36">
        <v>5152</v>
      </c>
      <c r="U147" s="36">
        <v>75652</v>
      </c>
      <c r="V147" s="36"/>
      <c r="W147" s="22" t="s">
        <v>66</v>
      </c>
    </row>
    <row r="148" spans="2:23" ht="24.75" customHeight="1" x14ac:dyDescent="0.15">
      <c r="B148" s="22" t="s">
        <v>67</v>
      </c>
      <c r="C148" s="36">
        <v>33774</v>
      </c>
      <c r="D148" s="36">
        <v>28367</v>
      </c>
      <c r="E148" s="36">
        <v>5407</v>
      </c>
      <c r="F148" s="36">
        <v>3763</v>
      </c>
      <c r="G148" s="36">
        <v>-352</v>
      </c>
      <c r="H148" s="36"/>
      <c r="I148" s="36"/>
      <c r="J148" s="36">
        <v>4085</v>
      </c>
      <c r="K148" s="36">
        <v>30</v>
      </c>
      <c r="L148" s="36">
        <v>17274</v>
      </c>
      <c r="M148" s="36">
        <v>8774</v>
      </c>
      <c r="N148" s="36">
        <v>598</v>
      </c>
      <c r="O148" s="34"/>
      <c r="P148" s="37"/>
      <c r="Q148" s="36">
        <v>7902</v>
      </c>
      <c r="R148" s="36">
        <v>1101</v>
      </c>
      <c r="S148" s="36">
        <v>1324</v>
      </c>
      <c r="T148" s="36">
        <v>5477</v>
      </c>
      <c r="U148" s="36">
        <v>54811</v>
      </c>
      <c r="V148" s="36"/>
      <c r="W148" s="22" t="s">
        <v>67</v>
      </c>
    </row>
    <row r="149" spans="2:23" ht="24.75" customHeight="1" x14ac:dyDescent="0.15">
      <c r="B149" s="23" t="s">
        <v>35</v>
      </c>
      <c r="C149" s="38">
        <v>7495</v>
      </c>
      <c r="D149" s="38">
        <v>6295</v>
      </c>
      <c r="E149" s="38">
        <v>1200</v>
      </c>
      <c r="F149" s="38">
        <v>847</v>
      </c>
      <c r="G149" s="38">
        <v>-59</v>
      </c>
      <c r="H149" s="38"/>
      <c r="I149" s="38"/>
      <c r="J149" s="38">
        <v>886</v>
      </c>
      <c r="K149" s="38">
        <v>20</v>
      </c>
      <c r="L149" s="38">
        <v>8050</v>
      </c>
      <c r="M149" s="38">
        <v>5978</v>
      </c>
      <c r="N149" s="38">
        <v>14</v>
      </c>
      <c r="O149" s="34"/>
      <c r="P149" s="37"/>
      <c r="Q149" s="38">
        <v>2058</v>
      </c>
      <c r="R149" s="38">
        <v>813</v>
      </c>
      <c r="S149" s="38">
        <v>126</v>
      </c>
      <c r="T149" s="38">
        <v>1119</v>
      </c>
      <c r="U149" s="38">
        <v>16392</v>
      </c>
      <c r="V149" s="38"/>
      <c r="W149" s="23" t="s">
        <v>35</v>
      </c>
    </row>
    <row r="150" spans="2:23" ht="24.75" customHeight="1" x14ac:dyDescent="0.15">
      <c r="B150" s="23" t="s">
        <v>1</v>
      </c>
      <c r="C150" s="39">
        <v>2525</v>
      </c>
      <c r="D150" s="39">
        <v>2121</v>
      </c>
      <c r="E150" s="39">
        <v>404</v>
      </c>
      <c r="F150" s="39">
        <v>308</v>
      </c>
      <c r="G150" s="39">
        <v>-40</v>
      </c>
      <c r="H150" s="39"/>
      <c r="I150" s="39"/>
      <c r="J150" s="39">
        <v>338</v>
      </c>
      <c r="K150" s="39">
        <v>10</v>
      </c>
      <c r="L150" s="39">
        <v>1361</v>
      </c>
      <c r="M150" s="39">
        <v>543</v>
      </c>
      <c r="N150" s="39">
        <v>38</v>
      </c>
      <c r="O150" s="34"/>
      <c r="P150" s="37"/>
      <c r="Q150" s="39">
        <v>780</v>
      </c>
      <c r="R150" s="39">
        <v>91</v>
      </c>
      <c r="S150" s="39">
        <v>125</v>
      </c>
      <c r="T150" s="39">
        <v>564</v>
      </c>
      <c r="U150" s="39">
        <v>4194</v>
      </c>
      <c r="V150" s="39"/>
      <c r="W150" s="23" t="s">
        <v>1</v>
      </c>
    </row>
    <row r="151" spans="2:23" ht="24.75" customHeight="1" x14ac:dyDescent="0.15">
      <c r="B151" s="21" t="s">
        <v>36</v>
      </c>
      <c r="C151" s="36">
        <v>3635</v>
      </c>
      <c r="D151" s="36">
        <v>3053</v>
      </c>
      <c r="E151" s="36">
        <v>582</v>
      </c>
      <c r="F151" s="36">
        <v>437</v>
      </c>
      <c r="G151" s="36">
        <v>-54</v>
      </c>
      <c r="H151" s="36"/>
      <c r="I151" s="36"/>
      <c r="J151" s="36">
        <v>485</v>
      </c>
      <c r="K151" s="36">
        <v>6</v>
      </c>
      <c r="L151" s="36">
        <v>1825</v>
      </c>
      <c r="M151" s="36">
        <v>741</v>
      </c>
      <c r="N151" s="36">
        <v>70</v>
      </c>
      <c r="O151" s="34"/>
      <c r="P151" s="37"/>
      <c r="Q151" s="36">
        <v>1014</v>
      </c>
      <c r="R151" s="36">
        <v>95</v>
      </c>
      <c r="S151" s="36">
        <v>168</v>
      </c>
      <c r="T151" s="36">
        <v>751</v>
      </c>
      <c r="U151" s="36">
        <v>5897</v>
      </c>
      <c r="V151" s="36"/>
      <c r="W151" s="21" t="s">
        <v>36</v>
      </c>
    </row>
    <row r="152" spans="2:23" ht="24.75" customHeight="1" x14ac:dyDescent="0.15">
      <c r="B152" s="22" t="s">
        <v>68</v>
      </c>
      <c r="C152" s="36">
        <v>21064</v>
      </c>
      <c r="D152" s="36">
        <v>17692</v>
      </c>
      <c r="E152" s="36">
        <v>3372</v>
      </c>
      <c r="F152" s="36">
        <v>2451</v>
      </c>
      <c r="G152" s="36">
        <v>-169</v>
      </c>
      <c r="H152" s="36"/>
      <c r="I152" s="36"/>
      <c r="J152" s="36">
        <v>2598</v>
      </c>
      <c r="K152" s="36">
        <v>22</v>
      </c>
      <c r="L152" s="36">
        <v>9366</v>
      </c>
      <c r="M152" s="36">
        <v>3159</v>
      </c>
      <c r="N152" s="36">
        <v>346</v>
      </c>
      <c r="O152" s="34"/>
      <c r="P152" s="37"/>
      <c r="Q152" s="36">
        <v>5861</v>
      </c>
      <c r="R152" s="36">
        <v>1119</v>
      </c>
      <c r="S152" s="36">
        <v>1013</v>
      </c>
      <c r="T152" s="36">
        <v>3729</v>
      </c>
      <c r="U152" s="36">
        <v>32881</v>
      </c>
      <c r="V152" s="36"/>
      <c r="W152" s="22" t="s">
        <v>68</v>
      </c>
    </row>
    <row r="153" spans="2:23" ht="24.75" customHeight="1" x14ac:dyDescent="0.15">
      <c r="B153" s="22" t="s">
        <v>69</v>
      </c>
      <c r="C153" s="36">
        <v>8790</v>
      </c>
      <c r="D153" s="36">
        <v>7383</v>
      </c>
      <c r="E153" s="36">
        <v>1407</v>
      </c>
      <c r="F153" s="36">
        <v>1019</v>
      </c>
      <c r="G153" s="36">
        <v>-97</v>
      </c>
      <c r="H153" s="36"/>
      <c r="I153" s="36"/>
      <c r="J153" s="36">
        <v>1105</v>
      </c>
      <c r="K153" s="36">
        <v>11</v>
      </c>
      <c r="L153" s="36">
        <v>5029</v>
      </c>
      <c r="M153" s="36">
        <v>2329</v>
      </c>
      <c r="N153" s="36">
        <v>105</v>
      </c>
      <c r="O153" s="34"/>
      <c r="P153" s="37"/>
      <c r="Q153" s="36">
        <v>2595</v>
      </c>
      <c r="R153" s="36">
        <v>316</v>
      </c>
      <c r="S153" s="36">
        <v>546</v>
      </c>
      <c r="T153" s="36">
        <v>1733</v>
      </c>
      <c r="U153" s="36">
        <v>14838</v>
      </c>
      <c r="V153" s="36"/>
      <c r="W153" s="22" t="s">
        <v>69</v>
      </c>
    </row>
    <row r="154" spans="2:23" ht="24.75" customHeight="1" x14ac:dyDescent="0.15">
      <c r="B154" s="21" t="s">
        <v>70</v>
      </c>
      <c r="C154" s="33">
        <v>12580</v>
      </c>
      <c r="D154" s="33">
        <v>10566</v>
      </c>
      <c r="E154" s="33">
        <v>2014</v>
      </c>
      <c r="F154" s="33">
        <v>1392</v>
      </c>
      <c r="G154" s="33">
        <v>-89</v>
      </c>
      <c r="H154" s="33"/>
      <c r="I154" s="33"/>
      <c r="J154" s="33">
        <v>1466</v>
      </c>
      <c r="K154" s="33">
        <v>15</v>
      </c>
      <c r="L154" s="33">
        <v>5876</v>
      </c>
      <c r="M154" s="33">
        <v>2764</v>
      </c>
      <c r="N154" s="33">
        <v>200</v>
      </c>
      <c r="O154" s="34"/>
      <c r="P154" s="35"/>
      <c r="Q154" s="33">
        <v>2912</v>
      </c>
      <c r="R154" s="33">
        <v>267</v>
      </c>
      <c r="S154" s="33">
        <v>481</v>
      </c>
      <c r="T154" s="33">
        <v>2164</v>
      </c>
      <c r="U154" s="33">
        <v>19848</v>
      </c>
      <c r="V154" s="33"/>
      <c r="W154" s="21" t="s">
        <v>70</v>
      </c>
    </row>
    <row r="155" spans="2:23" ht="24.75" customHeight="1" x14ac:dyDescent="0.15">
      <c r="B155" s="22" t="s">
        <v>71</v>
      </c>
      <c r="C155" s="36">
        <v>8627</v>
      </c>
      <c r="D155" s="36">
        <v>7246</v>
      </c>
      <c r="E155" s="36">
        <v>1381</v>
      </c>
      <c r="F155" s="36">
        <v>934</v>
      </c>
      <c r="G155" s="36">
        <v>-41</v>
      </c>
      <c r="H155" s="36"/>
      <c r="I155" s="36"/>
      <c r="J155" s="36">
        <v>961</v>
      </c>
      <c r="K155" s="36">
        <v>14</v>
      </c>
      <c r="L155" s="36">
        <v>2737</v>
      </c>
      <c r="M155" s="36">
        <v>927</v>
      </c>
      <c r="N155" s="36">
        <v>71</v>
      </c>
      <c r="O155" s="34"/>
      <c r="P155" s="35"/>
      <c r="Q155" s="36">
        <v>1739</v>
      </c>
      <c r="R155" s="36">
        <v>140</v>
      </c>
      <c r="S155" s="36">
        <v>298</v>
      </c>
      <c r="T155" s="36">
        <v>1301</v>
      </c>
      <c r="U155" s="36">
        <v>12298</v>
      </c>
      <c r="V155" s="36"/>
      <c r="W155" s="22" t="s">
        <v>71</v>
      </c>
    </row>
    <row r="156" spans="2:23" ht="24.75" customHeight="1" x14ac:dyDescent="0.15">
      <c r="B156" s="22" t="s">
        <v>3</v>
      </c>
      <c r="C156" s="36">
        <v>6899</v>
      </c>
      <c r="D156" s="36">
        <v>5795</v>
      </c>
      <c r="E156" s="36">
        <v>1104</v>
      </c>
      <c r="F156" s="36">
        <v>753</v>
      </c>
      <c r="G156" s="36">
        <v>-39</v>
      </c>
      <c r="H156" s="36"/>
      <c r="I156" s="36"/>
      <c r="J156" s="36">
        <v>786</v>
      </c>
      <c r="K156" s="36">
        <v>6</v>
      </c>
      <c r="L156" s="36">
        <v>3265</v>
      </c>
      <c r="M156" s="36">
        <v>1775</v>
      </c>
      <c r="N156" s="36">
        <v>80</v>
      </c>
      <c r="O156" s="34"/>
      <c r="P156" s="35"/>
      <c r="Q156" s="36">
        <v>1410</v>
      </c>
      <c r="R156" s="36">
        <v>230</v>
      </c>
      <c r="S156" s="36">
        <v>211</v>
      </c>
      <c r="T156" s="36">
        <v>969</v>
      </c>
      <c r="U156" s="36">
        <v>10917</v>
      </c>
      <c r="V156" s="36"/>
      <c r="W156" s="22" t="s">
        <v>3</v>
      </c>
    </row>
    <row r="157" spans="2:23" ht="24.75" customHeight="1" x14ac:dyDescent="0.15">
      <c r="B157" s="24" t="s">
        <v>37</v>
      </c>
      <c r="C157" s="36">
        <v>5745</v>
      </c>
      <c r="D157" s="36">
        <v>4825</v>
      </c>
      <c r="E157" s="36">
        <v>920</v>
      </c>
      <c r="F157" s="36">
        <v>611</v>
      </c>
      <c r="G157" s="36">
        <v>-46</v>
      </c>
      <c r="H157" s="36"/>
      <c r="I157" s="36"/>
      <c r="J157" s="36">
        <v>644</v>
      </c>
      <c r="K157" s="36">
        <v>13</v>
      </c>
      <c r="L157" s="36">
        <v>4136</v>
      </c>
      <c r="M157" s="36">
        <v>1678</v>
      </c>
      <c r="N157" s="36">
        <v>56</v>
      </c>
      <c r="O157" s="34"/>
      <c r="P157" s="35"/>
      <c r="Q157" s="36">
        <v>2402</v>
      </c>
      <c r="R157" s="36">
        <v>1852</v>
      </c>
      <c r="S157" s="36">
        <v>91</v>
      </c>
      <c r="T157" s="36">
        <v>459</v>
      </c>
      <c r="U157" s="36">
        <v>10492</v>
      </c>
      <c r="V157" s="36"/>
      <c r="W157" s="24" t="s">
        <v>37</v>
      </c>
    </row>
    <row r="158" spans="2:23" ht="24.75" customHeight="1" x14ac:dyDescent="0.15">
      <c r="B158" s="21" t="s">
        <v>72</v>
      </c>
      <c r="C158" s="33">
        <v>26406</v>
      </c>
      <c r="D158" s="33">
        <v>22179</v>
      </c>
      <c r="E158" s="33">
        <v>4227</v>
      </c>
      <c r="F158" s="33">
        <v>2941</v>
      </c>
      <c r="G158" s="33">
        <v>-170</v>
      </c>
      <c r="H158" s="33"/>
      <c r="I158" s="33"/>
      <c r="J158" s="33">
        <v>3082</v>
      </c>
      <c r="K158" s="33">
        <v>29</v>
      </c>
      <c r="L158" s="33">
        <v>10220</v>
      </c>
      <c r="M158" s="33">
        <v>4296</v>
      </c>
      <c r="N158" s="33">
        <v>254</v>
      </c>
      <c r="O158" s="34"/>
      <c r="P158" s="35"/>
      <c r="Q158" s="33">
        <v>5670</v>
      </c>
      <c r="R158" s="33">
        <v>950</v>
      </c>
      <c r="S158" s="33">
        <v>859</v>
      </c>
      <c r="T158" s="33">
        <v>3861</v>
      </c>
      <c r="U158" s="33">
        <v>39567</v>
      </c>
      <c r="V158" s="33"/>
      <c r="W158" s="21" t="s">
        <v>72</v>
      </c>
    </row>
    <row r="159" spans="2:23" ht="24.75" customHeight="1" x14ac:dyDescent="0.15">
      <c r="B159" s="21" t="s">
        <v>38</v>
      </c>
      <c r="C159" s="33">
        <v>19347</v>
      </c>
      <c r="D159" s="33">
        <v>16250</v>
      </c>
      <c r="E159" s="33">
        <v>3097</v>
      </c>
      <c r="F159" s="33">
        <v>2223</v>
      </c>
      <c r="G159" s="33">
        <v>-132</v>
      </c>
      <c r="H159" s="33"/>
      <c r="I159" s="33"/>
      <c r="J159" s="33">
        <v>2333</v>
      </c>
      <c r="K159" s="33">
        <v>22</v>
      </c>
      <c r="L159" s="33">
        <v>8231</v>
      </c>
      <c r="M159" s="33">
        <v>3314</v>
      </c>
      <c r="N159" s="33">
        <v>156</v>
      </c>
      <c r="O159" s="34"/>
      <c r="P159" s="35"/>
      <c r="Q159" s="33">
        <v>4761</v>
      </c>
      <c r="R159" s="33">
        <v>1129</v>
      </c>
      <c r="S159" s="33">
        <v>534</v>
      </c>
      <c r="T159" s="33">
        <v>3098</v>
      </c>
      <c r="U159" s="33">
        <v>29801</v>
      </c>
      <c r="V159" s="33"/>
      <c r="W159" s="21" t="s">
        <v>38</v>
      </c>
    </row>
    <row r="160" spans="2:23" ht="24.75" customHeight="1" x14ac:dyDescent="0.15">
      <c r="B160" s="24" t="s">
        <v>73</v>
      </c>
      <c r="C160" s="39">
        <v>2816</v>
      </c>
      <c r="D160" s="39">
        <v>2365</v>
      </c>
      <c r="E160" s="39">
        <v>451</v>
      </c>
      <c r="F160" s="39">
        <v>343</v>
      </c>
      <c r="G160" s="39">
        <v>-34</v>
      </c>
      <c r="H160" s="39"/>
      <c r="I160" s="39"/>
      <c r="J160" s="39">
        <v>373</v>
      </c>
      <c r="K160" s="39">
        <v>4</v>
      </c>
      <c r="L160" s="39">
        <v>1505</v>
      </c>
      <c r="M160" s="39">
        <v>689</v>
      </c>
      <c r="N160" s="39">
        <v>62</v>
      </c>
      <c r="O160" s="34"/>
      <c r="P160" s="35"/>
      <c r="Q160" s="39">
        <v>754</v>
      </c>
      <c r="R160" s="39">
        <v>104</v>
      </c>
      <c r="S160" s="39">
        <v>127</v>
      </c>
      <c r="T160" s="39">
        <v>523</v>
      </c>
      <c r="U160" s="39">
        <v>4664</v>
      </c>
      <c r="V160" s="39"/>
      <c r="W160" s="24" t="s">
        <v>73</v>
      </c>
    </row>
    <row r="161" spans="2:23" ht="24.75" customHeight="1" x14ac:dyDescent="0.15">
      <c r="B161" s="2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25"/>
    </row>
    <row r="162" spans="2:23" ht="24.75" customHeight="1" x14ac:dyDescent="0.15">
      <c r="B162" s="5" t="s">
        <v>39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5"/>
    </row>
    <row r="163" spans="2:23" ht="24.75" customHeight="1" x14ac:dyDescent="0.15">
      <c r="B163" s="26" t="s">
        <v>15</v>
      </c>
      <c r="C163" s="40">
        <f t="shared" ref="C163:Q163" si="22">SUM(C136:C148)</f>
        <v>1456513.8388938203</v>
      </c>
      <c r="D163" s="40">
        <f t="shared" si="22"/>
        <v>1223349.4546779688</v>
      </c>
      <c r="E163" s="40">
        <f t="shared" si="22"/>
        <v>233164.38421585158</v>
      </c>
      <c r="F163" s="40">
        <f t="shared" si="22"/>
        <v>149267.10320773005</v>
      </c>
      <c r="G163" s="40">
        <f t="shared" si="22"/>
        <v>-6594.4032410000009</v>
      </c>
      <c r="H163" s="40"/>
      <c r="I163" s="40"/>
      <c r="J163" s="40">
        <f t="shared" si="22"/>
        <v>153545.09163431905</v>
      </c>
      <c r="K163" s="40">
        <f t="shared" si="22"/>
        <v>2316.4148144109977</v>
      </c>
      <c r="L163" s="40">
        <f>SUM(L136:L148)</f>
        <v>712201.37584484578</v>
      </c>
      <c r="M163" s="40">
        <f>SUM(M136:M148)</f>
        <v>443258.44766717183</v>
      </c>
      <c r="N163" s="40">
        <f>SUM(N136:N148)</f>
        <v>14052.357591992873</v>
      </c>
      <c r="O163" s="34"/>
      <c r="P163" s="35"/>
      <c r="Q163" s="40">
        <f t="shared" si="22"/>
        <v>254890.57058568107</v>
      </c>
      <c r="R163" s="40">
        <f>SUM(R136:R148)</f>
        <v>18684.454237820828</v>
      </c>
      <c r="S163" s="40">
        <f>SUM(S136:S148)</f>
        <v>54996.325871281137</v>
      </c>
      <c r="T163" s="40">
        <f>SUM(T136:T148)</f>
        <v>181209.7904765791</v>
      </c>
      <c r="U163" s="40">
        <f>SUM(U136:U148)</f>
        <v>2317982.3179463958</v>
      </c>
      <c r="V163" s="40"/>
      <c r="W163" s="26" t="s">
        <v>15</v>
      </c>
    </row>
    <row r="164" spans="2:23" ht="24.75" customHeight="1" x14ac:dyDescent="0.15">
      <c r="B164" s="27" t="s">
        <v>40</v>
      </c>
      <c r="C164" s="41">
        <f t="shared" ref="C164:Q164" si="23">SUM(C149:C160)</f>
        <v>125929</v>
      </c>
      <c r="D164" s="41">
        <f t="shared" si="23"/>
        <v>105770</v>
      </c>
      <c r="E164" s="41">
        <f t="shared" si="23"/>
        <v>20159</v>
      </c>
      <c r="F164" s="41">
        <f t="shared" si="23"/>
        <v>14259</v>
      </c>
      <c r="G164" s="41">
        <f t="shared" si="23"/>
        <v>-970</v>
      </c>
      <c r="H164" s="41"/>
      <c r="I164" s="41"/>
      <c r="J164" s="41">
        <f t="shared" si="23"/>
        <v>15057</v>
      </c>
      <c r="K164" s="41">
        <f t="shared" si="23"/>
        <v>172</v>
      </c>
      <c r="L164" s="41">
        <f>SUM(L149:L160)</f>
        <v>61601</v>
      </c>
      <c r="M164" s="41">
        <f>SUM(M149:M160)</f>
        <v>28193</v>
      </c>
      <c r="N164" s="41">
        <f>SUM(N149:N160)</f>
        <v>1452</v>
      </c>
      <c r="O164" s="34"/>
      <c r="P164" s="35"/>
      <c r="Q164" s="41">
        <f t="shared" si="23"/>
        <v>31956</v>
      </c>
      <c r="R164" s="41">
        <f>SUM(R149:R160)</f>
        <v>7106</v>
      </c>
      <c r="S164" s="41">
        <f>SUM(S149:S160)</f>
        <v>4579</v>
      </c>
      <c r="T164" s="41">
        <f>SUM(T149:T160)</f>
        <v>20271</v>
      </c>
      <c r="U164" s="41">
        <f>SUM(U149:U160)</f>
        <v>201789</v>
      </c>
      <c r="V164" s="41"/>
      <c r="W164" s="27" t="s">
        <v>40</v>
      </c>
    </row>
    <row r="165" spans="2:23" ht="24.75" customHeight="1" x14ac:dyDescent="0.15"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2:23" ht="24.75" customHeight="1" x14ac:dyDescent="0.15">
      <c r="B166" s="5" t="s">
        <v>41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5"/>
    </row>
    <row r="167" spans="2:23" ht="24.75" customHeight="1" x14ac:dyDescent="0.15">
      <c r="B167" s="26" t="s">
        <v>42</v>
      </c>
      <c r="C167" s="40">
        <f t="shared" ref="C167:Q167" si="24">SUM(C142,C149)</f>
        <v>49086</v>
      </c>
      <c r="D167" s="40">
        <f t="shared" si="24"/>
        <v>41228</v>
      </c>
      <c r="E167" s="40">
        <f t="shared" si="24"/>
        <v>7858</v>
      </c>
      <c r="F167" s="40">
        <f t="shared" si="24"/>
        <v>5579</v>
      </c>
      <c r="G167" s="40">
        <f t="shared" si="24"/>
        <v>-269</v>
      </c>
      <c r="H167" s="40"/>
      <c r="I167" s="40"/>
      <c r="J167" s="40">
        <f t="shared" si="24"/>
        <v>5762</v>
      </c>
      <c r="K167" s="40">
        <f t="shared" si="24"/>
        <v>86</v>
      </c>
      <c r="L167" s="40">
        <f>SUM(L142,L149)</f>
        <v>30760</v>
      </c>
      <c r="M167" s="40">
        <f>SUM(M142,M149)</f>
        <v>18939</v>
      </c>
      <c r="N167" s="40">
        <f>SUM(N142,N149)</f>
        <v>503</v>
      </c>
      <c r="O167" s="34"/>
      <c r="P167" s="35"/>
      <c r="Q167" s="40">
        <f t="shared" si="24"/>
        <v>11318</v>
      </c>
      <c r="R167" s="40">
        <f>SUM(R142,R149)</f>
        <v>1824</v>
      </c>
      <c r="S167" s="40">
        <f>SUM(S142,S149)</f>
        <v>1981</v>
      </c>
      <c r="T167" s="40">
        <f>SUM(T142,T149)</f>
        <v>7513</v>
      </c>
      <c r="U167" s="40">
        <f>SUM(U142,U149)</f>
        <v>85425</v>
      </c>
      <c r="V167" s="40"/>
      <c r="W167" s="26" t="s">
        <v>42</v>
      </c>
    </row>
    <row r="168" spans="2:23" ht="24.75" customHeight="1" x14ac:dyDescent="0.15">
      <c r="B168" s="28" t="s">
        <v>43</v>
      </c>
      <c r="C168" s="42">
        <f t="shared" ref="C168:Q168" si="25">SUM(C139,C146,C150)</f>
        <v>153324</v>
      </c>
      <c r="D168" s="42">
        <f t="shared" si="25"/>
        <v>128780</v>
      </c>
      <c r="E168" s="42">
        <f t="shared" si="25"/>
        <v>24544</v>
      </c>
      <c r="F168" s="42">
        <f t="shared" si="25"/>
        <v>16721</v>
      </c>
      <c r="G168" s="42">
        <f t="shared" si="25"/>
        <v>-828</v>
      </c>
      <c r="H168" s="42"/>
      <c r="I168" s="42"/>
      <c r="J168" s="42">
        <f t="shared" si="25"/>
        <v>17286</v>
      </c>
      <c r="K168" s="42">
        <f t="shared" si="25"/>
        <v>263</v>
      </c>
      <c r="L168" s="42">
        <f>SUM(L139,L146,L150)</f>
        <v>87446</v>
      </c>
      <c r="M168" s="42">
        <f>SUM(M139,M146,M150)</f>
        <v>53897</v>
      </c>
      <c r="N168" s="42">
        <f>SUM(N139,N146,N150)</f>
        <v>1542</v>
      </c>
      <c r="O168" s="34"/>
      <c r="P168" s="35"/>
      <c r="Q168" s="42">
        <f t="shared" si="25"/>
        <v>32007</v>
      </c>
      <c r="R168" s="42">
        <f>SUM(R139,R146,R150)</f>
        <v>2835</v>
      </c>
      <c r="S168" s="42">
        <f>SUM(S139,S146,S150)</f>
        <v>6645</v>
      </c>
      <c r="T168" s="42">
        <f>SUM(T139,T146,T150)</f>
        <v>22527</v>
      </c>
      <c r="U168" s="42">
        <f>SUM(U139,U146,U150)</f>
        <v>257491</v>
      </c>
      <c r="V168" s="42"/>
      <c r="W168" s="28" t="s">
        <v>43</v>
      </c>
    </row>
    <row r="169" spans="2:23" ht="24.75" customHeight="1" x14ac:dyDescent="0.15">
      <c r="B169" s="28" t="s">
        <v>44</v>
      </c>
      <c r="C169" s="42">
        <f t="shared" ref="C169:Q169" si="26">SUM(C137,C151:C153)</f>
        <v>110342</v>
      </c>
      <c r="D169" s="42">
        <f t="shared" si="26"/>
        <v>92678</v>
      </c>
      <c r="E169" s="42">
        <f t="shared" si="26"/>
        <v>17664</v>
      </c>
      <c r="F169" s="42">
        <f t="shared" si="26"/>
        <v>12364</v>
      </c>
      <c r="G169" s="42">
        <f t="shared" si="26"/>
        <v>-685</v>
      </c>
      <c r="H169" s="42"/>
      <c r="I169" s="42"/>
      <c r="J169" s="42">
        <f t="shared" si="26"/>
        <v>12870</v>
      </c>
      <c r="K169" s="42">
        <f t="shared" si="26"/>
        <v>179</v>
      </c>
      <c r="L169" s="42">
        <f>SUM(L137,L151:L153)</f>
        <v>74170</v>
      </c>
      <c r="M169" s="42">
        <f>SUM(M137,M151:M153)</f>
        <v>46505</v>
      </c>
      <c r="N169" s="42">
        <f>SUM(N137,N151:N153)</f>
        <v>1223</v>
      </c>
      <c r="O169" s="34"/>
      <c r="P169" s="35"/>
      <c r="Q169" s="42">
        <f t="shared" si="26"/>
        <v>26442</v>
      </c>
      <c r="R169" s="42">
        <f>SUM(R137,R151:R153)</f>
        <v>2880</v>
      </c>
      <c r="S169" s="42">
        <f>SUM(S137,S151:S153)</f>
        <v>5476</v>
      </c>
      <c r="T169" s="42">
        <f>SUM(T137,T151:T153)</f>
        <v>18086</v>
      </c>
      <c r="U169" s="42">
        <f>SUM(U137,U151:U153)</f>
        <v>196876</v>
      </c>
      <c r="V169" s="42"/>
      <c r="W169" s="28" t="s">
        <v>44</v>
      </c>
    </row>
    <row r="170" spans="2:23" ht="24.75" customHeight="1" x14ac:dyDescent="0.15">
      <c r="B170" s="28" t="s">
        <v>11</v>
      </c>
      <c r="C170" s="42">
        <f t="shared" ref="C170:Q170" si="27">SUM(C136,C140,C144,C154:C157)</f>
        <v>718431.8388938203</v>
      </c>
      <c r="D170" s="42">
        <f t="shared" si="27"/>
        <v>603422.45467796875</v>
      </c>
      <c r="E170" s="42">
        <f t="shared" si="27"/>
        <v>115009.38421585158</v>
      </c>
      <c r="F170" s="42">
        <f t="shared" si="27"/>
        <v>69814.103207730048</v>
      </c>
      <c r="G170" s="42">
        <f t="shared" si="27"/>
        <v>-2205.4032410000009</v>
      </c>
      <c r="H170" s="42"/>
      <c r="I170" s="42"/>
      <c r="J170" s="42">
        <f t="shared" si="27"/>
        <v>70737.091634319047</v>
      </c>
      <c r="K170" s="42">
        <f t="shared" si="27"/>
        <v>1282.4148144109977</v>
      </c>
      <c r="L170" s="42">
        <f>SUM(L136,L140,L144,L154:L157)</f>
        <v>303308.92160702497</v>
      </c>
      <c r="M170" s="42">
        <f>SUM(M136,M140,M144,M154:M157)</f>
        <v>191994.44766717183</v>
      </c>
      <c r="N170" s="42">
        <f>SUM(N136,N140,N144,N154:N157)</f>
        <v>4766.3575919928735</v>
      </c>
      <c r="O170" s="34"/>
      <c r="P170" s="35"/>
      <c r="Q170" s="42">
        <f t="shared" si="27"/>
        <v>106548.11634786024</v>
      </c>
      <c r="R170" s="42">
        <f>SUM(R136,R140,R144,R154:R157)</f>
        <v>5240</v>
      </c>
      <c r="S170" s="42">
        <f>SUM(S136,S140,S144,S154:S157)</f>
        <v>24402.325871281137</v>
      </c>
      <c r="T170" s="42">
        <f>SUM(T136,T140,T144,T154:T157)</f>
        <v>76905.790476579103</v>
      </c>
      <c r="U170" s="42">
        <f>SUM(U136,U140,U144,U154:U157)</f>
        <v>1091554.8637085753</v>
      </c>
      <c r="V170" s="42"/>
      <c r="W170" s="28" t="s">
        <v>11</v>
      </c>
    </row>
    <row r="171" spans="2:23" ht="24.75" customHeight="1" x14ac:dyDescent="0.15">
      <c r="B171" s="28" t="s">
        <v>45</v>
      </c>
      <c r="C171" s="42">
        <f t="shared" ref="C171:Q171" si="28">SUM(C143,C147)</f>
        <v>159683</v>
      </c>
      <c r="D171" s="42">
        <f t="shared" si="28"/>
        <v>134121</v>
      </c>
      <c r="E171" s="42">
        <f t="shared" si="28"/>
        <v>25562</v>
      </c>
      <c r="F171" s="42">
        <f t="shared" si="28"/>
        <v>16538</v>
      </c>
      <c r="G171" s="42">
        <f t="shared" si="28"/>
        <v>-823</v>
      </c>
      <c r="H171" s="42"/>
      <c r="I171" s="42"/>
      <c r="J171" s="42">
        <f t="shared" si="28"/>
        <v>17178</v>
      </c>
      <c r="K171" s="42">
        <f t="shared" si="28"/>
        <v>183</v>
      </c>
      <c r="L171" s="42">
        <f>SUM(L143,L147)</f>
        <v>87144</v>
      </c>
      <c r="M171" s="42">
        <f>SUM(M143,M147)</f>
        <v>56330</v>
      </c>
      <c r="N171" s="42">
        <f>SUM(N143,N147)</f>
        <v>2260</v>
      </c>
      <c r="O171" s="34"/>
      <c r="P171" s="35"/>
      <c r="Q171" s="42">
        <f t="shared" si="28"/>
        <v>28554</v>
      </c>
      <c r="R171" s="42">
        <f>SUM(R143,R147)</f>
        <v>2006</v>
      </c>
      <c r="S171" s="42">
        <f>SUM(S143,S147)</f>
        <v>6099</v>
      </c>
      <c r="T171" s="42">
        <f>SUM(T143,T147)</f>
        <v>20449</v>
      </c>
      <c r="U171" s="42">
        <f>SUM(U143,U147)</f>
        <v>263365</v>
      </c>
      <c r="V171" s="42"/>
      <c r="W171" s="28" t="s">
        <v>45</v>
      </c>
    </row>
    <row r="172" spans="2:23" ht="24.75" customHeight="1" x14ac:dyDescent="0.15">
      <c r="B172" s="28" t="s">
        <v>46</v>
      </c>
      <c r="C172" s="42">
        <f t="shared" ref="C172:Q172" si="29">SUM(C145,C148,C158)</f>
        <v>178865</v>
      </c>
      <c r="D172" s="42">
        <f t="shared" si="29"/>
        <v>150231</v>
      </c>
      <c r="E172" s="42">
        <f t="shared" si="29"/>
        <v>28634</v>
      </c>
      <c r="F172" s="42">
        <f t="shared" si="29"/>
        <v>19235</v>
      </c>
      <c r="G172" s="42">
        <f t="shared" si="29"/>
        <v>-1357</v>
      </c>
      <c r="H172" s="42"/>
      <c r="I172" s="42"/>
      <c r="J172" s="42">
        <f t="shared" si="29"/>
        <v>20385</v>
      </c>
      <c r="K172" s="42">
        <f t="shared" si="29"/>
        <v>207</v>
      </c>
      <c r="L172" s="42">
        <f>SUM(L145,L148,L158)</f>
        <v>81875</v>
      </c>
      <c r="M172" s="42">
        <f>SUM(M145,M148,M158)</f>
        <v>41498</v>
      </c>
      <c r="N172" s="42">
        <f>SUM(N145,N148,N158)</f>
        <v>3015</v>
      </c>
      <c r="O172" s="34"/>
      <c r="P172" s="35"/>
      <c r="Q172" s="42">
        <f t="shared" si="29"/>
        <v>37362</v>
      </c>
      <c r="R172" s="42">
        <f>SUM(R145,R148,R158)</f>
        <v>5017</v>
      </c>
      <c r="S172" s="42">
        <f>SUM(S145,S148,S158)</f>
        <v>7138</v>
      </c>
      <c r="T172" s="42">
        <f>SUM(T145,T148,T158)</f>
        <v>25207</v>
      </c>
      <c r="U172" s="42">
        <f>SUM(U145,U148,U158)</f>
        <v>279975</v>
      </c>
      <c r="V172" s="42"/>
      <c r="W172" s="28" t="s">
        <v>46</v>
      </c>
    </row>
    <row r="173" spans="2:23" ht="24.75" customHeight="1" x14ac:dyDescent="0.15">
      <c r="B173" s="28" t="s">
        <v>32</v>
      </c>
      <c r="C173" s="42">
        <f t="shared" ref="C173:Q173" si="30">C138</f>
        <v>129481</v>
      </c>
      <c r="D173" s="42">
        <f t="shared" si="30"/>
        <v>108753</v>
      </c>
      <c r="E173" s="42">
        <f t="shared" si="30"/>
        <v>20728</v>
      </c>
      <c r="F173" s="42">
        <f t="shared" si="30"/>
        <v>13891</v>
      </c>
      <c r="G173" s="42">
        <f t="shared" si="30"/>
        <v>-831</v>
      </c>
      <c r="H173" s="42"/>
      <c r="I173" s="42"/>
      <c r="J173" s="42">
        <f t="shared" si="30"/>
        <v>14548</v>
      </c>
      <c r="K173" s="42">
        <f t="shared" si="30"/>
        <v>174</v>
      </c>
      <c r="L173" s="42">
        <f>L138</f>
        <v>66497.454237820828</v>
      </c>
      <c r="M173" s="42">
        <f>M138</f>
        <v>38831</v>
      </c>
      <c r="N173" s="42">
        <f>N138</f>
        <v>1458</v>
      </c>
      <c r="O173" s="34"/>
      <c r="P173" s="35"/>
      <c r="Q173" s="42">
        <f t="shared" si="30"/>
        <v>26208.454237820828</v>
      </c>
      <c r="R173" s="42">
        <f>R138</f>
        <v>3720.454237820828</v>
      </c>
      <c r="S173" s="42">
        <f>S138</f>
        <v>4846</v>
      </c>
      <c r="T173" s="42">
        <f>T138</f>
        <v>17642</v>
      </c>
      <c r="U173" s="42">
        <f>U138</f>
        <v>209869.45423782081</v>
      </c>
      <c r="V173" s="42"/>
      <c r="W173" s="28" t="s">
        <v>32</v>
      </c>
    </row>
    <row r="174" spans="2:23" ht="24.75" customHeight="1" x14ac:dyDescent="0.15">
      <c r="B174" s="27" t="s">
        <v>28</v>
      </c>
      <c r="C174" s="41">
        <f t="shared" ref="C174:Q174" si="31">SUM(C141,C159:C160)</f>
        <v>83230</v>
      </c>
      <c r="D174" s="41">
        <f t="shared" si="31"/>
        <v>69906</v>
      </c>
      <c r="E174" s="41">
        <f t="shared" si="31"/>
        <v>13324</v>
      </c>
      <c r="F174" s="41">
        <f t="shared" si="31"/>
        <v>9384</v>
      </c>
      <c r="G174" s="41">
        <f t="shared" si="31"/>
        <v>-566</v>
      </c>
      <c r="H174" s="41"/>
      <c r="I174" s="41"/>
      <c r="J174" s="41">
        <f t="shared" si="31"/>
        <v>9836</v>
      </c>
      <c r="K174" s="41">
        <f t="shared" si="31"/>
        <v>114</v>
      </c>
      <c r="L174" s="41">
        <f>SUM(L141,L159:L160)</f>
        <v>42601</v>
      </c>
      <c r="M174" s="41">
        <f>SUM(M141,M159:M160)</f>
        <v>23457</v>
      </c>
      <c r="N174" s="41">
        <f>SUM(N141,N159:N160)</f>
        <v>737</v>
      </c>
      <c r="O174" s="34"/>
      <c r="P174" s="35"/>
      <c r="Q174" s="41">
        <f t="shared" si="31"/>
        <v>18407</v>
      </c>
      <c r="R174" s="41">
        <f>SUM(R141,R159:R160)</f>
        <v>2268</v>
      </c>
      <c r="S174" s="41">
        <f>SUM(S141,S159:S160)</f>
        <v>2988</v>
      </c>
      <c r="T174" s="41">
        <f>SUM(T141,T159:T160)</f>
        <v>13151</v>
      </c>
      <c r="U174" s="41">
        <f>SUM(U141,U159:U160)</f>
        <v>135215</v>
      </c>
      <c r="V174" s="41"/>
      <c r="W174" s="27" t="s">
        <v>28</v>
      </c>
    </row>
    <row r="175" spans="2:23" ht="24.75" customHeight="1" x14ac:dyDescent="0.15">
      <c r="B175" s="29" t="s">
        <v>27</v>
      </c>
      <c r="C175" s="39">
        <f t="shared" ref="C175:Q175" si="32">C135</f>
        <v>1582442.8388938203</v>
      </c>
      <c r="D175" s="39">
        <f t="shared" si="32"/>
        <v>1329119.4546779688</v>
      </c>
      <c r="E175" s="39">
        <f t="shared" si="32"/>
        <v>253323.38421585158</v>
      </c>
      <c r="F175" s="39">
        <f t="shared" si="32"/>
        <v>163526.10320773005</v>
      </c>
      <c r="G175" s="39">
        <f t="shared" si="32"/>
        <v>-7564.4032410000009</v>
      </c>
      <c r="H175" s="39"/>
      <c r="I175" s="39"/>
      <c r="J175" s="39">
        <f t="shared" si="32"/>
        <v>168602.09163431905</v>
      </c>
      <c r="K175" s="39">
        <f t="shared" si="32"/>
        <v>2488.4148144109977</v>
      </c>
      <c r="L175" s="39">
        <f>L135</f>
        <v>773802.37584484578</v>
      </c>
      <c r="M175" s="39">
        <f>M135</f>
        <v>471451.44766717183</v>
      </c>
      <c r="N175" s="39">
        <f>N135</f>
        <v>15504.357591992873</v>
      </c>
      <c r="O175" s="34"/>
      <c r="P175" s="35"/>
      <c r="Q175" s="39">
        <f t="shared" si="32"/>
        <v>286846.57058568107</v>
      </c>
      <c r="R175" s="39">
        <f>R135</f>
        <v>25790.454237820828</v>
      </c>
      <c r="S175" s="39">
        <f>S135</f>
        <v>59575.325871281137</v>
      </c>
      <c r="T175" s="39">
        <f>T135</f>
        <v>201480.7904765791</v>
      </c>
      <c r="U175" s="39">
        <f>U135</f>
        <v>2519771.3179463958</v>
      </c>
      <c r="V175" s="39"/>
      <c r="W175" s="29" t="s">
        <v>27</v>
      </c>
    </row>
    <row r="176" spans="2:23" ht="24.75" customHeight="1" x14ac:dyDescent="0.15">
      <c r="W176" s="30"/>
    </row>
    <row r="177" spans="2:23" ht="24.75" customHeight="1" x14ac:dyDescent="0.15">
      <c r="B177" s="3" t="s">
        <v>59</v>
      </c>
      <c r="W177" s="30"/>
    </row>
    <row r="178" spans="2:23" ht="24.75" customHeight="1" x14ac:dyDescent="0.15">
      <c r="W178" s="30"/>
    </row>
    <row r="179" spans="2:23" ht="24.75" customHeight="1" x14ac:dyDescent="0.15">
      <c r="W179" s="30"/>
    </row>
    <row r="180" spans="2:23" ht="24.75" customHeight="1" x14ac:dyDescent="0.15">
      <c r="W180" s="30"/>
    </row>
    <row r="181" spans="2:23" ht="24.75" customHeight="1" x14ac:dyDescent="0.15">
      <c r="W181" s="30"/>
    </row>
    <row r="182" spans="2:23" ht="24.75" customHeight="1" x14ac:dyDescent="0.15">
      <c r="W182" s="30"/>
    </row>
    <row r="183" spans="2:23" ht="24.75" customHeight="1" x14ac:dyDescent="0.15">
      <c r="W183" s="30"/>
    </row>
    <row r="184" spans="2:23" ht="24.75" customHeight="1" x14ac:dyDescent="0.15">
      <c r="W184" s="30"/>
    </row>
    <row r="185" spans="2:23" ht="24.75" customHeight="1" x14ac:dyDescent="0.15">
      <c r="W185" s="30"/>
    </row>
    <row r="186" spans="2:23" ht="24.75" customHeight="1" x14ac:dyDescent="0.15">
      <c r="W186" s="30"/>
    </row>
    <row r="187" spans="2:23" ht="24.75" customHeight="1" x14ac:dyDescent="0.15">
      <c r="W187" s="30"/>
    </row>
    <row r="188" spans="2:23" ht="24.75" customHeight="1" x14ac:dyDescent="0.15">
      <c r="W188" s="30"/>
    </row>
    <row r="189" spans="2:23" ht="24.75" customHeight="1" x14ac:dyDescent="0.15">
      <c r="G189" s="31"/>
      <c r="H189" s="32">
        <f>W126+1</f>
        <v>29</v>
      </c>
      <c r="R189" s="6"/>
      <c r="V189" s="31"/>
      <c r="W189" s="32">
        <f>H189+1</f>
        <v>30</v>
      </c>
    </row>
    <row r="190" spans="2:23" ht="27.75" customHeight="1" x14ac:dyDescent="0.15">
      <c r="U190" s="6"/>
      <c r="V190" s="6"/>
    </row>
    <row r="191" spans="2:23" ht="20.149999999999999" customHeight="1" x14ac:dyDescent="0.15">
      <c r="U191" s="6"/>
      <c r="V191" s="6"/>
    </row>
    <row r="192" spans="2:23" ht="24" customHeight="1" x14ac:dyDescent="0.15">
      <c r="U192" s="6"/>
      <c r="V192" s="6"/>
    </row>
    <row r="193" spans="2:26" ht="15" customHeight="1" x14ac:dyDescent="0.15">
      <c r="U193" s="6"/>
      <c r="V193" s="6"/>
    </row>
    <row r="194" spans="2:26" ht="22.5" customHeight="1" x14ac:dyDescent="0.15">
      <c r="B194" s="3" t="s">
        <v>10</v>
      </c>
      <c r="C194" s="5"/>
      <c r="R194" s="8"/>
      <c r="S194" s="8"/>
      <c r="U194" s="8"/>
      <c r="V194" s="8"/>
      <c r="W194" s="8" t="s">
        <v>2</v>
      </c>
    </row>
    <row r="195" spans="2:26" ht="26.15" customHeight="1" x14ac:dyDescent="0.15">
      <c r="B195" s="46" t="s">
        <v>7</v>
      </c>
      <c r="C195" s="9" t="s">
        <v>8</v>
      </c>
      <c r="D195" s="10"/>
      <c r="E195" s="11"/>
      <c r="F195" s="9" t="s">
        <v>0</v>
      </c>
      <c r="G195" s="10"/>
      <c r="H195" s="10"/>
      <c r="I195" s="10"/>
      <c r="J195" s="10"/>
      <c r="K195" s="11"/>
      <c r="L195" s="9" t="s">
        <v>9</v>
      </c>
      <c r="M195" s="10"/>
      <c r="N195" s="10"/>
      <c r="O195" s="12"/>
      <c r="Q195" s="10"/>
      <c r="R195" s="10"/>
      <c r="S195" s="10"/>
      <c r="T195" s="11"/>
      <c r="U195" s="13" t="s">
        <v>12</v>
      </c>
      <c r="V195" s="49" t="s">
        <v>52</v>
      </c>
      <c r="W195" s="46" t="s">
        <v>7</v>
      </c>
    </row>
    <row r="196" spans="2:26" ht="26.15" customHeight="1" x14ac:dyDescent="0.15">
      <c r="B196" s="47"/>
      <c r="C196" s="52" t="s">
        <v>14</v>
      </c>
      <c r="D196" s="54" t="s">
        <v>16</v>
      </c>
      <c r="E196" s="54" t="s">
        <v>53</v>
      </c>
      <c r="F196" s="52" t="s">
        <v>20</v>
      </c>
      <c r="G196" s="54" t="s">
        <v>60</v>
      </c>
      <c r="H196" s="56" t="s">
        <v>61</v>
      </c>
      <c r="I196" s="57"/>
      <c r="J196" s="54" t="s">
        <v>22</v>
      </c>
      <c r="K196" s="54" t="s">
        <v>23</v>
      </c>
      <c r="L196" s="52" t="s">
        <v>4</v>
      </c>
      <c r="M196" s="54" t="s">
        <v>17</v>
      </c>
      <c r="N196" s="54" t="s">
        <v>6</v>
      </c>
      <c r="O196" s="14"/>
      <c r="Q196" s="58" t="s">
        <v>24</v>
      </c>
      <c r="R196" s="15"/>
      <c r="S196" s="15"/>
      <c r="T196" s="16"/>
      <c r="U196" s="52" t="s">
        <v>21</v>
      </c>
      <c r="V196" s="50"/>
      <c r="W196" s="47"/>
    </row>
    <row r="197" spans="2:26" ht="51.65" customHeight="1" x14ac:dyDescent="0.15">
      <c r="B197" s="48"/>
      <c r="C197" s="53"/>
      <c r="D197" s="55"/>
      <c r="E197" s="55"/>
      <c r="F197" s="53"/>
      <c r="G197" s="55"/>
      <c r="H197" s="17" t="s">
        <v>54</v>
      </c>
      <c r="I197" s="17" t="s">
        <v>55</v>
      </c>
      <c r="J197" s="55"/>
      <c r="K197" s="55"/>
      <c r="L197" s="53"/>
      <c r="M197" s="55"/>
      <c r="N197" s="55"/>
      <c r="O197" s="14"/>
      <c r="Q197" s="59"/>
      <c r="R197" s="18" t="s">
        <v>25</v>
      </c>
      <c r="S197" s="18" t="s">
        <v>26</v>
      </c>
      <c r="T197" s="18" t="s">
        <v>5</v>
      </c>
      <c r="U197" s="51"/>
      <c r="V197" s="51"/>
      <c r="W197" s="48"/>
    </row>
    <row r="198" spans="2:26" ht="34.5" customHeight="1" x14ac:dyDescent="0.15">
      <c r="B198" s="19" t="s">
        <v>27</v>
      </c>
      <c r="C198" s="33">
        <v>1593600.1511300392</v>
      </c>
      <c r="D198" s="33">
        <v>1335713.1696284991</v>
      </c>
      <c r="E198" s="33">
        <v>257886.98150154014</v>
      </c>
      <c r="F198" s="33">
        <v>155333.57189406751</v>
      </c>
      <c r="G198" s="33">
        <v>-6479.3436420000035</v>
      </c>
      <c r="H198" s="33">
        <v>-6600</v>
      </c>
      <c r="I198" s="33">
        <v>464</v>
      </c>
      <c r="J198" s="33">
        <v>159327.55895083194</v>
      </c>
      <c r="K198" s="33">
        <v>2485.3565852355773</v>
      </c>
      <c r="L198" s="33">
        <v>736072.28827379877</v>
      </c>
      <c r="M198" s="33">
        <v>465729.14195826295</v>
      </c>
      <c r="N198" s="33">
        <v>14077.546204206232</v>
      </c>
      <c r="O198" s="34"/>
      <c r="P198" s="35"/>
      <c r="Q198" s="33">
        <v>256265.60011132952</v>
      </c>
      <c r="R198" s="33">
        <v>3734.3698705390771</v>
      </c>
      <c r="S198" s="33">
        <v>55471.637290077262</v>
      </c>
      <c r="T198" s="33">
        <v>197059.59295071318</v>
      </c>
      <c r="U198" s="33">
        <v>2485006.0112979058</v>
      </c>
      <c r="V198" s="33">
        <v>2478870</v>
      </c>
      <c r="W198" s="19" t="s">
        <v>27</v>
      </c>
      <c r="X198" s="44"/>
      <c r="Z198" s="20"/>
    </row>
    <row r="199" spans="2:26" ht="24.75" customHeight="1" x14ac:dyDescent="0.15">
      <c r="B199" s="21" t="s">
        <v>29</v>
      </c>
      <c r="C199" s="33">
        <v>608011.15113003924</v>
      </c>
      <c r="D199" s="33">
        <v>509620.16962849908</v>
      </c>
      <c r="E199" s="33">
        <v>98390.98150154014</v>
      </c>
      <c r="F199" s="33">
        <v>54568.571894067507</v>
      </c>
      <c r="G199" s="33">
        <v>-1335.3436420000035</v>
      </c>
      <c r="H199" s="33"/>
      <c r="I199" s="33"/>
      <c r="J199" s="33">
        <v>54742.558950831939</v>
      </c>
      <c r="K199" s="33">
        <v>1161.3565852355773</v>
      </c>
      <c r="L199" s="33">
        <v>243740.91840325962</v>
      </c>
      <c r="M199" s="33">
        <v>163206.14195826295</v>
      </c>
      <c r="N199" s="33">
        <v>3878.5462042062318</v>
      </c>
      <c r="O199" s="34"/>
      <c r="P199" s="35"/>
      <c r="Q199" s="33">
        <v>76656.230240790435</v>
      </c>
      <c r="R199" s="33">
        <v>208</v>
      </c>
      <c r="S199" s="33">
        <v>18800.637290077262</v>
      </c>
      <c r="T199" s="33">
        <v>57647.59295071318</v>
      </c>
      <c r="U199" s="33">
        <v>906320.6414273663</v>
      </c>
      <c r="V199" s="33"/>
      <c r="W199" s="21" t="s">
        <v>29</v>
      </c>
    </row>
    <row r="200" spans="2:26" ht="24.75" customHeight="1" x14ac:dyDescent="0.15">
      <c r="B200" s="22" t="s">
        <v>30</v>
      </c>
      <c r="C200" s="36">
        <v>77917</v>
      </c>
      <c r="D200" s="36">
        <v>65308</v>
      </c>
      <c r="E200" s="36">
        <v>12609</v>
      </c>
      <c r="F200" s="36">
        <v>8048</v>
      </c>
      <c r="G200" s="36">
        <v>-310</v>
      </c>
      <c r="H200" s="36"/>
      <c r="I200" s="36"/>
      <c r="J200" s="36">
        <v>8210</v>
      </c>
      <c r="K200" s="36">
        <v>148</v>
      </c>
      <c r="L200" s="36">
        <v>53600</v>
      </c>
      <c r="M200" s="36">
        <v>37726</v>
      </c>
      <c r="N200" s="36">
        <v>564</v>
      </c>
      <c r="O200" s="34"/>
      <c r="P200" s="35"/>
      <c r="Q200" s="36">
        <v>15310</v>
      </c>
      <c r="R200" s="36">
        <v>197</v>
      </c>
      <c r="S200" s="36">
        <v>3525</v>
      </c>
      <c r="T200" s="36">
        <v>11588</v>
      </c>
      <c r="U200" s="36">
        <v>139565</v>
      </c>
      <c r="V200" s="36"/>
      <c r="W200" s="22" t="s">
        <v>30</v>
      </c>
    </row>
    <row r="201" spans="2:26" ht="24.75" customHeight="1" x14ac:dyDescent="0.15">
      <c r="B201" s="22" t="s">
        <v>19</v>
      </c>
      <c r="C201" s="36">
        <v>128895</v>
      </c>
      <c r="D201" s="36">
        <v>108036</v>
      </c>
      <c r="E201" s="36">
        <v>20859</v>
      </c>
      <c r="F201" s="36">
        <v>13058</v>
      </c>
      <c r="G201" s="36">
        <v>-715</v>
      </c>
      <c r="H201" s="36"/>
      <c r="I201" s="36"/>
      <c r="J201" s="36">
        <v>13602</v>
      </c>
      <c r="K201" s="36">
        <v>171</v>
      </c>
      <c r="L201" s="36">
        <v>64670.369870539078</v>
      </c>
      <c r="M201" s="36">
        <v>40973</v>
      </c>
      <c r="N201" s="36">
        <v>1470</v>
      </c>
      <c r="O201" s="34"/>
      <c r="P201" s="35"/>
      <c r="Q201" s="36">
        <v>22227.369870539078</v>
      </c>
      <c r="R201" s="36">
        <v>529.36987053907706</v>
      </c>
      <c r="S201" s="36">
        <v>4481</v>
      </c>
      <c r="T201" s="36">
        <v>17217</v>
      </c>
      <c r="U201" s="36">
        <v>206623.36987053909</v>
      </c>
      <c r="V201" s="36"/>
      <c r="W201" s="22" t="s">
        <v>19</v>
      </c>
    </row>
    <row r="202" spans="2:26" ht="24.75" customHeight="1" x14ac:dyDescent="0.15">
      <c r="B202" s="22" t="s">
        <v>18</v>
      </c>
      <c r="C202" s="36">
        <v>109992</v>
      </c>
      <c r="D202" s="36">
        <v>92192</v>
      </c>
      <c r="E202" s="36">
        <v>17800</v>
      </c>
      <c r="F202" s="36">
        <v>11048</v>
      </c>
      <c r="G202" s="36">
        <v>-412</v>
      </c>
      <c r="H202" s="36"/>
      <c r="I202" s="36"/>
      <c r="J202" s="36">
        <v>11306</v>
      </c>
      <c r="K202" s="36">
        <v>154</v>
      </c>
      <c r="L202" s="36">
        <v>61575</v>
      </c>
      <c r="M202" s="36">
        <v>41632</v>
      </c>
      <c r="N202" s="36">
        <v>626</v>
      </c>
      <c r="O202" s="34"/>
      <c r="P202" s="35"/>
      <c r="Q202" s="36">
        <v>19317</v>
      </c>
      <c r="R202" s="36">
        <v>241</v>
      </c>
      <c r="S202" s="36">
        <v>4540</v>
      </c>
      <c r="T202" s="36">
        <v>14536</v>
      </c>
      <c r="U202" s="36">
        <v>182615</v>
      </c>
      <c r="V202" s="36"/>
      <c r="W202" s="22" t="s">
        <v>18</v>
      </c>
    </row>
    <row r="203" spans="2:26" ht="24.75" customHeight="1" x14ac:dyDescent="0.15">
      <c r="B203" s="22" t="s">
        <v>31</v>
      </c>
      <c r="C203" s="36">
        <v>36401</v>
      </c>
      <c r="D203" s="36">
        <v>30510</v>
      </c>
      <c r="E203" s="36">
        <v>5891</v>
      </c>
      <c r="F203" s="36">
        <v>3942</v>
      </c>
      <c r="G203" s="36">
        <v>-211</v>
      </c>
      <c r="H203" s="36"/>
      <c r="I203" s="36"/>
      <c r="J203" s="36">
        <v>4108</v>
      </c>
      <c r="K203" s="36">
        <v>45</v>
      </c>
      <c r="L203" s="36">
        <v>14065</v>
      </c>
      <c r="M203" s="36">
        <v>5813</v>
      </c>
      <c r="N203" s="36">
        <v>206</v>
      </c>
      <c r="O203" s="34"/>
      <c r="P203" s="35"/>
      <c r="Q203" s="36">
        <v>8046</v>
      </c>
      <c r="R203" s="36">
        <v>134</v>
      </c>
      <c r="S203" s="36">
        <v>1403</v>
      </c>
      <c r="T203" s="36">
        <v>6509</v>
      </c>
      <c r="U203" s="36">
        <v>54408</v>
      </c>
      <c r="V203" s="36"/>
      <c r="W203" s="22" t="s">
        <v>31</v>
      </c>
    </row>
    <row r="204" spans="2:26" ht="24.75" customHeight="1" x14ac:dyDescent="0.15">
      <c r="B204" s="22" t="s">
        <v>33</v>
      </c>
      <c r="C204" s="36">
        <v>61429</v>
      </c>
      <c r="D204" s="36">
        <v>51488</v>
      </c>
      <c r="E204" s="36">
        <v>9941</v>
      </c>
      <c r="F204" s="36">
        <v>6473</v>
      </c>
      <c r="G204" s="36">
        <v>-337</v>
      </c>
      <c r="H204" s="36"/>
      <c r="I204" s="36"/>
      <c r="J204" s="36">
        <v>6723</v>
      </c>
      <c r="K204" s="36">
        <v>87</v>
      </c>
      <c r="L204" s="36">
        <v>30420</v>
      </c>
      <c r="M204" s="36">
        <v>18384</v>
      </c>
      <c r="N204" s="36">
        <v>527</v>
      </c>
      <c r="O204" s="34"/>
      <c r="P204" s="35"/>
      <c r="Q204" s="36">
        <v>11509</v>
      </c>
      <c r="R204" s="36">
        <v>141</v>
      </c>
      <c r="S204" s="36">
        <v>2094</v>
      </c>
      <c r="T204" s="36">
        <v>9274</v>
      </c>
      <c r="U204" s="36">
        <v>98322</v>
      </c>
      <c r="V204" s="36"/>
      <c r="W204" s="22" t="s">
        <v>33</v>
      </c>
    </row>
    <row r="205" spans="2:26" ht="24.75" customHeight="1" x14ac:dyDescent="0.15">
      <c r="B205" s="22" t="s">
        <v>34</v>
      </c>
      <c r="C205" s="36">
        <v>41829</v>
      </c>
      <c r="D205" s="36">
        <v>35060</v>
      </c>
      <c r="E205" s="36">
        <v>6769</v>
      </c>
      <c r="F205" s="36">
        <v>4463</v>
      </c>
      <c r="G205" s="36">
        <v>-182</v>
      </c>
      <c r="H205" s="36"/>
      <c r="I205" s="36"/>
      <c r="J205" s="36">
        <v>4581</v>
      </c>
      <c r="K205" s="36">
        <v>64</v>
      </c>
      <c r="L205" s="36">
        <v>21094</v>
      </c>
      <c r="M205" s="36">
        <v>12542</v>
      </c>
      <c r="N205" s="36">
        <v>547</v>
      </c>
      <c r="O205" s="34"/>
      <c r="P205" s="35"/>
      <c r="Q205" s="36">
        <v>8005</v>
      </c>
      <c r="R205" s="36">
        <v>137</v>
      </c>
      <c r="S205" s="36">
        <v>1642</v>
      </c>
      <c r="T205" s="36">
        <v>6226</v>
      </c>
      <c r="U205" s="36">
        <v>67386</v>
      </c>
      <c r="V205" s="36"/>
      <c r="W205" s="22" t="s">
        <v>34</v>
      </c>
    </row>
    <row r="206" spans="2:26" ht="24.75" customHeight="1" x14ac:dyDescent="0.15">
      <c r="B206" s="22" t="s">
        <v>62</v>
      </c>
      <c r="C206" s="36">
        <v>120880</v>
      </c>
      <c r="D206" s="36">
        <v>101318</v>
      </c>
      <c r="E206" s="36">
        <v>19562</v>
      </c>
      <c r="F206" s="36">
        <v>11834</v>
      </c>
      <c r="G206" s="36">
        <v>-560</v>
      </c>
      <c r="H206" s="36"/>
      <c r="I206" s="36"/>
      <c r="J206" s="36">
        <v>12255</v>
      </c>
      <c r="K206" s="36">
        <v>139</v>
      </c>
      <c r="L206" s="36">
        <v>54457</v>
      </c>
      <c r="M206" s="36">
        <v>33320</v>
      </c>
      <c r="N206" s="36">
        <v>1642</v>
      </c>
      <c r="O206" s="34"/>
      <c r="P206" s="35"/>
      <c r="Q206" s="36">
        <v>19495</v>
      </c>
      <c r="R206" s="36">
        <v>209</v>
      </c>
      <c r="S206" s="36">
        <v>4317</v>
      </c>
      <c r="T206" s="36">
        <v>14969</v>
      </c>
      <c r="U206" s="36">
        <v>187171</v>
      </c>
      <c r="V206" s="36"/>
      <c r="W206" s="22" t="s">
        <v>62</v>
      </c>
    </row>
    <row r="207" spans="2:26" ht="24.75" customHeight="1" x14ac:dyDescent="0.15">
      <c r="B207" s="22" t="s">
        <v>63</v>
      </c>
      <c r="C207" s="36">
        <v>49244</v>
      </c>
      <c r="D207" s="36">
        <v>41275</v>
      </c>
      <c r="E207" s="36">
        <v>7969</v>
      </c>
      <c r="F207" s="36">
        <v>4841</v>
      </c>
      <c r="G207" s="36">
        <v>-197</v>
      </c>
      <c r="H207" s="36"/>
      <c r="I207" s="36"/>
      <c r="J207" s="36">
        <v>5008</v>
      </c>
      <c r="K207" s="36">
        <v>30</v>
      </c>
      <c r="L207" s="36">
        <v>17305</v>
      </c>
      <c r="M207" s="36">
        <v>8845</v>
      </c>
      <c r="N207" s="36">
        <v>293</v>
      </c>
      <c r="O207" s="34"/>
      <c r="P207" s="35"/>
      <c r="Q207" s="36">
        <v>8167</v>
      </c>
      <c r="R207" s="36">
        <v>71</v>
      </c>
      <c r="S207" s="36">
        <v>1457</v>
      </c>
      <c r="T207" s="36">
        <v>6639</v>
      </c>
      <c r="U207" s="36">
        <v>71390</v>
      </c>
      <c r="V207" s="36"/>
      <c r="W207" s="22" t="s">
        <v>63</v>
      </c>
    </row>
    <row r="208" spans="2:26" ht="24.75" customHeight="1" x14ac:dyDescent="0.15">
      <c r="B208" s="22" t="s">
        <v>64</v>
      </c>
      <c r="C208" s="36">
        <v>118543</v>
      </c>
      <c r="D208" s="36">
        <v>99360</v>
      </c>
      <c r="E208" s="36">
        <v>19183</v>
      </c>
      <c r="F208" s="36">
        <v>11861</v>
      </c>
      <c r="G208" s="36">
        <v>-690</v>
      </c>
      <c r="H208" s="36"/>
      <c r="I208" s="36"/>
      <c r="J208" s="36">
        <v>12402</v>
      </c>
      <c r="K208" s="36">
        <v>149</v>
      </c>
      <c r="L208" s="36">
        <v>48978</v>
      </c>
      <c r="M208" s="36">
        <v>26862</v>
      </c>
      <c r="N208" s="36">
        <v>1693</v>
      </c>
      <c r="O208" s="34"/>
      <c r="P208" s="35"/>
      <c r="Q208" s="36">
        <v>20423</v>
      </c>
      <c r="R208" s="36">
        <v>395</v>
      </c>
      <c r="S208" s="36">
        <v>4545</v>
      </c>
      <c r="T208" s="36">
        <v>15483</v>
      </c>
      <c r="U208" s="36">
        <v>179382</v>
      </c>
      <c r="V208" s="36"/>
      <c r="W208" s="22" t="s">
        <v>64</v>
      </c>
    </row>
    <row r="209" spans="2:23" ht="24.75" customHeight="1" x14ac:dyDescent="0.15">
      <c r="B209" s="22" t="s">
        <v>65</v>
      </c>
      <c r="C209" s="36">
        <v>42770</v>
      </c>
      <c r="D209" s="36">
        <v>35849</v>
      </c>
      <c r="E209" s="36">
        <v>6921</v>
      </c>
      <c r="F209" s="36">
        <v>4574</v>
      </c>
      <c r="G209" s="36">
        <v>-259</v>
      </c>
      <c r="H209" s="36"/>
      <c r="I209" s="36"/>
      <c r="J209" s="36">
        <v>4732</v>
      </c>
      <c r="K209" s="36">
        <v>101</v>
      </c>
      <c r="L209" s="36">
        <v>21777</v>
      </c>
      <c r="M209" s="36">
        <v>12943</v>
      </c>
      <c r="N209" s="36">
        <v>257</v>
      </c>
      <c r="O209" s="34"/>
      <c r="P209" s="37"/>
      <c r="Q209" s="36">
        <v>8577</v>
      </c>
      <c r="R209" s="36">
        <v>165</v>
      </c>
      <c r="S209" s="36">
        <v>1527</v>
      </c>
      <c r="T209" s="36">
        <v>6885</v>
      </c>
      <c r="U209" s="36">
        <v>69121</v>
      </c>
      <c r="V209" s="36"/>
      <c r="W209" s="22" t="s">
        <v>65</v>
      </c>
    </row>
    <row r="210" spans="2:23" ht="24.75" customHeight="1" x14ac:dyDescent="0.15">
      <c r="B210" s="22" t="s">
        <v>66</v>
      </c>
      <c r="C210" s="36">
        <v>40202</v>
      </c>
      <c r="D210" s="36">
        <v>33696</v>
      </c>
      <c r="E210" s="36">
        <v>6506</v>
      </c>
      <c r="F210" s="36">
        <v>3893</v>
      </c>
      <c r="G210" s="36">
        <v>-149</v>
      </c>
      <c r="H210" s="36"/>
      <c r="I210" s="36"/>
      <c r="J210" s="36">
        <v>4002</v>
      </c>
      <c r="K210" s="36">
        <v>40</v>
      </c>
      <c r="L210" s="36">
        <v>35403</v>
      </c>
      <c r="M210" s="36">
        <v>28544</v>
      </c>
      <c r="N210" s="36">
        <v>219</v>
      </c>
      <c r="O210" s="34"/>
      <c r="P210" s="37"/>
      <c r="Q210" s="36">
        <v>6640</v>
      </c>
      <c r="R210" s="36">
        <v>82</v>
      </c>
      <c r="S210" s="36">
        <v>1536</v>
      </c>
      <c r="T210" s="36">
        <v>5022</v>
      </c>
      <c r="U210" s="36">
        <v>79498</v>
      </c>
      <c r="V210" s="36"/>
      <c r="W210" s="22" t="s">
        <v>66</v>
      </c>
    </row>
    <row r="211" spans="2:23" ht="24.75" customHeight="1" x14ac:dyDescent="0.15">
      <c r="B211" s="22" t="s">
        <v>67</v>
      </c>
      <c r="C211" s="36">
        <v>33609</v>
      </c>
      <c r="D211" s="36">
        <v>28170</v>
      </c>
      <c r="E211" s="36">
        <v>5439</v>
      </c>
      <c r="F211" s="36">
        <v>3550</v>
      </c>
      <c r="G211" s="36">
        <v>-293</v>
      </c>
      <c r="H211" s="36"/>
      <c r="I211" s="36"/>
      <c r="J211" s="36">
        <v>3813</v>
      </c>
      <c r="K211" s="36">
        <v>30</v>
      </c>
      <c r="L211" s="36">
        <v>15916</v>
      </c>
      <c r="M211" s="36">
        <v>8629</v>
      </c>
      <c r="N211" s="36">
        <v>584</v>
      </c>
      <c r="O211" s="34"/>
      <c r="P211" s="37"/>
      <c r="Q211" s="36">
        <v>6703</v>
      </c>
      <c r="R211" s="36">
        <v>170</v>
      </c>
      <c r="S211" s="36">
        <v>1191</v>
      </c>
      <c r="T211" s="36">
        <v>5342</v>
      </c>
      <c r="U211" s="36">
        <v>53075</v>
      </c>
      <c r="V211" s="36"/>
      <c r="W211" s="22" t="s">
        <v>67</v>
      </c>
    </row>
    <row r="212" spans="2:23" ht="24.75" customHeight="1" x14ac:dyDescent="0.15">
      <c r="B212" s="23" t="s">
        <v>35</v>
      </c>
      <c r="C212" s="38">
        <v>7515</v>
      </c>
      <c r="D212" s="38">
        <v>6299</v>
      </c>
      <c r="E212" s="38">
        <v>1216</v>
      </c>
      <c r="F212" s="38">
        <v>772</v>
      </c>
      <c r="G212" s="38">
        <v>-53</v>
      </c>
      <c r="H212" s="38"/>
      <c r="I212" s="38"/>
      <c r="J212" s="38">
        <v>806</v>
      </c>
      <c r="K212" s="38">
        <v>19</v>
      </c>
      <c r="L212" s="38">
        <v>7209</v>
      </c>
      <c r="M212" s="38">
        <v>5802</v>
      </c>
      <c r="N212" s="38">
        <v>39</v>
      </c>
      <c r="O212" s="34"/>
      <c r="P212" s="37"/>
      <c r="Q212" s="38">
        <v>1368</v>
      </c>
      <c r="R212" s="38">
        <v>145</v>
      </c>
      <c r="S212" s="38">
        <v>142</v>
      </c>
      <c r="T212" s="38">
        <v>1081</v>
      </c>
      <c r="U212" s="38">
        <v>15496</v>
      </c>
      <c r="V212" s="38"/>
      <c r="W212" s="23" t="s">
        <v>35</v>
      </c>
    </row>
    <row r="213" spans="2:23" ht="24.75" customHeight="1" x14ac:dyDescent="0.15">
      <c r="B213" s="23" t="s">
        <v>1</v>
      </c>
      <c r="C213" s="39">
        <v>2507</v>
      </c>
      <c r="D213" s="39">
        <v>2101</v>
      </c>
      <c r="E213" s="39">
        <v>406</v>
      </c>
      <c r="F213" s="39">
        <v>288</v>
      </c>
      <c r="G213" s="39">
        <v>-34</v>
      </c>
      <c r="H213" s="39"/>
      <c r="I213" s="39"/>
      <c r="J213" s="39">
        <v>313</v>
      </c>
      <c r="K213" s="39">
        <v>9</v>
      </c>
      <c r="L213" s="39">
        <v>1052</v>
      </c>
      <c r="M213" s="39">
        <v>339</v>
      </c>
      <c r="N213" s="39">
        <v>37</v>
      </c>
      <c r="O213" s="34"/>
      <c r="P213" s="37"/>
      <c r="Q213" s="39">
        <v>676</v>
      </c>
      <c r="R213" s="39">
        <v>14</v>
      </c>
      <c r="S213" s="39">
        <v>120</v>
      </c>
      <c r="T213" s="39">
        <v>542</v>
      </c>
      <c r="U213" s="39">
        <v>3847</v>
      </c>
      <c r="V213" s="39"/>
      <c r="W213" s="23" t="s">
        <v>1</v>
      </c>
    </row>
    <row r="214" spans="2:23" ht="24.75" customHeight="1" x14ac:dyDescent="0.15">
      <c r="B214" s="21" t="s">
        <v>36</v>
      </c>
      <c r="C214" s="36">
        <v>3580</v>
      </c>
      <c r="D214" s="36">
        <v>3001</v>
      </c>
      <c r="E214" s="36">
        <v>579</v>
      </c>
      <c r="F214" s="36">
        <v>406</v>
      </c>
      <c r="G214" s="36">
        <v>-47</v>
      </c>
      <c r="H214" s="36"/>
      <c r="I214" s="36"/>
      <c r="J214" s="36">
        <v>448</v>
      </c>
      <c r="K214" s="36">
        <v>5</v>
      </c>
      <c r="L214" s="36">
        <v>1601</v>
      </c>
      <c r="M214" s="36">
        <v>632</v>
      </c>
      <c r="N214" s="36">
        <v>86</v>
      </c>
      <c r="O214" s="34"/>
      <c r="P214" s="37"/>
      <c r="Q214" s="36">
        <v>883</v>
      </c>
      <c r="R214" s="36">
        <v>12</v>
      </c>
      <c r="S214" s="36">
        <v>147</v>
      </c>
      <c r="T214" s="36">
        <v>724</v>
      </c>
      <c r="U214" s="36">
        <v>5587</v>
      </c>
      <c r="V214" s="36"/>
      <c r="W214" s="21" t="s">
        <v>36</v>
      </c>
    </row>
    <row r="215" spans="2:23" ht="24.75" customHeight="1" x14ac:dyDescent="0.15">
      <c r="B215" s="22" t="s">
        <v>68</v>
      </c>
      <c r="C215" s="36">
        <v>20724</v>
      </c>
      <c r="D215" s="36">
        <v>17370</v>
      </c>
      <c r="E215" s="36">
        <v>3354</v>
      </c>
      <c r="F215" s="36">
        <v>2267</v>
      </c>
      <c r="G215" s="36">
        <v>-144</v>
      </c>
      <c r="H215" s="36"/>
      <c r="I215" s="36"/>
      <c r="J215" s="36">
        <v>2390</v>
      </c>
      <c r="K215" s="36">
        <v>21</v>
      </c>
      <c r="L215" s="36">
        <v>8388</v>
      </c>
      <c r="M215" s="36">
        <v>3115</v>
      </c>
      <c r="N215" s="36">
        <v>498</v>
      </c>
      <c r="O215" s="34"/>
      <c r="P215" s="37"/>
      <c r="Q215" s="36">
        <v>4775</v>
      </c>
      <c r="R215" s="36">
        <v>168</v>
      </c>
      <c r="S215" s="36">
        <v>981</v>
      </c>
      <c r="T215" s="36">
        <v>3626</v>
      </c>
      <c r="U215" s="36">
        <v>31379</v>
      </c>
      <c r="V215" s="36"/>
      <c r="W215" s="22" t="s">
        <v>68</v>
      </c>
    </row>
    <row r="216" spans="2:23" ht="24.75" customHeight="1" x14ac:dyDescent="0.15">
      <c r="B216" s="22" t="s">
        <v>69</v>
      </c>
      <c r="C216" s="36">
        <v>8683</v>
      </c>
      <c r="D216" s="36">
        <v>7278</v>
      </c>
      <c r="E216" s="36">
        <v>1405</v>
      </c>
      <c r="F216" s="36">
        <v>946</v>
      </c>
      <c r="G216" s="36">
        <v>-82</v>
      </c>
      <c r="H216" s="36"/>
      <c r="I216" s="36"/>
      <c r="J216" s="36">
        <v>1017</v>
      </c>
      <c r="K216" s="36">
        <v>11</v>
      </c>
      <c r="L216" s="36">
        <v>3632</v>
      </c>
      <c r="M216" s="36">
        <v>1383</v>
      </c>
      <c r="N216" s="36">
        <v>101</v>
      </c>
      <c r="O216" s="34"/>
      <c r="P216" s="37"/>
      <c r="Q216" s="36">
        <v>2148</v>
      </c>
      <c r="R216" s="36">
        <v>59</v>
      </c>
      <c r="S216" s="36">
        <v>407</v>
      </c>
      <c r="T216" s="36">
        <v>1682</v>
      </c>
      <c r="U216" s="36">
        <v>13261</v>
      </c>
      <c r="V216" s="36"/>
      <c r="W216" s="22" t="s">
        <v>69</v>
      </c>
    </row>
    <row r="217" spans="2:23" ht="24.75" customHeight="1" x14ac:dyDescent="0.15">
      <c r="B217" s="21" t="s">
        <v>70</v>
      </c>
      <c r="C217" s="33">
        <v>12342</v>
      </c>
      <c r="D217" s="33">
        <v>10345</v>
      </c>
      <c r="E217" s="33">
        <v>1997</v>
      </c>
      <c r="F217" s="33">
        <v>1302</v>
      </c>
      <c r="G217" s="33">
        <v>-77</v>
      </c>
      <c r="H217" s="33"/>
      <c r="I217" s="33"/>
      <c r="J217" s="33">
        <v>1364</v>
      </c>
      <c r="K217" s="33">
        <v>15</v>
      </c>
      <c r="L217" s="33">
        <v>5512</v>
      </c>
      <c r="M217" s="33">
        <v>2692</v>
      </c>
      <c r="N217" s="33">
        <v>204</v>
      </c>
      <c r="O217" s="34"/>
      <c r="P217" s="35"/>
      <c r="Q217" s="33">
        <v>2616</v>
      </c>
      <c r="R217" s="33">
        <v>39</v>
      </c>
      <c r="S217" s="33">
        <v>474</v>
      </c>
      <c r="T217" s="33">
        <v>2103</v>
      </c>
      <c r="U217" s="33">
        <v>19156</v>
      </c>
      <c r="V217" s="33"/>
      <c r="W217" s="21" t="s">
        <v>70</v>
      </c>
    </row>
    <row r="218" spans="2:23" ht="24.75" customHeight="1" x14ac:dyDescent="0.15">
      <c r="B218" s="22" t="s">
        <v>71</v>
      </c>
      <c r="C218" s="36">
        <v>8513</v>
      </c>
      <c r="D218" s="36">
        <v>7135</v>
      </c>
      <c r="E218" s="36">
        <v>1378</v>
      </c>
      <c r="F218" s="36">
        <v>876</v>
      </c>
      <c r="G218" s="36">
        <v>-35</v>
      </c>
      <c r="H218" s="36"/>
      <c r="I218" s="36"/>
      <c r="J218" s="36">
        <v>898</v>
      </c>
      <c r="K218" s="36">
        <v>13</v>
      </c>
      <c r="L218" s="36">
        <v>2514</v>
      </c>
      <c r="M218" s="36">
        <v>887</v>
      </c>
      <c r="N218" s="36">
        <v>53</v>
      </c>
      <c r="O218" s="34"/>
      <c r="P218" s="35"/>
      <c r="Q218" s="36">
        <v>1574</v>
      </c>
      <c r="R218" s="36">
        <v>20</v>
      </c>
      <c r="S218" s="36">
        <v>285</v>
      </c>
      <c r="T218" s="36">
        <v>1269</v>
      </c>
      <c r="U218" s="36">
        <v>11903</v>
      </c>
      <c r="V218" s="36"/>
      <c r="W218" s="22" t="s">
        <v>71</v>
      </c>
    </row>
    <row r="219" spans="2:23" ht="24.75" customHeight="1" x14ac:dyDescent="0.15">
      <c r="B219" s="22" t="s">
        <v>3</v>
      </c>
      <c r="C219" s="36">
        <v>6816</v>
      </c>
      <c r="D219" s="36">
        <v>5713</v>
      </c>
      <c r="E219" s="36">
        <v>1103</v>
      </c>
      <c r="F219" s="36">
        <v>705</v>
      </c>
      <c r="G219" s="36">
        <v>-32</v>
      </c>
      <c r="H219" s="36"/>
      <c r="I219" s="36"/>
      <c r="J219" s="36">
        <v>731</v>
      </c>
      <c r="K219" s="36">
        <v>6</v>
      </c>
      <c r="L219" s="36">
        <v>2830</v>
      </c>
      <c r="M219" s="36">
        <v>1578</v>
      </c>
      <c r="N219" s="36">
        <v>66</v>
      </c>
      <c r="O219" s="34"/>
      <c r="P219" s="35"/>
      <c r="Q219" s="36">
        <v>1186</v>
      </c>
      <c r="R219" s="36">
        <v>34</v>
      </c>
      <c r="S219" s="36">
        <v>207</v>
      </c>
      <c r="T219" s="36">
        <v>945</v>
      </c>
      <c r="U219" s="36">
        <v>10351</v>
      </c>
      <c r="V219" s="36"/>
      <c r="W219" s="22" t="s">
        <v>3</v>
      </c>
    </row>
    <row r="220" spans="2:23" ht="24.75" customHeight="1" x14ac:dyDescent="0.15">
      <c r="B220" s="24" t="s">
        <v>37</v>
      </c>
      <c r="C220" s="36">
        <v>5412</v>
      </c>
      <c r="D220" s="36">
        <v>4536</v>
      </c>
      <c r="E220" s="36">
        <v>876</v>
      </c>
      <c r="F220" s="36">
        <v>486</v>
      </c>
      <c r="G220" s="36">
        <v>-42</v>
      </c>
      <c r="H220" s="36"/>
      <c r="I220" s="36"/>
      <c r="J220" s="36">
        <v>515</v>
      </c>
      <c r="K220" s="36">
        <v>13</v>
      </c>
      <c r="L220" s="36">
        <v>2034</v>
      </c>
      <c r="M220" s="36">
        <v>1225</v>
      </c>
      <c r="N220" s="36">
        <v>56</v>
      </c>
      <c r="O220" s="34"/>
      <c r="P220" s="35"/>
      <c r="Q220" s="36">
        <v>753</v>
      </c>
      <c r="R220" s="36">
        <v>240</v>
      </c>
      <c r="S220" s="36">
        <v>63</v>
      </c>
      <c r="T220" s="36">
        <v>450</v>
      </c>
      <c r="U220" s="36">
        <v>7932</v>
      </c>
      <c r="V220" s="36"/>
      <c r="W220" s="24" t="s">
        <v>37</v>
      </c>
    </row>
    <row r="221" spans="2:23" ht="24.75" customHeight="1" x14ac:dyDescent="0.15">
      <c r="B221" s="21" t="s">
        <v>72</v>
      </c>
      <c r="C221" s="33">
        <v>25711</v>
      </c>
      <c r="D221" s="33">
        <v>21550</v>
      </c>
      <c r="E221" s="33">
        <v>4161</v>
      </c>
      <c r="F221" s="33">
        <v>2739</v>
      </c>
      <c r="G221" s="33">
        <v>-142</v>
      </c>
      <c r="H221" s="33"/>
      <c r="I221" s="33"/>
      <c r="J221" s="33">
        <v>2852</v>
      </c>
      <c r="K221" s="33">
        <v>29</v>
      </c>
      <c r="L221" s="33">
        <v>8755</v>
      </c>
      <c r="M221" s="33">
        <v>3662</v>
      </c>
      <c r="N221" s="33">
        <v>263</v>
      </c>
      <c r="O221" s="34"/>
      <c r="P221" s="35"/>
      <c r="Q221" s="33">
        <v>4830</v>
      </c>
      <c r="R221" s="33">
        <v>129</v>
      </c>
      <c r="S221" s="33">
        <v>926</v>
      </c>
      <c r="T221" s="33">
        <v>3775</v>
      </c>
      <c r="U221" s="33">
        <v>37205</v>
      </c>
      <c r="V221" s="33"/>
      <c r="W221" s="21" t="s">
        <v>72</v>
      </c>
    </row>
    <row r="222" spans="2:23" ht="24.75" customHeight="1" x14ac:dyDescent="0.15">
      <c r="B222" s="21" t="s">
        <v>38</v>
      </c>
      <c r="C222" s="33">
        <v>19064</v>
      </c>
      <c r="D222" s="33">
        <v>15979</v>
      </c>
      <c r="E222" s="33">
        <v>3085</v>
      </c>
      <c r="F222" s="33">
        <v>2059</v>
      </c>
      <c r="G222" s="33">
        <v>-112</v>
      </c>
      <c r="H222" s="33"/>
      <c r="I222" s="33"/>
      <c r="J222" s="33">
        <v>2149</v>
      </c>
      <c r="K222" s="33">
        <v>22</v>
      </c>
      <c r="L222" s="33">
        <v>7550</v>
      </c>
      <c r="M222" s="33">
        <v>3731</v>
      </c>
      <c r="N222" s="33">
        <v>119</v>
      </c>
      <c r="O222" s="34"/>
      <c r="P222" s="35"/>
      <c r="Q222" s="33">
        <v>3700</v>
      </c>
      <c r="R222" s="33">
        <v>176</v>
      </c>
      <c r="S222" s="33">
        <v>506</v>
      </c>
      <c r="T222" s="33">
        <v>3018</v>
      </c>
      <c r="U222" s="33">
        <v>28673</v>
      </c>
      <c r="V222" s="33"/>
      <c r="W222" s="21" t="s">
        <v>38</v>
      </c>
    </row>
    <row r="223" spans="2:23" ht="24.75" customHeight="1" x14ac:dyDescent="0.15">
      <c r="B223" s="24" t="s">
        <v>73</v>
      </c>
      <c r="C223" s="39">
        <v>3011</v>
      </c>
      <c r="D223" s="39">
        <v>2524</v>
      </c>
      <c r="E223" s="39">
        <v>487</v>
      </c>
      <c r="F223" s="39">
        <v>334</v>
      </c>
      <c r="G223" s="39">
        <v>-29</v>
      </c>
      <c r="H223" s="39"/>
      <c r="I223" s="39"/>
      <c r="J223" s="39">
        <v>360</v>
      </c>
      <c r="K223" s="39">
        <v>3</v>
      </c>
      <c r="L223" s="39">
        <v>1994</v>
      </c>
      <c r="M223" s="39">
        <v>1264</v>
      </c>
      <c r="N223" s="39">
        <v>49</v>
      </c>
      <c r="O223" s="34"/>
      <c r="P223" s="35"/>
      <c r="Q223" s="39">
        <v>681</v>
      </c>
      <c r="R223" s="39">
        <v>19</v>
      </c>
      <c r="S223" s="39">
        <v>155</v>
      </c>
      <c r="T223" s="39">
        <v>507</v>
      </c>
      <c r="U223" s="39">
        <v>5339</v>
      </c>
      <c r="V223" s="39"/>
      <c r="W223" s="24" t="s">
        <v>73</v>
      </c>
    </row>
    <row r="224" spans="2:23" ht="24.75" customHeight="1" x14ac:dyDescent="0.15">
      <c r="B224" s="2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25"/>
    </row>
    <row r="225" spans="2:23" ht="24.75" customHeight="1" x14ac:dyDescent="0.15">
      <c r="B225" s="5" t="s">
        <v>39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5"/>
    </row>
    <row r="226" spans="2:23" ht="24.75" customHeight="1" x14ac:dyDescent="0.15">
      <c r="B226" s="26" t="s">
        <v>15</v>
      </c>
      <c r="C226" s="40">
        <f t="shared" ref="C226:Q226" si="33">SUM(C199:C211)</f>
        <v>1469722.1511300392</v>
      </c>
      <c r="D226" s="40">
        <f t="shared" si="33"/>
        <v>1231882.1696284991</v>
      </c>
      <c r="E226" s="40">
        <f t="shared" si="33"/>
        <v>237839.98150154014</v>
      </c>
      <c r="F226" s="40">
        <f t="shared" si="33"/>
        <v>142153.57189406751</v>
      </c>
      <c r="G226" s="40">
        <f t="shared" si="33"/>
        <v>-5650.3436420000035</v>
      </c>
      <c r="H226" s="40"/>
      <c r="I226" s="40"/>
      <c r="J226" s="40">
        <f t="shared" si="33"/>
        <v>145484.55895083194</v>
      </c>
      <c r="K226" s="40">
        <f t="shared" si="33"/>
        <v>2319.3565852355773</v>
      </c>
      <c r="L226" s="40">
        <f>SUM(L199:L211)</f>
        <v>683001.28827379865</v>
      </c>
      <c r="M226" s="40">
        <f>SUM(M199:M211)</f>
        <v>439419.14195826295</v>
      </c>
      <c r="N226" s="40">
        <f>SUM(N199:N211)</f>
        <v>12506.546204206232</v>
      </c>
      <c r="O226" s="34"/>
      <c r="P226" s="35"/>
      <c r="Q226" s="40">
        <f t="shared" si="33"/>
        <v>231075.60011132952</v>
      </c>
      <c r="R226" s="40">
        <f>SUM(R199:R211)</f>
        <v>2679.3698705390771</v>
      </c>
      <c r="S226" s="40">
        <f>SUM(S199:S211)</f>
        <v>51058.637290077262</v>
      </c>
      <c r="T226" s="40">
        <f>SUM(T199:T211)</f>
        <v>177337.59295071318</v>
      </c>
      <c r="U226" s="40">
        <f>SUM(U199:U211)</f>
        <v>2294877.0112979054</v>
      </c>
      <c r="V226" s="40"/>
      <c r="W226" s="26" t="s">
        <v>15</v>
      </c>
    </row>
    <row r="227" spans="2:23" ht="24.75" customHeight="1" x14ac:dyDescent="0.15">
      <c r="B227" s="27" t="s">
        <v>40</v>
      </c>
      <c r="C227" s="41">
        <f t="shared" ref="C227:Q227" si="34">SUM(C212:C223)</f>
        <v>123878</v>
      </c>
      <c r="D227" s="41">
        <f t="shared" si="34"/>
        <v>103831</v>
      </c>
      <c r="E227" s="41">
        <f t="shared" si="34"/>
        <v>20047</v>
      </c>
      <c r="F227" s="41">
        <f t="shared" si="34"/>
        <v>13180</v>
      </c>
      <c r="G227" s="41">
        <f t="shared" si="34"/>
        <v>-829</v>
      </c>
      <c r="H227" s="41"/>
      <c r="I227" s="41"/>
      <c r="J227" s="41">
        <f t="shared" si="34"/>
        <v>13843</v>
      </c>
      <c r="K227" s="41">
        <f t="shared" si="34"/>
        <v>166</v>
      </c>
      <c r="L227" s="41">
        <f>SUM(L212:L223)</f>
        <v>53071</v>
      </c>
      <c r="M227" s="41">
        <f>SUM(M212:M223)</f>
        <v>26310</v>
      </c>
      <c r="N227" s="41">
        <f>SUM(N212:N223)</f>
        <v>1571</v>
      </c>
      <c r="O227" s="34"/>
      <c r="P227" s="35"/>
      <c r="Q227" s="41">
        <f t="shared" si="34"/>
        <v>25190</v>
      </c>
      <c r="R227" s="41">
        <f>SUM(R212:R223)</f>
        <v>1055</v>
      </c>
      <c r="S227" s="41">
        <f>SUM(S212:S223)</f>
        <v>4413</v>
      </c>
      <c r="T227" s="41">
        <f>SUM(T212:T223)</f>
        <v>19722</v>
      </c>
      <c r="U227" s="41">
        <f>SUM(U212:U223)</f>
        <v>190129</v>
      </c>
      <c r="V227" s="41"/>
      <c r="W227" s="27" t="s">
        <v>40</v>
      </c>
    </row>
    <row r="228" spans="2:23" ht="24.75" customHeight="1" x14ac:dyDescent="0.15"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</row>
    <row r="229" spans="2:23" ht="24.75" customHeight="1" x14ac:dyDescent="0.15">
      <c r="B229" s="5" t="s">
        <v>41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5"/>
    </row>
    <row r="230" spans="2:23" ht="24.75" customHeight="1" x14ac:dyDescent="0.15">
      <c r="B230" s="26" t="s">
        <v>42</v>
      </c>
      <c r="C230" s="40">
        <f t="shared" ref="C230:Q230" si="35">SUM(C205,C212)</f>
        <v>49344</v>
      </c>
      <c r="D230" s="40">
        <f t="shared" si="35"/>
        <v>41359</v>
      </c>
      <c r="E230" s="40">
        <f t="shared" si="35"/>
        <v>7985</v>
      </c>
      <c r="F230" s="40">
        <f t="shared" si="35"/>
        <v>5235</v>
      </c>
      <c r="G230" s="40">
        <f t="shared" si="35"/>
        <v>-235</v>
      </c>
      <c r="H230" s="40"/>
      <c r="I230" s="40"/>
      <c r="J230" s="40">
        <f t="shared" si="35"/>
        <v>5387</v>
      </c>
      <c r="K230" s="40">
        <f t="shared" si="35"/>
        <v>83</v>
      </c>
      <c r="L230" s="40">
        <f>SUM(L205,L212)</f>
        <v>28303</v>
      </c>
      <c r="M230" s="40">
        <f>SUM(M205,M212)</f>
        <v>18344</v>
      </c>
      <c r="N230" s="40">
        <f>SUM(N205,N212)</f>
        <v>586</v>
      </c>
      <c r="O230" s="34"/>
      <c r="P230" s="35"/>
      <c r="Q230" s="40">
        <f t="shared" si="35"/>
        <v>9373</v>
      </c>
      <c r="R230" s="40">
        <f>SUM(R205,R212)</f>
        <v>282</v>
      </c>
      <c r="S230" s="40">
        <f>SUM(S205,S212)</f>
        <v>1784</v>
      </c>
      <c r="T230" s="40">
        <f>SUM(T205,T212)</f>
        <v>7307</v>
      </c>
      <c r="U230" s="40">
        <f>SUM(U205,U212)</f>
        <v>82882</v>
      </c>
      <c r="V230" s="40"/>
      <c r="W230" s="26" t="s">
        <v>42</v>
      </c>
    </row>
    <row r="231" spans="2:23" ht="24.75" customHeight="1" x14ac:dyDescent="0.15">
      <c r="B231" s="28" t="s">
        <v>43</v>
      </c>
      <c r="C231" s="42">
        <f t="shared" ref="C231:Q231" si="36">SUM(C202,C209,C213)</f>
        <v>155269</v>
      </c>
      <c r="D231" s="42">
        <f t="shared" si="36"/>
        <v>130142</v>
      </c>
      <c r="E231" s="42">
        <f t="shared" si="36"/>
        <v>25127</v>
      </c>
      <c r="F231" s="42">
        <f t="shared" si="36"/>
        <v>15910</v>
      </c>
      <c r="G231" s="42">
        <f t="shared" si="36"/>
        <v>-705</v>
      </c>
      <c r="H231" s="42"/>
      <c r="I231" s="42"/>
      <c r="J231" s="42">
        <f t="shared" si="36"/>
        <v>16351</v>
      </c>
      <c r="K231" s="42">
        <f t="shared" si="36"/>
        <v>264</v>
      </c>
      <c r="L231" s="42">
        <f>SUM(L202,L209,L213)</f>
        <v>84404</v>
      </c>
      <c r="M231" s="42">
        <f>SUM(M202,M209,M213)</f>
        <v>54914</v>
      </c>
      <c r="N231" s="42">
        <f>SUM(N202,N209,N213)</f>
        <v>920</v>
      </c>
      <c r="O231" s="34"/>
      <c r="P231" s="35"/>
      <c r="Q231" s="42">
        <f t="shared" si="36"/>
        <v>28570</v>
      </c>
      <c r="R231" s="42">
        <f>SUM(R202,R209,R213)</f>
        <v>420</v>
      </c>
      <c r="S231" s="42">
        <f>SUM(S202,S209,S213)</f>
        <v>6187</v>
      </c>
      <c r="T231" s="42">
        <f>SUM(T202,T209,T213)</f>
        <v>21963</v>
      </c>
      <c r="U231" s="42">
        <f>SUM(U202,U209,U213)</f>
        <v>255583</v>
      </c>
      <c r="V231" s="42"/>
      <c r="W231" s="28" t="s">
        <v>43</v>
      </c>
    </row>
    <row r="232" spans="2:23" ht="24.75" customHeight="1" x14ac:dyDescent="0.15">
      <c r="B232" s="28" t="s">
        <v>44</v>
      </c>
      <c r="C232" s="42">
        <f t="shared" ref="C232:Q232" si="37">SUM(C200,C214:C216)</f>
        <v>110904</v>
      </c>
      <c r="D232" s="42">
        <f t="shared" si="37"/>
        <v>92957</v>
      </c>
      <c r="E232" s="42">
        <f t="shared" si="37"/>
        <v>17947</v>
      </c>
      <c r="F232" s="42">
        <f t="shared" si="37"/>
        <v>11667</v>
      </c>
      <c r="G232" s="42">
        <f t="shared" si="37"/>
        <v>-583</v>
      </c>
      <c r="H232" s="42"/>
      <c r="I232" s="42"/>
      <c r="J232" s="42">
        <f t="shared" si="37"/>
        <v>12065</v>
      </c>
      <c r="K232" s="42">
        <f t="shared" si="37"/>
        <v>185</v>
      </c>
      <c r="L232" s="42">
        <f>SUM(L200,L214:L216)</f>
        <v>67221</v>
      </c>
      <c r="M232" s="42">
        <f>SUM(M200,M214:M216)</f>
        <v>42856</v>
      </c>
      <c r="N232" s="42">
        <f>SUM(N200,N214:N216)</f>
        <v>1249</v>
      </c>
      <c r="O232" s="34"/>
      <c r="P232" s="35"/>
      <c r="Q232" s="42">
        <f t="shared" si="37"/>
        <v>23116</v>
      </c>
      <c r="R232" s="42">
        <f>SUM(R200,R214:R216)</f>
        <v>436</v>
      </c>
      <c r="S232" s="42">
        <f>SUM(S200,S214:S216)</f>
        <v>5060</v>
      </c>
      <c r="T232" s="42">
        <f>SUM(T200,T214:T216)</f>
        <v>17620</v>
      </c>
      <c r="U232" s="42">
        <f>SUM(U200,U214:U216)</f>
        <v>189792</v>
      </c>
      <c r="V232" s="42"/>
      <c r="W232" s="28" t="s">
        <v>44</v>
      </c>
    </row>
    <row r="233" spans="2:23" ht="24.75" customHeight="1" x14ac:dyDescent="0.15">
      <c r="B233" s="28" t="s">
        <v>11</v>
      </c>
      <c r="C233" s="42">
        <f t="shared" ref="C233:Q233" si="38">SUM(C199,C203,C207,C217:C220)</f>
        <v>726739.15113003924</v>
      </c>
      <c r="D233" s="42">
        <f t="shared" si="38"/>
        <v>609134.16962849908</v>
      </c>
      <c r="E233" s="42">
        <f t="shared" si="38"/>
        <v>117604.98150154014</v>
      </c>
      <c r="F233" s="42">
        <f t="shared" si="38"/>
        <v>66720.571894067514</v>
      </c>
      <c r="G233" s="42">
        <f t="shared" si="38"/>
        <v>-1929.3436420000035</v>
      </c>
      <c r="H233" s="42"/>
      <c r="I233" s="42"/>
      <c r="J233" s="42">
        <f t="shared" si="38"/>
        <v>67366.558950831939</v>
      </c>
      <c r="K233" s="42">
        <f t="shared" si="38"/>
        <v>1283.3565852355773</v>
      </c>
      <c r="L233" s="42">
        <f>SUM(L199,L203,L207,L217:L220)</f>
        <v>288000.91840325959</v>
      </c>
      <c r="M233" s="42">
        <f>SUM(M199,M203,M207,M217:M220)</f>
        <v>184246.14195826295</v>
      </c>
      <c r="N233" s="42">
        <f>SUM(N199,N203,N207,N217:N220)</f>
        <v>4756.5462042062318</v>
      </c>
      <c r="O233" s="34"/>
      <c r="P233" s="35"/>
      <c r="Q233" s="42">
        <f t="shared" si="38"/>
        <v>98998.230240790435</v>
      </c>
      <c r="R233" s="42">
        <f>SUM(R199,R203,R207,R217:R220)</f>
        <v>746</v>
      </c>
      <c r="S233" s="42">
        <f>SUM(S199,S203,S207,S217:S220)</f>
        <v>22689.637290077262</v>
      </c>
      <c r="T233" s="42">
        <f>SUM(T199,T203,T207,T217:T220)</f>
        <v>75562.59295071318</v>
      </c>
      <c r="U233" s="42">
        <f>SUM(U199,U203,U207,U217:U220)</f>
        <v>1081460.6414273663</v>
      </c>
      <c r="V233" s="42"/>
      <c r="W233" s="28" t="s">
        <v>11</v>
      </c>
    </row>
    <row r="234" spans="2:23" ht="24.75" customHeight="1" x14ac:dyDescent="0.15">
      <c r="B234" s="28" t="s">
        <v>45</v>
      </c>
      <c r="C234" s="42">
        <f t="shared" ref="C234:Q234" si="39">SUM(C206,C210)</f>
        <v>161082</v>
      </c>
      <c r="D234" s="42">
        <f t="shared" si="39"/>
        <v>135014</v>
      </c>
      <c r="E234" s="42">
        <f t="shared" si="39"/>
        <v>26068</v>
      </c>
      <c r="F234" s="42">
        <f t="shared" si="39"/>
        <v>15727</v>
      </c>
      <c r="G234" s="42">
        <f t="shared" si="39"/>
        <v>-709</v>
      </c>
      <c r="H234" s="42"/>
      <c r="I234" s="42"/>
      <c r="J234" s="42">
        <f t="shared" si="39"/>
        <v>16257</v>
      </c>
      <c r="K234" s="42">
        <f t="shared" si="39"/>
        <v>179</v>
      </c>
      <c r="L234" s="42">
        <f>SUM(L206,L210)</f>
        <v>89860</v>
      </c>
      <c r="M234" s="42">
        <f>SUM(M206,M210)</f>
        <v>61864</v>
      </c>
      <c r="N234" s="42">
        <f>SUM(N206,N210)</f>
        <v>1861</v>
      </c>
      <c r="O234" s="34"/>
      <c r="P234" s="35"/>
      <c r="Q234" s="42">
        <f t="shared" si="39"/>
        <v>26135</v>
      </c>
      <c r="R234" s="42">
        <f>SUM(R206,R210)</f>
        <v>291</v>
      </c>
      <c r="S234" s="42">
        <f>SUM(S206,S210)</f>
        <v>5853</v>
      </c>
      <c r="T234" s="42">
        <f>SUM(T206,T210)</f>
        <v>19991</v>
      </c>
      <c r="U234" s="42">
        <f>SUM(U206,U210)</f>
        <v>266669</v>
      </c>
      <c r="V234" s="42"/>
      <c r="W234" s="28" t="s">
        <v>45</v>
      </c>
    </row>
    <row r="235" spans="2:23" ht="24.75" customHeight="1" x14ac:dyDescent="0.15">
      <c r="B235" s="28" t="s">
        <v>46</v>
      </c>
      <c r="C235" s="42">
        <f t="shared" ref="C235:Q235" si="40">SUM(C208,C211,C221)</f>
        <v>177863</v>
      </c>
      <c r="D235" s="42">
        <f t="shared" si="40"/>
        <v>149080</v>
      </c>
      <c r="E235" s="42">
        <f t="shared" si="40"/>
        <v>28783</v>
      </c>
      <c r="F235" s="42">
        <f t="shared" si="40"/>
        <v>18150</v>
      </c>
      <c r="G235" s="42">
        <f t="shared" si="40"/>
        <v>-1125</v>
      </c>
      <c r="H235" s="42"/>
      <c r="I235" s="42"/>
      <c r="J235" s="42">
        <f t="shared" si="40"/>
        <v>19067</v>
      </c>
      <c r="K235" s="42">
        <f t="shared" si="40"/>
        <v>208</v>
      </c>
      <c r="L235" s="42">
        <f>SUM(L208,L211,L221)</f>
        <v>73649</v>
      </c>
      <c r="M235" s="42">
        <f>SUM(M208,M211,M221)</f>
        <v>39153</v>
      </c>
      <c r="N235" s="42">
        <f>SUM(N208,N211,N221)</f>
        <v>2540</v>
      </c>
      <c r="O235" s="34"/>
      <c r="P235" s="35"/>
      <c r="Q235" s="42">
        <f t="shared" si="40"/>
        <v>31956</v>
      </c>
      <c r="R235" s="42">
        <f>SUM(R208,R211,R221)</f>
        <v>694</v>
      </c>
      <c r="S235" s="42">
        <f>SUM(S208,S211,S221)</f>
        <v>6662</v>
      </c>
      <c r="T235" s="42">
        <f>SUM(T208,T211,T221)</f>
        <v>24600</v>
      </c>
      <c r="U235" s="42">
        <f>SUM(U208,U211,U221)</f>
        <v>269662</v>
      </c>
      <c r="V235" s="42"/>
      <c r="W235" s="28" t="s">
        <v>46</v>
      </c>
    </row>
    <row r="236" spans="2:23" ht="24.75" customHeight="1" x14ac:dyDescent="0.15">
      <c r="B236" s="28" t="s">
        <v>32</v>
      </c>
      <c r="C236" s="42">
        <f t="shared" ref="C236:Q236" si="41">C201</f>
        <v>128895</v>
      </c>
      <c r="D236" s="42">
        <f t="shared" si="41"/>
        <v>108036</v>
      </c>
      <c r="E236" s="42">
        <f t="shared" si="41"/>
        <v>20859</v>
      </c>
      <c r="F236" s="42">
        <f t="shared" si="41"/>
        <v>13058</v>
      </c>
      <c r="G236" s="42">
        <f t="shared" si="41"/>
        <v>-715</v>
      </c>
      <c r="H236" s="42"/>
      <c r="I236" s="42"/>
      <c r="J236" s="42">
        <f t="shared" si="41"/>
        <v>13602</v>
      </c>
      <c r="K236" s="42">
        <f t="shared" si="41"/>
        <v>171</v>
      </c>
      <c r="L236" s="42">
        <f>L201</f>
        <v>64670.369870539078</v>
      </c>
      <c r="M236" s="42">
        <f>M201</f>
        <v>40973</v>
      </c>
      <c r="N236" s="42">
        <f>N201</f>
        <v>1470</v>
      </c>
      <c r="O236" s="34"/>
      <c r="P236" s="35"/>
      <c r="Q236" s="42">
        <f t="shared" si="41"/>
        <v>22227.369870539078</v>
      </c>
      <c r="R236" s="42">
        <f>R201</f>
        <v>529.36987053907706</v>
      </c>
      <c r="S236" s="42">
        <f>S201</f>
        <v>4481</v>
      </c>
      <c r="T236" s="42">
        <f>T201</f>
        <v>17217</v>
      </c>
      <c r="U236" s="42">
        <f>U201</f>
        <v>206623.36987053909</v>
      </c>
      <c r="V236" s="42"/>
      <c r="W236" s="28" t="s">
        <v>32</v>
      </c>
    </row>
    <row r="237" spans="2:23" ht="24.75" customHeight="1" x14ac:dyDescent="0.15">
      <c r="B237" s="27" t="s">
        <v>28</v>
      </c>
      <c r="C237" s="41">
        <f t="shared" ref="C237:Q237" si="42">SUM(C204,C222:C223)</f>
        <v>83504</v>
      </c>
      <c r="D237" s="41">
        <f t="shared" si="42"/>
        <v>69991</v>
      </c>
      <c r="E237" s="41">
        <f t="shared" si="42"/>
        <v>13513</v>
      </c>
      <c r="F237" s="41">
        <f t="shared" si="42"/>
        <v>8866</v>
      </c>
      <c r="G237" s="41">
        <f t="shared" si="42"/>
        <v>-478</v>
      </c>
      <c r="H237" s="41"/>
      <c r="I237" s="41"/>
      <c r="J237" s="41">
        <f t="shared" si="42"/>
        <v>9232</v>
      </c>
      <c r="K237" s="41">
        <f t="shared" si="42"/>
        <v>112</v>
      </c>
      <c r="L237" s="41">
        <f>SUM(L204,L222:L223)</f>
        <v>39964</v>
      </c>
      <c r="M237" s="41">
        <f>SUM(M204,M222:M223)</f>
        <v>23379</v>
      </c>
      <c r="N237" s="41">
        <f>SUM(N204,N222:N223)</f>
        <v>695</v>
      </c>
      <c r="O237" s="34"/>
      <c r="P237" s="35"/>
      <c r="Q237" s="41">
        <f t="shared" si="42"/>
        <v>15890</v>
      </c>
      <c r="R237" s="41">
        <f>SUM(R204,R222:R223)</f>
        <v>336</v>
      </c>
      <c r="S237" s="41">
        <f>SUM(S204,S222:S223)</f>
        <v>2755</v>
      </c>
      <c r="T237" s="41">
        <f>SUM(T204,T222:T223)</f>
        <v>12799</v>
      </c>
      <c r="U237" s="41">
        <f>SUM(U204,U222:U223)</f>
        <v>132334</v>
      </c>
      <c r="V237" s="41"/>
      <c r="W237" s="27" t="s">
        <v>28</v>
      </c>
    </row>
    <row r="238" spans="2:23" ht="24.75" customHeight="1" x14ac:dyDescent="0.15">
      <c r="B238" s="29" t="s">
        <v>27</v>
      </c>
      <c r="C238" s="39">
        <f t="shared" ref="C238:Q238" si="43">C198</f>
        <v>1593600.1511300392</v>
      </c>
      <c r="D238" s="39">
        <f t="shared" si="43"/>
        <v>1335713.1696284991</v>
      </c>
      <c r="E238" s="39">
        <f t="shared" si="43"/>
        <v>257886.98150154014</v>
      </c>
      <c r="F238" s="39">
        <f t="shared" si="43"/>
        <v>155333.57189406751</v>
      </c>
      <c r="G238" s="39">
        <f t="shared" si="43"/>
        <v>-6479.3436420000035</v>
      </c>
      <c r="H238" s="39"/>
      <c r="I238" s="39"/>
      <c r="J238" s="39">
        <f t="shared" si="43"/>
        <v>159327.55895083194</v>
      </c>
      <c r="K238" s="39">
        <f t="shared" si="43"/>
        <v>2485.3565852355773</v>
      </c>
      <c r="L238" s="39">
        <f>L198</f>
        <v>736072.28827379877</v>
      </c>
      <c r="M238" s="39">
        <f>M198</f>
        <v>465729.14195826295</v>
      </c>
      <c r="N238" s="39">
        <f>N198</f>
        <v>14077.546204206232</v>
      </c>
      <c r="O238" s="34"/>
      <c r="P238" s="35"/>
      <c r="Q238" s="39">
        <f t="shared" si="43"/>
        <v>256265.60011132952</v>
      </c>
      <c r="R238" s="39">
        <f>R198</f>
        <v>3734.3698705390771</v>
      </c>
      <c r="S238" s="39">
        <f>S198</f>
        <v>55471.637290077262</v>
      </c>
      <c r="T238" s="39">
        <f>T198</f>
        <v>197059.59295071318</v>
      </c>
      <c r="U238" s="39">
        <f>U198</f>
        <v>2485006.0112979058</v>
      </c>
      <c r="V238" s="39"/>
      <c r="W238" s="29" t="s">
        <v>27</v>
      </c>
    </row>
    <row r="239" spans="2:23" ht="24.75" customHeight="1" x14ac:dyDescent="0.15">
      <c r="W239" s="30"/>
    </row>
    <row r="240" spans="2:23" ht="24.75" customHeight="1" x14ac:dyDescent="0.15">
      <c r="B240" s="3" t="s">
        <v>59</v>
      </c>
      <c r="W240" s="30"/>
    </row>
    <row r="241" spans="7:23" ht="24.75" customHeight="1" x14ac:dyDescent="0.15">
      <c r="W241" s="30"/>
    </row>
    <row r="242" spans="7:23" ht="24.75" customHeight="1" x14ac:dyDescent="0.15">
      <c r="W242" s="30"/>
    </row>
    <row r="243" spans="7:23" ht="24.75" customHeight="1" x14ac:dyDescent="0.15">
      <c r="W243" s="30"/>
    </row>
    <row r="244" spans="7:23" ht="24.75" customHeight="1" x14ac:dyDescent="0.15">
      <c r="W244" s="30"/>
    </row>
    <row r="245" spans="7:23" ht="24.75" customHeight="1" x14ac:dyDescent="0.15">
      <c r="W245" s="30"/>
    </row>
    <row r="246" spans="7:23" ht="24.75" customHeight="1" x14ac:dyDescent="0.15">
      <c r="W246" s="30"/>
    </row>
    <row r="247" spans="7:23" ht="24.75" customHeight="1" x14ac:dyDescent="0.15">
      <c r="W247" s="30"/>
    </row>
    <row r="248" spans="7:23" ht="24.75" customHeight="1" x14ac:dyDescent="0.15">
      <c r="W248" s="30"/>
    </row>
    <row r="249" spans="7:23" ht="24.75" customHeight="1" x14ac:dyDescent="0.15">
      <c r="W249" s="30"/>
    </row>
    <row r="250" spans="7:23" ht="24.75" customHeight="1" x14ac:dyDescent="0.15">
      <c r="W250" s="30"/>
    </row>
    <row r="251" spans="7:23" ht="24.75" customHeight="1" x14ac:dyDescent="0.15">
      <c r="W251" s="30"/>
    </row>
    <row r="252" spans="7:23" ht="24.75" customHeight="1" x14ac:dyDescent="0.15">
      <c r="G252" s="31"/>
      <c r="H252" s="32">
        <f>W189+1</f>
        <v>31</v>
      </c>
      <c r="R252" s="6"/>
      <c r="V252" s="31"/>
      <c r="W252" s="32">
        <f>H252+1</f>
        <v>32</v>
      </c>
    </row>
    <row r="253" spans="7:23" ht="27.75" customHeight="1" x14ac:dyDescent="0.15">
      <c r="U253" s="6"/>
      <c r="V253" s="6"/>
    </row>
    <row r="254" spans="7:23" ht="20.149999999999999" customHeight="1" x14ac:dyDescent="0.15">
      <c r="U254" s="6"/>
      <c r="V254" s="6"/>
    </row>
    <row r="255" spans="7:23" ht="24" customHeight="1" x14ac:dyDescent="0.15">
      <c r="U255" s="6"/>
      <c r="V255" s="6"/>
    </row>
    <row r="256" spans="7:23" ht="15" customHeight="1" x14ac:dyDescent="0.15">
      <c r="U256" s="6"/>
      <c r="V256" s="6"/>
    </row>
    <row r="257" spans="2:26" ht="22.5" customHeight="1" x14ac:dyDescent="0.15">
      <c r="B257" s="3" t="s">
        <v>47</v>
      </c>
      <c r="C257" s="5"/>
      <c r="R257" s="8"/>
      <c r="S257" s="8"/>
      <c r="U257" s="8"/>
      <c r="V257" s="8"/>
      <c r="W257" s="8" t="s">
        <v>2</v>
      </c>
    </row>
    <row r="258" spans="2:26" ht="26.15" customHeight="1" x14ac:dyDescent="0.15">
      <c r="B258" s="46" t="s">
        <v>7</v>
      </c>
      <c r="C258" s="9" t="s">
        <v>8</v>
      </c>
      <c r="D258" s="10"/>
      <c r="E258" s="11"/>
      <c r="F258" s="9" t="s">
        <v>0</v>
      </c>
      <c r="G258" s="10"/>
      <c r="H258" s="10"/>
      <c r="I258" s="10"/>
      <c r="J258" s="10"/>
      <c r="K258" s="11"/>
      <c r="L258" s="9" t="s">
        <v>9</v>
      </c>
      <c r="M258" s="10"/>
      <c r="N258" s="10"/>
      <c r="O258" s="12"/>
      <c r="Q258" s="10"/>
      <c r="R258" s="10"/>
      <c r="S258" s="10"/>
      <c r="T258" s="11"/>
      <c r="U258" s="13" t="s">
        <v>12</v>
      </c>
      <c r="V258" s="49" t="s">
        <v>52</v>
      </c>
      <c r="W258" s="46" t="s">
        <v>7</v>
      </c>
    </row>
    <row r="259" spans="2:26" ht="26.15" customHeight="1" x14ac:dyDescent="0.15">
      <c r="B259" s="47"/>
      <c r="C259" s="52" t="s">
        <v>14</v>
      </c>
      <c r="D259" s="54" t="s">
        <v>16</v>
      </c>
      <c r="E259" s="54" t="s">
        <v>53</v>
      </c>
      <c r="F259" s="52" t="s">
        <v>20</v>
      </c>
      <c r="G259" s="54" t="s">
        <v>60</v>
      </c>
      <c r="H259" s="56" t="s">
        <v>61</v>
      </c>
      <c r="I259" s="57"/>
      <c r="J259" s="54" t="s">
        <v>22</v>
      </c>
      <c r="K259" s="54" t="s">
        <v>23</v>
      </c>
      <c r="L259" s="52" t="s">
        <v>4</v>
      </c>
      <c r="M259" s="54" t="s">
        <v>17</v>
      </c>
      <c r="N259" s="54" t="s">
        <v>6</v>
      </c>
      <c r="O259" s="14"/>
      <c r="Q259" s="58" t="s">
        <v>24</v>
      </c>
      <c r="R259" s="15"/>
      <c r="S259" s="15"/>
      <c r="T259" s="16"/>
      <c r="U259" s="52" t="s">
        <v>21</v>
      </c>
      <c r="V259" s="50"/>
      <c r="W259" s="47"/>
    </row>
    <row r="260" spans="2:26" ht="51.65" customHeight="1" x14ac:dyDescent="0.15">
      <c r="B260" s="48"/>
      <c r="C260" s="53"/>
      <c r="D260" s="55"/>
      <c r="E260" s="55"/>
      <c r="F260" s="53"/>
      <c r="G260" s="55"/>
      <c r="H260" s="17" t="s">
        <v>54</v>
      </c>
      <c r="I260" s="17" t="s">
        <v>55</v>
      </c>
      <c r="J260" s="55"/>
      <c r="K260" s="55"/>
      <c r="L260" s="53"/>
      <c r="M260" s="55"/>
      <c r="N260" s="55"/>
      <c r="O260" s="14"/>
      <c r="Q260" s="59"/>
      <c r="R260" s="18" t="s">
        <v>25</v>
      </c>
      <c r="S260" s="18" t="s">
        <v>26</v>
      </c>
      <c r="T260" s="18" t="s">
        <v>5</v>
      </c>
      <c r="U260" s="51"/>
      <c r="V260" s="51"/>
      <c r="W260" s="48"/>
    </row>
    <row r="261" spans="2:26" ht="34.5" customHeight="1" x14ac:dyDescent="0.15">
      <c r="B261" s="19" t="s">
        <v>27</v>
      </c>
      <c r="C261" s="33">
        <v>1595652.6004567675</v>
      </c>
      <c r="D261" s="33">
        <v>1334839.7387990362</v>
      </c>
      <c r="E261" s="33">
        <v>260812.86165773124</v>
      </c>
      <c r="F261" s="33">
        <v>165837.93417630898</v>
      </c>
      <c r="G261" s="33">
        <v>-5026.4752210000006</v>
      </c>
      <c r="H261" s="33">
        <v>-5346</v>
      </c>
      <c r="I261" s="33">
        <v>386</v>
      </c>
      <c r="J261" s="33">
        <v>168477.62121410324</v>
      </c>
      <c r="K261" s="33">
        <v>2386.7881832057437</v>
      </c>
      <c r="L261" s="33">
        <v>749042.09196039522</v>
      </c>
      <c r="M261" s="33">
        <v>457688.6253323307</v>
      </c>
      <c r="N261" s="33">
        <v>16948.844039668431</v>
      </c>
      <c r="O261" s="34"/>
      <c r="P261" s="35"/>
      <c r="Q261" s="33">
        <v>274404.62258839607</v>
      </c>
      <c r="R261" s="33">
        <v>12696.362958053543</v>
      </c>
      <c r="S261" s="33">
        <v>64388.409468679463</v>
      </c>
      <c r="T261" s="33">
        <v>197319.85016166305</v>
      </c>
      <c r="U261" s="33">
        <v>2510532.6265934715</v>
      </c>
      <c r="V261" s="33">
        <v>2505573</v>
      </c>
      <c r="W261" s="19" t="s">
        <v>27</v>
      </c>
      <c r="X261" s="44"/>
      <c r="Z261" s="20"/>
    </row>
    <row r="262" spans="2:26" ht="24.75" customHeight="1" x14ac:dyDescent="0.15">
      <c r="B262" s="21" t="s">
        <v>29</v>
      </c>
      <c r="C262" s="33">
        <v>606658.60045676748</v>
      </c>
      <c r="D262" s="33">
        <v>507498.73879903625</v>
      </c>
      <c r="E262" s="33">
        <v>99159.861657731235</v>
      </c>
      <c r="F262" s="33">
        <v>58427.934176308991</v>
      </c>
      <c r="G262" s="33">
        <v>-1032.4752210000006</v>
      </c>
      <c r="H262" s="33"/>
      <c r="I262" s="33"/>
      <c r="J262" s="33">
        <v>58376.621214103245</v>
      </c>
      <c r="K262" s="33">
        <v>1083.7881832057437</v>
      </c>
      <c r="L262" s="33">
        <v>253384.72900234166</v>
      </c>
      <c r="M262" s="33">
        <v>167311.6253323307</v>
      </c>
      <c r="N262" s="33">
        <v>5834.8440396684309</v>
      </c>
      <c r="O262" s="34"/>
      <c r="P262" s="35"/>
      <c r="Q262" s="33">
        <v>80238.259630342509</v>
      </c>
      <c r="R262" s="33">
        <v>719</v>
      </c>
      <c r="S262" s="33">
        <v>21421.409468679463</v>
      </c>
      <c r="T262" s="33">
        <v>58097.850161663053</v>
      </c>
      <c r="U262" s="33">
        <v>918471.26363541814</v>
      </c>
      <c r="V262" s="33"/>
      <c r="W262" s="21" t="s">
        <v>29</v>
      </c>
    </row>
    <row r="263" spans="2:26" ht="24.75" customHeight="1" x14ac:dyDescent="0.15">
      <c r="B263" s="22" t="s">
        <v>30</v>
      </c>
      <c r="C263" s="36">
        <v>77868</v>
      </c>
      <c r="D263" s="36">
        <v>65140</v>
      </c>
      <c r="E263" s="36">
        <v>12728</v>
      </c>
      <c r="F263" s="36">
        <v>8524</v>
      </c>
      <c r="G263" s="36">
        <v>-246</v>
      </c>
      <c r="H263" s="36"/>
      <c r="I263" s="36"/>
      <c r="J263" s="36">
        <v>8629</v>
      </c>
      <c r="K263" s="36">
        <v>141</v>
      </c>
      <c r="L263" s="36">
        <v>53552</v>
      </c>
      <c r="M263" s="36">
        <v>36551</v>
      </c>
      <c r="N263" s="36">
        <v>578</v>
      </c>
      <c r="O263" s="34"/>
      <c r="P263" s="35"/>
      <c r="Q263" s="36">
        <v>16423</v>
      </c>
      <c r="R263" s="36">
        <v>662</v>
      </c>
      <c r="S263" s="36">
        <v>4182</v>
      </c>
      <c r="T263" s="36">
        <v>11579</v>
      </c>
      <c r="U263" s="36">
        <v>139944</v>
      </c>
      <c r="V263" s="36"/>
      <c r="W263" s="22" t="s">
        <v>30</v>
      </c>
    </row>
    <row r="264" spans="2:26" ht="24.75" customHeight="1" x14ac:dyDescent="0.15">
      <c r="B264" s="22" t="s">
        <v>19</v>
      </c>
      <c r="C264" s="36">
        <v>129094</v>
      </c>
      <c r="D264" s="36">
        <v>107993</v>
      </c>
      <c r="E264" s="36">
        <v>21101</v>
      </c>
      <c r="F264" s="36">
        <v>13989</v>
      </c>
      <c r="G264" s="36">
        <v>-539</v>
      </c>
      <c r="H264" s="36"/>
      <c r="I264" s="36"/>
      <c r="J264" s="36">
        <v>14360</v>
      </c>
      <c r="K264" s="36">
        <v>168</v>
      </c>
      <c r="L264" s="36">
        <v>67247.362958053534</v>
      </c>
      <c r="M264" s="36">
        <v>41114</v>
      </c>
      <c r="N264" s="36">
        <v>1799</v>
      </c>
      <c r="O264" s="34"/>
      <c r="P264" s="35"/>
      <c r="Q264" s="36">
        <v>24334.362958053542</v>
      </c>
      <c r="R264" s="36">
        <v>1833.3629580535435</v>
      </c>
      <c r="S264" s="36">
        <v>5299</v>
      </c>
      <c r="T264" s="36">
        <v>17202</v>
      </c>
      <c r="U264" s="36">
        <v>210330.36295805353</v>
      </c>
      <c r="V264" s="36"/>
      <c r="W264" s="22" t="s">
        <v>19</v>
      </c>
    </row>
    <row r="265" spans="2:26" ht="24.75" customHeight="1" x14ac:dyDescent="0.15">
      <c r="B265" s="22" t="s">
        <v>18</v>
      </c>
      <c r="C265" s="36">
        <v>112181</v>
      </c>
      <c r="D265" s="36">
        <v>93845</v>
      </c>
      <c r="E265" s="36">
        <v>18336</v>
      </c>
      <c r="F265" s="36">
        <v>11889</v>
      </c>
      <c r="G265" s="36">
        <v>-326</v>
      </c>
      <c r="H265" s="36"/>
      <c r="I265" s="36"/>
      <c r="J265" s="36">
        <v>12065</v>
      </c>
      <c r="K265" s="36">
        <v>150</v>
      </c>
      <c r="L265" s="36">
        <v>65389</v>
      </c>
      <c r="M265" s="36">
        <v>43823</v>
      </c>
      <c r="N265" s="36">
        <v>568</v>
      </c>
      <c r="O265" s="34"/>
      <c r="P265" s="35"/>
      <c r="Q265" s="36">
        <v>20998</v>
      </c>
      <c r="R265" s="36">
        <v>790</v>
      </c>
      <c r="S265" s="36">
        <v>5664</v>
      </c>
      <c r="T265" s="36">
        <v>14544</v>
      </c>
      <c r="U265" s="36">
        <v>189459</v>
      </c>
      <c r="V265" s="36"/>
      <c r="W265" s="22" t="s">
        <v>18</v>
      </c>
    </row>
    <row r="266" spans="2:26" ht="24.75" customHeight="1" x14ac:dyDescent="0.15">
      <c r="B266" s="22" t="s">
        <v>31</v>
      </c>
      <c r="C266" s="36">
        <v>35988</v>
      </c>
      <c r="D266" s="36">
        <v>30106</v>
      </c>
      <c r="E266" s="36">
        <v>5882</v>
      </c>
      <c r="F266" s="36">
        <v>4087</v>
      </c>
      <c r="G266" s="36">
        <v>-161</v>
      </c>
      <c r="H266" s="36"/>
      <c r="I266" s="36"/>
      <c r="J266" s="36">
        <v>4203</v>
      </c>
      <c r="K266" s="36">
        <v>45</v>
      </c>
      <c r="L266" s="36">
        <v>14151</v>
      </c>
      <c r="M266" s="36">
        <v>5329</v>
      </c>
      <c r="N266" s="36">
        <v>227</v>
      </c>
      <c r="O266" s="34"/>
      <c r="P266" s="35"/>
      <c r="Q266" s="36">
        <v>8595</v>
      </c>
      <c r="R266" s="36">
        <v>399</v>
      </c>
      <c r="S266" s="36">
        <v>1714</v>
      </c>
      <c r="T266" s="36">
        <v>6482</v>
      </c>
      <c r="U266" s="36">
        <v>54226</v>
      </c>
      <c r="V266" s="36"/>
      <c r="W266" s="22" t="s">
        <v>31</v>
      </c>
    </row>
    <row r="267" spans="2:26" ht="24.75" customHeight="1" x14ac:dyDescent="0.15">
      <c r="B267" s="22" t="s">
        <v>33</v>
      </c>
      <c r="C267" s="36">
        <v>61488</v>
      </c>
      <c r="D267" s="36">
        <v>51438</v>
      </c>
      <c r="E267" s="36">
        <v>10050</v>
      </c>
      <c r="F267" s="36">
        <v>6835</v>
      </c>
      <c r="G267" s="36">
        <v>-262</v>
      </c>
      <c r="H267" s="36"/>
      <c r="I267" s="36"/>
      <c r="J267" s="36">
        <v>7011</v>
      </c>
      <c r="K267" s="36">
        <v>86</v>
      </c>
      <c r="L267" s="36">
        <v>28398</v>
      </c>
      <c r="M267" s="36">
        <v>15587</v>
      </c>
      <c r="N267" s="36">
        <v>581</v>
      </c>
      <c r="O267" s="34"/>
      <c r="P267" s="35"/>
      <c r="Q267" s="36">
        <v>12230</v>
      </c>
      <c r="R267" s="36">
        <v>493</v>
      </c>
      <c r="S267" s="36">
        <v>2498</v>
      </c>
      <c r="T267" s="36">
        <v>9239</v>
      </c>
      <c r="U267" s="36">
        <v>96721</v>
      </c>
      <c r="V267" s="36"/>
      <c r="W267" s="22" t="s">
        <v>33</v>
      </c>
    </row>
    <row r="268" spans="2:26" ht="24.75" customHeight="1" x14ac:dyDescent="0.15">
      <c r="B268" s="22" t="s">
        <v>34</v>
      </c>
      <c r="C268" s="36">
        <v>42475</v>
      </c>
      <c r="D268" s="36">
        <v>35532</v>
      </c>
      <c r="E268" s="36">
        <v>6943</v>
      </c>
      <c r="F268" s="36">
        <v>4773</v>
      </c>
      <c r="G268" s="36">
        <v>-148</v>
      </c>
      <c r="H268" s="36"/>
      <c r="I268" s="36"/>
      <c r="J268" s="36">
        <v>4857</v>
      </c>
      <c r="K268" s="36">
        <v>64</v>
      </c>
      <c r="L268" s="36">
        <v>20110</v>
      </c>
      <c r="M268" s="36">
        <v>10793</v>
      </c>
      <c r="N268" s="36">
        <v>609</v>
      </c>
      <c r="O268" s="34"/>
      <c r="P268" s="35"/>
      <c r="Q268" s="36">
        <v>8708</v>
      </c>
      <c r="R268" s="36">
        <v>463</v>
      </c>
      <c r="S268" s="36">
        <v>2039</v>
      </c>
      <c r="T268" s="36">
        <v>6206</v>
      </c>
      <c r="U268" s="36">
        <v>67358</v>
      </c>
      <c r="V268" s="36"/>
      <c r="W268" s="22" t="s">
        <v>34</v>
      </c>
    </row>
    <row r="269" spans="2:26" ht="24.75" customHeight="1" x14ac:dyDescent="0.15">
      <c r="B269" s="22" t="s">
        <v>62</v>
      </c>
      <c r="C269" s="36">
        <v>119894</v>
      </c>
      <c r="D269" s="36">
        <v>100297</v>
      </c>
      <c r="E269" s="36">
        <v>19597</v>
      </c>
      <c r="F269" s="36">
        <v>12573</v>
      </c>
      <c r="G269" s="36">
        <v>-430</v>
      </c>
      <c r="H269" s="36"/>
      <c r="I269" s="36"/>
      <c r="J269" s="36">
        <v>12866</v>
      </c>
      <c r="K269" s="36">
        <v>137</v>
      </c>
      <c r="L269" s="36">
        <v>52142</v>
      </c>
      <c r="M269" s="36">
        <v>29905</v>
      </c>
      <c r="N269" s="36">
        <v>1693</v>
      </c>
      <c r="O269" s="34"/>
      <c r="P269" s="35"/>
      <c r="Q269" s="36">
        <v>20544</v>
      </c>
      <c r="R269" s="36">
        <v>732</v>
      </c>
      <c r="S269" s="36">
        <v>4817</v>
      </c>
      <c r="T269" s="36">
        <v>14995</v>
      </c>
      <c r="U269" s="36">
        <v>184609</v>
      </c>
      <c r="V269" s="36"/>
      <c r="W269" s="22" t="s">
        <v>62</v>
      </c>
    </row>
    <row r="270" spans="2:26" ht="24.75" customHeight="1" x14ac:dyDescent="0.15">
      <c r="B270" s="22" t="s">
        <v>63</v>
      </c>
      <c r="C270" s="36">
        <v>49285</v>
      </c>
      <c r="D270" s="36">
        <v>41229</v>
      </c>
      <c r="E270" s="36">
        <v>8056</v>
      </c>
      <c r="F270" s="36">
        <v>5160</v>
      </c>
      <c r="G270" s="36">
        <v>-153</v>
      </c>
      <c r="H270" s="36"/>
      <c r="I270" s="36"/>
      <c r="J270" s="36">
        <v>5284</v>
      </c>
      <c r="K270" s="36">
        <v>29</v>
      </c>
      <c r="L270" s="36">
        <v>17959</v>
      </c>
      <c r="M270" s="36">
        <v>9097</v>
      </c>
      <c r="N270" s="36">
        <v>279</v>
      </c>
      <c r="O270" s="34"/>
      <c r="P270" s="35"/>
      <c r="Q270" s="36">
        <v>8583</v>
      </c>
      <c r="R270" s="36">
        <v>249</v>
      </c>
      <c r="S270" s="36">
        <v>1657</v>
      </c>
      <c r="T270" s="36">
        <v>6677</v>
      </c>
      <c r="U270" s="36">
        <v>72404</v>
      </c>
      <c r="V270" s="36"/>
      <c r="W270" s="22" t="s">
        <v>63</v>
      </c>
    </row>
    <row r="271" spans="2:26" ht="24.75" customHeight="1" x14ac:dyDescent="0.15">
      <c r="B271" s="22" t="s">
        <v>64</v>
      </c>
      <c r="C271" s="36">
        <v>118848</v>
      </c>
      <c r="D271" s="36">
        <v>99422</v>
      </c>
      <c r="E271" s="36">
        <v>19426</v>
      </c>
      <c r="F271" s="36">
        <v>12690</v>
      </c>
      <c r="G271" s="36">
        <v>-523</v>
      </c>
      <c r="H271" s="36"/>
      <c r="I271" s="36"/>
      <c r="J271" s="36">
        <v>13067</v>
      </c>
      <c r="K271" s="36">
        <v>146</v>
      </c>
      <c r="L271" s="36">
        <v>52154</v>
      </c>
      <c r="M271" s="36">
        <v>28347</v>
      </c>
      <c r="N271" s="36">
        <v>1809</v>
      </c>
      <c r="O271" s="34"/>
      <c r="P271" s="35"/>
      <c r="Q271" s="36">
        <v>21998</v>
      </c>
      <c r="R271" s="36">
        <v>1356</v>
      </c>
      <c r="S271" s="36">
        <v>5178</v>
      </c>
      <c r="T271" s="36">
        <v>15464</v>
      </c>
      <c r="U271" s="36">
        <v>183692</v>
      </c>
      <c r="V271" s="36"/>
      <c r="W271" s="22" t="s">
        <v>64</v>
      </c>
    </row>
    <row r="272" spans="2:26" ht="24.75" customHeight="1" x14ac:dyDescent="0.15">
      <c r="B272" s="22" t="s">
        <v>65</v>
      </c>
      <c r="C272" s="36">
        <v>42668</v>
      </c>
      <c r="D272" s="36">
        <v>35694</v>
      </c>
      <c r="E272" s="36">
        <v>6974</v>
      </c>
      <c r="F272" s="36">
        <v>4849</v>
      </c>
      <c r="G272" s="36">
        <v>-198</v>
      </c>
      <c r="H272" s="36"/>
      <c r="I272" s="36"/>
      <c r="J272" s="36">
        <v>4944</v>
      </c>
      <c r="K272" s="36">
        <v>103</v>
      </c>
      <c r="L272" s="36">
        <v>22494</v>
      </c>
      <c r="M272" s="36">
        <v>12971</v>
      </c>
      <c r="N272" s="36">
        <v>320</v>
      </c>
      <c r="O272" s="34"/>
      <c r="P272" s="37"/>
      <c r="Q272" s="36">
        <v>9203</v>
      </c>
      <c r="R272" s="36">
        <v>567</v>
      </c>
      <c r="S272" s="36">
        <v>1791</v>
      </c>
      <c r="T272" s="36">
        <v>6845</v>
      </c>
      <c r="U272" s="36">
        <v>70011</v>
      </c>
      <c r="V272" s="36"/>
      <c r="W272" s="22" t="s">
        <v>65</v>
      </c>
    </row>
    <row r="273" spans="2:23" ht="24.75" customHeight="1" x14ac:dyDescent="0.15">
      <c r="B273" s="22" t="s">
        <v>66</v>
      </c>
      <c r="C273" s="36">
        <v>40809</v>
      </c>
      <c r="D273" s="36">
        <v>34139</v>
      </c>
      <c r="E273" s="36">
        <v>6670</v>
      </c>
      <c r="F273" s="36">
        <v>4182</v>
      </c>
      <c r="G273" s="36">
        <v>-120</v>
      </c>
      <c r="H273" s="36"/>
      <c r="I273" s="36"/>
      <c r="J273" s="36">
        <v>4262</v>
      </c>
      <c r="K273" s="36">
        <v>40</v>
      </c>
      <c r="L273" s="36">
        <v>32516</v>
      </c>
      <c r="M273" s="36">
        <v>25059</v>
      </c>
      <c r="N273" s="36">
        <v>234</v>
      </c>
      <c r="O273" s="34"/>
      <c r="P273" s="37"/>
      <c r="Q273" s="36">
        <v>7223</v>
      </c>
      <c r="R273" s="36">
        <v>256</v>
      </c>
      <c r="S273" s="36">
        <v>1955</v>
      </c>
      <c r="T273" s="36">
        <v>5012</v>
      </c>
      <c r="U273" s="36">
        <v>77507</v>
      </c>
      <c r="V273" s="36"/>
      <c r="W273" s="22" t="s">
        <v>66</v>
      </c>
    </row>
    <row r="274" spans="2:23" ht="24.75" customHeight="1" x14ac:dyDescent="0.15">
      <c r="B274" s="22" t="s">
        <v>67</v>
      </c>
      <c r="C274" s="36">
        <v>33754</v>
      </c>
      <c r="D274" s="36">
        <v>28237</v>
      </c>
      <c r="E274" s="36">
        <v>5517</v>
      </c>
      <c r="F274" s="36">
        <v>3803</v>
      </c>
      <c r="G274" s="36">
        <v>-228</v>
      </c>
      <c r="H274" s="36"/>
      <c r="I274" s="36"/>
      <c r="J274" s="36">
        <v>4002</v>
      </c>
      <c r="K274" s="36">
        <v>29</v>
      </c>
      <c r="L274" s="36">
        <v>17412</v>
      </c>
      <c r="M274" s="36">
        <v>9506</v>
      </c>
      <c r="N274" s="36">
        <v>680</v>
      </c>
      <c r="O274" s="34"/>
      <c r="P274" s="37"/>
      <c r="Q274" s="36">
        <v>7226</v>
      </c>
      <c r="R274" s="36">
        <v>577</v>
      </c>
      <c r="S274" s="36">
        <v>1314</v>
      </c>
      <c r="T274" s="36">
        <v>5335</v>
      </c>
      <c r="U274" s="36">
        <v>54969</v>
      </c>
      <c r="V274" s="36"/>
      <c r="W274" s="22" t="s">
        <v>67</v>
      </c>
    </row>
    <row r="275" spans="2:23" ht="24.75" customHeight="1" x14ac:dyDescent="0.15">
      <c r="B275" s="23" t="s">
        <v>35</v>
      </c>
      <c r="C275" s="38">
        <v>7562</v>
      </c>
      <c r="D275" s="38">
        <v>6326</v>
      </c>
      <c r="E275" s="38">
        <v>1236</v>
      </c>
      <c r="F275" s="38">
        <v>825</v>
      </c>
      <c r="G275" s="38">
        <v>-43</v>
      </c>
      <c r="H275" s="38"/>
      <c r="I275" s="38"/>
      <c r="J275" s="38">
        <v>849</v>
      </c>
      <c r="K275" s="38">
        <v>19</v>
      </c>
      <c r="L275" s="38">
        <v>7042</v>
      </c>
      <c r="M275" s="38">
        <v>5295</v>
      </c>
      <c r="N275" s="38">
        <v>41</v>
      </c>
      <c r="O275" s="34"/>
      <c r="P275" s="37"/>
      <c r="Q275" s="38">
        <v>1706</v>
      </c>
      <c r="R275" s="38">
        <v>474</v>
      </c>
      <c r="S275" s="38">
        <v>163</v>
      </c>
      <c r="T275" s="38">
        <v>1069</v>
      </c>
      <c r="U275" s="38">
        <v>15429</v>
      </c>
      <c r="V275" s="38"/>
      <c r="W275" s="23" t="s">
        <v>35</v>
      </c>
    </row>
    <row r="276" spans="2:23" ht="24.75" customHeight="1" x14ac:dyDescent="0.15">
      <c r="B276" s="23" t="s">
        <v>1</v>
      </c>
      <c r="C276" s="39">
        <v>2483</v>
      </c>
      <c r="D276" s="39">
        <v>2077</v>
      </c>
      <c r="E276" s="39">
        <v>406</v>
      </c>
      <c r="F276" s="39">
        <v>305</v>
      </c>
      <c r="G276" s="39">
        <v>-27</v>
      </c>
      <c r="H276" s="39"/>
      <c r="I276" s="39"/>
      <c r="J276" s="39">
        <v>323</v>
      </c>
      <c r="K276" s="39">
        <v>9</v>
      </c>
      <c r="L276" s="39">
        <v>1068</v>
      </c>
      <c r="M276" s="39">
        <v>295</v>
      </c>
      <c r="N276" s="39">
        <v>55</v>
      </c>
      <c r="O276" s="34"/>
      <c r="P276" s="37"/>
      <c r="Q276" s="39">
        <v>718</v>
      </c>
      <c r="R276" s="39">
        <v>50</v>
      </c>
      <c r="S276" s="39">
        <v>134</v>
      </c>
      <c r="T276" s="39">
        <v>534</v>
      </c>
      <c r="U276" s="39">
        <v>3856</v>
      </c>
      <c r="V276" s="39"/>
      <c r="W276" s="23" t="s">
        <v>1</v>
      </c>
    </row>
    <row r="277" spans="2:23" ht="24.75" customHeight="1" x14ac:dyDescent="0.15">
      <c r="B277" s="21" t="s">
        <v>36</v>
      </c>
      <c r="C277" s="36">
        <v>3630</v>
      </c>
      <c r="D277" s="36">
        <v>3037</v>
      </c>
      <c r="E277" s="36">
        <v>593</v>
      </c>
      <c r="F277" s="36">
        <v>428</v>
      </c>
      <c r="G277" s="36">
        <v>-36</v>
      </c>
      <c r="H277" s="36"/>
      <c r="I277" s="36"/>
      <c r="J277" s="36">
        <v>459</v>
      </c>
      <c r="K277" s="36">
        <v>5</v>
      </c>
      <c r="L277" s="36">
        <v>1601</v>
      </c>
      <c r="M277" s="36">
        <v>596</v>
      </c>
      <c r="N277" s="36">
        <v>97</v>
      </c>
      <c r="O277" s="34"/>
      <c r="P277" s="37"/>
      <c r="Q277" s="36">
        <v>908</v>
      </c>
      <c r="R277" s="36">
        <v>46</v>
      </c>
      <c r="S277" s="36">
        <v>148</v>
      </c>
      <c r="T277" s="36">
        <v>714</v>
      </c>
      <c r="U277" s="36">
        <v>5659</v>
      </c>
      <c r="V277" s="36"/>
      <c r="W277" s="21" t="s">
        <v>36</v>
      </c>
    </row>
    <row r="278" spans="2:23" ht="24.75" customHeight="1" x14ac:dyDescent="0.15">
      <c r="B278" s="22" t="s">
        <v>68</v>
      </c>
      <c r="C278" s="36">
        <v>20871</v>
      </c>
      <c r="D278" s="36">
        <v>17460</v>
      </c>
      <c r="E278" s="36">
        <v>3411</v>
      </c>
      <c r="F278" s="36">
        <v>2413</v>
      </c>
      <c r="G278" s="36">
        <v>-117</v>
      </c>
      <c r="H278" s="36"/>
      <c r="I278" s="36"/>
      <c r="J278" s="36">
        <v>2509</v>
      </c>
      <c r="K278" s="36">
        <v>21</v>
      </c>
      <c r="L278" s="36">
        <v>8587</v>
      </c>
      <c r="M278" s="36">
        <v>2684</v>
      </c>
      <c r="N278" s="36">
        <v>607</v>
      </c>
      <c r="O278" s="34"/>
      <c r="P278" s="37"/>
      <c r="Q278" s="36">
        <v>5296</v>
      </c>
      <c r="R278" s="36">
        <v>571</v>
      </c>
      <c r="S278" s="36">
        <v>1115</v>
      </c>
      <c r="T278" s="36">
        <v>3610</v>
      </c>
      <c r="U278" s="36">
        <v>31871</v>
      </c>
      <c r="V278" s="36"/>
      <c r="W278" s="22" t="s">
        <v>68</v>
      </c>
    </row>
    <row r="279" spans="2:23" ht="24.75" customHeight="1" x14ac:dyDescent="0.15">
      <c r="B279" s="22" t="s">
        <v>69</v>
      </c>
      <c r="C279" s="36">
        <v>8606</v>
      </c>
      <c r="D279" s="36">
        <v>7199</v>
      </c>
      <c r="E279" s="36">
        <v>1407</v>
      </c>
      <c r="F279" s="36">
        <v>1002</v>
      </c>
      <c r="G279" s="36">
        <v>-60</v>
      </c>
      <c r="H279" s="36"/>
      <c r="I279" s="36"/>
      <c r="J279" s="36">
        <v>1051</v>
      </c>
      <c r="K279" s="36">
        <v>11</v>
      </c>
      <c r="L279" s="36">
        <v>3732</v>
      </c>
      <c r="M279" s="36">
        <v>1307</v>
      </c>
      <c r="N279" s="36">
        <v>101</v>
      </c>
      <c r="O279" s="34"/>
      <c r="P279" s="37"/>
      <c r="Q279" s="36">
        <v>2324</v>
      </c>
      <c r="R279" s="36">
        <v>185</v>
      </c>
      <c r="S279" s="36">
        <v>468</v>
      </c>
      <c r="T279" s="36">
        <v>1671</v>
      </c>
      <c r="U279" s="36">
        <v>13340</v>
      </c>
      <c r="V279" s="36"/>
      <c r="W279" s="22" t="s">
        <v>69</v>
      </c>
    </row>
    <row r="280" spans="2:23" ht="24.75" customHeight="1" x14ac:dyDescent="0.15">
      <c r="B280" s="21" t="s">
        <v>70</v>
      </c>
      <c r="C280" s="33">
        <v>12229</v>
      </c>
      <c r="D280" s="33">
        <v>10230</v>
      </c>
      <c r="E280" s="33">
        <v>1999</v>
      </c>
      <c r="F280" s="33">
        <v>1367</v>
      </c>
      <c r="G280" s="33">
        <v>-58</v>
      </c>
      <c r="H280" s="33"/>
      <c r="I280" s="33"/>
      <c r="J280" s="33">
        <v>1411</v>
      </c>
      <c r="K280" s="33">
        <v>14</v>
      </c>
      <c r="L280" s="33">
        <v>5395</v>
      </c>
      <c r="M280" s="33">
        <v>2431</v>
      </c>
      <c r="N280" s="33">
        <v>232</v>
      </c>
      <c r="O280" s="34"/>
      <c r="P280" s="35"/>
      <c r="Q280" s="33">
        <v>2732</v>
      </c>
      <c r="R280" s="33">
        <v>139</v>
      </c>
      <c r="S280" s="33">
        <v>502</v>
      </c>
      <c r="T280" s="33">
        <v>2091</v>
      </c>
      <c r="U280" s="33">
        <v>18991</v>
      </c>
      <c r="V280" s="33"/>
      <c r="W280" s="21" t="s">
        <v>70</v>
      </c>
    </row>
    <row r="281" spans="2:23" ht="24.75" customHeight="1" x14ac:dyDescent="0.15">
      <c r="B281" s="22" t="s">
        <v>71</v>
      </c>
      <c r="C281" s="36">
        <v>8425</v>
      </c>
      <c r="D281" s="36">
        <v>7048</v>
      </c>
      <c r="E281" s="36">
        <v>1377</v>
      </c>
      <c r="F281" s="36">
        <v>921</v>
      </c>
      <c r="G281" s="36">
        <v>-29</v>
      </c>
      <c r="H281" s="36"/>
      <c r="I281" s="36"/>
      <c r="J281" s="36">
        <v>936</v>
      </c>
      <c r="K281" s="36">
        <v>14</v>
      </c>
      <c r="L281" s="36">
        <v>2451</v>
      </c>
      <c r="M281" s="36">
        <v>747</v>
      </c>
      <c r="N281" s="36">
        <v>64</v>
      </c>
      <c r="O281" s="34"/>
      <c r="P281" s="35"/>
      <c r="Q281" s="36">
        <v>1640</v>
      </c>
      <c r="R281" s="36">
        <v>70</v>
      </c>
      <c r="S281" s="36">
        <v>304</v>
      </c>
      <c r="T281" s="36">
        <v>1266</v>
      </c>
      <c r="U281" s="36">
        <v>11797</v>
      </c>
      <c r="V281" s="36"/>
      <c r="W281" s="22" t="s">
        <v>71</v>
      </c>
    </row>
    <row r="282" spans="2:23" ht="24.75" customHeight="1" x14ac:dyDescent="0.15">
      <c r="B282" s="22" t="s">
        <v>3</v>
      </c>
      <c r="C282" s="36">
        <v>6868</v>
      </c>
      <c r="D282" s="36">
        <v>5745</v>
      </c>
      <c r="E282" s="36">
        <v>1123</v>
      </c>
      <c r="F282" s="36">
        <v>747</v>
      </c>
      <c r="G282" s="36">
        <v>-27</v>
      </c>
      <c r="H282" s="36"/>
      <c r="I282" s="36"/>
      <c r="J282" s="36">
        <v>768</v>
      </c>
      <c r="K282" s="36">
        <v>6</v>
      </c>
      <c r="L282" s="36">
        <v>2255</v>
      </c>
      <c r="M282" s="36">
        <v>891</v>
      </c>
      <c r="N282" s="36">
        <v>64</v>
      </c>
      <c r="O282" s="34"/>
      <c r="P282" s="35"/>
      <c r="Q282" s="36">
        <v>1300</v>
      </c>
      <c r="R282" s="36">
        <v>115</v>
      </c>
      <c r="S282" s="36">
        <v>242</v>
      </c>
      <c r="T282" s="36">
        <v>943</v>
      </c>
      <c r="U282" s="36">
        <v>9870</v>
      </c>
      <c r="V282" s="36"/>
      <c r="W282" s="22" t="s">
        <v>3</v>
      </c>
    </row>
    <row r="283" spans="2:23" ht="24.75" customHeight="1" x14ac:dyDescent="0.15">
      <c r="B283" s="24" t="s">
        <v>37</v>
      </c>
      <c r="C283" s="36">
        <v>5242</v>
      </c>
      <c r="D283" s="36">
        <v>4385</v>
      </c>
      <c r="E283" s="36">
        <v>857</v>
      </c>
      <c r="F283" s="36">
        <v>555</v>
      </c>
      <c r="G283" s="36">
        <v>-32</v>
      </c>
      <c r="H283" s="36"/>
      <c r="I283" s="36"/>
      <c r="J283" s="36">
        <v>574</v>
      </c>
      <c r="K283" s="36">
        <v>13</v>
      </c>
      <c r="L283" s="36">
        <v>2324</v>
      </c>
      <c r="M283" s="36">
        <v>864</v>
      </c>
      <c r="N283" s="36">
        <v>67</v>
      </c>
      <c r="O283" s="34"/>
      <c r="P283" s="35"/>
      <c r="Q283" s="36">
        <v>1393</v>
      </c>
      <c r="R283" s="36">
        <v>847</v>
      </c>
      <c r="S283" s="36">
        <v>94</v>
      </c>
      <c r="T283" s="36">
        <v>452</v>
      </c>
      <c r="U283" s="36">
        <v>8121</v>
      </c>
      <c r="V283" s="36"/>
      <c r="W283" s="24" t="s">
        <v>37</v>
      </c>
    </row>
    <row r="284" spans="2:23" ht="24.75" customHeight="1" x14ac:dyDescent="0.15">
      <c r="B284" s="21" t="s">
        <v>72</v>
      </c>
      <c r="C284" s="33">
        <v>26358</v>
      </c>
      <c r="D284" s="33">
        <v>22050</v>
      </c>
      <c r="E284" s="33">
        <v>4308</v>
      </c>
      <c r="F284" s="33">
        <v>2939</v>
      </c>
      <c r="G284" s="33">
        <v>-120</v>
      </c>
      <c r="H284" s="33"/>
      <c r="I284" s="33"/>
      <c r="J284" s="33">
        <v>3031</v>
      </c>
      <c r="K284" s="33">
        <v>28</v>
      </c>
      <c r="L284" s="33">
        <v>8873</v>
      </c>
      <c r="M284" s="33">
        <v>3493</v>
      </c>
      <c r="N284" s="33">
        <v>235</v>
      </c>
      <c r="O284" s="34"/>
      <c r="P284" s="35"/>
      <c r="Q284" s="33">
        <v>5145</v>
      </c>
      <c r="R284" s="33">
        <v>441</v>
      </c>
      <c r="S284" s="33">
        <v>926</v>
      </c>
      <c r="T284" s="33">
        <v>3778</v>
      </c>
      <c r="U284" s="33">
        <v>38170</v>
      </c>
      <c r="V284" s="33"/>
      <c r="W284" s="21" t="s">
        <v>72</v>
      </c>
    </row>
    <row r="285" spans="2:23" ht="24.75" customHeight="1" x14ac:dyDescent="0.15">
      <c r="B285" s="21" t="s">
        <v>38</v>
      </c>
      <c r="C285" s="33">
        <v>19363</v>
      </c>
      <c r="D285" s="33">
        <v>16198</v>
      </c>
      <c r="E285" s="33">
        <v>3165</v>
      </c>
      <c r="F285" s="33">
        <v>2202</v>
      </c>
      <c r="G285" s="33">
        <v>-87</v>
      </c>
      <c r="H285" s="33"/>
      <c r="I285" s="33"/>
      <c r="J285" s="33">
        <v>2267</v>
      </c>
      <c r="K285" s="33">
        <v>22</v>
      </c>
      <c r="L285" s="33">
        <v>7221</v>
      </c>
      <c r="M285" s="33">
        <v>2896</v>
      </c>
      <c r="N285" s="33">
        <v>144</v>
      </c>
      <c r="O285" s="34"/>
      <c r="P285" s="35"/>
      <c r="Q285" s="33">
        <v>4181</v>
      </c>
      <c r="R285" s="33">
        <v>598</v>
      </c>
      <c r="S285" s="33">
        <v>572</v>
      </c>
      <c r="T285" s="33">
        <v>3011</v>
      </c>
      <c r="U285" s="33">
        <v>28786</v>
      </c>
      <c r="V285" s="33"/>
      <c r="W285" s="21" t="s">
        <v>38</v>
      </c>
    </row>
    <row r="286" spans="2:23" ht="24.75" customHeight="1" x14ac:dyDescent="0.15">
      <c r="B286" s="24" t="s">
        <v>73</v>
      </c>
      <c r="C286" s="39">
        <v>3005</v>
      </c>
      <c r="D286" s="39">
        <v>2514</v>
      </c>
      <c r="E286" s="39">
        <v>491</v>
      </c>
      <c r="F286" s="39">
        <v>352</v>
      </c>
      <c r="G286" s="39">
        <v>-24</v>
      </c>
      <c r="H286" s="39"/>
      <c r="I286" s="39"/>
      <c r="J286" s="39">
        <v>373</v>
      </c>
      <c r="K286" s="39">
        <v>3</v>
      </c>
      <c r="L286" s="39">
        <v>1584</v>
      </c>
      <c r="M286" s="39">
        <v>796</v>
      </c>
      <c r="N286" s="39">
        <v>30</v>
      </c>
      <c r="O286" s="34"/>
      <c r="P286" s="35"/>
      <c r="Q286" s="39">
        <v>758</v>
      </c>
      <c r="R286" s="39">
        <v>64</v>
      </c>
      <c r="S286" s="39">
        <v>191</v>
      </c>
      <c r="T286" s="39">
        <v>503</v>
      </c>
      <c r="U286" s="39">
        <v>4941</v>
      </c>
      <c r="V286" s="39"/>
      <c r="W286" s="24" t="s">
        <v>73</v>
      </c>
    </row>
    <row r="287" spans="2:23" ht="24.75" customHeight="1" x14ac:dyDescent="0.15">
      <c r="B287" s="2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25"/>
    </row>
    <row r="288" spans="2:23" ht="24.75" customHeight="1" x14ac:dyDescent="0.15">
      <c r="B288" s="5" t="s">
        <v>39</v>
      </c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5"/>
    </row>
    <row r="289" spans="2:23" ht="24.75" customHeight="1" x14ac:dyDescent="0.15">
      <c r="B289" s="26" t="s">
        <v>15</v>
      </c>
      <c r="C289" s="40">
        <f t="shared" ref="C289:Q289" si="44">SUM(C262:C274)</f>
        <v>1471010.6004567675</v>
      </c>
      <c r="D289" s="40">
        <f t="shared" si="44"/>
        <v>1230570.7387990362</v>
      </c>
      <c r="E289" s="40">
        <f t="shared" si="44"/>
        <v>240439.86165773124</v>
      </c>
      <c r="F289" s="40">
        <f t="shared" si="44"/>
        <v>151781.93417630898</v>
      </c>
      <c r="G289" s="40">
        <f t="shared" si="44"/>
        <v>-4366.4752210000006</v>
      </c>
      <c r="H289" s="40"/>
      <c r="I289" s="40"/>
      <c r="J289" s="40">
        <f t="shared" si="44"/>
        <v>153926.62121410324</v>
      </c>
      <c r="K289" s="40">
        <f t="shared" si="44"/>
        <v>2221.7881832057437</v>
      </c>
      <c r="L289" s="40">
        <f>SUM(L262:L274)</f>
        <v>696909.09196039522</v>
      </c>
      <c r="M289" s="40">
        <f>SUM(M262:M274)</f>
        <v>435393.6253323307</v>
      </c>
      <c r="N289" s="40">
        <f>SUM(N262:N274)</f>
        <v>15211.844039668431</v>
      </c>
      <c r="O289" s="34"/>
      <c r="P289" s="35"/>
      <c r="Q289" s="40">
        <f t="shared" si="44"/>
        <v>246303.62258839604</v>
      </c>
      <c r="R289" s="40">
        <f>SUM(R262:R274)</f>
        <v>9096.3629580535435</v>
      </c>
      <c r="S289" s="40">
        <f>SUM(S262:S274)</f>
        <v>59529.409468679463</v>
      </c>
      <c r="T289" s="40">
        <f>SUM(T262:T274)</f>
        <v>177677.85016166305</v>
      </c>
      <c r="U289" s="40">
        <f>SUM(U262:U274)</f>
        <v>2319701.6265934715</v>
      </c>
      <c r="V289" s="40"/>
      <c r="W289" s="26" t="s">
        <v>15</v>
      </c>
    </row>
    <row r="290" spans="2:23" ht="24.75" customHeight="1" x14ac:dyDescent="0.15">
      <c r="B290" s="27" t="s">
        <v>40</v>
      </c>
      <c r="C290" s="41">
        <f t="shared" ref="C290:Q290" si="45">SUM(C275:C286)</f>
        <v>124642</v>
      </c>
      <c r="D290" s="41">
        <f t="shared" si="45"/>
        <v>104269</v>
      </c>
      <c r="E290" s="41">
        <f t="shared" si="45"/>
        <v>20373</v>
      </c>
      <c r="F290" s="41">
        <f t="shared" si="45"/>
        <v>14056</v>
      </c>
      <c r="G290" s="41">
        <f t="shared" si="45"/>
        <v>-660</v>
      </c>
      <c r="H290" s="41"/>
      <c r="I290" s="41"/>
      <c r="J290" s="41">
        <f t="shared" si="45"/>
        <v>14551</v>
      </c>
      <c r="K290" s="41">
        <f t="shared" si="45"/>
        <v>165</v>
      </c>
      <c r="L290" s="41">
        <f>SUM(L275:L286)</f>
        <v>52133</v>
      </c>
      <c r="M290" s="41">
        <f>SUM(M275:M286)</f>
        <v>22295</v>
      </c>
      <c r="N290" s="41">
        <f>SUM(N275:N286)</f>
        <v>1737</v>
      </c>
      <c r="O290" s="34"/>
      <c r="P290" s="35"/>
      <c r="Q290" s="41">
        <f t="shared" si="45"/>
        <v>28101</v>
      </c>
      <c r="R290" s="41">
        <f>SUM(R275:R286)</f>
        <v>3600</v>
      </c>
      <c r="S290" s="41">
        <f>SUM(S275:S286)</f>
        <v>4859</v>
      </c>
      <c r="T290" s="41">
        <f>SUM(T275:T286)</f>
        <v>19642</v>
      </c>
      <c r="U290" s="41">
        <f>SUM(U275:U286)</f>
        <v>190831</v>
      </c>
      <c r="V290" s="41"/>
      <c r="W290" s="27" t="s">
        <v>40</v>
      </c>
    </row>
    <row r="291" spans="2:23" ht="24.75" customHeight="1" x14ac:dyDescent="0.15"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</row>
    <row r="292" spans="2:23" ht="24.75" customHeight="1" x14ac:dyDescent="0.15">
      <c r="B292" s="5" t="s">
        <v>41</v>
      </c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5"/>
    </row>
    <row r="293" spans="2:23" ht="24.75" customHeight="1" x14ac:dyDescent="0.15">
      <c r="B293" s="26" t="s">
        <v>42</v>
      </c>
      <c r="C293" s="40">
        <f t="shared" ref="C293:Q293" si="46">SUM(C268,C275)</f>
        <v>50037</v>
      </c>
      <c r="D293" s="40">
        <f t="shared" si="46"/>
        <v>41858</v>
      </c>
      <c r="E293" s="40">
        <f t="shared" si="46"/>
        <v>8179</v>
      </c>
      <c r="F293" s="40">
        <f t="shared" si="46"/>
        <v>5598</v>
      </c>
      <c r="G293" s="40">
        <f t="shared" si="46"/>
        <v>-191</v>
      </c>
      <c r="H293" s="40"/>
      <c r="I293" s="40"/>
      <c r="J293" s="40">
        <f t="shared" si="46"/>
        <v>5706</v>
      </c>
      <c r="K293" s="40">
        <f t="shared" si="46"/>
        <v>83</v>
      </c>
      <c r="L293" s="40">
        <f>SUM(L268,L275)</f>
        <v>27152</v>
      </c>
      <c r="M293" s="40">
        <f>SUM(M268,M275)</f>
        <v>16088</v>
      </c>
      <c r="N293" s="40">
        <f>SUM(N268,N275)</f>
        <v>650</v>
      </c>
      <c r="O293" s="34"/>
      <c r="P293" s="35"/>
      <c r="Q293" s="40">
        <f t="shared" si="46"/>
        <v>10414</v>
      </c>
      <c r="R293" s="40">
        <f>SUM(R268,R275)</f>
        <v>937</v>
      </c>
      <c r="S293" s="40">
        <f>SUM(S268,S275)</f>
        <v>2202</v>
      </c>
      <c r="T293" s="40">
        <f>SUM(T268,T275)</f>
        <v>7275</v>
      </c>
      <c r="U293" s="40">
        <f>SUM(U268,U275)</f>
        <v>82787</v>
      </c>
      <c r="V293" s="40"/>
      <c r="W293" s="26" t="s">
        <v>42</v>
      </c>
    </row>
    <row r="294" spans="2:23" ht="24.75" customHeight="1" x14ac:dyDescent="0.15">
      <c r="B294" s="28" t="s">
        <v>43</v>
      </c>
      <c r="C294" s="42">
        <f t="shared" ref="C294:Q294" si="47">SUM(C265,C272,C276)</f>
        <v>157332</v>
      </c>
      <c r="D294" s="42">
        <f t="shared" si="47"/>
        <v>131616</v>
      </c>
      <c r="E294" s="42">
        <f t="shared" si="47"/>
        <v>25716</v>
      </c>
      <c r="F294" s="42">
        <f t="shared" si="47"/>
        <v>17043</v>
      </c>
      <c r="G294" s="42">
        <f t="shared" si="47"/>
        <v>-551</v>
      </c>
      <c r="H294" s="42"/>
      <c r="I294" s="42"/>
      <c r="J294" s="42">
        <f t="shared" si="47"/>
        <v>17332</v>
      </c>
      <c r="K294" s="42">
        <f t="shared" si="47"/>
        <v>262</v>
      </c>
      <c r="L294" s="42">
        <f>SUM(L265,L272,L276)</f>
        <v>88951</v>
      </c>
      <c r="M294" s="42">
        <f>SUM(M265,M272,M276)</f>
        <v>57089</v>
      </c>
      <c r="N294" s="42">
        <f>SUM(N265,N272,N276)</f>
        <v>943</v>
      </c>
      <c r="O294" s="34"/>
      <c r="P294" s="35"/>
      <c r="Q294" s="42">
        <f t="shared" si="47"/>
        <v>30919</v>
      </c>
      <c r="R294" s="42">
        <f>SUM(R265,R272,R276)</f>
        <v>1407</v>
      </c>
      <c r="S294" s="42">
        <f>SUM(S265,S272,S276)</f>
        <v>7589</v>
      </c>
      <c r="T294" s="42">
        <f>SUM(T265,T272,T276)</f>
        <v>21923</v>
      </c>
      <c r="U294" s="42">
        <f>SUM(U265,U272,U276)</f>
        <v>263326</v>
      </c>
      <c r="V294" s="42"/>
      <c r="W294" s="28" t="s">
        <v>43</v>
      </c>
    </row>
    <row r="295" spans="2:23" ht="24.75" customHeight="1" x14ac:dyDescent="0.15">
      <c r="B295" s="28" t="s">
        <v>44</v>
      </c>
      <c r="C295" s="42">
        <f t="shared" ref="C295:Q295" si="48">SUM(C263,C277:C279)</f>
        <v>110975</v>
      </c>
      <c r="D295" s="42">
        <f t="shared" si="48"/>
        <v>92836</v>
      </c>
      <c r="E295" s="42">
        <f t="shared" si="48"/>
        <v>18139</v>
      </c>
      <c r="F295" s="42">
        <f t="shared" si="48"/>
        <v>12367</v>
      </c>
      <c r="G295" s="42">
        <f t="shared" si="48"/>
        <v>-459</v>
      </c>
      <c r="H295" s="42"/>
      <c r="I295" s="42"/>
      <c r="J295" s="42">
        <f t="shared" si="48"/>
        <v>12648</v>
      </c>
      <c r="K295" s="42">
        <f t="shared" si="48"/>
        <v>178</v>
      </c>
      <c r="L295" s="42">
        <f>SUM(L263,L277:L279)</f>
        <v>67472</v>
      </c>
      <c r="M295" s="42">
        <f>SUM(M263,M277:M279)</f>
        <v>41138</v>
      </c>
      <c r="N295" s="42">
        <f>SUM(N263,N277:N279)</f>
        <v>1383</v>
      </c>
      <c r="O295" s="34"/>
      <c r="P295" s="35"/>
      <c r="Q295" s="42">
        <f t="shared" si="48"/>
        <v>24951</v>
      </c>
      <c r="R295" s="42">
        <f>SUM(R263,R277:R279)</f>
        <v>1464</v>
      </c>
      <c r="S295" s="42">
        <f>SUM(S263,S277:S279)</f>
        <v>5913</v>
      </c>
      <c r="T295" s="42">
        <f>SUM(T263,T277:T279)</f>
        <v>17574</v>
      </c>
      <c r="U295" s="42">
        <f>SUM(U263,U277:U279)</f>
        <v>190814</v>
      </c>
      <c r="V295" s="42"/>
      <c r="W295" s="28" t="s">
        <v>44</v>
      </c>
    </row>
    <row r="296" spans="2:23" ht="24.75" customHeight="1" x14ac:dyDescent="0.15">
      <c r="B296" s="28" t="s">
        <v>11</v>
      </c>
      <c r="C296" s="42">
        <f t="shared" ref="C296:Q296" si="49">SUM(C262,C266,C270,C280:C283)</f>
        <v>724695.60045676748</v>
      </c>
      <c r="D296" s="42">
        <f t="shared" si="49"/>
        <v>606241.73879903625</v>
      </c>
      <c r="E296" s="42">
        <f t="shared" si="49"/>
        <v>118453.86165773124</v>
      </c>
      <c r="F296" s="42">
        <f t="shared" si="49"/>
        <v>71264.934176308991</v>
      </c>
      <c r="G296" s="42">
        <f t="shared" si="49"/>
        <v>-1492.4752210000006</v>
      </c>
      <c r="H296" s="42"/>
      <c r="I296" s="42"/>
      <c r="J296" s="42">
        <f t="shared" si="49"/>
        <v>71552.621214103245</v>
      </c>
      <c r="K296" s="42">
        <f t="shared" si="49"/>
        <v>1204.7881832057437</v>
      </c>
      <c r="L296" s="42">
        <f>SUM(L262,L266,L270,L280:L283)</f>
        <v>297919.72900234163</v>
      </c>
      <c r="M296" s="42">
        <f>SUM(M262,M266,M270,M280:M283)</f>
        <v>186670.6253323307</v>
      </c>
      <c r="N296" s="42">
        <f>SUM(N262,N266,N270,N280:N283)</f>
        <v>6767.8440396684309</v>
      </c>
      <c r="O296" s="34"/>
      <c r="P296" s="35"/>
      <c r="Q296" s="42">
        <f t="shared" si="49"/>
        <v>104481.25963034251</v>
      </c>
      <c r="R296" s="42">
        <f>SUM(R262,R266,R270,R280:R283)</f>
        <v>2538</v>
      </c>
      <c r="S296" s="42">
        <f>SUM(S262,S266,S270,S280:S283)</f>
        <v>25934.409468679463</v>
      </c>
      <c r="T296" s="42">
        <f>SUM(T262,T266,T270,T280:T283)</f>
        <v>76008.850161663053</v>
      </c>
      <c r="U296" s="42">
        <f>SUM(U262,U266,U270,U280:U283)</f>
        <v>1093880.2636354181</v>
      </c>
      <c r="V296" s="42"/>
      <c r="W296" s="28" t="s">
        <v>11</v>
      </c>
    </row>
    <row r="297" spans="2:23" ht="24.75" customHeight="1" x14ac:dyDescent="0.15">
      <c r="B297" s="28" t="s">
        <v>45</v>
      </c>
      <c r="C297" s="42">
        <f t="shared" ref="C297:Q297" si="50">SUM(C269,C273)</f>
        <v>160703</v>
      </c>
      <c r="D297" s="42">
        <f t="shared" si="50"/>
        <v>134436</v>
      </c>
      <c r="E297" s="42">
        <f t="shared" si="50"/>
        <v>26267</v>
      </c>
      <c r="F297" s="42">
        <f t="shared" si="50"/>
        <v>16755</v>
      </c>
      <c r="G297" s="42">
        <f t="shared" si="50"/>
        <v>-550</v>
      </c>
      <c r="H297" s="42"/>
      <c r="I297" s="42"/>
      <c r="J297" s="42">
        <f t="shared" si="50"/>
        <v>17128</v>
      </c>
      <c r="K297" s="42">
        <f t="shared" si="50"/>
        <v>177</v>
      </c>
      <c r="L297" s="42">
        <f>SUM(L269,L273)</f>
        <v>84658</v>
      </c>
      <c r="M297" s="42">
        <f>SUM(M269,M273)</f>
        <v>54964</v>
      </c>
      <c r="N297" s="42">
        <f>SUM(N269,N273)</f>
        <v>1927</v>
      </c>
      <c r="O297" s="34"/>
      <c r="P297" s="35"/>
      <c r="Q297" s="42">
        <f t="shared" si="50"/>
        <v>27767</v>
      </c>
      <c r="R297" s="42">
        <f>SUM(R269,R273)</f>
        <v>988</v>
      </c>
      <c r="S297" s="42">
        <f>SUM(S269,S273)</f>
        <v>6772</v>
      </c>
      <c r="T297" s="42">
        <f>SUM(T269,T273)</f>
        <v>20007</v>
      </c>
      <c r="U297" s="42">
        <f>SUM(U269,U273)</f>
        <v>262116</v>
      </c>
      <c r="V297" s="42"/>
      <c r="W297" s="28" t="s">
        <v>45</v>
      </c>
    </row>
    <row r="298" spans="2:23" ht="24.75" customHeight="1" x14ac:dyDescent="0.15">
      <c r="B298" s="28" t="s">
        <v>46</v>
      </c>
      <c r="C298" s="42">
        <f t="shared" ref="C298:Q298" si="51">SUM(C271,C274,C284)</f>
        <v>178960</v>
      </c>
      <c r="D298" s="42">
        <f t="shared" si="51"/>
        <v>149709</v>
      </c>
      <c r="E298" s="42">
        <f t="shared" si="51"/>
        <v>29251</v>
      </c>
      <c r="F298" s="42">
        <f t="shared" si="51"/>
        <v>19432</v>
      </c>
      <c r="G298" s="42">
        <f t="shared" si="51"/>
        <v>-871</v>
      </c>
      <c r="H298" s="42"/>
      <c r="I298" s="42"/>
      <c r="J298" s="42">
        <f t="shared" si="51"/>
        <v>20100</v>
      </c>
      <c r="K298" s="42">
        <f t="shared" si="51"/>
        <v>203</v>
      </c>
      <c r="L298" s="42">
        <f>SUM(L271,L274,L284)</f>
        <v>78439</v>
      </c>
      <c r="M298" s="42">
        <f>SUM(M271,M274,M284)</f>
        <v>41346</v>
      </c>
      <c r="N298" s="42">
        <f>SUM(N271,N274,N284)</f>
        <v>2724</v>
      </c>
      <c r="O298" s="34"/>
      <c r="P298" s="35"/>
      <c r="Q298" s="42">
        <f t="shared" si="51"/>
        <v>34369</v>
      </c>
      <c r="R298" s="42">
        <f>SUM(R271,R274,R284)</f>
        <v>2374</v>
      </c>
      <c r="S298" s="42">
        <f>SUM(S271,S274,S284)</f>
        <v>7418</v>
      </c>
      <c r="T298" s="42">
        <f>SUM(T271,T274,T284)</f>
        <v>24577</v>
      </c>
      <c r="U298" s="42">
        <f>SUM(U271,U274,U284)</f>
        <v>276831</v>
      </c>
      <c r="V298" s="42"/>
      <c r="W298" s="28" t="s">
        <v>46</v>
      </c>
    </row>
    <row r="299" spans="2:23" ht="24.75" customHeight="1" x14ac:dyDescent="0.15">
      <c r="B299" s="28" t="s">
        <v>32</v>
      </c>
      <c r="C299" s="42">
        <f t="shared" ref="C299:Q299" si="52">C264</f>
        <v>129094</v>
      </c>
      <c r="D299" s="42">
        <f t="shared" si="52"/>
        <v>107993</v>
      </c>
      <c r="E299" s="42">
        <f t="shared" si="52"/>
        <v>21101</v>
      </c>
      <c r="F299" s="42">
        <f t="shared" si="52"/>
        <v>13989</v>
      </c>
      <c r="G299" s="42">
        <f t="shared" si="52"/>
        <v>-539</v>
      </c>
      <c r="H299" s="42"/>
      <c r="I299" s="42"/>
      <c r="J299" s="42">
        <f t="shared" si="52"/>
        <v>14360</v>
      </c>
      <c r="K299" s="42">
        <f t="shared" si="52"/>
        <v>168</v>
      </c>
      <c r="L299" s="42">
        <f>L264</f>
        <v>67247.362958053534</v>
      </c>
      <c r="M299" s="42">
        <f>M264</f>
        <v>41114</v>
      </c>
      <c r="N299" s="42">
        <f>N264</f>
        <v>1799</v>
      </c>
      <c r="O299" s="34"/>
      <c r="P299" s="35"/>
      <c r="Q299" s="42">
        <f t="shared" si="52"/>
        <v>24334.362958053542</v>
      </c>
      <c r="R299" s="42">
        <f>R264</f>
        <v>1833.3629580535435</v>
      </c>
      <c r="S299" s="42">
        <f>S264</f>
        <v>5299</v>
      </c>
      <c r="T299" s="42">
        <f>T264</f>
        <v>17202</v>
      </c>
      <c r="U299" s="42">
        <f>U264</f>
        <v>210330.36295805353</v>
      </c>
      <c r="V299" s="42"/>
      <c r="W299" s="28" t="s">
        <v>32</v>
      </c>
    </row>
    <row r="300" spans="2:23" ht="24.75" customHeight="1" x14ac:dyDescent="0.15">
      <c r="B300" s="27" t="s">
        <v>28</v>
      </c>
      <c r="C300" s="41">
        <f t="shared" ref="C300:Q300" si="53">SUM(C267,C285:C286)</f>
        <v>83856</v>
      </c>
      <c r="D300" s="41">
        <f t="shared" si="53"/>
        <v>70150</v>
      </c>
      <c r="E300" s="41">
        <f t="shared" si="53"/>
        <v>13706</v>
      </c>
      <c r="F300" s="41">
        <f t="shared" si="53"/>
        <v>9389</v>
      </c>
      <c r="G300" s="41">
        <f t="shared" si="53"/>
        <v>-373</v>
      </c>
      <c r="H300" s="41"/>
      <c r="I300" s="41"/>
      <c r="J300" s="41">
        <f t="shared" si="53"/>
        <v>9651</v>
      </c>
      <c r="K300" s="41">
        <f t="shared" si="53"/>
        <v>111</v>
      </c>
      <c r="L300" s="41">
        <f>SUM(L267,L285:L286)</f>
        <v>37203</v>
      </c>
      <c r="M300" s="41">
        <f>SUM(M267,M285:M286)</f>
        <v>19279</v>
      </c>
      <c r="N300" s="41">
        <f>SUM(N267,N285:N286)</f>
        <v>755</v>
      </c>
      <c r="O300" s="34"/>
      <c r="P300" s="35"/>
      <c r="Q300" s="41">
        <f t="shared" si="53"/>
        <v>17169</v>
      </c>
      <c r="R300" s="41">
        <f>SUM(R267,R285:R286)</f>
        <v>1155</v>
      </c>
      <c r="S300" s="41">
        <f>SUM(S267,S285:S286)</f>
        <v>3261</v>
      </c>
      <c r="T300" s="41">
        <f>SUM(T267,T285:T286)</f>
        <v>12753</v>
      </c>
      <c r="U300" s="41">
        <f>SUM(U267,U285:U286)</f>
        <v>130448</v>
      </c>
      <c r="V300" s="41"/>
      <c r="W300" s="27" t="s">
        <v>28</v>
      </c>
    </row>
    <row r="301" spans="2:23" ht="24.75" customHeight="1" x14ac:dyDescent="0.15">
      <c r="B301" s="29" t="s">
        <v>27</v>
      </c>
      <c r="C301" s="39">
        <f t="shared" ref="C301:Q301" si="54">C261</f>
        <v>1595652.6004567675</v>
      </c>
      <c r="D301" s="39">
        <f t="shared" si="54"/>
        <v>1334839.7387990362</v>
      </c>
      <c r="E301" s="39">
        <f t="shared" si="54"/>
        <v>260812.86165773124</v>
      </c>
      <c r="F301" s="39">
        <f t="shared" si="54"/>
        <v>165837.93417630898</v>
      </c>
      <c r="G301" s="39">
        <f t="shared" si="54"/>
        <v>-5026.4752210000006</v>
      </c>
      <c r="H301" s="39"/>
      <c r="I301" s="39"/>
      <c r="J301" s="39">
        <f t="shared" si="54"/>
        <v>168477.62121410324</v>
      </c>
      <c r="K301" s="39">
        <f t="shared" si="54"/>
        <v>2386.7881832057437</v>
      </c>
      <c r="L301" s="39">
        <f>L261</f>
        <v>749042.09196039522</v>
      </c>
      <c r="M301" s="39">
        <f>M261</f>
        <v>457688.6253323307</v>
      </c>
      <c r="N301" s="39">
        <f>N261</f>
        <v>16948.844039668431</v>
      </c>
      <c r="O301" s="34"/>
      <c r="P301" s="35"/>
      <c r="Q301" s="39">
        <f t="shared" si="54"/>
        <v>274404.62258839607</v>
      </c>
      <c r="R301" s="39">
        <f>R261</f>
        <v>12696.362958053543</v>
      </c>
      <c r="S301" s="39">
        <f>S261</f>
        <v>64388.409468679463</v>
      </c>
      <c r="T301" s="39">
        <f>T261</f>
        <v>197319.85016166305</v>
      </c>
      <c r="U301" s="39">
        <f>U261</f>
        <v>2510532.6265934715</v>
      </c>
      <c r="V301" s="39"/>
      <c r="W301" s="29" t="s">
        <v>27</v>
      </c>
    </row>
    <row r="302" spans="2:23" ht="24.75" customHeight="1" x14ac:dyDescent="0.15">
      <c r="W302" s="30"/>
    </row>
    <row r="303" spans="2:23" ht="24.75" customHeight="1" x14ac:dyDescent="0.15">
      <c r="B303" s="3" t="s">
        <v>59</v>
      </c>
      <c r="W303" s="30"/>
    </row>
    <row r="304" spans="2:23" ht="24.75" customHeight="1" x14ac:dyDescent="0.15">
      <c r="W304" s="30"/>
    </row>
    <row r="305" spans="2:23" ht="24.75" customHeight="1" x14ac:dyDescent="0.15">
      <c r="W305" s="30"/>
    </row>
    <row r="306" spans="2:23" ht="24.75" customHeight="1" x14ac:dyDescent="0.15">
      <c r="W306" s="30"/>
    </row>
    <row r="307" spans="2:23" ht="24.75" customHeight="1" x14ac:dyDescent="0.15">
      <c r="W307" s="30"/>
    </row>
    <row r="308" spans="2:23" ht="24.75" customHeight="1" x14ac:dyDescent="0.15">
      <c r="W308" s="30"/>
    </row>
    <row r="309" spans="2:23" ht="24.75" customHeight="1" x14ac:dyDescent="0.15">
      <c r="W309" s="30"/>
    </row>
    <row r="310" spans="2:23" ht="24.75" customHeight="1" x14ac:dyDescent="0.15">
      <c r="W310" s="30"/>
    </row>
    <row r="311" spans="2:23" ht="24.75" customHeight="1" x14ac:dyDescent="0.15">
      <c r="W311" s="30"/>
    </row>
    <row r="312" spans="2:23" ht="24.75" customHeight="1" x14ac:dyDescent="0.15">
      <c r="W312" s="30"/>
    </row>
    <row r="313" spans="2:23" ht="24.75" customHeight="1" x14ac:dyDescent="0.15">
      <c r="W313" s="30"/>
    </row>
    <row r="314" spans="2:23" ht="24.75" customHeight="1" x14ac:dyDescent="0.15">
      <c r="W314" s="30"/>
    </row>
    <row r="315" spans="2:23" ht="24.75" customHeight="1" x14ac:dyDescent="0.15">
      <c r="G315" s="31"/>
      <c r="H315" s="32">
        <f>W252+1</f>
        <v>33</v>
      </c>
      <c r="R315" s="6"/>
      <c r="V315" s="31"/>
      <c r="W315" s="32">
        <f>H315+1</f>
        <v>34</v>
      </c>
    </row>
    <row r="316" spans="2:23" ht="27.75" customHeight="1" x14ac:dyDescent="0.15">
      <c r="U316" s="6"/>
      <c r="V316" s="6"/>
    </row>
    <row r="317" spans="2:23" ht="20.149999999999999" customHeight="1" x14ac:dyDescent="0.15">
      <c r="U317" s="6"/>
      <c r="V317" s="6"/>
    </row>
    <row r="318" spans="2:23" ht="24" customHeight="1" x14ac:dyDescent="0.15">
      <c r="U318" s="6"/>
      <c r="V318" s="6"/>
    </row>
    <row r="319" spans="2:23" ht="15" customHeight="1" x14ac:dyDescent="0.15">
      <c r="U319" s="6"/>
      <c r="V319" s="6"/>
    </row>
    <row r="320" spans="2:23" ht="22.5" customHeight="1" x14ac:dyDescent="0.15">
      <c r="B320" s="3" t="s">
        <v>48</v>
      </c>
      <c r="C320" s="5"/>
      <c r="R320" s="8"/>
      <c r="S320" s="8"/>
      <c r="U320" s="8"/>
      <c r="V320" s="8"/>
      <c r="W320" s="8" t="s">
        <v>2</v>
      </c>
    </row>
    <row r="321" spans="2:26" ht="26.15" customHeight="1" x14ac:dyDescent="0.15">
      <c r="B321" s="46" t="s">
        <v>7</v>
      </c>
      <c r="C321" s="9" t="s">
        <v>8</v>
      </c>
      <c r="D321" s="10"/>
      <c r="E321" s="11"/>
      <c r="F321" s="9" t="s">
        <v>0</v>
      </c>
      <c r="G321" s="10"/>
      <c r="H321" s="10"/>
      <c r="I321" s="10"/>
      <c r="J321" s="10"/>
      <c r="K321" s="11"/>
      <c r="L321" s="9" t="s">
        <v>9</v>
      </c>
      <c r="M321" s="10"/>
      <c r="N321" s="10"/>
      <c r="O321" s="12"/>
      <c r="Q321" s="10"/>
      <c r="R321" s="10"/>
      <c r="S321" s="10"/>
      <c r="T321" s="11"/>
      <c r="U321" s="13" t="s">
        <v>12</v>
      </c>
      <c r="V321" s="49" t="s">
        <v>52</v>
      </c>
      <c r="W321" s="46" t="s">
        <v>7</v>
      </c>
    </row>
    <row r="322" spans="2:26" ht="26.15" customHeight="1" x14ac:dyDescent="0.15">
      <c r="B322" s="47"/>
      <c r="C322" s="52" t="s">
        <v>14</v>
      </c>
      <c r="D322" s="54" t="s">
        <v>16</v>
      </c>
      <c r="E322" s="54" t="s">
        <v>53</v>
      </c>
      <c r="F322" s="52" t="s">
        <v>20</v>
      </c>
      <c r="G322" s="54" t="s">
        <v>60</v>
      </c>
      <c r="H322" s="56" t="s">
        <v>61</v>
      </c>
      <c r="I322" s="57"/>
      <c r="J322" s="54" t="s">
        <v>22</v>
      </c>
      <c r="K322" s="54" t="s">
        <v>23</v>
      </c>
      <c r="L322" s="52" t="s">
        <v>4</v>
      </c>
      <c r="M322" s="54" t="s">
        <v>17</v>
      </c>
      <c r="N322" s="54" t="s">
        <v>6</v>
      </c>
      <c r="O322" s="14"/>
      <c r="Q322" s="58" t="s">
        <v>24</v>
      </c>
      <c r="R322" s="15"/>
      <c r="S322" s="15"/>
      <c r="T322" s="16"/>
      <c r="U322" s="52" t="s">
        <v>21</v>
      </c>
      <c r="V322" s="50"/>
      <c r="W322" s="47"/>
    </row>
    <row r="323" spans="2:26" ht="51.65" customHeight="1" x14ac:dyDescent="0.15">
      <c r="B323" s="48"/>
      <c r="C323" s="53"/>
      <c r="D323" s="55"/>
      <c r="E323" s="55"/>
      <c r="F323" s="53"/>
      <c r="G323" s="55"/>
      <c r="H323" s="17" t="s">
        <v>54</v>
      </c>
      <c r="I323" s="17" t="s">
        <v>55</v>
      </c>
      <c r="J323" s="55"/>
      <c r="K323" s="55"/>
      <c r="L323" s="53"/>
      <c r="M323" s="55"/>
      <c r="N323" s="55"/>
      <c r="O323" s="14"/>
      <c r="Q323" s="59"/>
      <c r="R323" s="18" t="s">
        <v>25</v>
      </c>
      <c r="S323" s="18" t="s">
        <v>26</v>
      </c>
      <c r="T323" s="18" t="s">
        <v>5</v>
      </c>
      <c r="U323" s="51"/>
      <c r="V323" s="51"/>
      <c r="W323" s="48"/>
    </row>
    <row r="324" spans="2:26" ht="34.5" customHeight="1" x14ac:dyDescent="0.15">
      <c r="B324" s="19" t="s">
        <v>27</v>
      </c>
      <c r="C324" s="33">
        <v>1614535.1415719346</v>
      </c>
      <c r="D324" s="33">
        <v>1351072.1802803164</v>
      </c>
      <c r="E324" s="33">
        <v>263462.96129161812</v>
      </c>
      <c r="F324" s="33">
        <v>163512.78019833742</v>
      </c>
      <c r="G324" s="33">
        <v>-4116.1072859999977</v>
      </c>
      <c r="H324" s="33">
        <v>-4552</v>
      </c>
      <c r="I324" s="33">
        <v>323</v>
      </c>
      <c r="J324" s="33">
        <v>165138.94778310927</v>
      </c>
      <c r="K324" s="33">
        <v>2489.9397012281479</v>
      </c>
      <c r="L324" s="33">
        <v>774926.35099881003</v>
      </c>
      <c r="M324" s="33">
        <v>486349.77712875511</v>
      </c>
      <c r="N324" s="33">
        <v>16993.367532849727</v>
      </c>
      <c r="O324" s="34"/>
      <c r="P324" s="35"/>
      <c r="Q324" s="33">
        <v>271583.20633720525</v>
      </c>
      <c r="R324" s="33">
        <v>20441.833471134236</v>
      </c>
      <c r="S324" s="33">
        <v>53912.500327962312</v>
      </c>
      <c r="T324" s="33">
        <v>197228.87253810873</v>
      </c>
      <c r="U324" s="33">
        <v>2552974.2727690823</v>
      </c>
      <c r="V324" s="33">
        <v>2548745</v>
      </c>
      <c r="W324" s="19" t="s">
        <v>27</v>
      </c>
      <c r="X324" s="44"/>
      <c r="Z324" s="20"/>
    </row>
    <row r="325" spans="2:26" ht="24.75" customHeight="1" x14ac:dyDescent="0.15">
      <c r="B325" s="21" t="s">
        <v>29</v>
      </c>
      <c r="C325" s="33">
        <v>612827.14157193457</v>
      </c>
      <c r="D325" s="33">
        <v>512825.18028031639</v>
      </c>
      <c r="E325" s="33">
        <v>100001.96129161812</v>
      </c>
      <c r="F325" s="33">
        <v>57629.780198337416</v>
      </c>
      <c r="G325" s="33">
        <v>-861.10728599999766</v>
      </c>
      <c r="H325" s="33"/>
      <c r="I325" s="33"/>
      <c r="J325" s="33">
        <v>57373.947783109266</v>
      </c>
      <c r="K325" s="33">
        <v>1116.9397012281479</v>
      </c>
      <c r="L325" s="33">
        <v>251445.51752767587</v>
      </c>
      <c r="M325" s="33">
        <v>167980.77712875511</v>
      </c>
      <c r="N325" s="33">
        <v>5654.3675328497266</v>
      </c>
      <c r="O325" s="34"/>
      <c r="P325" s="35"/>
      <c r="Q325" s="33">
        <v>77810.372866071033</v>
      </c>
      <c r="R325" s="33">
        <v>1171</v>
      </c>
      <c r="S325" s="33">
        <v>18208.500327962312</v>
      </c>
      <c r="T325" s="33">
        <v>58430.872538108728</v>
      </c>
      <c r="U325" s="33">
        <v>921902.4392979478</v>
      </c>
      <c r="V325" s="33"/>
      <c r="W325" s="21" t="s">
        <v>29</v>
      </c>
    </row>
    <row r="326" spans="2:26" ht="24.75" customHeight="1" x14ac:dyDescent="0.15">
      <c r="B326" s="22" t="s">
        <v>30</v>
      </c>
      <c r="C326" s="36">
        <v>78284</v>
      </c>
      <c r="D326" s="36">
        <v>65509</v>
      </c>
      <c r="E326" s="36">
        <v>12775</v>
      </c>
      <c r="F326" s="36">
        <v>8335</v>
      </c>
      <c r="G326" s="36">
        <v>-202</v>
      </c>
      <c r="H326" s="36"/>
      <c r="I326" s="36"/>
      <c r="J326" s="36">
        <v>8395</v>
      </c>
      <c r="K326" s="36">
        <v>142</v>
      </c>
      <c r="L326" s="36">
        <v>57096</v>
      </c>
      <c r="M326" s="36">
        <v>40569</v>
      </c>
      <c r="N326" s="36">
        <v>539</v>
      </c>
      <c r="O326" s="34"/>
      <c r="P326" s="35"/>
      <c r="Q326" s="36">
        <v>15988</v>
      </c>
      <c r="R326" s="36">
        <v>1084</v>
      </c>
      <c r="S326" s="36">
        <v>3418</v>
      </c>
      <c r="T326" s="36">
        <v>11486</v>
      </c>
      <c r="U326" s="36">
        <v>143715</v>
      </c>
      <c r="V326" s="36"/>
      <c r="W326" s="22" t="s">
        <v>30</v>
      </c>
    </row>
    <row r="327" spans="2:26" ht="24.75" customHeight="1" x14ac:dyDescent="0.15">
      <c r="B327" s="22" t="s">
        <v>19</v>
      </c>
      <c r="C327" s="36">
        <v>132000</v>
      </c>
      <c r="D327" s="36">
        <v>110460</v>
      </c>
      <c r="E327" s="36">
        <v>21540</v>
      </c>
      <c r="F327" s="36">
        <v>13899</v>
      </c>
      <c r="G327" s="36">
        <v>-427</v>
      </c>
      <c r="H327" s="36"/>
      <c r="I327" s="36"/>
      <c r="J327" s="36">
        <v>14148</v>
      </c>
      <c r="K327" s="36">
        <v>178</v>
      </c>
      <c r="L327" s="36">
        <v>66938.833471134232</v>
      </c>
      <c r="M327" s="36">
        <v>40662</v>
      </c>
      <c r="N327" s="36">
        <v>1771</v>
      </c>
      <c r="O327" s="34"/>
      <c r="P327" s="35"/>
      <c r="Q327" s="36">
        <v>24505.833471134236</v>
      </c>
      <c r="R327" s="36">
        <v>2891.8334711342359</v>
      </c>
      <c r="S327" s="36">
        <v>4425</v>
      </c>
      <c r="T327" s="36">
        <v>17189</v>
      </c>
      <c r="U327" s="36">
        <v>212837.83347113425</v>
      </c>
      <c r="V327" s="36"/>
      <c r="W327" s="22" t="s">
        <v>19</v>
      </c>
    </row>
    <row r="328" spans="2:26" ht="24.75" customHeight="1" x14ac:dyDescent="0.15">
      <c r="B328" s="22" t="s">
        <v>18</v>
      </c>
      <c r="C328" s="36">
        <v>113559</v>
      </c>
      <c r="D328" s="36">
        <v>95028</v>
      </c>
      <c r="E328" s="36">
        <v>18531</v>
      </c>
      <c r="F328" s="36">
        <v>11668</v>
      </c>
      <c r="G328" s="36">
        <v>-273</v>
      </c>
      <c r="H328" s="36"/>
      <c r="I328" s="36"/>
      <c r="J328" s="36">
        <v>11785</v>
      </c>
      <c r="K328" s="36">
        <v>156</v>
      </c>
      <c r="L328" s="36">
        <v>66443</v>
      </c>
      <c r="M328" s="36">
        <v>45813</v>
      </c>
      <c r="N328" s="36">
        <v>572</v>
      </c>
      <c r="O328" s="34"/>
      <c r="P328" s="35"/>
      <c r="Q328" s="36">
        <v>20058</v>
      </c>
      <c r="R328" s="36">
        <v>1224</v>
      </c>
      <c r="S328" s="36">
        <v>4303</v>
      </c>
      <c r="T328" s="36">
        <v>14531</v>
      </c>
      <c r="U328" s="36">
        <v>191670</v>
      </c>
      <c r="V328" s="36"/>
      <c r="W328" s="22" t="s">
        <v>18</v>
      </c>
    </row>
    <row r="329" spans="2:26" ht="24.75" customHeight="1" x14ac:dyDescent="0.15">
      <c r="B329" s="22" t="s">
        <v>31</v>
      </c>
      <c r="C329" s="36">
        <v>36242</v>
      </c>
      <c r="D329" s="36">
        <v>30328</v>
      </c>
      <c r="E329" s="36">
        <v>5914</v>
      </c>
      <c r="F329" s="36">
        <v>3999</v>
      </c>
      <c r="G329" s="36">
        <v>-129</v>
      </c>
      <c r="H329" s="36"/>
      <c r="I329" s="36"/>
      <c r="J329" s="36">
        <v>4081</v>
      </c>
      <c r="K329" s="36">
        <v>47</v>
      </c>
      <c r="L329" s="36">
        <v>15838</v>
      </c>
      <c r="M329" s="36">
        <v>7193</v>
      </c>
      <c r="N329" s="36">
        <v>222</v>
      </c>
      <c r="O329" s="34"/>
      <c r="P329" s="35"/>
      <c r="Q329" s="36">
        <v>8423</v>
      </c>
      <c r="R329" s="36">
        <v>697</v>
      </c>
      <c r="S329" s="36">
        <v>1308</v>
      </c>
      <c r="T329" s="36">
        <v>6418</v>
      </c>
      <c r="U329" s="36">
        <v>56079</v>
      </c>
      <c r="V329" s="36"/>
      <c r="W329" s="22" t="s">
        <v>31</v>
      </c>
    </row>
    <row r="330" spans="2:26" ht="24.75" customHeight="1" x14ac:dyDescent="0.15">
      <c r="B330" s="22" t="s">
        <v>33</v>
      </c>
      <c r="C330" s="36">
        <v>61633</v>
      </c>
      <c r="D330" s="36">
        <v>51576</v>
      </c>
      <c r="E330" s="36">
        <v>10057</v>
      </c>
      <c r="F330" s="36">
        <v>6664</v>
      </c>
      <c r="G330" s="36">
        <v>-221</v>
      </c>
      <c r="H330" s="36"/>
      <c r="I330" s="36"/>
      <c r="J330" s="36">
        <v>6794</v>
      </c>
      <c r="K330" s="36">
        <v>91</v>
      </c>
      <c r="L330" s="36">
        <v>30221</v>
      </c>
      <c r="M330" s="36">
        <v>17673</v>
      </c>
      <c r="N330" s="36">
        <v>538</v>
      </c>
      <c r="O330" s="34"/>
      <c r="P330" s="35"/>
      <c r="Q330" s="36">
        <v>12010</v>
      </c>
      <c r="R330" s="36">
        <v>783</v>
      </c>
      <c r="S330" s="36">
        <v>2041</v>
      </c>
      <c r="T330" s="36">
        <v>9186</v>
      </c>
      <c r="U330" s="36">
        <v>98518</v>
      </c>
      <c r="V330" s="36"/>
      <c r="W330" s="22" t="s">
        <v>33</v>
      </c>
    </row>
    <row r="331" spans="2:26" ht="24.75" customHeight="1" x14ac:dyDescent="0.15">
      <c r="B331" s="22" t="s">
        <v>34</v>
      </c>
      <c r="C331" s="36">
        <v>42790</v>
      </c>
      <c r="D331" s="36">
        <v>35807</v>
      </c>
      <c r="E331" s="36">
        <v>6983</v>
      </c>
      <c r="F331" s="36">
        <v>4675</v>
      </c>
      <c r="G331" s="36">
        <v>-119</v>
      </c>
      <c r="H331" s="36"/>
      <c r="I331" s="36"/>
      <c r="J331" s="36">
        <v>4726</v>
      </c>
      <c r="K331" s="36">
        <v>68</v>
      </c>
      <c r="L331" s="36">
        <v>21091</v>
      </c>
      <c r="M331" s="36">
        <v>11887</v>
      </c>
      <c r="N331" s="36">
        <v>572</v>
      </c>
      <c r="O331" s="34"/>
      <c r="P331" s="35"/>
      <c r="Q331" s="36">
        <v>8632</v>
      </c>
      <c r="R331" s="36">
        <v>728</v>
      </c>
      <c r="S331" s="36">
        <v>1719</v>
      </c>
      <c r="T331" s="36">
        <v>6185</v>
      </c>
      <c r="U331" s="36">
        <v>68556</v>
      </c>
      <c r="V331" s="36"/>
      <c r="W331" s="22" t="s">
        <v>34</v>
      </c>
    </row>
    <row r="332" spans="2:26" ht="24.75" customHeight="1" x14ac:dyDescent="0.15">
      <c r="B332" s="22" t="s">
        <v>62</v>
      </c>
      <c r="C332" s="36">
        <v>121419</v>
      </c>
      <c r="D332" s="36">
        <v>101606</v>
      </c>
      <c r="E332" s="36">
        <v>19813</v>
      </c>
      <c r="F332" s="36">
        <v>12405</v>
      </c>
      <c r="G332" s="36">
        <v>-360</v>
      </c>
      <c r="H332" s="36"/>
      <c r="I332" s="36"/>
      <c r="J332" s="36">
        <v>12621</v>
      </c>
      <c r="K332" s="36">
        <v>144</v>
      </c>
      <c r="L332" s="36">
        <v>59703</v>
      </c>
      <c r="M332" s="36">
        <v>37155</v>
      </c>
      <c r="N332" s="36">
        <v>2027</v>
      </c>
      <c r="O332" s="34"/>
      <c r="P332" s="35"/>
      <c r="Q332" s="36">
        <v>20521</v>
      </c>
      <c r="R332" s="36">
        <v>1132</v>
      </c>
      <c r="S332" s="36">
        <v>4400</v>
      </c>
      <c r="T332" s="36">
        <v>14989</v>
      </c>
      <c r="U332" s="36">
        <v>193527</v>
      </c>
      <c r="V332" s="36"/>
      <c r="W332" s="22" t="s">
        <v>62</v>
      </c>
    </row>
    <row r="333" spans="2:26" ht="24.75" customHeight="1" x14ac:dyDescent="0.15">
      <c r="B333" s="22" t="s">
        <v>63</v>
      </c>
      <c r="C333" s="36">
        <v>50041</v>
      </c>
      <c r="D333" s="36">
        <v>41875</v>
      </c>
      <c r="E333" s="36">
        <v>8166</v>
      </c>
      <c r="F333" s="36">
        <v>5101</v>
      </c>
      <c r="G333" s="36">
        <v>-127</v>
      </c>
      <c r="H333" s="36"/>
      <c r="I333" s="36"/>
      <c r="J333" s="36">
        <v>5197</v>
      </c>
      <c r="K333" s="36">
        <v>31</v>
      </c>
      <c r="L333" s="36">
        <v>19254</v>
      </c>
      <c r="M333" s="36">
        <v>10451</v>
      </c>
      <c r="N333" s="36">
        <v>235</v>
      </c>
      <c r="O333" s="34"/>
      <c r="P333" s="35"/>
      <c r="Q333" s="36">
        <v>8568</v>
      </c>
      <c r="R333" s="36">
        <v>421</v>
      </c>
      <c r="S333" s="36">
        <v>1427</v>
      </c>
      <c r="T333" s="36">
        <v>6720</v>
      </c>
      <c r="U333" s="36">
        <v>74396</v>
      </c>
      <c r="V333" s="36"/>
      <c r="W333" s="22" t="s">
        <v>63</v>
      </c>
    </row>
    <row r="334" spans="2:26" ht="24.75" customHeight="1" x14ac:dyDescent="0.15">
      <c r="B334" s="22" t="s">
        <v>64</v>
      </c>
      <c r="C334" s="36">
        <v>121590</v>
      </c>
      <c r="D334" s="36">
        <v>101749</v>
      </c>
      <c r="E334" s="36">
        <v>19841</v>
      </c>
      <c r="F334" s="36">
        <v>12616</v>
      </c>
      <c r="G334" s="36">
        <v>-414</v>
      </c>
      <c r="H334" s="36"/>
      <c r="I334" s="36"/>
      <c r="J334" s="36">
        <v>12876</v>
      </c>
      <c r="K334" s="36">
        <v>154</v>
      </c>
      <c r="L334" s="36">
        <v>56155</v>
      </c>
      <c r="M334" s="36">
        <v>32001</v>
      </c>
      <c r="N334" s="36">
        <v>2117</v>
      </c>
      <c r="O334" s="34"/>
      <c r="P334" s="35"/>
      <c r="Q334" s="36">
        <v>22037</v>
      </c>
      <c r="R334" s="36">
        <v>2229</v>
      </c>
      <c r="S334" s="36">
        <v>4335</v>
      </c>
      <c r="T334" s="36">
        <v>15473</v>
      </c>
      <c r="U334" s="36">
        <v>190361</v>
      </c>
      <c r="V334" s="36"/>
      <c r="W334" s="22" t="s">
        <v>64</v>
      </c>
    </row>
    <row r="335" spans="2:26" ht="24.75" customHeight="1" x14ac:dyDescent="0.15">
      <c r="B335" s="22" t="s">
        <v>65</v>
      </c>
      <c r="C335" s="36">
        <v>43108</v>
      </c>
      <c r="D335" s="36">
        <v>36074</v>
      </c>
      <c r="E335" s="36">
        <v>7034</v>
      </c>
      <c r="F335" s="36">
        <v>4770</v>
      </c>
      <c r="G335" s="36">
        <v>-161</v>
      </c>
      <c r="H335" s="36"/>
      <c r="I335" s="36"/>
      <c r="J335" s="36">
        <v>4819</v>
      </c>
      <c r="K335" s="36">
        <v>112</v>
      </c>
      <c r="L335" s="36">
        <v>23093</v>
      </c>
      <c r="M335" s="36">
        <v>13555</v>
      </c>
      <c r="N335" s="36">
        <v>394</v>
      </c>
      <c r="O335" s="34"/>
      <c r="P335" s="37"/>
      <c r="Q335" s="36">
        <v>9144</v>
      </c>
      <c r="R335" s="36">
        <v>881</v>
      </c>
      <c r="S335" s="36">
        <v>1465</v>
      </c>
      <c r="T335" s="36">
        <v>6798</v>
      </c>
      <c r="U335" s="36">
        <v>70971</v>
      </c>
      <c r="V335" s="36"/>
      <c r="W335" s="22" t="s">
        <v>65</v>
      </c>
    </row>
    <row r="336" spans="2:26" ht="24.75" customHeight="1" x14ac:dyDescent="0.15">
      <c r="B336" s="22" t="s">
        <v>66</v>
      </c>
      <c r="C336" s="36">
        <v>40879</v>
      </c>
      <c r="D336" s="36">
        <v>34208</v>
      </c>
      <c r="E336" s="36">
        <v>6671</v>
      </c>
      <c r="F336" s="36">
        <v>4082</v>
      </c>
      <c r="G336" s="36">
        <v>-97</v>
      </c>
      <c r="H336" s="36"/>
      <c r="I336" s="36"/>
      <c r="J336" s="36">
        <v>4136</v>
      </c>
      <c r="K336" s="36">
        <v>43</v>
      </c>
      <c r="L336" s="36">
        <v>32881</v>
      </c>
      <c r="M336" s="36">
        <v>25732</v>
      </c>
      <c r="N336" s="36">
        <v>200</v>
      </c>
      <c r="O336" s="34"/>
      <c r="P336" s="37"/>
      <c r="Q336" s="36">
        <v>6949</v>
      </c>
      <c r="R336" s="36">
        <v>434</v>
      </c>
      <c r="S336" s="36">
        <v>1507</v>
      </c>
      <c r="T336" s="36">
        <v>5008</v>
      </c>
      <c r="U336" s="36">
        <v>77842</v>
      </c>
      <c r="V336" s="36"/>
      <c r="W336" s="22" t="s">
        <v>66</v>
      </c>
    </row>
    <row r="337" spans="2:23" ht="24.75" customHeight="1" x14ac:dyDescent="0.15">
      <c r="B337" s="22" t="s">
        <v>67</v>
      </c>
      <c r="C337" s="36">
        <v>34488</v>
      </c>
      <c r="D337" s="36">
        <v>28860</v>
      </c>
      <c r="E337" s="36">
        <v>5628</v>
      </c>
      <c r="F337" s="36">
        <v>3779</v>
      </c>
      <c r="G337" s="36">
        <v>-182</v>
      </c>
      <c r="H337" s="36"/>
      <c r="I337" s="36"/>
      <c r="J337" s="36">
        <v>3932</v>
      </c>
      <c r="K337" s="36">
        <v>29</v>
      </c>
      <c r="L337" s="36">
        <v>17357</v>
      </c>
      <c r="M337" s="36">
        <v>9287</v>
      </c>
      <c r="N337" s="36">
        <v>650</v>
      </c>
      <c r="O337" s="34"/>
      <c r="P337" s="37"/>
      <c r="Q337" s="36">
        <v>7420</v>
      </c>
      <c r="R337" s="36">
        <v>910</v>
      </c>
      <c r="S337" s="36">
        <v>1207</v>
      </c>
      <c r="T337" s="36">
        <v>5303</v>
      </c>
      <c r="U337" s="36">
        <v>55624</v>
      </c>
      <c r="V337" s="36"/>
      <c r="W337" s="22" t="s">
        <v>67</v>
      </c>
    </row>
    <row r="338" spans="2:23" ht="24.75" customHeight="1" x14ac:dyDescent="0.15">
      <c r="B338" s="23" t="s">
        <v>35</v>
      </c>
      <c r="C338" s="38">
        <v>7178</v>
      </c>
      <c r="D338" s="38">
        <v>6007</v>
      </c>
      <c r="E338" s="38">
        <v>1171</v>
      </c>
      <c r="F338" s="38">
        <v>799</v>
      </c>
      <c r="G338" s="38">
        <v>-35</v>
      </c>
      <c r="H338" s="38"/>
      <c r="I338" s="38"/>
      <c r="J338" s="38">
        <v>813</v>
      </c>
      <c r="K338" s="38">
        <v>21</v>
      </c>
      <c r="L338" s="38">
        <v>7898</v>
      </c>
      <c r="M338" s="38">
        <v>5974</v>
      </c>
      <c r="N338" s="38">
        <v>23</v>
      </c>
      <c r="O338" s="34"/>
      <c r="P338" s="37"/>
      <c r="Q338" s="38">
        <v>1901</v>
      </c>
      <c r="R338" s="38">
        <v>738</v>
      </c>
      <c r="S338" s="38">
        <v>105</v>
      </c>
      <c r="T338" s="38">
        <v>1058</v>
      </c>
      <c r="U338" s="38">
        <v>15875</v>
      </c>
      <c r="V338" s="38"/>
      <c r="W338" s="23" t="s">
        <v>35</v>
      </c>
    </row>
    <row r="339" spans="2:23" ht="24.75" customHeight="1" x14ac:dyDescent="0.15">
      <c r="B339" s="23" t="s">
        <v>1</v>
      </c>
      <c r="C339" s="39">
        <v>2420</v>
      </c>
      <c r="D339" s="39">
        <v>2025</v>
      </c>
      <c r="E339" s="39">
        <v>395</v>
      </c>
      <c r="F339" s="39">
        <v>295</v>
      </c>
      <c r="G339" s="39">
        <v>-22</v>
      </c>
      <c r="H339" s="39"/>
      <c r="I339" s="39"/>
      <c r="J339" s="39">
        <v>307</v>
      </c>
      <c r="K339" s="39">
        <v>10</v>
      </c>
      <c r="L339" s="39">
        <v>1091</v>
      </c>
      <c r="M339" s="39">
        <v>319</v>
      </c>
      <c r="N339" s="39">
        <v>50</v>
      </c>
      <c r="O339" s="34"/>
      <c r="P339" s="37"/>
      <c r="Q339" s="39">
        <v>722</v>
      </c>
      <c r="R339" s="39">
        <v>74</v>
      </c>
      <c r="S339" s="39">
        <v>124</v>
      </c>
      <c r="T339" s="39">
        <v>524</v>
      </c>
      <c r="U339" s="39">
        <v>3806</v>
      </c>
      <c r="V339" s="39"/>
      <c r="W339" s="23" t="s">
        <v>1</v>
      </c>
    </row>
    <row r="340" spans="2:23" ht="24.75" customHeight="1" x14ac:dyDescent="0.15">
      <c r="B340" s="21" t="s">
        <v>36</v>
      </c>
      <c r="C340" s="36">
        <v>3592</v>
      </c>
      <c r="D340" s="36">
        <v>3006</v>
      </c>
      <c r="E340" s="36">
        <v>586</v>
      </c>
      <c r="F340" s="36">
        <v>416</v>
      </c>
      <c r="G340" s="36">
        <v>-32</v>
      </c>
      <c r="H340" s="36"/>
      <c r="I340" s="36"/>
      <c r="J340" s="36">
        <v>443</v>
      </c>
      <c r="K340" s="36">
        <v>5</v>
      </c>
      <c r="L340" s="36">
        <v>1576</v>
      </c>
      <c r="M340" s="36">
        <v>616</v>
      </c>
      <c r="N340" s="36">
        <v>83</v>
      </c>
      <c r="O340" s="34"/>
      <c r="P340" s="37"/>
      <c r="Q340" s="36">
        <v>877</v>
      </c>
      <c r="R340" s="36">
        <v>66</v>
      </c>
      <c r="S340" s="36">
        <v>108</v>
      </c>
      <c r="T340" s="36">
        <v>703</v>
      </c>
      <c r="U340" s="36">
        <v>5584</v>
      </c>
      <c r="V340" s="36"/>
      <c r="W340" s="21" t="s">
        <v>36</v>
      </c>
    </row>
    <row r="341" spans="2:23" ht="24.75" customHeight="1" x14ac:dyDescent="0.15">
      <c r="B341" s="22" t="s">
        <v>68</v>
      </c>
      <c r="C341" s="36">
        <v>21170</v>
      </c>
      <c r="D341" s="36">
        <v>17715</v>
      </c>
      <c r="E341" s="36">
        <v>3455</v>
      </c>
      <c r="F341" s="36">
        <v>2378</v>
      </c>
      <c r="G341" s="36">
        <v>-96</v>
      </c>
      <c r="H341" s="36"/>
      <c r="I341" s="36"/>
      <c r="J341" s="36">
        <v>2452</v>
      </c>
      <c r="K341" s="36">
        <v>22</v>
      </c>
      <c r="L341" s="36">
        <v>8902</v>
      </c>
      <c r="M341" s="36">
        <v>2931</v>
      </c>
      <c r="N341" s="36">
        <v>573</v>
      </c>
      <c r="O341" s="34"/>
      <c r="P341" s="37"/>
      <c r="Q341" s="36">
        <v>5398</v>
      </c>
      <c r="R341" s="36">
        <v>928</v>
      </c>
      <c r="S341" s="36">
        <v>887</v>
      </c>
      <c r="T341" s="36">
        <v>3583</v>
      </c>
      <c r="U341" s="36">
        <v>32450</v>
      </c>
      <c r="V341" s="36"/>
      <c r="W341" s="22" t="s">
        <v>68</v>
      </c>
    </row>
    <row r="342" spans="2:23" ht="24.75" customHeight="1" x14ac:dyDescent="0.15">
      <c r="B342" s="22" t="s">
        <v>69</v>
      </c>
      <c r="C342" s="36">
        <v>8675</v>
      </c>
      <c r="D342" s="36">
        <v>7259</v>
      </c>
      <c r="E342" s="36">
        <v>1416</v>
      </c>
      <c r="F342" s="36">
        <v>989</v>
      </c>
      <c r="G342" s="36">
        <v>-48</v>
      </c>
      <c r="H342" s="36"/>
      <c r="I342" s="36"/>
      <c r="J342" s="36">
        <v>1025</v>
      </c>
      <c r="K342" s="36">
        <v>12</v>
      </c>
      <c r="L342" s="36">
        <v>3780</v>
      </c>
      <c r="M342" s="36">
        <v>1311</v>
      </c>
      <c r="N342" s="36">
        <v>76</v>
      </c>
      <c r="O342" s="34"/>
      <c r="P342" s="37"/>
      <c r="Q342" s="36">
        <v>2393</v>
      </c>
      <c r="R342" s="36">
        <v>303</v>
      </c>
      <c r="S342" s="36">
        <v>433</v>
      </c>
      <c r="T342" s="36">
        <v>1657</v>
      </c>
      <c r="U342" s="36">
        <v>13444</v>
      </c>
      <c r="V342" s="36"/>
      <c r="W342" s="22" t="s">
        <v>69</v>
      </c>
    </row>
    <row r="343" spans="2:23" ht="24.75" customHeight="1" x14ac:dyDescent="0.15">
      <c r="B343" s="21" t="s">
        <v>70</v>
      </c>
      <c r="C343" s="33">
        <v>12306</v>
      </c>
      <c r="D343" s="33">
        <v>10298</v>
      </c>
      <c r="E343" s="33">
        <v>2008</v>
      </c>
      <c r="F343" s="33">
        <v>1339</v>
      </c>
      <c r="G343" s="33">
        <v>-46</v>
      </c>
      <c r="H343" s="33"/>
      <c r="I343" s="33"/>
      <c r="J343" s="33">
        <v>1370</v>
      </c>
      <c r="K343" s="33">
        <v>15</v>
      </c>
      <c r="L343" s="33">
        <v>5143</v>
      </c>
      <c r="M343" s="33">
        <v>2224</v>
      </c>
      <c r="N343" s="33">
        <v>227</v>
      </c>
      <c r="O343" s="34"/>
      <c r="P343" s="35"/>
      <c r="Q343" s="33">
        <v>2692</v>
      </c>
      <c r="R343" s="33">
        <v>224</v>
      </c>
      <c r="S343" s="33">
        <v>400</v>
      </c>
      <c r="T343" s="33">
        <v>2068</v>
      </c>
      <c r="U343" s="33">
        <v>18788</v>
      </c>
      <c r="V343" s="33"/>
      <c r="W343" s="21" t="s">
        <v>70</v>
      </c>
    </row>
    <row r="344" spans="2:23" ht="24.75" customHeight="1" x14ac:dyDescent="0.15">
      <c r="B344" s="22" t="s">
        <v>71</v>
      </c>
      <c r="C344" s="36">
        <v>8458</v>
      </c>
      <c r="D344" s="36">
        <v>7078</v>
      </c>
      <c r="E344" s="36">
        <v>1380</v>
      </c>
      <c r="F344" s="36">
        <v>901</v>
      </c>
      <c r="G344" s="36">
        <v>-24</v>
      </c>
      <c r="H344" s="36"/>
      <c r="I344" s="36"/>
      <c r="J344" s="36">
        <v>910</v>
      </c>
      <c r="K344" s="36">
        <v>15</v>
      </c>
      <c r="L344" s="36">
        <v>2531</v>
      </c>
      <c r="M344" s="36">
        <v>881</v>
      </c>
      <c r="N344" s="36">
        <v>49</v>
      </c>
      <c r="O344" s="34"/>
      <c r="P344" s="35"/>
      <c r="Q344" s="36">
        <v>1601</v>
      </c>
      <c r="R344" s="36">
        <v>116</v>
      </c>
      <c r="S344" s="36">
        <v>220</v>
      </c>
      <c r="T344" s="36">
        <v>1265</v>
      </c>
      <c r="U344" s="36">
        <v>11890</v>
      </c>
      <c r="V344" s="36"/>
      <c r="W344" s="22" t="s">
        <v>71</v>
      </c>
    </row>
    <row r="345" spans="2:23" ht="24.75" customHeight="1" x14ac:dyDescent="0.15">
      <c r="B345" s="22" t="s">
        <v>3</v>
      </c>
      <c r="C345" s="36">
        <v>6875</v>
      </c>
      <c r="D345" s="36">
        <v>5753</v>
      </c>
      <c r="E345" s="36">
        <v>1122</v>
      </c>
      <c r="F345" s="36">
        <v>731</v>
      </c>
      <c r="G345" s="36">
        <v>-25</v>
      </c>
      <c r="H345" s="36"/>
      <c r="I345" s="36"/>
      <c r="J345" s="36">
        <v>749</v>
      </c>
      <c r="K345" s="36">
        <v>7</v>
      </c>
      <c r="L345" s="36">
        <v>2377</v>
      </c>
      <c r="M345" s="36">
        <v>1001</v>
      </c>
      <c r="N345" s="36">
        <v>42</v>
      </c>
      <c r="O345" s="34"/>
      <c r="P345" s="35"/>
      <c r="Q345" s="36">
        <v>1334</v>
      </c>
      <c r="R345" s="36">
        <v>193</v>
      </c>
      <c r="S345" s="36">
        <v>199</v>
      </c>
      <c r="T345" s="36">
        <v>942</v>
      </c>
      <c r="U345" s="36">
        <v>9983</v>
      </c>
      <c r="V345" s="36"/>
      <c r="W345" s="22" t="s">
        <v>3</v>
      </c>
    </row>
    <row r="346" spans="2:23" ht="24.75" customHeight="1" x14ac:dyDescent="0.15">
      <c r="B346" s="24" t="s">
        <v>37</v>
      </c>
      <c r="C346" s="36">
        <v>5262</v>
      </c>
      <c r="D346" s="36">
        <v>4403</v>
      </c>
      <c r="E346" s="36">
        <v>859</v>
      </c>
      <c r="F346" s="36">
        <v>583</v>
      </c>
      <c r="G346" s="36">
        <v>-26</v>
      </c>
      <c r="H346" s="36"/>
      <c r="I346" s="36"/>
      <c r="J346" s="36">
        <v>595</v>
      </c>
      <c r="K346" s="36">
        <v>14</v>
      </c>
      <c r="L346" s="36">
        <v>3685</v>
      </c>
      <c r="M346" s="36">
        <v>1657</v>
      </c>
      <c r="N346" s="36">
        <v>61</v>
      </c>
      <c r="O346" s="34"/>
      <c r="P346" s="35"/>
      <c r="Q346" s="36">
        <v>1967</v>
      </c>
      <c r="R346" s="36">
        <v>1441</v>
      </c>
      <c r="S346" s="36">
        <v>74</v>
      </c>
      <c r="T346" s="36">
        <v>452</v>
      </c>
      <c r="U346" s="36">
        <v>9530</v>
      </c>
      <c r="V346" s="36"/>
      <c r="W346" s="24" t="s">
        <v>37</v>
      </c>
    </row>
    <row r="347" spans="2:23" ht="24.75" customHeight="1" x14ac:dyDescent="0.15">
      <c r="B347" s="21" t="s">
        <v>72</v>
      </c>
      <c r="C347" s="33">
        <v>26976</v>
      </c>
      <c r="D347" s="33">
        <v>22574</v>
      </c>
      <c r="E347" s="33">
        <v>4402</v>
      </c>
      <c r="F347" s="33">
        <v>2926</v>
      </c>
      <c r="G347" s="33">
        <v>-98</v>
      </c>
      <c r="H347" s="33"/>
      <c r="I347" s="33"/>
      <c r="J347" s="33">
        <v>2994</v>
      </c>
      <c r="K347" s="33">
        <v>30</v>
      </c>
      <c r="L347" s="33">
        <v>9834</v>
      </c>
      <c r="M347" s="33">
        <v>4232</v>
      </c>
      <c r="N347" s="33">
        <v>172</v>
      </c>
      <c r="O347" s="34"/>
      <c r="P347" s="35"/>
      <c r="Q347" s="33">
        <v>5430</v>
      </c>
      <c r="R347" s="33">
        <v>728</v>
      </c>
      <c r="S347" s="33">
        <v>933</v>
      </c>
      <c r="T347" s="33">
        <v>3769</v>
      </c>
      <c r="U347" s="33">
        <v>39736</v>
      </c>
      <c r="V347" s="33"/>
      <c r="W347" s="21" t="s">
        <v>72</v>
      </c>
    </row>
    <row r="348" spans="2:23" ht="24.75" customHeight="1" x14ac:dyDescent="0.15">
      <c r="B348" s="21" t="s">
        <v>38</v>
      </c>
      <c r="C348" s="33">
        <v>19617</v>
      </c>
      <c r="D348" s="33">
        <v>16416</v>
      </c>
      <c r="E348" s="33">
        <v>3201</v>
      </c>
      <c r="F348" s="33">
        <v>2182</v>
      </c>
      <c r="G348" s="33">
        <v>-71</v>
      </c>
      <c r="H348" s="33"/>
      <c r="I348" s="33"/>
      <c r="J348" s="33">
        <v>2229</v>
      </c>
      <c r="K348" s="33">
        <v>24</v>
      </c>
      <c r="L348" s="33">
        <v>7635</v>
      </c>
      <c r="M348" s="33">
        <v>3003</v>
      </c>
      <c r="N348" s="33">
        <v>139</v>
      </c>
      <c r="O348" s="34"/>
      <c r="P348" s="35"/>
      <c r="Q348" s="33">
        <v>4493</v>
      </c>
      <c r="R348" s="33">
        <v>948</v>
      </c>
      <c r="S348" s="33">
        <v>552</v>
      </c>
      <c r="T348" s="33">
        <v>2993</v>
      </c>
      <c r="U348" s="33">
        <v>29434</v>
      </c>
      <c r="V348" s="33"/>
      <c r="W348" s="21" t="s">
        <v>38</v>
      </c>
    </row>
    <row r="349" spans="2:23" ht="24.75" customHeight="1" x14ac:dyDescent="0.15">
      <c r="B349" s="24" t="s">
        <v>73</v>
      </c>
      <c r="C349" s="39">
        <v>3146</v>
      </c>
      <c r="D349" s="39">
        <v>2633</v>
      </c>
      <c r="E349" s="39">
        <v>513</v>
      </c>
      <c r="F349" s="39">
        <v>351</v>
      </c>
      <c r="G349" s="39">
        <v>-20</v>
      </c>
      <c r="H349" s="39"/>
      <c r="I349" s="39"/>
      <c r="J349" s="39">
        <v>368</v>
      </c>
      <c r="K349" s="39">
        <v>3</v>
      </c>
      <c r="L349" s="39">
        <v>2958</v>
      </c>
      <c r="M349" s="39">
        <v>2242</v>
      </c>
      <c r="N349" s="39">
        <v>7</v>
      </c>
      <c r="O349" s="34"/>
      <c r="P349" s="35"/>
      <c r="Q349" s="39">
        <v>709</v>
      </c>
      <c r="R349" s="39">
        <v>97</v>
      </c>
      <c r="S349" s="39">
        <v>114</v>
      </c>
      <c r="T349" s="39">
        <v>498</v>
      </c>
      <c r="U349" s="39">
        <v>6455</v>
      </c>
      <c r="V349" s="39"/>
      <c r="W349" s="24" t="s">
        <v>73</v>
      </c>
    </row>
    <row r="350" spans="2:23" ht="24.75" customHeight="1" x14ac:dyDescent="0.15">
      <c r="B350" s="2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25"/>
    </row>
    <row r="351" spans="2:23" ht="24.75" customHeight="1" x14ac:dyDescent="0.15">
      <c r="B351" s="5" t="s">
        <v>39</v>
      </c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5"/>
    </row>
    <row r="352" spans="2:23" ht="24.75" customHeight="1" x14ac:dyDescent="0.15">
      <c r="B352" s="26" t="s">
        <v>15</v>
      </c>
      <c r="C352" s="40">
        <f t="shared" ref="C352:Q352" si="55">SUM(C325:C337)</f>
        <v>1488860.1415719346</v>
      </c>
      <c r="D352" s="40">
        <f t="shared" si="55"/>
        <v>1245905.1802803164</v>
      </c>
      <c r="E352" s="40">
        <f t="shared" si="55"/>
        <v>242954.96129161812</v>
      </c>
      <c r="F352" s="40">
        <f t="shared" si="55"/>
        <v>149622.78019833742</v>
      </c>
      <c r="G352" s="40">
        <f t="shared" si="55"/>
        <v>-3573.1072859999977</v>
      </c>
      <c r="H352" s="40"/>
      <c r="I352" s="40"/>
      <c r="J352" s="40">
        <f t="shared" si="55"/>
        <v>150883.94778310927</v>
      </c>
      <c r="K352" s="40">
        <f t="shared" si="55"/>
        <v>2311.9397012281479</v>
      </c>
      <c r="L352" s="40">
        <f>SUM(L325:L337)</f>
        <v>717516.35099881003</v>
      </c>
      <c r="M352" s="40">
        <f>SUM(M325:M337)</f>
        <v>459958.77712875511</v>
      </c>
      <c r="N352" s="40">
        <f>SUM(N325:N337)</f>
        <v>15491.367532849727</v>
      </c>
      <c r="O352" s="34"/>
      <c r="P352" s="35"/>
      <c r="Q352" s="40">
        <f t="shared" si="55"/>
        <v>242066.20633720525</v>
      </c>
      <c r="R352" s="40">
        <f>SUM(R325:R337)</f>
        <v>14585.833471134236</v>
      </c>
      <c r="S352" s="40">
        <f>SUM(S325:S337)</f>
        <v>49763.500327962312</v>
      </c>
      <c r="T352" s="40">
        <f>SUM(T325:T337)</f>
        <v>177716.87253810873</v>
      </c>
      <c r="U352" s="40">
        <f>SUM(U325:U337)</f>
        <v>2355999.2727690823</v>
      </c>
      <c r="V352" s="40"/>
      <c r="W352" s="26" t="s">
        <v>15</v>
      </c>
    </row>
    <row r="353" spans="2:23" ht="24.75" customHeight="1" x14ac:dyDescent="0.15">
      <c r="B353" s="27" t="s">
        <v>40</v>
      </c>
      <c r="C353" s="41">
        <f t="shared" ref="C353:Q353" si="56">SUM(C338:C349)</f>
        <v>125675</v>
      </c>
      <c r="D353" s="41">
        <f t="shared" si="56"/>
        <v>105167</v>
      </c>
      <c r="E353" s="41">
        <f t="shared" si="56"/>
        <v>20508</v>
      </c>
      <c r="F353" s="41">
        <f t="shared" si="56"/>
        <v>13890</v>
      </c>
      <c r="G353" s="41">
        <f t="shared" si="56"/>
        <v>-543</v>
      </c>
      <c r="H353" s="41"/>
      <c r="I353" s="41"/>
      <c r="J353" s="41">
        <f t="shared" si="56"/>
        <v>14255</v>
      </c>
      <c r="K353" s="41">
        <f t="shared" si="56"/>
        <v>178</v>
      </c>
      <c r="L353" s="41">
        <f>SUM(L338:L349)</f>
        <v>57410</v>
      </c>
      <c r="M353" s="41">
        <f>SUM(M338:M349)</f>
        <v>26391</v>
      </c>
      <c r="N353" s="41">
        <f>SUM(N338:N349)</f>
        <v>1502</v>
      </c>
      <c r="O353" s="34"/>
      <c r="P353" s="35"/>
      <c r="Q353" s="41">
        <f t="shared" si="56"/>
        <v>29517</v>
      </c>
      <c r="R353" s="41">
        <f>SUM(R338:R349)</f>
        <v>5856</v>
      </c>
      <c r="S353" s="41">
        <f>SUM(S338:S349)</f>
        <v>4149</v>
      </c>
      <c r="T353" s="41">
        <f>SUM(T338:T349)</f>
        <v>19512</v>
      </c>
      <c r="U353" s="41">
        <f>SUM(U338:U349)</f>
        <v>196975</v>
      </c>
      <c r="V353" s="41"/>
      <c r="W353" s="27" t="s">
        <v>40</v>
      </c>
    </row>
    <row r="354" spans="2:23" ht="24.75" customHeight="1" x14ac:dyDescent="0.15"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</row>
    <row r="355" spans="2:23" ht="24.75" customHeight="1" x14ac:dyDescent="0.15">
      <c r="B355" s="5" t="s">
        <v>41</v>
      </c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5"/>
    </row>
    <row r="356" spans="2:23" ht="24.75" customHeight="1" x14ac:dyDescent="0.15">
      <c r="B356" s="26" t="s">
        <v>42</v>
      </c>
      <c r="C356" s="40">
        <f t="shared" ref="C356:Q356" si="57">SUM(C331,C338)</f>
        <v>49968</v>
      </c>
      <c r="D356" s="40">
        <f t="shared" si="57"/>
        <v>41814</v>
      </c>
      <c r="E356" s="40">
        <f t="shared" si="57"/>
        <v>8154</v>
      </c>
      <c r="F356" s="40">
        <f t="shared" si="57"/>
        <v>5474</v>
      </c>
      <c r="G356" s="40">
        <f t="shared" si="57"/>
        <v>-154</v>
      </c>
      <c r="H356" s="40"/>
      <c r="I356" s="40"/>
      <c r="J356" s="40">
        <f t="shared" si="57"/>
        <v>5539</v>
      </c>
      <c r="K356" s="40">
        <f t="shared" si="57"/>
        <v>89</v>
      </c>
      <c r="L356" s="40">
        <f>SUM(L331,L338)</f>
        <v>28989</v>
      </c>
      <c r="M356" s="40">
        <f>SUM(M331,M338)</f>
        <v>17861</v>
      </c>
      <c r="N356" s="40">
        <f>SUM(N331,N338)</f>
        <v>595</v>
      </c>
      <c r="O356" s="34"/>
      <c r="P356" s="35"/>
      <c r="Q356" s="40">
        <f t="shared" si="57"/>
        <v>10533</v>
      </c>
      <c r="R356" s="40">
        <f>SUM(R331,R338)</f>
        <v>1466</v>
      </c>
      <c r="S356" s="40">
        <f>SUM(S331,S338)</f>
        <v>1824</v>
      </c>
      <c r="T356" s="40">
        <f>SUM(T331,T338)</f>
        <v>7243</v>
      </c>
      <c r="U356" s="40">
        <f>SUM(U331,U338)</f>
        <v>84431</v>
      </c>
      <c r="V356" s="40"/>
      <c r="W356" s="26" t="s">
        <v>42</v>
      </c>
    </row>
    <row r="357" spans="2:23" ht="24.75" customHeight="1" x14ac:dyDescent="0.15">
      <c r="B357" s="28" t="s">
        <v>43</v>
      </c>
      <c r="C357" s="42">
        <f t="shared" ref="C357:Q357" si="58">SUM(C328,C335,C339)</f>
        <v>159087</v>
      </c>
      <c r="D357" s="42">
        <f t="shared" si="58"/>
        <v>133127</v>
      </c>
      <c r="E357" s="42">
        <f t="shared" si="58"/>
        <v>25960</v>
      </c>
      <c r="F357" s="42">
        <f t="shared" si="58"/>
        <v>16733</v>
      </c>
      <c r="G357" s="42">
        <f t="shared" si="58"/>
        <v>-456</v>
      </c>
      <c r="H357" s="42"/>
      <c r="I357" s="42"/>
      <c r="J357" s="42">
        <f t="shared" si="58"/>
        <v>16911</v>
      </c>
      <c r="K357" s="42">
        <f t="shared" si="58"/>
        <v>278</v>
      </c>
      <c r="L357" s="42">
        <f>SUM(L328,L335,L339)</f>
        <v>90627</v>
      </c>
      <c r="M357" s="42">
        <f>SUM(M328,M335,M339)</f>
        <v>59687</v>
      </c>
      <c r="N357" s="42">
        <f>SUM(N328,N335,N339)</f>
        <v>1016</v>
      </c>
      <c r="O357" s="34"/>
      <c r="P357" s="35"/>
      <c r="Q357" s="42">
        <f t="shared" si="58"/>
        <v>29924</v>
      </c>
      <c r="R357" s="42">
        <f>SUM(R328,R335,R339)</f>
        <v>2179</v>
      </c>
      <c r="S357" s="42">
        <f>SUM(S328,S335,S339)</f>
        <v>5892</v>
      </c>
      <c r="T357" s="42">
        <f>SUM(T328,T335,T339)</f>
        <v>21853</v>
      </c>
      <c r="U357" s="42">
        <f>SUM(U328,U335,U339)</f>
        <v>266447</v>
      </c>
      <c r="V357" s="42"/>
      <c r="W357" s="28" t="s">
        <v>43</v>
      </c>
    </row>
    <row r="358" spans="2:23" ht="24.75" customHeight="1" x14ac:dyDescent="0.15">
      <c r="B358" s="28" t="s">
        <v>44</v>
      </c>
      <c r="C358" s="42">
        <f t="shared" ref="C358:Q358" si="59">SUM(C326,C340:C342)</f>
        <v>111721</v>
      </c>
      <c r="D358" s="42">
        <f t="shared" si="59"/>
        <v>93489</v>
      </c>
      <c r="E358" s="42">
        <f t="shared" si="59"/>
        <v>18232</v>
      </c>
      <c r="F358" s="42">
        <f t="shared" si="59"/>
        <v>12118</v>
      </c>
      <c r="G358" s="42">
        <f t="shared" si="59"/>
        <v>-378</v>
      </c>
      <c r="H358" s="42"/>
      <c r="I358" s="42"/>
      <c r="J358" s="42">
        <f t="shared" si="59"/>
        <v>12315</v>
      </c>
      <c r="K358" s="42">
        <f t="shared" si="59"/>
        <v>181</v>
      </c>
      <c r="L358" s="42">
        <f>SUM(L326,L340:L342)</f>
        <v>71354</v>
      </c>
      <c r="M358" s="42">
        <f>SUM(M326,M340:M342)</f>
        <v>45427</v>
      </c>
      <c r="N358" s="42">
        <f>SUM(N326,N340:N342)</f>
        <v>1271</v>
      </c>
      <c r="O358" s="34"/>
      <c r="P358" s="35"/>
      <c r="Q358" s="42">
        <f t="shared" si="59"/>
        <v>24656</v>
      </c>
      <c r="R358" s="42">
        <f>SUM(R326,R340:R342)</f>
        <v>2381</v>
      </c>
      <c r="S358" s="42">
        <f>SUM(S326,S340:S342)</f>
        <v>4846</v>
      </c>
      <c r="T358" s="42">
        <f>SUM(T326,T340:T342)</f>
        <v>17429</v>
      </c>
      <c r="U358" s="42">
        <f>SUM(U326,U340:U342)</f>
        <v>195193</v>
      </c>
      <c r="V358" s="42"/>
      <c r="W358" s="28" t="s">
        <v>44</v>
      </c>
    </row>
    <row r="359" spans="2:23" ht="24.75" customHeight="1" x14ac:dyDescent="0.15">
      <c r="B359" s="28" t="s">
        <v>11</v>
      </c>
      <c r="C359" s="42">
        <f t="shared" ref="C359:Q359" si="60">SUM(C325,C329,C333,C343:C346)</f>
        <v>732011.14157193457</v>
      </c>
      <c r="D359" s="42">
        <f t="shared" si="60"/>
        <v>612560.18028031639</v>
      </c>
      <c r="E359" s="42">
        <f t="shared" si="60"/>
        <v>119450.96129161812</v>
      </c>
      <c r="F359" s="42">
        <f t="shared" si="60"/>
        <v>70283.780198337423</v>
      </c>
      <c r="G359" s="42">
        <f t="shared" si="60"/>
        <v>-1238.1072859999977</v>
      </c>
      <c r="H359" s="42"/>
      <c r="I359" s="42"/>
      <c r="J359" s="42">
        <f t="shared" si="60"/>
        <v>70275.947783109266</v>
      </c>
      <c r="K359" s="42">
        <f t="shared" si="60"/>
        <v>1245.9397012281479</v>
      </c>
      <c r="L359" s="42">
        <f>SUM(L325,L329,L333,L343:L346)</f>
        <v>300273.51752767584</v>
      </c>
      <c r="M359" s="42">
        <f>SUM(M325,M329,M333,M343:M346)</f>
        <v>191387.77712875511</v>
      </c>
      <c r="N359" s="42">
        <f>SUM(N325,N329,N333,N343:N346)</f>
        <v>6490.3675328497266</v>
      </c>
      <c r="O359" s="34"/>
      <c r="P359" s="35"/>
      <c r="Q359" s="42">
        <f t="shared" si="60"/>
        <v>102395.37286607103</v>
      </c>
      <c r="R359" s="42">
        <f>SUM(R325,R329,R333,R343:R346)</f>
        <v>4263</v>
      </c>
      <c r="S359" s="42">
        <f>SUM(S325,S329,S333,S343:S346)</f>
        <v>21836.500327962312</v>
      </c>
      <c r="T359" s="42">
        <f>SUM(T325,T329,T333,T343:T346)</f>
        <v>76295.872538108728</v>
      </c>
      <c r="U359" s="42">
        <f>SUM(U325,U329,U333,U343:U346)</f>
        <v>1102568.4392979478</v>
      </c>
      <c r="V359" s="42"/>
      <c r="W359" s="28" t="s">
        <v>11</v>
      </c>
    </row>
    <row r="360" spans="2:23" ht="24.75" customHeight="1" x14ac:dyDescent="0.15">
      <c r="B360" s="28" t="s">
        <v>45</v>
      </c>
      <c r="C360" s="42">
        <f t="shared" ref="C360:Q360" si="61">SUM(C332,C336)</f>
        <v>162298</v>
      </c>
      <c r="D360" s="42">
        <f t="shared" si="61"/>
        <v>135814</v>
      </c>
      <c r="E360" s="42">
        <f t="shared" si="61"/>
        <v>26484</v>
      </c>
      <c r="F360" s="42">
        <f t="shared" si="61"/>
        <v>16487</v>
      </c>
      <c r="G360" s="42">
        <f t="shared" si="61"/>
        <v>-457</v>
      </c>
      <c r="H360" s="42"/>
      <c r="I360" s="42"/>
      <c r="J360" s="42">
        <f t="shared" si="61"/>
        <v>16757</v>
      </c>
      <c r="K360" s="42">
        <f t="shared" si="61"/>
        <v>187</v>
      </c>
      <c r="L360" s="42">
        <f>SUM(L332,L336)</f>
        <v>92584</v>
      </c>
      <c r="M360" s="42">
        <f>SUM(M332,M336)</f>
        <v>62887</v>
      </c>
      <c r="N360" s="42">
        <f>SUM(N332,N336)</f>
        <v>2227</v>
      </c>
      <c r="O360" s="34"/>
      <c r="P360" s="35"/>
      <c r="Q360" s="42">
        <f t="shared" si="61"/>
        <v>27470</v>
      </c>
      <c r="R360" s="42">
        <f>SUM(R332,R336)</f>
        <v>1566</v>
      </c>
      <c r="S360" s="42">
        <f>SUM(S332,S336)</f>
        <v>5907</v>
      </c>
      <c r="T360" s="42">
        <f>SUM(T332,T336)</f>
        <v>19997</v>
      </c>
      <c r="U360" s="42">
        <f>SUM(U332,U336)</f>
        <v>271369</v>
      </c>
      <c r="V360" s="42"/>
      <c r="W360" s="28" t="s">
        <v>45</v>
      </c>
    </row>
    <row r="361" spans="2:23" ht="24.75" customHeight="1" x14ac:dyDescent="0.15">
      <c r="B361" s="28" t="s">
        <v>46</v>
      </c>
      <c r="C361" s="42">
        <f t="shared" ref="C361:Q361" si="62">SUM(C334,C337,C347)</f>
        <v>183054</v>
      </c>
      <c r="D361" s="42">
        <f t="shared" si="62"/>
        <v>153183</v>
      </c>
      <c r="E361" s="42">
        <f t="shared" si="62"/>
        <v>29871</v>
      </c>
      <c r="F361" s="42">
        <f t="shared" si="62"/>
        <v>19321</v>
      </c>
      <c r="G361" s="42">
        <f t="shared" si="62"/>
        <v>-694</v>
      </c>
      <c r="H361" s="42"/>
      <c r="I361" s="42"/>
      <c r="J361" s="42">
        <f t="shared" si="62"/>
        <v>19802</v>
      </c>
      <c r="K361" s="42">
        <f t="shared" si="62"/>
        <v>213</v>
      </c>
      <c r="L361" s="42">
        <f>SUM(L334,L337,L347)</f>
        <v>83346</v>
      </c>
      <c r="M361" s="42">
        <f>SUM(M334,M337,M347)</f>
        <v>45520</v>
      </c>
      <c r="N361" s="42">
        <f>SUM(N334,N337,N347)</f>
        <v>2939</v>
      </c>
      <c r="O361" s="34"/>
      <c r="P361" s="35"/>
      <c r="Q361" s="42">
        <f t="shared" si="62"/>
        <v>34887</v>
      </c>
      <c r="R361" s="42">
        <f>SUM(R334,R337,R347)</f>
        <v>3867</v>
      </c>
      <c r="S361" s="42">
        <f>SUM(S334,S337,S347)</f>
        <v>6475</v>
      </c>
      <c r="T361" s="42">
        <f>SUM(T334,T337,T347)</f>
        <v>24545</v>
      </c>
      <c r="U361" s="42">
        <f>SUM(U334,U337,U347)</f>
        <v>285721</v>
      </c>
      <c r="V361" s="42"/>
      <c r="W361" s="28" t="s">
        <v>46</v>
      </c>
    </row>
    <row r="362" spans="2:23" ht="24.75" customHeight="1" x14ac:dyDescent="0.15">
      <c r="B362" s="28" t="s">
        <v>32</v>
      </c>
      <c r="C362" s="42">
        <f t="shared" ref="C362:Q362" si="63">C327</f>
        <v>132000</v>
      </c>
      <c r="D362" s="42">
        <f t="shared" si="63"/>
        <v>110460</v>
      </c>
      <c r="E362" s="42">
        <f t="shared" si="63"/>
        <v>21540</v>
      </c>
      <c r="F362" s="42">
        <f t="shared" si="63"/>
        <v>13899</v>
      </c>
      <c r="G362" s="42">
        <f t="shared" si="63"/>
        <v>-427</v>
      </c>
      <c r="H362" s="42"/>
      <c r="I362" s="42"/>
      <c r="J362" s="42">
        <f t="shared" si="63"/>
        <v>14148</v>
      </c>
      <c r="K362" s="42">
        <f t="shared" si="63"/>
        <v>178</v>
      </c>
      <c r="L362" s="42">
        <f>L327</f>
        <v>66938.833471134232</v>
      </c>
      <c r="M362" s="42">
        <f>M327</f>
        <v>40662</v>
      </c>
      <c r="N362" s="42">
        <f>N327</f>
        <v>1771</v>
      </c>
      <c r="O362" s="34"/>
      <c r="P362" s="35"/>
      <c r="Q362" s="42">
        <f t="shared" si="63"/>
        <v>24505.833471134236</v>
      </c>
      <c r="R362" s="42">
        <f>R327</f>
        <v>2891.8334711342359</v>
      </c>
      <c r="S362" s="42">
        <f>S327</f>
        <v>4425</v>
      </c>
      <c r="T362" s="42">
        <f>T327</f>
        <v>17189</v>
      </c>
      <c r="U362" s="42">
        <f>U327</f>
        <v>212837.83347113425</v>
      </c>
      <c r="V362" s="42"/>
      <c r="W362" s="28" t="s">
        <v>32</v>
      </c>
    </row>
    <row r="363" spans="2:23" ht="24.75" customHeight="1" x14ac:dyDescent="0.15">
      <c r="B363" s="27" t="s">
        <v>28</v>
      </c>
      <c r="C363" s="41">
        <f t="shared" ref="C363:Q363" si="64">SUM(C330,C348:C349)</f>
        <v>84396</v>
      </c>
      <c r="D363" s="41">
        <f t="shared" si="64"/>
        <v>70625</v>
      </c>
      <c r="E363" s="41">
        <f t="shared" si="64"/>
        <v>13771</v>
      </c>
      <c r="F363" s="41">
        <f t="shared" si="64"/>
        <v>9197</v>
      </c>
      <c r="G363" s="41">
        <f t="shared" si="64"/>
        <v>-312</v>
      </c>
      <c r="H363" s="41"/>
      <c r="I363" s="41"/>
      <c r="J363" s="41">
        <f t="shared" si="64"/>
        <v>9391</v>
      </c>
      <c r="K363" s="41">
        <f t="shared" si="64"/>
        <v>118</v>
      </c>
      <c r="L363" s="41">
        <f>SUM(L330,L348:L349)</f>
        <v>40814</v>
      </c>
      <c r="M363" s="41">
        <f>SUM(M330,M348:M349)</f>
        <v>22918</v>
      </c>
      <c r="N363" s="41">
        <f>SUM(N330,N348:N349)</f>
        <v>684</v>
      </c>
      <c r="O363" s="34"/>
      <c r="P363" s="35"/>
      <c r="Q363" s="41">
        <f t="shared" si="64"/>
        <v>17212</v>
      </c>
      <c r="R363" s="41">
        <f>SUM(R330,R348:R349)</f>
        <v>1828</v>
      </c>
      <c r="S363" s="41">
        <f>SUM(S330,S348:S349)</f>
        <v>2707</v>
      </c>
      <c r="T363" s="41">
        <f>SUM(T330,T348:T349)</f>
        <v>12677</v>
      </c>
      <c r="U363" s="41">
        <f>SUM(U330,U348:U349)</f>
        <v>134407</v>
      </c>
      <c r="V363" s="41"/>
      <c r="W363" s="27" t="s">
        <v>28</v>
      </c>
    </row>
    <row r="364" spans="2:23" ht="24.75" customHeight="1" x14ac:dyDescent="0.15">
      <c r="B364" s="29" t="s">
        <v>27</v>
      </c>
      <c r="C364" s="39">
        <f t="shared" ref="C364:Q364" si="65">C324</f>
        <v>1614535.1415719346</v>
      </c>
      <c r="D364" s="39">
        <f t="shared" si="65"/>
        <v>1351072.1802803164</v>
      </c>
      <c r="E364" s="39">
        <f t="shared" si="65"/>
        <v>263462.96129161812</v>
      </c>
      <c r="F364" s="39">
        <f t="shared" si="65"/>
        <v>163512.78019833742</v>
      </c>
      <c r="G364" s="39">
        <f t="shared" si="65"/>
        <v>-4116.1072859999977</v>
      </c>
      <c r="H364" s="39"/>
      <c r="I364" s="39"/>
      <c r="J364" s="39">
        <f t="shared" si="65"/>
        <v>165138.94778310927</v>
      </c>
      <c r="K364" s="39">
        <f t="shared" si="65"/>
        <v>2489.9397012281479</v>
      </c>
      <c r="L364" s="39">
        <f>L324</f>
        <v>774926.35099881003</v>
      </c>
      <c r="M364" s="39">
        <f>M324</f>
        <v>486349.77712875511</v>
      </c>
      <c r="N364" s="39">
        <f>N324</f>
        <v>16993.367532849727</v>
      </c>
      <c r="O364" s="34"/>
      <c r="P364" s="35"/>
      <c r="Q364" s="39">
        <f t="shared" si="65"/>
        <v>271583.20633720525</v>
      </c>
      <c r="R364" s="39">
        <f>R324</f>
        <v>20441.833471134236</v>
      </c>
      <c r="S364" s="39">
        <f>S324</f>
        <v>53912.500327962312</v>
      </c>
      <c r="T364" s="39">
        <f>T324</f>
        <v>197228.87253810873</v>
      </c>
      <c r="U364" s="39">
        <f>U324</f>
        <v>2552974.2727690823</v>
      </c>
      <c r="V364" s="39"/>
      <c r="W364" s="29" t="s">
        <v>27</v>
      </c>
    </row>
    <row r="365" spans="2:23" ht="24.75" customHeight="1" x14ac:dyDescent="0.15">
      <c r="W365" s="30"/>
    </row>
    <row r="366" spans="2:23" ht="24.75" customHeight="1" x14ac:dyDescent="0.15">
      <c r="B366" s="3" t="s">
        <v>59</v>
      </c>
      <c r="W366" s="30"/>
    </row>
    <row r="367" spans="2:23" ht="24.75" customHeight="1" x14ac:dyDescent="0.15">
      <c r="W367" s="30"/>
    </row>
    <row r="368" spans="2:23" ht="24.75" customHeight="1" x14ac:dyDescent="0.15">
      <c r="W368" s="30"/>
    </row>
    <row r="369" spans="2:23" ht="24.75" customHeight="1" x14ac:dyDescent="0.15">
      <c r="W369" s="30"/>
    </row>
    <row r="370" spans="2:23" ht="24.75" customHeight="1" x14ac:dyDescent="0.15">
      <c r="W370" s="30"/>
    </row>
    <row r="371" spans="2:23" ht="24.75" customHeight="1" x14ac:dyDescent="0.15">
      <c r="W371" s="30"/>
    </row>
    <row r="372" spans="2:23" ht="24.75" customHeight="1" x14ac:dyDescent="0.15">
      <c r="W372" s="30"/>
    </row>
    <row r="373" spans="2:23" ht="24.75" customHeight="1" x14ac:dyDescent="0.15">
      <c r="W373" s="30"/>
    </row>
    <row r="374" spans="2:23" ht="24.75" customHeight="1" x14ac:dyDescent="0.15">
      <c r="W374" s="30"/>
    </row>
    <row r="375" spans="2:23" ht="24.75" customHeight="1" x14ac:dyDescent="0.15">
      <c r="W375" s="30"/>
    </row>
    <row r="376" spans="2:23" ht="24.75" customHeight="1" x14ac:dyDescent="0.15">
      <c r="W376" s="30"/>
    </row>
    <row r="377" spans="2:23" ht="24.75" customHeight="1" x14ac:dyDescent="0.15">
      <c r="W377" s="30"/>
    </row>
    <row r="378" spans="2:23" ht="24.75" customHeight="1" x14ac:dyDescent="0.15">
      <c r="G378" s="31"/>
      <c r="H378" s="32">
        <f>W315+1</f>
        <v>35</v>
      </c>
      <c r="R378" s="6"/>
      <c r="V378" s="31"/>
      <c r="W378" s="32">
        <f>H378+1</f>
        <v>36</v>
      </c>
    </row>
    <row r="379" spans="2:23" ht="27.75" customHeight="1" x14ac:dyDescent="0.15">
      <c r="U379" s="6"/>
      <c r="V379" s="6"/>
    </row>
    <row r="380" spans="2:23" ht="20.149999999999999" customHeight="1" x14ac:dyDescent="0.15">
      <c r="U380" s="6"/>
      <c r="V380" s="6"/>
    </row>
    <row r="381" spans="2:23" ht="24" customHeight="1" x14ac:dyDescent="0.15">
      <c r="U381" s="6"/>
      <c r="V381" s="6"/>
    </row>
    <row r="382" spans="2:23" ht="15" customHeight="1" x14ac:dyDescent="0.15">
      <c r="U382" s="6"/>
      <c r="V382" s="6"/>
    </row>
    <row r="383" spans="2:23" ht="22.5" customHeight="1" x14ac:dyDescent="0.15">
      <c r="B383" s="3" t="s">
        <v>49</v>
      </c>
      <c r="C383" s="5"/>
      <c r="R383" s="8"/>
      <c r="S383" s="8"/>
      <c r="U383" s="8"/>
      <c r="V383" s="8"/>
      <c r="W383" s="8" t="s">
        <v>2</v>
      </c>
    </row>
    <row r="384" spans="2:23" ht="26.15" customHeight="1" x14ac:dyDescent="0.15">
      <c r="B384" s="46" t="s">
        <v>7</v>
      </c>
      <c r="C384" s="9" t="s">
        <v>8</v>
      </c>
      <c r="D384" s="10"/>
      <c r="E384" s="11"/>
      <c r="F384" s="9" t="s">
        <v>0</v>
      </c>
      <c r="G384" s="10"/>
      <c r="H384" s="10"/>
      <c r="I384" s="10"/>
      <c r="J384" s="10"/>
      <c r="K384" s="11"/>
      <c r="L384" s="9" t="s">
        <v>9</v>
      </c>
      <c r="M384" s="10"/>
      <c r="N384" s="10"/>
      <c r="O384" s="12"/>
      <c r="Q384" s="10"/>
      <c r="R384" s="10"/>
      <c r="S384" s="10"/>
      <c r="T384" s="11"/>
      <c r="U384" s="13" t="s">
        <v>12</v>
      </c>
      <c r="V384" s="49" t="s">
        <v>52</v>
      </c>
      <c r="W384" s="46" t="s">
        <v>7</v>
      </c>
    </row>
    <row r="385" spans="2:26" ht="26.15" customHeight="1" x14ac:dyDescent="0.15">
      <c r="B385" s="47"/>
      <c r="C385" s="52" t="s">
        <v>14</v>
      </c>
      <c r="D385" s="54" t="s">
        <v>16</v>
      </c>
      <c r="E385" s="54" t="s">
        <v>53</v>
      </c>
      <c r="F385" s="52" t="s">
        <v>20</v>
      </c>
      <c r="G385" s="54" t="s">
        <v>60</v>
      </c>
      <c r="H385" s="56" t="s">
        <v>61</v>
      </c>
      <c r="I385" s="57"/>
      <c r="J385" s="54" t="s">
        <v>22</v>
      </c>
      <c r="K385" s="54" t="s">
        <v>23</v>
      </c>
      <c r="L385" s="52" t="s">
        <v>4</v>
      </c>
      <c r="M385" s="54" t="s">
        <v>17</v>
      </c>
      <c r="N385" s="54" t="s">
        <v>6</v>
      </c>
      <c r="O385" s="14"/>
      <c r="Q385" s="58" t="s">
        <v>24</v>
      </c>
      <c r="R385" s="15"/>
      <c r="S385" s="15"/>
      <c r="T385" s="16"/>
      <c r="U385" s="52" t="s">
        <v>21</v>
      </c>
      <c r="V385" s="50"/>
      <c r="W385" s="47"/>
    </row>
    <row r="386" spans="2:26" ht="51.65" customHeight="1" x14ac:dyDescent="0.15">
      <c r="B386" s="48"/>
      <c r="C386" s="53"/>
      <c r="D386" s="55"/>
      <c r="E386" s="55"/>
      <c r="F386" s="53"/>
      <c r="G386" s="55"/>
      <c r="H386" s="17" t="s">
        <v>54</v>
      </c>
      <c r="I386" s="17" t="s">
        <v>55</v>
      </c>
      <c r="J386" s="55"/>
      <c r="K386" s="55"/>
      <c r="L386" s="53"/>
      <c r="M386" s="55"/>
      <c r="N386" s="55"/>
      <c r="O386" s="14"/>
      <c r="Q386" s="59"/>
      <c r="R386" s="18" t="s">
        <v>25</v>
      </c>
      <c r="S386" s="18" t="s">
        <v>26</v>
      </c>
      <c r="T386" s="18" t="s">
        <v>5</v>
      </c>
      <c r="U386" s="51"/>
      <c r="V386" s="51"/>
      <c r="W386" s="48"/>
    </row>
    <row r="387" spans="2:26" ht="34.5" customHeight="1" x14ac:dyDescent="0.15">
      <c r="B387" s="19" t="s">
        <v>27</v>
      </c>
      <c r="C387" s="33">
        <v>1661064.6511455784</v>
      </c>
      <c r="D387" s="33">
        <v>1391408.3111242831</v>
      </c>
      <c r="E387" s="33">
        <v>269656.34002129512</v>
      </c>
      <c r="F387" s="33">
        <v>163775.36361574446</v>
      </c>
      <c r="G387" s="33">
        <v>-3222.393489999999</v>
      </c>
      <c r="H387" s="33">
        <v>-3665</v>
      </c>
      <c r="I387" s="33">
        <v>243</v>
      </c>
      <c r="J387" s="33">
        <v>164186.61464479641</v>
      </c>
      <c r="K387" s="33">
        <v>2811.1424609480364</v>
      </c>
      <c r="L387" s="33">
        <v>824712.23392432206</v>
      </c>
      <c r="M387" s="33">
        <v>535946.15242338507</v>
      </c>
      <c r="N387" s="33">
        <v>15444.401075311689</v>
      </c>
      <c r="O387" s="34"/>
      <c r="P387" s="35"/>
      <c r="Q387" s="33">
        <v>273321.68042562524</v>
      </c>
      <c r="R387" s="33">
        <v>25574.749241399553</v>
      </c>
      <c r="S387" s="33">
        <v>52723.468154224225</v>
      </c>
      <c r="T387" s="33">
        <v>195023.46303000147</v>
      </c>
      <c r="U387" s="33">
        <v>2649552.2486856449</v>
      </c>
      <c r="V387" s="33">
        <v>2646131</v>
      </c>
      <c r="W387" s="19" t="s">
        <v>27</v>
      </c>
      <c r="X387" s="44"/>
      <c r="Z387" s="20"/>
    </row>
    <row r="388" spans="2:26" ht="24.75" customHeight="1" x14ac:dyDescent="0.15">
      <c r="B388" s="21" t="s">
        <v>29</v>
      </c>
      <c r="C388" s="33">
        <v>626712.65114557825</v>
      </c>
      <c r="D388" s="33">
        <v>524972.31112428312</v>
      </c>
      <c r="E388" s="33">
        <v>101740.34002129512</v>
      </c>
      <c r="F388" s="33">
        <v>57590.363615744449</v>
      </c>
      <c r="G388" s="33">
        <v>-683.39348999999902</v>
      </c>
      <c r="H388" s="33"/>
      <c r="I388" s="33"/>
      <c r="J388" s="33">
        <v>57015.614644796413</v>
      </c>
      <c r="K388" s="33">
        <v>1258.1424609480364</v>
      </c>
      <c r="L388" s="33">
        <v>264146.48468292248</v>
      </c>
      <c r="M388" s="33">
        <v>181063.15242338507</v>
      </c>
      <c r="N388" s="33">
        <v>5081.4010753116891</v>
      </c>
      <c r="O388" s="34"/>
      <c r="P388" s="35"/>
      <c r="Q388" s="33">
        <v>78001.931184225687</v>
      </c>
      <c r="R388" s="33">
        <v>1495</v>
      </c>
      <c r="S388" s="33">
        <v>18375.468154224225</v>
      </c>
      <c r="T388" s="33">
        <v>58131.463030001469</v>
      </c>
      <c r="U388" s="33">
        <v>948449.49944424513</v>
      </c>
      <c r="V388" s="33"/>
      <c r="W388" s="21" t="s">
        <v>29</v>
      </c>
    </row>
    <row r="389" spans="2:26" ht="24.75" customHeight="1" x14ac:dyDescent="0.15">
      <c r="B389" s="22" t="s">
        <v>30</v>
      </c>
      <c r="C389" s="36">
        <v>80638</v>
      </c>
      <c r="D389" s="36">
        <v>67547</v>
      </c>
      <c r="E389" s="36">
        <v>13091</v>
      </c>
      <c r="F389" s="36">
        <v>8336</v>
      </c>
      <c r="G389" s="36">
        <v>-160</v>
      </c>
      <c r="H389" s="36"/>
      <c r="I389" s="36"/>
      <c r="J389" s="36">
        <v>8335</v>
      </c>
      <c r="K389" s="36">
        <v>161</v>
      </c>
      <c r="L389" s="36">
        <v>57946</v>
      </c>
      <c r="M389" s="36">
        <v>41357</v>
      </c>
      <c r="N389" s="36">
        <v>532</v>
      </c>
      <c r="O389" s="34"/>
      <c r="P389" s="35"/>
      <c r="Q389" s="36">
        <v>16057</v>
      </c>
      <c r="R389" s="36">
        <v>1343</v>
      </c>
      <c r="S389" s="36">
        <v>3443</v>
      </c>
      <c r="T389" s="36">
        <v>11271</v>
      </c>
      <c r="U389" s="36">
        <v>146920</v>
      </c>
      <c r="V389" s="36"/>
      <c r="W389" s="22" t="s">
        <v>30</v>
      </c>
    </row>
    <row r="390" spans="2:26" ht="24.75" customHeight="1" x14ac:dyDescent="0.15">
      <c r="B390" s="22" t="s">
        <v>19</v>
      </c>
      <c r="C390" s="36">
        <v>136314</v>
      </c>
      <c r="D390" s="36">
        <v>114185</v>
      </c>
      <c r="E390" s="36">
        <v>22129</v>
      </c>
      <c r="F390" s="36">
        <v>13954</v>
      </c>
      <c r="G390" s="36">
        <v>-329</v>
      </c>
      <c r="H390" s="36"/>
      <c r="I390" s="36"/>
      <c r="J390" s="36">
        <v>14081</v>
      </c>
      <c r="K390" s="36">
        <v>202</v>
      </c>
      <c r="L390" s="36">
        <v>70866.74924139955</v>
      </c>
      <c r="M390" s="36">
        <v>44198</v>
      </c>
      <c r="N390" s="36">
        <v>1810</v>
      </c>
      <c r="O390" s="34"/>
      <c r="P390" s="35"/>
      <c r="Q390" s="36">
        <v>24858.749241399553</v>
      </c>
      <c r="R390" s="36">
        <v>3666.7492413995533</v>
      </c>
      <c r="S390" s="36">
        <v>4201</v>
      </c>
      <c r="T390" s="36">
        <v>16991</v>
      </c>
      <c r="U390" s="36">
        <v>221134.74924139955</v>
      </c>
      <c r="V390" s="36"/>
      <c r="W390" s="22" t="s">
        <v>19</v>
      </c>
    </row>
    <row r="391" spans="2:26" ht="24.75" customHeight="1" x14ac:dyDescent="0.15">
      <c r="B391" s="22" t="s">
        <v>18</v>
      </c>
      <c r="C391" s="36">
        <v>117100</v>
      </c>
      <c r="D391" s="36">
        <v>98090</v>
      </c>
      <c r="E391" s="36">
        <v>19010</v>
      </c>
      <c r="F391" s="36">
        <v>11687</v>
      </c>
      <c r="G391" s="36">
        <v>-211</v>
      </c>
      <c r="H391" s="36"/>
      <c r="I391" s="36"/>
      <c r="J391" s="36">
        <v>11721</v>
      </c>
      <c r="K391" s="36">
        <v>177</v>
      </c>
      <c r="L391" s="36">
        <v>68280</v>
      </c>
      <c r="M391" s="36">
        <v>47636</v>
      </c>
      <c r="N391" s="36">
        <v>598</v>
      </c>
      <c r="O391" s="34"/>
      <c r="P391" s="35"/>
      <c r="Q391" s="36">
        <v>20046</v>
      </c>
      <c r="R391" s="36">
        <v>1520</v>
      </c>
      <c r="S391" s="36">
        <v>4163</v>
      </c>
      <c r="T391" s="36">
        <v>14363</v>
      </c>
      <c r="U391" s="36">
        <v>197067</v>
      </c>
      <c r="V391" s="36"/>
      <c r="W391" s="22" t="s">
        <v>18</v>
      </c>
    </row>
    <row r="392" spans="2:26" ht="24.75" customHeight="1" x14ac:dyDescent="0.15">
      <c r="B392" s="22" t="s">
        <v>31</v>
      </c>
      <c r="C392" s="36">
        <v>37011</v>
      </c>
      <c r="D392" s="36">
        <v>31003</v>
      </c>
      <c r="E392" s="36">
        <v>6008</v>
      </c>
      <c r="F392" s="36">
        <v>3967</v>
      </c>
      <c r="G392" s="36">
        <v>-97</v>
      </c>
      <c r="H392" s="36"/>
      <c r="I392" s="36"/>
      <c r="J392" s="36">
        <v>4011</v>
      </c>
      <c r="K392" s="36">
        <v>53</v>
      </c>
      <c r="L392" s="36">
        <v>16217</v>
      </c>
      <c r="M392" s="36">
        <v>7709</v>
      </c>
      <c r="N392" s="36">
        <v>220</v>
      </c>
      <c r="O392" s="34"/>
      <c r="P392" s="35"/>
      <c r="Q392" s="36">
        <v>8288</v>
      </c>
      <c r="R392" s="36">
        <v>744</v>
      </c>
      <c r="S392" s="36">
        <v>1257</v>
      </c>
      <c r="T392" s="36">
        <v>6287</v>
      </c>
      <c r="U392" s="36">
        <v>57195</v>
      </c>
      <c r="V392" s="36"/>
      <c r="W392" s="22" t="s">
        <v>31</v>
      </c>
    </row>
    <row r="393" spans="2:26" ht="24.75" customHeight="1" x14ac:dyDescent="0.15">
      <c r="B393" s="22" t="s">
        <v>33</v>
      </c>
      <c r="C393" s="36">
        <v>63471</v>
      </c>
      <c r="D393" s="36">
        <v>53167</v>
      </c>
      <c r="E393" s="36">
        <v>10304</v>
      </c>
      <c r="F393" s="36">
        <v>6668</v>
      </c>
      <c r="G393" s="36">
        <v>-168</v>
      </c>
      <c r="H393" s="36"/>
      <c r="I393" s="36"/>
      <c r="J393" s="36">
        <v>6733</v>
      </c>
      <c r="K393" s="36">
        <v>103</v>
      </c>
      <c r="L393" s="36">
        <v>29649</v>
      </c>
      <c r="M393" s="36">
        <v>17184</v>
      </c>
      <c r="N393" s="36">
        <v>507</v>
      </c>
      <c r="O393" s="34"/>
      <c r="P393" s="35"/>
      <c r="Q393" s="36">
        <v>11958</v>
      </c>
      <c r="R393" s="36">
        <v>989</v>
      </c>
      <c r="S393" s="36">
        <v>1934</v>
      </c>
      <c r="T393" s="36">
        <v>9035</v>
      </c>
      <c r="U393" s="36">
        <v>99788</v>
      </c>
      <c r="V393" s="36"/>
      <c r="W393" s="22" t="s">
        <v>33</v>
      </c>
    </row>
    <row r="394" spans="2:26" ht="24.75" customHeight="1" x14ac:dyDescent="0.15">
      <c r="B394" s="22" t="s">
        <v>34</v>
      </c>
      <c r="C394" s="36">
        <v>44192</v>
      </c>
      <c r="D394" s="36">
        <v>37018</v>
      </c>
      <c r="E394" s="36">
        <v>7174</v>
      </c>
      <c r="F394" s="36">
        <v>4673</v>
      </c>
      <c r="G394" s="36">
        <v>-96</v>
      </c>
      <c r="H394" s="36"/>
      <c r="I394" s="36"/>
      <c r="J394" s="36">
        <v>4692</v>
      </c>
      <c r="K394" s="36">
        <v>77</v>
      </c>
      <c r="L394" s="36">
        <v>22562</v>
      </c>
      <c r="M394" s="36">
        <v>13435</v>
      </c>
      <c r="N394" s="36">
        <v>559</v>
      </c>
      <c r="O394" s="34"/>
      <c r="P394" s="35"/>
      <c r="Q394" s="36">
        <v>8568</v>
      </c>
      <c r="R394" s="36">
        <v>899</v>
      </c>
      <c r="S394" s="36">
        <v>1573</v>
      </c>
      <c r="T394" s="36">
        <v>6096</v>
      </c>
      <c r="U394" s="36">
        <v>71427</v>
      </c>
      <c r="V394" s="36"/>
      <c r="W394" s="22" t="s">
        <v>34</v>
      </c>
    </row>
    <row r="395" spans="2:26" ht="24.75" customHeight="1" x14ac:dyDescent="0.15">
      <c r="B395" s="22" t="s">
        <v>62</v>
      </c>
      <c r="C395" s="36">
        <v>125324</v>
      </c>
      <c r="D395" s="36">
        <v>104979</v>
      </c>
      <c r="E395" s="36">
        <v>20345</v>
      </c>
      <c r="F395" s="36">
        <v>12430</v>
      </c>
      <c r="G395" s="36">
        <v>-286</v>
      </c>
      <c r="H395" s="36"/>
      <c r="I395" s="36"/>
      <c r="J395" s="36">
        <v>12553</v>
      </c>
      <c r="K395" s="36">
        <v>163</v>
      </c>
      <c r="L395" s="36">
        <v>79607</v>
      </c>
      <c r="M395" s="36">
        <v>57389</v>
      </c>
      <c r="N395" s="36">
        <v>1730</v>
      </c>
      <c r="O395" s="34"/>
      <c r="P395" s="35"/>
      <c r="Q395" s="36">
        <v>20488</v>
      </c>
      <c r="R395" s="36">
        <v>1482</v>
      </c>
      <c r="S395" s="36">
        <v>4185</v>
      </c>
      <c r="T395" s="36">
        <v>14821</v>
      </c>
      <c r="U395" s="36">
        <v>217361</v>
      </c>
      <c r="V395" s="36"/>
      <c r="W395" s="22" t="s">
        <v>62</v>
      </c>
    </row>
    <row r="396" spans="2:26" ht="24.75" customHeight="1" x14ac:dyDescent="0.15">
      <c r="B396" s="22" t="s">
        <v>63</v>
      </c>
      <c r="C396" s="36">
        <v>51822</v>
      </c>
      <c r="D396" s="36">
        <v>43409</v>
      </c>
      <c r="E396" s="36">
        <v>8413</v>
      </c>
      <c r="F396" s="36">
        <v>5133</v>
      </c>
      <c r="G396" s="36">
        <v>-101</v>
      </c>
      <c r="H396" s="36"/>
      <c r="I396" s="36"/>
      <c r="J396" s="36">
        <v>5199</v>
      </c>
      <c r="K396" s="36">
        <v>35</v>
      </c>
      <c r="L396" s="36">
        <v>21440</v>
      </c>
      <c r="M396" s="36">
        <v>12527</v>
      </c>
      <c r="N396" s="36">
        <v>220</v>
      </c>
      <c r="O396" s="34"/>
      <c r="P396" s="35"/>
      <c r="Q396" s="36">
        <v>8693</v>
      </c>
      <c r="R396" s="36">
        <v>525</v>
      </c>
      <c r="S396" s="36">
        <v>1477</v>
      </c>
      <c r="T396" s="36">
        <v>6691</v>
      </c>
      <c r="U396" s="36">
        <v>78395</v>
      </c>
      <c r="V396" s="36"/>
      <c r="W396" s="22" t="s">
        <v>63</v>
      </c>
    </row>
    <row r="397" spans="2:26" ht="24.75" customHeight="1" x14ac:dyDescent="0.15">
      <c r="B397" s="22" t="s">
        <v>64</v>
      </c>
      <c r="C397" s="36">
        <v>125779</v>
      </c>
      <c r="D397" s="36">
        <v>105360</v>
      </c>
      <c r="E397" s="36">
        <v>20419</v>
      </c>
      <c r="F397" s="36">
        <v>12697</v>
      </c>
      <c r="G397" s="36">
        <v>-311</v>
      </c>
      <c r="H397" s="36"/>
      <c r="I397" s="36"/>
      <c r="J397" s="36">
        <v>12835</v>
      </c>
      <c r="K397" s="36">
        <v>173</v>
      </c>
      <c r="L397" s="36">
        <v>54524</v>
      </c>
      <c r="M397" s="36">
        <v>30506</v>
      </c>
      <c r="N397" s="36">
        <v>1714</v>
      </c>
      <c r="O397" s="34"/>
      <c r="P397" s="35"/>
      <c r="Q397" s="36">
        <v>22304</v>
      </c>
      <c r="R397" s="36">
        <v>2796</v>
      </c>
      <c r="S397" s="36">
        <v>4193</v>
      </c>
      <c r="T397" s="36">
        <v>15315</v>
      </c>
      <c r="U397" s="36">
        <v>193000</v>
      </c>
      <c r="V397" s="36"/>
      <c r="W397" s="22" t="s">
        <v>64</v>
      </c>
    </row>
    <row r="398" spans="2:26" ht="24.75" customHeight="1" x14ac:dyDescent="0.15">
      <c r="B398" s="22" t="s">
        <v>65</v>
      </c>
      <c r="C398" s="36">
        <v>45010</v>
      </c>
      <c r="D398" s="36">
        <v>37703</v>
      </c>
      <c r="E398" s="36">
        <v>7307</v>
      </c>
      <c r="F398" s="36">
        <v>4810</v>
      </c>
      <c r="G398" s="36">
        <v>-127</v>
      </c>
      <c r="H398" s="36"/>
      <c r="I398" s="36"/>
      <c r="J398" s="36">
        <v>4812</v>
      </c>
      <c r="K398" s="36">
        <v>125</v>
      </c>
      <c r="L398" s="36">
        <v>22995</v>
      </c>
      <c r="M398" s="36">
        <v>13370</v>
      </c>
      <c r="N398" s="36">
        <v>363</v>
      </c>
      <c r="O398" s="34"/>
      <c r="P398" s="37"/>
      <c r="Q398" s="36">
        <v>9262</v>
      </c>
      <c r="R398" s="36">
        <v>1113</v>
      </c>
      <c r="S398" s="36">
        <v>1471</v>
      </c>
      <c r="T398" s="36">
        <v>6678</v>
      </c>
      <c r="U398" s="36">
        <v>72815</v>
      </c>
      <c r="V398" s="36"/>
      <c r="W398" s="22" t="s">
        <v>65</v>
      </c>
    </row>
    <row r="399" spans="2:26" ht="24.75" customHeight="1" x14ac:dyDescent="0.15">
      <c r="B399" s="22" t="s">
        <v>66</v>
      </c>
      <c r="C399" s="36">
        <v>42454</v>
      </c>
      <c r="D399" s="36">
        <v>35562</v>
      </c>
      <c r="E399" s="36">
        <v>6892</v>
      </c>
      <c r="F399" s="36">
        <v>4103</v>
      </c>
      <c r="G399" s="36">
        <v>-74</v>
      </c>
      <c r="H399" s="36"/>
      <c r="I399" s="36"/>
      <c r="J399" s="36">
        <v>4128</v>
      </c>
      <c r="K399" s="36">
        <v>49</v>
      </c>
      <c r="L399" s="36">
        <v>38144</v>
      </c>
      <c r="M399" s="36">
        <v>31007</v>
      </c>
      <c r="N399" s="36">
        <v>199</v>
      </c>
      <c r="O399" s="34"/>
      <c r="P399" s="37"/>
      <c r="Q399" s="36">
        <v>6938</v>
      </c>
      <c r="R399" s="36">
        <v>478</v>
      </c>
      <c r="S399" s="36">
        <v>1509</v>
      </c>
      <c r="T399" s="36">
        <v>4951</v>
      </c>
      <c r="U399" s="36">
        <v>84701</v>
      </c>
      <c r="V399" s="36"/>
      <c r="W399" s="22" t="s">
        <v>66</v>
      </c>
    </row>
    <row r="400" spans="2:26" ht="24.75" customHeight="1" x14ac:dyDescent="0.15">
      <c r="B400" s="22" t="s">
        <v>67</v>
      </c>
      <c r="C400" s="36">
        <v>35660</v>
      </c>
      <c r="D400" s="36">
        <v>29871</v>
      </c>
      <c r="E400" s="36">
        <v>5789</v>
      </c>
      <c r="F400" s="36">
        <v>3799</v>
      </c>
      <c r="G400" s="36">
        <v>-142</v>
      </c>
      <c r="H400" s="36"/>
      <c r="I400" s="36"/>
      <c r="J400" s="36">
        <v>3907</v>
      </c>
      <c r="K400" s="36">
        <v>34</v>
      </c>
      <c r="L400" s="36">
        <v>19210</v>
      </c>
      <c r="M400" s="36">
        <v>11120</v>
      </c>
      <c r="N400" s="36">
        <v>541</v>
      </c>
      <c r="O400" s="34"/>
      <c r="P400" s="37"/>
      <c r="Q400" s="36">
        <v>7549</v>
      </c>
      <c r="R400" s="36">
        <v>1144</v>
      </c>
      <c r="S400" s="36">
        <v>1190</v>
      </c>
      <c r="T400" s="36">
        <v>5215</v>
      </c>
      <c r="U400" s="36">
        <v>58669</v>
      </c>
      <c r="V400" s="36"/>
      <c r="W400" s="22" t="s">
        <v>67</v>
      </c>
    </row>
    <row r="401" spans="2:23" ht="24.75" customHeight="1" x14ac:dyDescent="0.15">
      <c r="B401" s="23" t="s">
        <v>35</v>
      </c>
      <c r="C401" s="38">
        <v>7587</v>
      </c>
      <c r="D401" s="38">
        <v>6355</v>
      </c>
      <c r="E401" s="38">
        <v>1232</v>
      </c>
      <c r="F401" s="38">
        <v>816</v>
      </c>
      <c r="G401" s="38">
        <v>-29</v>
      </c>
      <c r="H401" s="38"/>
      <c r="I401" s="38"/>
      <c r="J401" s="38">
        <v>822</v>
      </c>
      <c r="K401" s="38">
        <v>23</v>
      </c>
      <c r="L401" s="38">
        <v>8434</v>
      </c>
      <c r="M401" s="38">
        <v>6411</v>
      </c>
      <c r="N401" s="38">
        <v>-1</v>
      </c>
      <c r="O401" s="34"/>
      <c r="P401" s="37"/>
      <c r="Q401" s="38">
        <v>2024</v>
      </c>
      <c r="R401" s="38">
        <v>901</v>
      </c>
      <c r="S401" s="38">
        <v>88</v>
      </c>
      <c r="T401" s="38">
        <v>1035</v>
      </c>
      <c r="U401" s="38">
        <v>16837</v>
      </c>
      <c r="V401" s="38"/>
      <c r="W401" s="23" t="s">
        <v>35</v>
      </c>
    </row>
    <row r="402" spans="2:23" ht="24.75" customHeight="1" x14ac:dyDescent="0.15">
      <c r="B402" s="23" t="s">
        <v>1</v>
      </c>
      <c r="C402" s="39">
        <v>2551</v>
      </c>
      <c r="D402" s="39">
        <v>2137</v>
      </c>
      <c r="E402" s="39">
        <v>414</v>
      </c>
      <c r="F402" s="39">
        <v>290</v>
      </c>
      <c r="G402" s="39">
        <v>-24</v>
      </c>
      <c r="H402" s="39"/>
      <c r="I402" s="39"/>
      <c r="J402" s="39">
        <v>303</v>
      </c>
      <c r="K402" s="39">
        <v>11</v>
      </c>
      <c r="L402" s="39">
        <v>1067</v>
      </c>
      <c r="M402" s="39">
        <v>368</v>
      </c>
      <c r="N402" s="39">
        <v>25</v>
      </c>
      <c r="O402" s="34"/>
      <c r="P402" s="37"/>
      <c r="Q402" s="39">
        <v>674</v>
      </c>
      <c r="R402" s="39">
        <v>98</v>
      </c>
      <c r="S402" s="39">
        <v>68</v>
      </c>
      <c r="T402" s="39">
        <v>508</v>
      </c>
      <c r="U402" s="39">
        <v>3908</v>
      </c>
      <c r="V402" s="39"/>
      <c r="W402" s="23" t="s">
        <v>1</v>
      </c>
    </row>
    <row r="403" spans="2:23" ht="24.75" customHeight="1" x14ac:dyDescent="0.15">
      <c r="B403" s="21" t="s">
        <v>36</v>
      </c>
      <c r="C403" s="36">
        <v>3694</v>
      </c>
      <c r="D403" s="36">
        <v>3094</v>
      </c>
      <c r="E403" s="36">
        <v>600</v>
      </c>
      <c r="F403" s="36">
        <v>417</v>
      </c>
      <c r="G403" s="36">
        <v>-25</v>
      </c>
      <c r="H403" s="36"/>
      <c r="I403" s="36"/>
      <c r="J403" s="36">
        <v>436</v>
      </c>
      <c r="K403" s="36">
        <v>6</v>
      </c>
      <c r="L403" s="36">
        <v>1545</v>
      </c>
      <c r="M403" s="36">
        <v>584</v>
      </c>
      <c r="N403" s="36">
        <v>55</v>
      </c>
      <c r="O403" s="34"/>
      <c r="P403" s="37"/>
      <c r="Q403" s="36">
        <v>906</v>
      </c>
      <c r="R403" s="36">
        <v>90</v>
      </c>
      <c r="S403" s="36">
        <v>130</v>
      </c>
      <c r="T403" s="36">
        <v>686</v>
      </c>
      <c r="U403" s="36">
        <v>5656</v>
      </c>
      <c r="V403" s="36"/>
      <c r="W403" s="21" t="s">
        <v>36</v>
      </c>
    </row>
    <row r="404" spans="2:23" ht="24.75" customHeight="1" x14ac:dyDescent="0.15">
      <c r="B404" s="22" t="s">
        <v>68</v>
      </c>
      <c r="C404" s="36">
        <v>21738</v>
      </c>
      <c r="D404" s="36">
        <v>18209</v>
      </c>
      <c r="E404" s="36">
        <v>3529</v>
      </c>
      <c r="F404" s="36">
        <v>2376</v>
      </c>
      <c r="G404" s="36">
        <v>-75</v>
      </c>
      <c r="H404" s="36"/>
      <c r="I404" s="36"/>
      <c r="J404" s="36">
        <v>2426</v>
      </c>
      <c r="K404" s="36">
        <v>25</v>
      </c>
      <c r="L404" s="36">
        <v>8442</v>
      </c>
      <c r="M404" s="36">
        <v>2413</v>
      </c>
      <c r="N404" s="36">
        <v>549</v>
      </c>
      <c r="O404" s="34"/>
      <c r="P404" s="37"/>
      <c r="Q404" s="36">
        <v>5480</v>
      </c>
      <c r="R404" s="36">
        <v>1147</v>
      </c>
      <c r="S404" s="36">
        <v>816</v>
      </c>
      <c r="T404" s="36">
        <v>3517</v>
      </c>
      <c r="U404" s="36">
        <v>32556</v>
      </c>
      <c r="V404" s="36"/>
      <c r="W404" s="22" t="s">
        <v>68</v>
      </c>
    </row>
    <row r="405" spans="2:23" ht="24.75" customHeight="1" x14ac:dyDescent="0.15">
      <c r="B405" s="22" t="s">
        <v>69</v>
      </c>
      <c r="C405" s="36">
        <v>8945</v>
      </c>
      <c r="D405" s="36">
        <v>7493</v>
      </c>
      <c r="E405" s="36">
        <v>1452</v>
      </c>
      <c r="F405" s="36">
        <v>989</v>
      </c>
      <c r="G405" s="36">
        <v>-38</v>
      </c>
      <c r="H405" s="36"/>
      <c r="I405" s="36"/>
      <c r="J405" s="36">
        <v>1013</v>
      </c>
      <c r="K405" s="36">
        <v>14</v>
      </c>
      <c r="L405" s="36">
        <v>3415</v>
      </c>
      <c r="M405" s="36">
        <v>987</v>
      </c>
      <c r="N405" s="36">
        <v>75</v>
      </c>
      <c r="O405" s="34"/>
      <c r="P405" s="37"/>
      <c r="Q405" s="36">
        <v>2353</v>
      </c>
      <c r="R405" s="36">
        <v>353</v>
      </c>
      <c r="S405" s="36">
        <v>374</v>
      </c>
      <c r="T405" s="36">
        <v>1626</v>
      </c>
      <c r="U405" s="36">
        <v>13349</v>
      </c>
      <c r="V405" s="36"/>
      <c r="W405" s="22" t="s">
        <v>69</v>
      </c>
    </row>
    <row r="406" spans="2:23" ht="24.75" customHeight="1" x14ac:dyDescent="0.15">
      <c r="B406" s="21" t="s">
        <v>70</v>
      </c>
      <c r="C406" s="33">
        <v>12486</v>
      </c>
      <c r="D406" s="33">
        <v>10459</v>
      </c>
      <c r="E406" s="33">
        <v>2027</v>
      </c>
      <c r="F406" s="33">
        <v>1325</v>
      </c>
      <c r="G406" s="33">
        <v>-36</v>
      </c>
      <c r="H406" s="33"/>
      <c r="I406" s="33"/>
      <c r="J406" s="33">
        <v>1344</v>
      </c>
      <c r="K406" s="33">
        <v>17</v>
      </c>
      <c r="L406" s="33">
        <v>5312</v>
      </c>
      <c r="M406" s="33">
        <v>2399</v>
      </c>
      <c r="N406" s="33">
        <v>215</v>
      </c>
      <c r="O406" s="34"/>
      <c r="P406" s="35"/>
      <c r="Q406" s="33">
        <v>2698</v>
      </c>
      <c r="R406" s="33">
        <v>291</v>
      </c>
      <c r="S406" s="33">
        <v>384</v>
      </c>
      <c r="T406" s="33">
        <v>2023</v>
      </c>
      <c r="U406" s="33">
        <v>19123</v>
      </c>
      <c r="V406" s="33"/>
      <c r="W406" s="21" t="s">
        <v>70</v>
      </c>
    </row>
    <row r="407" spans="2:23" ht="24.75" customHeight="1" x14ac:dyDescent="0.15">
      <c r="B407" s="22" t="s">
        <v>71</v>
      </c>
      <c r="C407" s="36">
        <v>8607</v>
      </c>
      <c r="D407" s="36">
        <v>7210</v>
      </c>
      <c r="E407" s="36">
        <v>1397</v>
      </c>
      <c r="F407" s="36">
        <v>897</v>
      </c>
      <c r="G407" s="36">
        <v>-20</v>
      </c>
      <c r="H407" s="36"/>
      <c r="I407" s="36"/>
      <c r="J407" s="36">
        <v>900</v>
      </c>
      <c r="K407" s="36">
        <v>17</v>
      </c>
      <c r="L407" s="36">
        <v>2763</v>
      </c>
      <c r="M407" s="36">
        <v>1072</v>
      </c>
      <c r="N407" s="36">
        <v>51</v>
      </c>
      <c r="O407" s="34"/>
      <c r="P407" s="35"/>
      <c r="Q407" s="36">
        <v>1640</v>
      </c>
      <c r="R407" s="36">
        <v>145</v>
      </c>
      <c r="S407" s="36">
        <v>245</v>
      </c>
      <c r="T407" s="36">
        <v>1250</v>
      </c>
      <c r="U407" s="36">
        <v>12267</v>
      </c>
      <c r="V407" s="36"/>
      <c r="W407" s="22" t="s">
        <v>71</v>
      </c>
    </row>
    <row r="408" spans="2:23" ht="24.75" customHeight="1" x14ac:dyDescent="0.15">
      <c r="B408" s="22" t="s">
        <v>3</v>
      </c>
      <c r="C408" s="36">
        <v>7013</v>
      </c>
      <c r="D408" s="36">
        <v>5875</v>
      </c>
      <c r="E408" s="36">
        <v>1138</v>
      </c>
      <c r="F408" s="36">
        <v>727</v>
      </c>
      <c r="G408" s="36">
        <v>-20</v>
      </c>
      <c r="H408" s="36"/>
      <c r="I408" s="36"/>
      <c r="J408" s="36">
        <v>740</v>
      </c>
      <c r="K408" s="36">
        <v>7</v>
      </c>
      <c r="L408" s="36">
        <v>3040</v>
      </c>
      <c r="M408" s="36">
        <v>1613</v>
      </c>
      <c r="N408" s="36">
        <v>52</v>
      </c>
      <c r="O408" s="34"/>
      <c r="P408" s="35"/>
      <c r="Q408" s="36">
        <v>1375</v>
      </c>
      <c r="R408" s="36">
        <v>242</v>
      </c>
      <c r="S408" s="36">
        <v>202</v>
      </c>
      <c r="T408" s="36">
        <v>931</v>
      </c>
      <c r="U408" s="36">
        <v>10780</v>
      </c>
      <c r="V408" s="36"/>
      <c r="W408" s="22" t="s">
        <v>3</v>
      </c>
    </row>
    <row r="409" spans="2:23" ht="24.75" customHeight="1" x14ac:dyDescent="0.15">
      <c r="B409" s="24" t="s">
        <v>37</v>
      </c>
      <c r="C409" s="36">
        <v>5414</v>
      </c>
      <c r="D409" s="36">
        <v>4535</v>
      </c>
      <c r="E409" s="36">
        <v>879</v>
      </c>
      <c r="F409" s="36">
        <v>613</v>
      </c>
      <c r="G409" s="36">
        <v>-21</v>
      </c>
      <c r="H409" s="36"/>
      <c r="I409" s="36"/>
      <c r="J409" s="36">
        <v>617</v>
      </c>
      <c r="K409" s="36">
        <v>17</v>
      </c>
      <c r="L409" s="36">
        <v>4452</v>
      </c>
      <c r="M409" s="36">
        <v>2009</v>
      </c>
      <c r="N409" s="36">
        <v>54</v>
      </c>
      <c r="O409" s="34"/>
      <c r="P409" s="35"/>
      <c r="Q409" s="36">
        <v>2389</v>
      </c>
      <c r="R409" s="36">
        <v>1894</v>
      </c>
      <c r="S409" s="36">
        <v>47</v>
      </c>
      <c r="T409" s="36">
        <v>448</v>
      </c>
      <c r="U409" s="36">
        <v>10479</v>
      </c>
      <c r="V409" s="36"/>
      <c r="W409" s="24" t="s">
        <v>37</v>
      </c>
    </row>
    <row r="410" spans="2:23" ht="24.75" customHeight="1" x14ac:dyDescent="0.15">
      <c r="B410" s="21" t="s">
        <v>72</v>
      </c>
      <c r="C410" s="33">
        <v>27915</v>
      </c>
      <c r="D410" s="33">
        <v>23383</v>
      </c>
      <c r="E410" s="33">
        <v>4532</v>
      </c>
      <c r="F410" s="33">
        <v>2931</v>
      </c>
      <c r="G410" s="33">
        <v>-78</v>
      </c>
      <c r="H410" s="33"/>
      <c r="I410" s="33"/>
      <c r="J410" s="33">
        <v>2975</v>
      </c>
      <c r="K410" s="33">
        <v>34</v>
      </c>
      <c r="L410" s="33">
        <v>9435</v>
      </c>
      <c r="M410" s="33">
        <v>3856</v>
      </c>
      <c r="N410" s="33">
        <v>132</v>
      </c>
      <c r="O410" s="34"/>
      <c r="P410" s="35"/>
      <c r="Q410" s="33">
        <v>5447</v>
      </c>
      <c r="R410" s="33">
        <v>924</v>
      </c>
      <c r="S410" s="33">
        <v>802</v>
      </c>
      <c r="T410" s="33">
        <v>3721</v>
      </c>
      <c r="U410" s="33">
        <v>40281</v>
      </c>
      <c r="V410" s="33"/>
      <c r="W410" s="21" t="s">
        <v>72</v>
      </c>
    </row>
    <row r="411" spans="2:23" ht="24.75" customHeight="1" x14ac:dyDescent="0.15">
      <c r="B411" s="21" t="s">
        <v>38</v>
      </c>
      <c r="C411" s="33">
        <v>20318</v>
      </c>
      <c r="D411" s="33">
        <v>17020</v>
      </c>
      <c r="E411" s="33">
        <v>3298</v>
      </c>
      <c r="F411" s="33">
        <v>2189</v>
      </c>
      <c r="G411" s="33">
        <v>-54</v>
      </c>
      <c r="H411" s="33"/>
      <c r="I411" s="33"/>
      <c r="J411" s="33">
        <v>2217</v>
      </c>
      <c r="K411" s="33">
        <v>26</v>
      </c>
      <c r="L411" s="33">
        <v>8212</v>
      </c>
      <c r="M411" s="33">
        <v>3467</v>
      </c>
      <c r="N411" s="33">
        <v>135</v>
      </c>
      <c r="O411" s="34"/>
      <c r="P411" s="35"/>
      <c r="Q411" s="33">
        <v>4610</v>
      </c>
      <c r="R411" s="33">
        <v>1172</v>
      </c>
      <c r="S411" s="33">
        <v>494</v>
      </c>
      <c r="T411" s="33">
        <v>2944</v>
      </c>
      <c r="U411" s="33">
        <v>30719</v>
      </c>
      <c r="V411" s="33"/>
      <c r="W411" s="21" t="s">
        <v>38</v>
      </c>
    </row>
    <row r="412" spans="2:23" ht="24.75" customHeight="1" x14ac:dyDescent="0.15">
      <c r="B412" s="24" t="s">
        <v>73</v>
      </c>
      <c r="C412" s="39">
        <v>3309</v>
      </c>
      <c r="D412" s="39">
        <v>2772</v>
      </c>
      <c r="E412" s="39">
        <v>537</v>
      </c>
      <c r="F412" s="39">
        <v>358</v>
      </c>
      <c r="G412" s="39">
        <v>-17</v>
      </c>
      <c r="H412" s="39"/>
      <c r="I412" s="39"/>
      <c r="J412" s="39">
        <v>371</v>
      </c>
      <c r="K412" s="39">
        <v>4</v>
      </c>
      <c r="L412" s="39">
        <v>3008</v>
      </c>
      <c r="M412" s="39">
        <v>2266</v>
      </c>
      <c r="N412" s="39">
        <v>28</v>
      </c>
      <c r="O412" s="34"/>
      <c r="P412" s="35"/>
      <c r="Q412" s="39">
        <v>714</v>
      </c>
      <c r="R412" s="39">
        <v>123</v>
      </c>
      <c r="S412" s="39">
        <v>102</v>
      </c>
      <c r="T412" s="39">
        <v>489</v>
      </c>
      <c r="U412" s="39">
        <v>6675</v>
      </c>
      <c r="V412" s="39"/>
      <c r="W412" s="24" t="s">
        <v>73</v>
      </c>
    </row>
    <row r="413" spans="2:23" ht="24.75" customHeight="1" x14ac:dyDescent="0.15">
      <c r="B413" s="2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25"/>
    </row>
    <row r="414" spans="2:23" ht="24.75" customHeight="1" x14ac:dyDescent="0.15">
      <c r="B414" s="5" t="s">
        <v>39</v>
      </c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5"/>
    </row>
    <row r="415" spans="2:23" ht="24.75" customHeight="1" x14ac:dyDescent="0.15">
      <c r="B415" s="26" t="s">
        <v>15</v>
      </c>
      <c r="C415" s="40">
        <f t="shared" ref="C415:Q415" si="66">SUM(C388:C400)</f>
        <v>1531487.6511455784</v>
      </c>
      <c r="D415" s="40">
        <f t="shared" si="66"/>
        <v>1282866.3111242831</v>
      </c>
      <c r="E415" s="40">
        <f t="shared" si="66"/>
        <v>248621.34002129512</v>
      </c>
      <c r="F415" s="40">
        <f t="shared" si="66"/>
        <v>149847.36361574446</v>
      </c>
      <c r="G415" s="40">
        <f t="shared" si="66"/>
        <v>-2785.393489999999</v>
      </c>
      <c r="H415" s="40"/>
      <c r="I415" s="40"/>
      <c r="J415" s="40">
        <f t="shared" si="66"/>
        <v>150022.61464479641</v>
      </c>
      <c r="K415" s="40">
        <f t="shared" si="66"/>
        <v>2610.1424609480364</v>
      </c>
      <c r="L415" s="40">
        <f>SUM(L388:L400)</f>
        <v>765587.23392432206</v>
      </c>
      <c r="M415" s="40">
        <f>SUM(M388:M400)</f>
        <v>508501.15242338507</v>
      </c>
      <c r="N415" s="40">
        <f>SUM(N388:N400)</f>
        <v>14074.401075311689</v>
      </c>
      <c r="O415" s="34"/>
      <c r="P415" s="35"/>
      <c r="Q415" s="40">
        <f t="shared" si="66"/>
        <v>243011.68042562524</v>
      </c>
      <c r="R415" s="40">
        <f>SUM(R388:R400)</f>
        <v>18194.749241399553</v>
      </c>
      <c r="S415" s="40">
        <f>SUM(S388:S400)</f>
        <v>48971.468154224225</v>
      </c>
      <c r="T415" s="40">
        <f>SUM(T388:T400)</f>
        <v>175845.46303000147</v>
      </c>
      <c r="U415" s="40">
        <f>SUM(U388:U400)</f>
        <v>2446922.2486856449</v>
      </c>
      <c r="V415" s="40"/>
      <c r="W415" s="26" t="s">
        <v>15</v>
      </c>
    </row>
    <row r="416" spans="2:23" ht="24.75" customHeight="1" x14ac:dyDescent="0.15">
      <c r="B416" s="27" t="s">
        <v>40</v>
      </c>
      <c r="C416" s="41">
        <f t="shared" ref="C416:Q416" si="67">SUM(C401:C412)</f>
        <v>129577</v>
      </c>
      <c r="D416" s="41">
        <f t="shared" si="67"/>
        <v>108542</v>
      </c>
      <c r="E416" s="41">
        <f t="shared" si="67"/>
        <v>21035</v>
      </c>
      <c r="F416" s="41">
        <f t="shared" si="67"/>
        <v>13928</v>
      </c>
      <c r="G416" s="41">
        <f t="shared" si="67"/>
        <v>-437</v>
      </c>
      <c r="H416" s="41"/>
      <c r="I416" s="41"/>
      <c r="J416" s="41">
        <f t="shared" si="67"/>
        <v>14164</v>
      </c>
      <c r="K416" s="41">
        <f t="shared" si="67"/>
        <v>201</v>
      </c>
      <c r="L416" s="41">
        <f>SUM(L401:L412)</f>
        <v>59125</v>
      </c>
      <c r="M416" s="41">
        <f>SUM(M401:M412)</f>
        <v>27445</v>
      </c>
      <c r="N416" s="41">
        <f>SUM(N401:N412)</f>
        <v>1370</v>
      </c>
      <c r="O416" s="34"/>
      <c r="P416" s="35"/>
      <c r="Q416" s="41">
        <f t="shared" si="67"/>
        <v>30310</v>
      </c>
      <c r="R416" s="41">
        <f>SUM(R401:R412)</f>
        <v>7380</v>
      </c>
      <c r="S416" s="41">
        <f>SUM(S401:S412)</f>
        <v>3752</v>
      </c>
      <c r="T416" s="41">
        <f>SUM(T401:T412)</f>
        <v>19178</v>
      </c>
      <c r="U416" s="41">
        <f>SUM(U401:U412)</f>
        <v>202630</v>
      </c>
      <c r="V416" s="41"/>
      <c r="W416" s="27" t="s">
        <v>40</v>
      </c>
    </row>
    <row r="417" spans="2:23" ht="24.75" customHeight="1" x14ac:dyDescent="0.15"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</row>
    <row r="418" spans="2:23" ht="24.75" customHeight="1" x14ac:dyDescent="0.15">
      <c r="B418" s="5" t="s">
        <v>41</v>
      </c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5"/>
    </row>
    <row r="419" spans="2:23" ht="24.75" customHeight="1" x14ac:dyDescent="0.15">
      <c r="B419" s="26" t="s">
        <v>42</v>
      </c>
      <c r="C419" s="40">
        <f t="shared" ref="C419:Q419" si="68">SUM(C394,C401)</f>
        <v>51779</v>
      </c>
      <c r="D419" s="40">
        <f t="shared" si="68"/>
        <v>43373</v>
      </c>
      <c r="E419" s="40">
        <f t="shared" si="68"/>
        <v>8406</v>
      </c>
      <c r="F419" s="40">
        <f t="shared" si="68"/>
        <v>5489</v>
      </c>
      <c r="G419" s="40">
        <f t="shared" si="68"/>
        <v>-125</v>
      </c>
      <c r="H419" s="40"/>
      <c r="I419" s="40"/>
      <c r="J419" s="40">
        <f t="shared" si="68"/>
        <v>5514</v>
      </c>
      <c r="K419" s="40">
        <f t="shared" si="68"/>
        <v>100</v>
      </c>
      <c r="L419" s="40">
        <f>SUM(L394,L401)</f>
        <v>30996</v>
      </c>
      <c r="M419" s="40">
        <f>SUM(M394,M401)</f>
        <v>19846</v>
      </c>
      <c r="N419" s="40">
        <f>SUM(N394,N401)</f>
        <v>558</v>
      </c>
      <c r="O419" s="34"/>
      <c r="P419" s="35"/>
      <c r="Q419" s="40">
        <f t="shared" si="68"/>
        <v>10592</v>
      </c>
      <c r="R419" s="40">
        <f>SUM(R394,R401)</f>
        <v>1800</v>
      </c>
      <c r="S419" s="40">
        <f>SUM(S394,S401)</f>
        <v>1661</v>
      </c>
      <c r="T419" s="40">
        <f>SUM(T394,T401)</f>
        <v>7131</v>
      </c>
      <c r="U419" s="40">
        <f>SUM(U394,U401)</f>
        <v>88264</v>
      </c>
      <c r="V419" s="40"/>
      <c r="W419" s="26" t="s">
        <v>42</v>
      </c>
    </row>
    <row r="420" spans="2:23" ht="24.75" customHeight="1" x14ac:dyDescent="0.15">
      <c r="B420" s="28" t="s">
        <v>43</v>
      </c>
      <c r="C420" s="42">
        <f t="shared" ref="C420:Q420" si="69">SUM(C391,C398,C402)</f>
        <v>164661</v>
      </c>
      <c r="D420" s="42">
        <f t="shared" si="69"/>
        <v>137930</v>
      </c>
      <c r="E420" s="42">
        <f t="shared" si="69"/>
        <v>26731</v>
      </c>
      <c r="F420" s="42">
        <f t="shared" si="69"/>
        <v>16787</v>
      </c>
      <c r="G420" s="42">
        <f t="shared" si="69"/>
        <v>-362</v>
      </c>
      <c r="H420" s="42"/>
      <c r="I420" s="42"/>
      <c r="J420" s="42">
        <f t="shared" si="69"/>
        <v>16836</v>
      </c>
      <c r="K420" s="42">
        <f t="shared" si="69"/>
        <v>313</v>
      </c>
      <c r="L420" s="42">
        <f>SUM(L391,L398,L402)</f>
        <v>92342</v>
      </c>
      <c r="M420" s="42">
        <f>SUM(M391,M398,M402)</f>
        <v>61374</v>
      </c>
      <c r="N420" s="42">
        <f>SUM(N391,N398,N402)</f>
        <v>986</v>
      </c>
      <c r="O420" s="34"/>
      <c r="P420" s="35"/>
      <c r="Q420" s="42">
        <f t="shared" si="69"/>
        <v>29982</v>
      </c>
      <c r="R420" s="42">
        <f>SUM(R391,R398,R402)</f>
        <v>2731</v>
      </c>
      <c r="S420" s="42">
        <f>SUM(S391,S398,S402)</f>
        <v>5702</v>
      </c>
      <c r="T420" s="42">
        <f>SUM(T391,T398,T402)</f>
        <v>21549</v>
      </c>
      <c r="U420" s="42">
        <f>SUM(U391,U398,U402)</f>
        <v>273790</v>
      </c>
      <c r="V420" s="42"/>
      <c r="W420" s="28" t="s">
        <v>43</v>
      </c>
    </row>
    <row r="421" spans="2:23" ht="24.75" customHeight="1" x14ac:dyDescent="0.15">
      <c r="B421" s="28" t="s">
        <v>44</v>
      </c>
      <c r="C421" s="42">
        <f t="shared" ref="C421:Q421" si="70">SUM(C389,C403:C405)</f>
        <v>115015</v>
      </c>
      <c r="D421" s="42">
        <f t="shared" si="70"/>
        <v>96343</v>
      </c>
      <c r="E421" s="42">
        <f t="shared" si="70"/>
        <v>18672</v>
      </c>
      <c r="F421" s="42">
        <f t="shared" si="70"/>
        <v>12118</v>
      </c>
      <c r="G421" s="42">
        <f t="shared" si="70"/>
        <v>-298</v>
      </c>
      <c r="H421" s="42"/>
      <c r="I421" s="42"/>
      <c r="J421" s="42">
        <f t="shared" si="70"/>
        <v>12210</v>
      </c>
      <c r="K421" s="42">
        <f t="shared" si="70"/>
        <v>206</v>
      </c>
      <c r="L421" s="42">
        <f>SUM(L389,L403:L405)</f>
        <v>71348</v>
      </c>
      <c r="M421" s="42">
        <f>SUM(M389,M403:M405)</f>
        <v>45341</v>
      </c>
      <c r="N421" s="42">
        <f>SUM(N389,N403:N405)</f>
        <v>1211</v>
      </c>
      <c r="O421" s="34"/>
      <c r="P421" s="35"/>
      <c r="Q421" s="42">
        <f t="shared" si="70"/>
        <v>24796</v>
      </c>
      <c r="R421" s="42">
        <f>SUM(R389,R403:R405)</f>
        <v>2933</v>
      </c>
      <c r="S421" s="42">
        <f>SUM(S389,S403:S405)</f>
        <v>4763</v>
      </c>
      <c r="T421" s="42">
        <f>SUM(T389,T403:T405)</f>
        <v>17100</v>
      </c>
      <c r="U421" s="42">
        <f>SUM(U389,U403:U405)</f>
        <v>198481</v>
      </c>
      <c r="V421" s="42"/>
      <c r="W421" s="28" t="s">
        <v>44</v>
      </c>
    </row>
    <row r="422" spans="2:23" ht="24.75" customHeight="1" x14ac:dyDescent="0.15">
      <c r="B422" s="28" t="s">
        <v>11</v>
      </c>
      <c r="C422" s="42">
        <f t="shared" ref="C422:Q422" si="71">SUM(C388,C392,C396,C406:C409)</f>
        <v>749065.65114557825</v>
      </c>
      <c r="D422" s="42">
        <f t="shared" si="71"/>
        <v>627463.31112428312</v>
      </c>
      <c r="E422" s="42">
        <f t="shared" si="71"/>
        <v>121602.34002129512</v>
      </c>
      <c r="F422" s="42">
        <f t="shared" si="71"/>
        <v>70252.363615744456</v>
      </c>
      <c r="G422" s="42">
        <f t="shared" si="71"/>
        <v>-978.39348999999902</v>
      </c>
      <c r="H422" s="42"/>
      <c r="I422" s="42"/>
      <c r="J422" s="42">
        <f t="shared" si="71"/>
        <v>69826.614644796413</v>
      </c>
      <c r="K422" s="42">
        <f t="shared" si="71"/>
        <v>1404.1424609480364</v>
      </c>
      <c r="L422" s="42">
        <f>SUM(L388,L392,L396,L406:L409)</f>
        <v>317370.48468292248</v>
      </c>
      <c r="M422" s="42">
        <f>SUM(M388,M392,M396,M406:M409)</f>
        <v>208392.15242338507</v>
      </c>
      <c r="N422" s="42">
        <f>SUM(N388,N392,N396,N406:N409)</f>
        <v>5893.4010753116891</v>
      </c>
      <c r="O422" s="34"/>
      <c r="P422" s="35"/>
      <c r="Q422" s="42">
        <f t="shared" si="71"/>
        <v>103084.93118422569</v>
      </c>
      <c r="R422" s="42">
        <f>SUM(R388,R392,R396,R406:R409)</f>
        <v>5336</v>
      </c>
      <c r="S422" s="42">
        <f>SUM(S388,S392,S396,S406:S409)</f>
        <v>21987.468154224225</v>
      </c>
      <c r="T422" s="42">
        <f>SUM(T388,T392,T396,T406:T409)</f>
        <v>75761.463030001469</v>
      </c>
      <c r="U422" s="42">
        <f>SUM(U388,U392,U396,U406:U409)</f>
        <v>1136688.4994442451</v>
      </c>
      <c r="V422" s="42"/>
      <c r="W422" s="28" t="s">
        <v>11</v>
      </c>
    </row>
    <row r="423" spans="2:23" ht="24.75" customHeight="1" x14ac:dyDescent="0.15">
      <c r="B423" s="28" t="s">
        <v>45</v>
      </c>
      <c r="C423" s="42">
        <f t="shared" ref="C423:Q423" si="72">SUM(C395,C399)</f>
        <v>167778</v>
      </c>
      <c r="D423" s="42">
        <f t="shared" si="72"/>
        <v>140541</v>
      </c>
      <c r="E423" s="42">
        <f t="shared" si="72"/>
        <v>27237</v>
      </c>
      <c r="F423" s="42">
        <f t="shared" si="72"/>
        <v>16533</v>
      </c>
      <c r="G423" s="42">
        <f t="shared" si="72"/>
        <v>-360</v>
      </c>
      <c r="H423" s="42"/>
      <c r="I423" s="42"/>
      <c r="J423" s="42">
        <f t="shared" si="72"/>
        <v>16681</v>
      </c>
      <c r="K423" s="42">
        <f t="shared" si="72"/>
        <v>212</v>
      </c>
      <c r="L423" s="42">
        <f>SUM(L395,L399)</f>
        <v>117751</v>
      </c>
      <c r="M423" s="42">
        <f>SUM(M395,M399)</f>
        <v>88396</v>
      </c>
      <c r="N423" s="42">
        <f>SUM(N395,N399)</f>
        <v>1929</v>
      </c>
      <c r="O423" s="34"/>
      <c r="P423" s="35"/>
      <c r="Q423" s="42">
        <f t="shared" si="72"/>
        <v>27426</v>
      </c>
      <c r="R423" s="42">
        <f>SUM(R395,R399)</f>
        <v>1960</v>
      </c>
      <c r="S423" s="42">
        <f>SUM(S395,S399)</f>
        <v>5694</v>
      </c>
      <c r="T423" s="42">
        <f>SUM(T395,T399)</f>
        <v>19772</v>
      </c>
      <c r="U423" s="42">
        <f>SUM(U395,U399)</f>
        <v>302062</v>
      </c>
      <c r="V423" s="42"/>
      <c r="W423" s="28" t="s">
        <v>45</v>
      </c>
    </row>
    <row r="424" spans="2:23" ht="24.75" customHeight="1" x14ac:dyDescent="0.15">
      <c r="B424" s="28" t="s">
        <v>46</v>
      </c>
      <c r="C424" s="42">
        <f t="shared" ref="C424:Q424" si="73">SUM(C397,C400,C410)</f>
        <v>189354</v>
      </c>
      <c r="D424" s="42">
        <f t="shared" si="73"/>
        <v>158614</v>
      </c>
      <c r="E424" s="42">
        <f t="shared" si="73"/>
        <v>30740</v>
      </c>
      <c r="F424" s="42">
        <f t="shared" si="73"/>
        <v>19427</v>
      </c>
      <c r="G424" s="42">
        <f t="shared" si="73"/>
        <v>-531</v>
      </c>
      <c r="H424" s="42"/>
      <c r="I424" s="42"/>
      <c r="J424" s="42">
        <f t="shared" si="73"/>
        <v>19717</v>
      </c>
      <c r="K424" s="42">
        <f t="shared" si="73"/>
        <v>241</v>
      </c>
      <c r="L424" s="42">
        <f>SUM(L397,L400,L410)</f>
        <v>83169</v>
      </c>
      <c r="M424" s="42">
        <f>SUM(M397,M400,M410)</f>
        <v>45482</v>
      </c>
      <c r="N424" s="42">
        <f>SUM(N397,N400,N410)</f>
        <v>2387</v>
      </c>
      <c r="O424" s="34"/>
      <c r="P424" s="35"/>
      <c r="Q424" s="42">
        <f t="shared" si="73"/>
        <v>35300</v>
      </c>
      <c r="R424" s="42">
        <f>SUM(R397,R400,R410)</f>
        <v>4864</v>
      </c>
      <c r="S424" s="42">
        <f>SUM(S397,S400,S410)</f>
        <v>6185</v>
      </c>
      <c r="T424" s="42">
        <f>SUM(T397,T400,T410)</f>
        <v>24251</v>
      </c>
      <c r="U424" s="42">
        <f>SUM(U397,U400,U410)</f>
        <v>291950</v>
      </c>
      <c r="V424" s="42"/>
      <c r="W424" s="28" t="s">
        <v>46</v>
      </c>
    </row>
    <row r="425" spans="2:23" ht="24.75" customHeight="1" x14ac:dyDescent="0.15">
      <c r="B425" s="28" t="s">
        <v>32</v>
      </c>
      <c r="C425" s="42">
        <f t="shared" ref="C425:Q425" si="74">C390</f>
        <v>136314</v>
      </c>
      <c r="D425" s="42">
        <f t="shared" si="74"/>
        <v>114185</v>
      </c>
      <c r="E425" s="42">
        <f t="shared" si="74"/>
        <v>22129</v>
      </c>
      <c r="F425" s="42">
        <f t="shared" si="74"/>
        <v>13954</v>
      </c>
      <c r="G425" s="42">
        <f t="shared" si="74"/>
        <v>-329</v>
      </c>
      <c r="H425" s="42"/>
      <c r="I425" s="42"/>
      <c r="J425" s="42">
        <f t="shared" si="74"/>
        <v>14081</v>
      </c>
      <c r="K425" s="42">
        <f t="shared" si="74"/>
        <v>202</v>
      </c>
      <c r="L425" s="42">
        <f>L390</f>
        <v>70866.74924139955</v>
      </c>
      <c r="M425" s="42">
        <f>M390</f>
        <v>44198</v>
      </c>
      <c r="N425" s="42">
        <f>N390</f>
        <v>1810</v>
      </c>
      <c r="O425" s="34"/>
      <c r="P425" s="35"/>
      <c r="Q425" s="42">
        <f t="shared" si="74"/>
        <v>24858.749241399553</v>
      </c>
      <c r="R425" s="42">
        <f>R390</f>
        <v>3666.7492413995533</v>
      </c>
      <c r="S425" s="42">
        <f>S390</f>
        <v>4201</v>
      </c>
      <c r="T425" s="42">
        <f>T390</f>
        <v>16991</v>
      </c>
      <c r="U425" s="42">
        <f>U390</f>
        <v>221134.74924139955</v>
      </c>
      <c r="V425" s="42"/>
      <c r="W425" s="28" t="s">
        <v>32</v>
      </c>
    </row>
    <row r="426" spans="2:23" ht="24.75" customHeight="1" x14ac:dyDescent="0.15">
      <c r="B426" s="27" t="s">
        <v>28</v>
      </c>
      <c r="C426" s="41">
        <f t="shared" ref="C426:Q426" si="75">SUM(C393,C411:C412)</f>
        <v>87098</v>
      </c>
      <c r="D426" s="41">
        <f t="shared" si="75"/>
        <v>72959</v>
      </c>
      <c r="E426" s="41">
        <f t="shared" si="75"/>
        <v>14139</v>
      </c>
      <c r="F426" s="41">
        <f t="shared" si="75"/>
        <v>9215</v>
      </c>
      <c r="G426" s="41">
        <f t="shared" si="75"/>
        <v>-239</v>
      </c>
      <c r="H426" s="41"/>
      <c r="I426" s="41"/>
      <c r="J426" s="41">
        <f t="shared" si="75"/>
        <v>9321</v>
      </c>
      <c r="K426" s="41">
        <f t="shared" si="75"/>
        <v>133</v>
      </c>
      <c r="L426" s="41">
        <f>SUM(L393,L411:L412)</f>
        <v>40869</v>
      </c>
      <c r="M426" s="41">
        <f>SUM(M393,M411:M412)</f>
        <v>22917</v>
      </c>
      <c r="N426" s="41">
        <f>SUM(N393,N411:N412)</f>
        <v>670</v>
      </c>
      <c r="O426" s="34"/>
      <c r="P426" s="35"/>
      <c r="Q426" s="41">
        <f t="shared" si="75"/>
        <v>17282</v>
      </c>
      <c r="R426" s="41">
        <f>SUM(R393,R411:R412)</f>
        <v>2284</v>
      </c>
      <c r="S426" s="41">
        <f>SUM(S393,S411:S412)</f>
        <v>2530</v>
      </c>
      <c r="T426" s="41">
        <f>SUM(T393,T411:T412)</f>
        <v>12468</v>
      </c>
      <c r="U426" s="41">
        <f>SUM(U393,U411:U412)</f>
        <v>137182</v>
      </c>
      <c r="V426" s="41"/>
      <c r="W426" s="27" t="s">
        <v>28</v>
      </c>
    </row>
    <row r="427" spans="2:23" ht="24.75" customHeight="1" x14ac:dyDescent="0.15">
      <c r="B427" s="29" t="s">
        <v>27</v>
      </c>
      <c r="C427" s="39">
        <f t="shared" ref="C427:Q427" si="76">C387</f>
        <v>1661064.6511455784</v>
      </c>
      <c r="D427" s="39">
        <f t="shared" si="76"/>
        <v>1391408.3111242831</v>
      </c>
      <c r="E427" s="39">
        <f t="shared" si="76"/>
        <v>269656.34002129512</v>
      </c>
      <c r="F427" s="39">
        <f t="shared" si="76"/>
        <v>163775.36361574446</v>
      </c>
      <c r="G427" s="39">
        <f t="shared" si="76"/>
        <v>-3222.393489999999</v>
      </c>
      <c r="H427" s="39"/>
      <c r="I427" s="39"/>
      <c r="J427" s="39">
        <f t="shared" si="76"/>
        <v>164186.61464479641</v>
      </c>
      <c r="K427" s="39">
        <f t="shared" si="76"/>
        <v>2811.1424609480364</v>
      </c>
      <c r="L427" s="39">
        <f>L387</f>
        <v>824712.23392432206</v>
      </c>
      <c r="M427" s="39">
        <f>M387</f>
        <v>535946.15242338507</v>
      </c>
      <c r="N427" s="39">
        <f>N387</f>
        <v>15444.401075311689</v>
      </c>
      <c r="O427" s="34"/>
      <c r="P427" s="35"/>
      <c r="Q427" s="39">
        <f t="shared" si="76"/>
        <v>273321.68042562524</v>
      </c>
      <c r="R427" s="39">
        <f>R387</f>
        <v>25574.749241399553</v>
      </c>
      <c r="S427" s="39">
        <f>S387</f>
        <v>52723.468154224225</v>
      </c>
      <c r="T427" s="39">
        <f>T387</f>
        <v>195023.46303000147</v>
      </c>
      <c r="U427" s="39">
        <f>U387</f>
        <v>2649552.2486856449</v>
      </c>
      <c r="V427" s="39"/>
      <c r="W427" s="29" t="s">
        <v>27</v>
      </c>
    </row>
    <row r="428" spans="2:23" ht="24.75" customHeight="1" x14ac:dyDescent="0.15">
      <c r="W428" s="30"/>
    </row>
    <row r="429" spans="2:23" ht="24.75" customHeight="1" x14ac:dyDescent="0.15">
      <c r="B429" s="3" t="s">
        <v>59</v>
      </c>
      <c r="W429" s="30"/>
    </row>
    <row r="430" spans="2:23" ht="24.75" customHeight="1" x14ac:dyDescent="0.15">
      <c r="W430" s="30"/>
    </row>
    <row r="431" spans="2:23" ht="24.75" customHeight="1" x14ac:dyDescent="0.15">
      <c r="W431" s="30"/>
    </row>
    <row r="432" spans="2:23" ht="24.75" customHeight="1" x14ac:dyDescent="0.15">
      <c r="W432" s="30"/>
    </row>
    <row r="433" spans="2:23" ht="24.75" customHeight="1" x14ac:dyDescent="0.15">
      <c r="W433" s="30"/>
    </row>
    <row r="434" spans="2:23" ht="24.75" customHeight="1" x14ac:dyDescent="0.15">
      <c r="W434" s="30"/>
    </row>
    <row r="435" spans="2:23" ht="24.75" customHeight="1" x14ac:dyDescent="0.15">
      <c r="W435" s="30"/>
    </row>
    <row r="436" spans="2:23" ht="24.75" customHeight="1" x14ac:dyDescent="0.15">
      <c r="W436" s="30"/>
    </row>
    <row r="437" spans="2:23" ht="24.75" customHeight="1" x14ac:dyDescent="0.15">
      <c r="W437" s="30"/>
    </row>
    <row r="438" spans="2:23" ht="24.75" customHeight="1" x14ac:dyDescent="0.15">
      <c r="W438" s="30"/>
    </row>
    <row r="439" spans="2:23" ht="24.75" customHeight="1" x14ac:dyDescent="0.15">
      <c r="W439" s="30"/>
    </row>
    <row r="440" spans="2:23" ht="24.75" customHeight="1" x14ac:dyDescent="0.15">
      <c r="W440" s="30"/>
    </row>
    <row r="441" spans="2:23" ht="24.75" customHeight="1" x14ac:dyDescent="0.15">
      <c r="G441" s="31"/>
      <c r="H441" s="32">
        <f>W378+1</f>
        <v>37</v>
      </c>
      <c r="R441" s="6"/>
      <c r="V441" s="31"/>
      <c r="W441" s="32">
        <f>H441+1</f>
        <v>38</v>
      </c>
    </row>
    <row r="442" spans="2:23" ht="27.75" customHeight="1" x14ac:dyDescent="0.15">
      <c r="U442" s="6"/>
      <c r="V442" s="6"/>
    </row>
    <row r="443" spans="2:23" ht="20.149999999999999" customHeight="1" x14ac:dyDescent="0.15">
      <c r="U443" s="6"/>
      <c r="V443" s="6"/>
    </row>
    <row r="444" spans="2:23" ht="24" customHeight="1" x14ac:dyDescent="0.15">
      <c r="U444" s="6"/>
      <c r="V444" s="6"/>
    </row>
    <row r="445" spans="2:23" ht="15" customHeight="1" x14ac:dyDescent="0.15">
      <c r="U445" s="6"/>
      <c r="V445" s="6"/>
    </row>
    <row r="446" spans="2:23" ht="22.5" customHeight="1" x14ac:dyDescent="0.15">
      <c r="B446" s="3" t="s">
        <v>50</v>
      </c>
      <c r="C446" s="5"/>
      <c r="R446" s="8"/>
      <c r="S446" s="8"/>
      <c r="U446" s="8"/>
      <c r="V446" s="8"/>
      <c r="W446" s="8" t="s">
        <v>2</v>
      </c>
    </row>
    <row r="447" spans="2:23" ht="26.15" customHeight="1" x14ac:dyDescent="0.15">
      <c r="B447" s="46" t="s">
        <v>7</v>
      </c>
      <c r="C447" s="9" t="s">
        <v>8</v>
      </c>
      <c r="D447" s="10"/>
      <c r="E447" s="11"/>
      <c r="F447" s="9" t="s">
        <v>0</v>
      </c>
      <c r="G447" s="10"/>
      <c r="H447" s="10"/>
      <c r="I447" s="10"/>
      <c r="J447" s="10"/>
      <c r="K447" s="11"/>
      <c r="L447" s="9" t="s">
        <v>9</v>
      </c>
      <c r="M447" s="10"/>
      <c r="N447" s="10"/>
      <c r="O447" s="12"/>
      <c r="Q447" s="10"/>
      <c r="R447" s="10"/>
      <c r="S447" s="10"/>
      <c r="T447" s="11"/>
      <c r="U447" s="13" t="s">
        <v>12</v>
      </c>
      <c r="V447" s="49" t="s">
        <v>52</v>
      </c>
      <c r="W447" s="46" t="s">
        <v>7</v>
      </c>
    </row>
    <row r="448" spans="2:23" ht="26.15" customHeight="1" x14ac:dyDescent="0.15">
      <c r="B448" s="47"/>
      <c r="C448" s="52" t="s">
        <v>14</v>
      </c>
      <c r="D448" s="54" t="s">
        <v>16</v>
      </c>
      <c r="E448" s="54" t="s">
        <v>53</v>
      </c>
      <c r="F448" s="52" t="s">
        <v>20</v>
      </c>
      <c r="G448" s="54" t="s">
        <v>60</v>
      </c>
      <c r="H448" s="56" t="s">
        <v>61</v>
      </c>
      <c r="I448" s="57"/>
      <c r="J448" s="54" t="s">
        <v>22</v>
      </c>
      <c r="K448" s="54" t="s">
        <v>23</v>
      </c>
      <c r="L448" s="52" t="s">
        <v>4</v>
      </c>
      <c r="M448" s="54" t="s">
        <v>17</v>
      </c>
      <c r="N448" s="54" t="s">
        <v>6</v>
      </c>
      <c r="O448" s="14"/>
      <c r="Q448" s="58" t="s">
        <v>24</v>
      </c>
      <c r="R448" s="15"/>
      <c r="S448" s="15"/>
      <c r="T448" s="16"/>
      <c r="U448" s="52" t="s">
        <v>21</v>
      </c>
      <c r="V448" s="50"/>
      <c r="W448" s="47"/>
    </row>
    <row r="449" spans="2:26" ht="51.65" customHeight="1" x14ac:dyDescent="0.15">
      <c r="B449" s="48"/>
      <c r="C449" s="53"/>
      <c r="D449" s="55"/>
      <c r="E449" s="55"/>
      <c r="F449" s="53"/>
      <c r="G449" s="55"/>
      <c r="H449" s="17" t="s">
        <v>54</v>
      </c>
      <c r="I449" s="17" t="s">
        <v>55</v>
      </c>
      <c r="J449" s="55"/>
      <c r="K449" s="55"/>
      <c r="L449" s="53"/>
      <c r="M449" s="55"/>
      <c r="N449" s="55"/>
      <c r="O449" s="14"/>
      <c r="Q449" s="59"/>
      <c r="R449" s="18" t="s">
        <v>25</v>
      </c>
      <c r="S449" s="18" t="s">
        <v>26</v>
      </c>
      <c r="T449" s="18" t="s">
        <v>5</v>
      </c>
      <c r="U449" s="51"/>
      <c r="V449" s="51"/>
      <c r="W449" s="48"/>
    </row>
    <row r="450" spans="2:26" ht="34.5" customHeight="1" x14ac:dyDescent="0.15">
      <c r="B450" s="19" t="s">
        <v>27</v>
      </c>
      <c r="C450" s="33">
        <v>1681443.7779858739</v>
      </c>
      <c r="D450" s="33">
        <v>1412944.8828234009</v>
      </c>
      <c r="E450" s="33">
        <v>268498.89516247303</v>
      </c>
      <c r="F450" s="33">
        <v>164985.32822033711</v>
      </c>
      <c r="G450" s="33">
        <v>-1682.3017890000015</v>
      </c>
      <c r="H450" s="33">
        <v>-2227</v>
      </c>
      <c r="I450" s="33">
        <v>126</v>
      </c>
      <c r="J450" s="33">
        <v>163698.37738093128</v>
      </c>
      <c r="K450" s="33">
        <v>2969.2526284058085</v>
      </c>
      <c r="L450" s="33">
        <v>717004.03897126787</v>
      </c>
      <c r="M450" s="33">
        <v>444007.79714106757</v>
      </c>
      <c r="N450" s="33">
        <v>16053.771968270477</v>
      </c>
      <c r="O450" s="34"/>
      <c r="P450" s="35"/>
      <c r="Q450" s="33">
        <v>256942.46986192989</v>
      </c>
      <c r="R450" s="33">
        <v>19564.726424384622</v>
      </c>
      <c r="S450" s="33">
        <v>43607.948724591515</v>
      </c>
      <c r="T450" s="33">
        <v>193769.79471295376</v>
      </c>
      <c r="U450" s="33">
        <v>2563433.1451774789</v>
      </c>
      <c r="V450" s="33">
        <v>2561332</v>
      </c>
      <c r="W450" s="19" t="s">
        <v>27</v>
      </c>
      <c r="X450" s="44"/>
      <c r="Z450" s="20"/>
    </row>
    <row r="451" spans="2:26" ht="24.75" customHeight="1" x14ac:dyDescent="0.15">
      <c r="B451" s="21" t="s">
        <v>29</v>
      </c>
      <c r="C451" s="33">
        <v>634135.77798587386</v>
      </c>
      <c r="D451" s="33">
        <v>532873.8828234009</v>
      </c>
      <c r="E451" s="33">
        <v>101261.89516247303</v>
      </c>
      <c r="F451" s="33">
        <v>58084.328220337091</v>
      </c>
      <c r="G451" s="33">
        <v>-364.30178900000146</v>
      </c>
      <c r="H451" s="33"/>
      <c r="I451" s="33"/>
      <c r="J451" s="33">
        <v>57100.377380931284</v>
      </c>
      <c r="K451" s="33">
        <v>1348.2526284058085</v>
      </c>
      <c r="L451" s="33">
        <v>237344.31254688333</v>
      </c>
      <c r="M451" s="33">
        <v>157789.79714106757</v>
      </c>
      <c r="N451" s="33">
        <v>5137.7719682704774</v>
      </c>
      <c r="O451" s="34"/>
      <c r="P451" s="35"/>
      <c r="Q451" s="33">
        <v>74416.743437545287</v>
      </c>
      <c r="R451" s="33">
        <v>1117</v>
      </c>
      <c r="S451" s="33">
        <v>15187.948724591515</v>
      </c>
      <c r="T451" s="33">
        <v>58111.794712953764</v>
      </c>
      <c r="U451" s="33">
        <v>929564.41875309427</v>
      </c>
      <c r="V451" s="33"/>
      <c r="W451" s="21" t="s">
        <v>29</v>
      </c>
    </row>
    <row r="452" spans="2:26" ht="24.75" customHeight="1" x14ac:dyDescent="0.15">
      <c r="B452" s="22" t="s">
        <v>30</v>
      </c>
      <c r="C452" s="36">
        <v>81562</v>
      </c>
      <c r="D452" s="36">
        <v>68538</v>
      </c>
      <c r="E452" s="36">
        <v>13024</v>
      </c>
      <c r="F452" s="36">
        <v>8356</v>
      </c>
      <c r="G452" s="36">
        <v>-84</v>
      </c>
      <c r="H452" s="36"/>
      <c r="I452" s="36"/>
      <c r="J452" s="36">
        <v>8273</v>
      </c>
      <c r="K452" s="36">
        <v>167</v>
      </c>
      <c r="L452" s="36">
        <v>42488</v>
      </c>
      <c r="M452" s="36">
        <v>27084</v>
      </c>
      <c r="N452" s="36">
        <v>506</v>
      </c>
      <c r="O452" s="34"/>
      <c r="P452" s="35"/>
      <c r="Q452" s="36">
        <v>14898</v>
      </c>
      <c r="R452" s="36">
        <v>1029</v>
      </c>
      <c r="S452" s="36">
        <v>2757</v>
      </c>
      <c r="T452" s="36">
        <v>11112</v>
      </c>
      <c r="U452" s="36">
        <v>132406</v>
      </c>
      <c r="V452" s="36"/>
      <c r="W452" s="22" t="s">
        <v>30</v>
      </c>
    </row>
    <row r="453" spans="2:26" ht="24.75" customHeight="1" x14ac:dyDescent="0.15">
      <c r="B453" s="22" t="s">
        <v>19</v>
      </c>
      <c r="C453" s="36">
        <v>139070</v>
      </c>
      <c r="D453" s="36">
        <v>116863</v>
      </c>
      <c r="E453" s="36">
        <v>22207</v>
      </c>
      <c r="F453" s="36">
        <v>14114</v>
      </c>
      <c r="G453" s="36">
        <v>-171</v>
      </c>
      <c r="H453" s="36"/>
      <c r="I453" s="36"/>
      <c r="J453" s="36">
        <v>14074</v>
      </c>
      <c r="K453" s="36">
        <v>211</v>
      </c>
      <c r="L453" s="36">
        <v>65977.726424384629</v>
      </c>
      <c r="M453" s="36">
        <v>40720</v>
      </c>
      <c r="N453" s="36">
        <v>1987</v>
      </c>
      <c r="O453" s="34"/>
      <c r="P453" s="35"/>
      <c r="Q453" s="36">
        <v>23270.726424384622</v>
      </c>
      <c r="R453" s="36">
        <v>2816.7264243846221</v>
      </c>
      <c r="S453" s="36">
        <v>3577</v>
      </c>
      <c r="T453" s="36">
        <v>16877</v>
      </c>
      <c r="U453" s="36">
        <v>219161.72642438463</v>
      </c>
      <c r="V453" s="36"/>
      <c r="W453" s="22" t="s">
        <v>19</v>
      </c>
    </row>
    <row r="454" spans="2:26" ht="24.75" customHeight="1" x14ac:dyDescent="0.15">
      <c r="B454" s="22" t="s">
        <v>18</v>
      </c>
      <c r="C454" s="36">
        <v>119125</v>
      </c>
      <c r="D454" s="36">
        <v>100103</v>
      </c>
      <c r="E454" s="36">
        <v>19022</v>
      </c>
      <c r="F454" s="36">
        <v>11786</v>
      </c>
      <c r="G454" s="36">
        <v>-114</v>
      </c>
      <c r="H454" s="36"/>
      <c r="I454" s="36"/>
      <c r="J454" s="36">
        <v>11713</v>
      </c>
      <c r="K454" s="36">
        <v>187</v>
      </c>
      <c r="L454" s="36">
        <v>60284</v>
      </c>
      <c r="M454" s="36">
        <v>40796</v>
      </c>
      <c r="N454" s="36">
        <v>699</v>
      </c>
      <c r="O454" s="34"/>
      <c r="P454" s="35"/>
      <c r="Q454" s="36">
        <v>18789</v>
      </c>
      <c r="R454" s="36">
        <v>1166</v>
      </c>
      <c r="S454" s="36">
        <v>3358</v>
      </c>
      <c r="T454" s="36">
        <v>14265</v>
      </c>
      <c r="U454" s="36">
        <v>191195</v>
      </c>
      <c r="V454" s="36"/>
      <c r="W454" s="22" t="s">
        <v>18</v>
      </c>
    </row>
    <row r="455" spans="2:26" ht="24.75" customHeight="1" x14ac:dyDescent="0.15">
      <c r="B455" s="22" t="s">
        <v>31</v>
      </c>
      <c r="C455" s="36">
        <v>36459</v>
      </c>
      <c r="D455" s="36">
        <v>30637</v>
      </c>
      <c r="E455" s="36">
        <v>5822</v>
      </c>
      <c r="F455" s="36">
        <v>3928</v>
      </c>
      <c r="G455" s="36">
        <v>-51</v>
      </c>
      <c r="H455" s="36"/>
      <c r="I455" s="36"/>
      <c r="J455" s="36">
        <v>3924</v>
      </c>
      <c r="K455" s="36">
        <v>55</v>
      </c>
      <c r="L455" s="36">
        <v>14585</v>
      </c>
      <c r="M455" s="36">
        <v>6436</v>
      </c>
      <c r="N455" s="36">
        <v>208</v>
      </c>
      <c r="O455" s="34"/>
      <c r="P455" s="35"/>
      <c r="Q455" s="36">
        <v>7941</v>
      </c>
      <c r="R455" s="36">
        <v>605</v>
      </c>
      <c r="S455" s="36">
        <v>1149</v>
      </c>
      <c r="T455" s="36">
        <v>6187</v>
      </c>
      <c r="U455" s="36">
        <v>54972</v>
      </c>
      <c r="V455" s="36"/>
      <c r="W455" s="22" t="s">
        <v>31</v>
      </c>
    </row>
    <row r="456" spans="2:26" ht="24.75" customHeight="1" x14ac:dyDescent="0.15">
      <c r="B456" s="22" t="s">
        <v>33</v>
      </c>
      <c r="C456" s="36">
        <v>63990</v>
      </c>
      <c r="D456" s="36">
        <v>53772</v>
      </c>
      <c r="E456" s="36">
        <v>10218</v>
      </c>
      <c r="F456" s="36">
        <v>6693</v>
      </c>
      <c r="G456" s="36">
        <v>-85</v>
      </c>
      <c r="H456" s="36"/>
      <c r="I456" s="36"/>
      <c r="J456" s="36">
        <v>6670</v>
      </c>
      <c r="K456" s="36">
        <v>108</v>
      </c>
      <c r="L456" s="36">
        <v>25635</v>
      </c>
      <c r="M456" s="36">
        <v>13950</v>
      </c>
      <c r="N456" s="36">
        <v>553</v>
      </c>
      <c r="O456" s="34"/>
      <c r="P456" s="35"/>
      <c r="Q456" s="36">
        <v>11132</v>
      </c>
      <c r="R456" s="36">
        <v>774</v>
      </c>
      <c r="S456" s="36">
        <v>1430</v>
      </c>
      <c r="T456" s="36">
        <v>8928</v>
      </c>
      <c r="U456" s="36">
        <v>96318</v>
      </c>
      <c r="V456" s="36"/>
      <c r="W456" s="22" t="s">
        <v>33</v>
      </c>
    </row>
    <row r="457" spans="2:26" ht="24.75" customHeight="1" x14ac:dyDescent="0.15">
      <c r="B457" s="22" t="s">
        <v>34</v>
      </c>
      <c r="C457" s="36">
        <v>45148</v>
      </c>
      <c r="D457" s="36">
        <v>37939</v>
      </c>
      <c r="E457" s="36">
        <v>7209</v>
      </c>
      <c r="F457" s="36">
        <v>4717</v>
      </c>
      <c r="G457" s="36">
        <v>-51</v>
      </c>
      <c r="H457" s="36"/>
      <c r="I457" s="36"/>
      <c r="J457" s="36">
        <v>4688</v>
      </c>
      <c r="K457" s="36">
        <v>80</v>
      </c>
      <c r="L457" s="36">
        <v>20493</v>
      </c>
      <c r="M457" s="36">
        <v>11789</v>
      </c>
      <c r="N457" s="36">
        <v>613</v>
      </c>
      <c r="O457" s="34"/>
      <c r="P457" s="35"/>
      <c r="Q457" s="36">
        <v>8091</v>
      </c>
      <c r="R457" s="36">
        <v>696</v>
      </c>
      <c r="S457" s="36">
        <v>1357</v>
      </c>
      <c r="T457" s="36">
        <v>6038</v>
      </c>
      <c r="U457" s="36">
        <v>70358</v>
      </c>
      <c r="V457" s="36"/>
      <c r="W457" s="22" t="s">
        <v>34</v>
      </c>
    </row>
    <row r="458" spans="2:26" ht="24.75" customHeight="1" x14ac:dyDescent="0.15">
      <c r="B458" s="22" t="s">
        <v>62</v>
      </c>
      <c r="C458" s="36">
        <v>128324</v>
      </c>
      <c r="D458" s="36">
        <v>107833</v>
      </c>
      <c r="E458" s="36">
        <v>20491</v>
      </c>
      <c r="F458" s="36">
        <v>12624</v>
      </c>
      <c r="G458" s="36">
        <v>-145</v>
      </c>
      <c r="H458" s="36"/>
      <c r="I458" s="36"/>
      <c r="J458" s="36">
        <v>12598</v>
      </c>
      <c r="K458" s="36">
        <v>171</v>
      </c>
      <c r="L458" s="36">
        <v>57012</v>
      </c>
      <c r="M458" s="36">
        <v>35960</v>
      </c>
      <c r="N458" s="36">
        <v>1696</v>
      </c>
      <c r="O458" s="34"/>
      <c r="P458" s="35"/>
      <c r="Q458" s="36">
        <v>19356</v>
      </c>
      <c r="R458" s="36">
        <v>1137</v>
      </c>
      <c r="S458" s="36">
        <v>3493</v>
      </c>
      <c r="T458" s="36">
        <v>14726</v>
      </c>
      <c r="U458" s="36">
        <v>197960</v>
      </c>
      <c r="V458" s="36"/>
      <c r="W458" s="22" t="s">
        <v>62</v>
      </c>
    </row>
    <row r="459" spans="2:26" ht="24.75" customHeight="1" x14ac:dyDescent="0.15">
      <c r="B459" s="22" t="s">
        <v>63</v>
      </c>
      <c r="C459" s="36">
        <v>52853</v>
      </c>
      <c r="D459" s="36">
        <v>44413</v>
      </c>
      <c r="E459" s="36">
        <v>8440</v>
      </c>
      <c r="F459" s="36">
        <v>5212</v>
      </c>
      <c r="G459" s="36">
        <v>-52</v>
      </c>
      <c r="H459" s="36"/>
      <c r="I459" s="36"/>
      <c r="J459" s="36">
        <v>5228</v>
      </c>
      <c r="K459" s="36">
        <v>36</v>
      </c>
      <c r="L459" s="36">
        <v>18302</v>
      </c>
      <c r="M459" s="36">
        <v>9766</v>
      </c>
      <c r="N459" s="36">
        <v>204</v>
      </c>
      <c r="O459" s="34"/>
      <c r="P459" s="35"/>
      <c r="Q459" s="36">
        <v>8332</v>
      </c>
      <c r="R459" s="36">
        <v>404</v>
      </c>
      <c r="S459" s="36">
        <v>1234</v>
      </c>
      <c r="T459" s="36">
        <v>6694</v>
      </c>
      <c r="U459" s="36">
        <v>76367</v>
      </c>
      <c r="V459" s="36"/>
      <c r="W459" s="22" t="s">
        <v>63</v>
      </c>
    </row>
    <row r="460" spans="2:26" ht="24.75" customHeight="1" x14ac:dyDescent="0.15">
      <c r="B460" s="22" t="s">
        <v>64</v>
      </c>
      <c r="C460" s="36">
        <v>127384</v>
      </c>
      <c r="D460" s="36">
        <v>107043</v>
      </c>
      <c r="E460" s="36">
        <v>20341</v>
      </c>
      <c r="F460" s="36">
        <v>12805</v>
      </c>
      <c r="G460" s="36">
        <v>-153</v>
      </c>
      <c r="H460" s="36"/>
      <c r="I460" s="36"/>
      <c r="J460" s="36">
        <v>12777</v>
      </c>
      <c r="K460" s="36">
        <v>181</v>
      </c>
      <c r="L460" s="36">
        <v>53069</v>
      </c>
      <c r="M460" s="36">
        <v>30627</v>
      </c>
      <c r="N460" s="36">
        <v>1695</v>
      </c>
      <c r="O460" s="34"/>
      <c r="P460" s="35"/>
      <c r="Q460" s="36">
        <v>20747</v>
      </c>
      <c r="R460" s="36">
        <v>2138</v>
      </c>
      <c r="S460" s="36">
        <v>3377</v>
      </c>
      <c r="T460" s="36">
        <v>15232</v>
      </c>
      <c r="U460" s="36">
        <v>193258</v>
      </c>
      <c r="V460" s="36"/>
      <c r="W460" s="22" t="s">
        <v>64</v>
      </c>
    </row>
    <row r="461" spans="2:26" ht="24.75" customHeight="1" x14ac:dyDescent="0.15">
      <c r="B461" s="22" t="s">
        <v>65</v>
      </c>
      <c r="C461" s="36">
        <v>44889</v>
      </c>
      <c r="D461" s="36">
        <v>37721</v>
      </c>
      <c r="E461" s="36">
        <v>7168</v>
      </c>
      <c r="F461" s="36">
        <v>4803</v>
      </c>
      <c r="G461" s="36">
        <v>-67</v>
      </c>
      <c r="H461" s="36"/>
      <c r="I461" s="36"/>
      <c r="J461" s="36">
        <v>4741</v>
      </c>
      <c r="K461" s="36">
        <v>129</v>
      </c>
      <c r="L461" s="36">
        <v>19386</v>
      </c>
      <c r="M461" s="36">
        <v>10445</v>
      </c>
      <c r="N461" s="36">
        <v>306</v>
      </c>
      <c r="O461" s="34"/>
      <c r="P461" s="35"/>
      <c r="Q461" s="36">
        <v>8635</v>
      </c>
      <c r="R461" s="36">
        <v>867</v>
      </c>
      <c r="S461" s="36">
        <v>1176</v>
      </c>
      <c r="T461" s="36">
        <v>6592</v>
      </c>
      <c r="U461" s="36">
        <v>69078</v>
      </c>
      <c r="V461" s="36"/>
      <c r="W461" s="22" t="s">
        <v>65</v>
      </c>
    </row>
    <row r="462" spans="2:26" ht="24.75" customHeight="1" x14ac:dyDescent="0.15">
      <c r="B462" s="22" t="s">
        <v>66</v>
      </c>
      <c r="C462" s="36">
        <v>43311</v>
      </c>
      <c r="D462" s="36">
        <v>36395</v>
      </c>
      <c r="E462" s="36">
        <v>6916</v>
      </c>
      <c r="F462" s="36">
        <v>4146</v>
      </c>
      <c r="G462" s="36">
        <v>-39</v>
      </c>
      <c r="H462" s="36"/>
      <c r="I462" s="36"/>
      <c r="J462" s="36">
        <v>4134</v>
      </c>
      <c r="K462" s="36">
        <v>51</v>
      </c>
      <c r="L462" s="36">
        <v>28744</v>
      </c>
      <c r="M462" s="36">
        <v>21966</v>
      </c>
      <c r="N462" s="36">
        <v>175</v>
      </c>
      <c r="O462" s="34"/>
      <c r="P462" s="35"/>
      <c r="Q462" s="36">
        <v>6603</v>
      </c>
      <c r="R462" s="36">
        <v>393</v>
      </c>
      <c r="S462" s="36">
        <v>1291</v>
      </c>
      <c r="T462" s="36">
        <v>4919</v>
      </c>
      <c r="U462" s="36">
        <v>76201</v>
      </c>
      <c r="V462" s="36"/>
      <c r="W462" s="22" t="s">
        <v>66</v>
      </c>
    </row>
    <row r="463" spans="2:26" ht="24.75" customHeight="1" x14ac:dyDescent="0.15">
      <c r="B463" s="22" t="s">
        <v>67</v>
      </c>
      <c r="C463" s="36">
        <v>35499</v>
      </c>
      <c r="D463" s="36">
        <v>29830</v>
      </c>
      <c r="E463" s="36">
        <v>5669</v>
      </c>
      <c r="F463" s="36">
        <v>3801</v>
      </c>
      <c r="G463" s="36">
        <v>-74</v>
      </c>
      <c r="H463" s="36"/>
      <c r="I463" s="36"/>
      <c r="J463" s="36">
        <v>3839</v>
      </c>
      <c r="K463" s="36">
        <v>36</v>
      </c>
      <c r="L463" s="36">
        <v>18469</v>
      </c>
      <c r="M463" s="36">
        <v>10700</v>
      </c>
      <c r="N463" s="36">
        <v>792</v>
      </c>
      <c r="O463" s="34"/>
      <c r="P463" s="37"/>
      <c r="Q463" s="36">
        <v>6977</v>
      </c>
      <c r="R463" s="36">
        <v>862</v>
      </c>
      <c r="S463" s="36">
        <v>962</v>
      </c>
      <c r="T463" s="36">
        <v>5153</v>
      </c>
      <c r="U463" s="36">
        <v>57769</v>
      </c>
      <c r="V463" s="36"/>
      <c r="W463" s="22" t="s">
        <v>67</v>
      </c>
    </row>
    <row r="464" spans="2:26" ht="24.75" customHeight="1" x14ac:dyDescent="0.15">
      <c r="B464" s="23" t="s">
        <v>35</v>
      </c>
      <c r="C464" s="38">
        <v>7308</v>
      </c>
      <c r="D464" s="38">
        <v>6141</v>
      </c>
      <c r="E464" s="38">
        <v>1167</v>
      </c>
      <c r="F464" s="38">
        <v>793</v>
      </c>
      <c r="G464" s="38">
        <v>-16</v>
      </c>
      <c r="H464" s="38"/>
      <c r="I464" s="38"/>
      <c r="J464" s="38">
        <v>785</v>
      </c>
      <c r="K464" s="38">
        <v>24</v>
      </c>
      <c r="L464" s="38">
        <v>7316</v>
      </c>
      <c r="M464" s="38">
        <v>5577</v>
      </c>
      <c r="N464" s="38">
        <v>0</v>
      </c>
      <c r="O464" s="34"/>
      <c r="P464" s="37"/>
      <c r="Q464" s="38">
        <v>1739</v>
      </c>
      <c r="R464" s="38">
        <v>658</v>
      </c>
      <c r="S464" s="38">
        <v>63</v>
      </c>
      <c r="T464" s="38">
        <v>1018</v>
      </c>
      <c r="U464" s="38">
        <v>15417</v>
      </c>
      <c r="V464" s="38"/>
      <c r="W464" s="23" t="s">
        <v>35</v>
      </c>
    </row>
    <row r="465" spans="2:23" ht="24.75" customHeight="1" x14ac:dyDescent="0.15">
      <c r="B465" s="23" t="s">
        <v>1</v>
      </c>
      <c r="C465" s="39">
        <v>2487</v>
      </c>
      <c r="D465" s="39">
        <v>2090</v>
      </c>
      <c r="E465" s="39">
        <v>397</v>
      </c>
      <c r="F465" s="39">
        <v>293</v>
      </c>
      <c r="G465" s="39">
        <v>-13</v>
      </c>
      <c r="H465" s="39"/>
      <c r="I465" s="39"/>
      <c r="J465" s="39">
        <v>294</v>
      </c>
      <c r="K465" s="39">
        <v>12</v>
      </c>
      <c r="L465" s="39">
        <v>1066</v>
      </c>
      <c r="M465" s="39">
        <v>411</v>
      </c>
      <c r="N465" s="39">
        <v>26</v>
      </c>
      <c r="O465" s="34"/>
      <c r="P465" s="37"/>
      <c r="Q465" s="39">
        <v>629</v>
      </c>
      <c r="R465" s="39">
        <v>75</v>
      </c>
      <c r="S465" s="39">
        <v>59</v>
      </c>
      <c r="T465" s="39">
        <v>495</v>
      </c>
      <c r="U465" s="39">
        <v>3846</v>
      </c>
      <c r="V465" s="39"/>
      <c r="W465" s="23" t="s">
        <v>1</v>
      </c>
    </row>
    <row r="466" spans="2:23" ht="24.75" customHeight="1" x14ac:dyDescent="0.15">
      <c r="B466" s="21" t="s">
        <v>36</v>
      </c>
      <c r="C466" s="36">
        <v>3689</v>
      </c>
      <c r="D466" s="36">
        <v>3100</v>
      </c>
      <c r="E466" s="36">
        <v>589</v>
      </c>
      <c r="F466" s="36">
        <v>418</v>
      </c>
      <c r="G466" s="36">
        <v>-14</v>
      </c>
      <c r="H466" s="36"/>
      <c r="I466" s="36"/>
      <c r="J466" s="36">
        <v>426</v>
      </c>
      <c r="K466" s="36">
        <v>6</v>
      </c>
      <c r="L466" s="36">
        <v>1426</v>
      </c>
      <c r="M466" s="36">
        <v>479</v>
      </c>
      <c r="N466" s="36">
        <v>106</v>
      </c>
      <c r="O466" s="34"/>
      <c r="P466" s="37"/>
      <c r="Q466" s="36">
        <v>841</v>
      </c>
      <c r="R466" s="36">
        <v>67</v>
      </c>
      <c r="S466" s="36">
        <v>102</v>
      </c>
      <c r="T466" s="36">
        <v>672</v>
      </c>
      <c r="U466" s="36">
        <v>5533</v>
      </c>
      <c r="V466" s="36"/>
      <c r="W466" s="21" t="s">
        <v>36</v>
      </c>
    </row>
    <row r="467" spans="2:23" ht="24.75" customHeight="1" x14ac:dyDescent="0.15">
      <c r="B467" s="22" t="s">
        <v>68</v>
      </c>
      <c r="C467" s="36">
        <v>22042</v>
      </c>
      <c r="D467" s="36">
        <v>18522</v>
      </c>
      <c r="E467" s="36">
        <v>3520</v>
      </c>
      <c r="F467" s="36">
        <v>2394</v>
      </c>
      <c r="G467" s="36">
        <v>-38</v>
      </c>
      <c r="H467" s="36"/>
      <c r="I467" s="36"/>
      <c r="J467" s="36">
        <v>2406</v>
      </c>
      <c r="K467" s="36">
        <v>26</v>
      </c>
      <c r="L467" s="36">
        <v>8053</v>
      </c>
      <c r="M467" s="36">
        <v>2337</v>
      </c>
      <c r="N467" s="36">
        <v>625</v>
      </c>
      <c r="O467" s="34"/>
      <c r="P467" s="37"/>
      <c r="Q467" s="36">
        <v>5091</v>
      </c>
      <c r="R467" s="36">
        <v>873</v>
      </c>
      <c r="S467" s="36">
        <v>749</v>
      </c>
      <c r="T467" s="36">
        <v>3469</v>
      </c>
      <c r="U467" s="36">
        <v>32489</v>
      </c>
      <c r="V467" s="36"/>
      <c r="W467" s="22" t="s">
        <v>68</v>
      </c>
    </row>
    <row r="468" spans="2:23" ht="24.75" customHeight="1" x14ac:dyDescent="0.15">
      <c r="B468" s="22" t="s">
        <v>69</v>
      </c>
      <c r="C468" s="36">
        <v>8937</v>
      </c>
      <c r="D468" s="36">
        <v>7510</v>
      </c>
      <c r="E468" s="36">
        <v>1427</v>
      </c>
      <c r="F468" s="36">
        <v>988</v>
      </c>
      <c r="G468" s="36">
        <v>-20</v>
      </c>
      <c r="H468" s="36"/>
      <c r="I468" s="36"/>
      <c r="J468" s="36">
        <v>994</v>
      </c>
      <c r="K468" s="36">
        <v>14</v>
      </c>
      <c r="L468" s="36">
        <v>3072</v>
      </c>
      <c r="M468" s="36">
        <v>818</v>
      </c>
      <c r="N468" s="36">
        <v>68</v>
      </c>
      <c r="O468" s="34"/>
      <c r="P468" s="37"/>
      <c r="Q468" s="36">
        <v>2186</v>
      </c>
      <c r="R468" s="36">
        <v>294</v>
      </c>
      <c r="S468" s="36">
        <v>289</v>
      </c>
      <c r="T468" s="36">
        <v>1603</v>
      </c>
      <c r="U468" s="36">
        <v>12997</v>
      </c>
      <c r="V468" s="36"/>
      <c r="W468" s="22" t="s">
        <v>69</v>
      </c>
    </row>
    <row r="469" spans="2:23" ht="24.75" customHeight="1" x14ac:dyDescent="0.15">
      <c r="B469" s="21" t="s">
        <v>70</v>
      </c>
      <c r="C469" s="33">
        <v>12564</v>
      </c>
      <c r="D469" s="33">
        <v>10558</v>
      </c>
      <c r="E469" s="33">
        <v>2006</v>
      </c>
      <c r="F469" s="33">
        <v>1324</v>
      </c>
      <c r="G469" s="33">
        <v>-19</v>
      </c>
      <c r="H469" s="33"/>
      <c r="I469" s="33"/>
      <c r="J469" s="33">
        <v>1325</v>
      </c>
      <c r="K469" s="33">
        <v>18</v>
      </c>
      <c r="L469" s="33">
        <v>5346</v>
      </c>
      <c r="M469" s="33">
        <v>2598</v>
      </c>
      <c r="N469" s="33">
        <v>258</v>
      </c>
      <c r="O469" s="34"/>
      <c r="P469" s="35"/>
      <c r="Q469" s="33">
        <v>2490</v>
      </c>
      <c r="R469" s="33">
        <v>216</v>
      </c>
      <c r="S469" s="33">
        <v>287</v>
      </c>
      <c r="T469" s="33">
        <v>1987</v>
      </c>
      <c r="U469" s="33">
        <v>19234</v>
      </c>
      <c r="V469" s="33"/>
      <c r="W469" s="21" t="s">
        <v>70</v>
      </c>
    </row>
    <row r="470" spans="2:23" ht="24.75" customHeight="1" x14ac:dyDescent="0.15">
      <c r="B470" s="22" t="s">
        <v>71</v>
      </c>
      <c r="C470" s="36">
        <v>8665</v>
      </c>
      <c r="D470" s="36">
        <v>7281</v>
      </c>
      <c r="E470" s="36">
        <v>1384</v>
      </c>
      <c r="F470" s="36">
        <v>898</v>
      </c>
      <c r="G470" s="36">
        <v>-10</v>
      </c>
      <c r="H470" s="36"/>
      <c r="I470" s="36"/>
      <c r="J470" s="36">
        <v>891</v>
      </c>
      <c r="K470" s="36">
        <v>17</v>
      </c>
      <c r="L470" s="36">
        <v>2537</v>
      </c>
      <c r="M470" s="36">
        <v>940</v>
      </c>
      <c r="N470" s="36">
        <v>47</v>
      </c>
      <c r="O470" s="34"/>
      <c r="P470" s="35"/>
      <c r="Q470" s="36">
        <v>1550</v>
      </c>
      <c r="R470" s="36">
        <v>110</v>
      </c>
      <c r="S470" s="36">
        <v>199</v>
      </c>
      <c r="T470" s="36">
        <v>1241</v>
      </c>
      <c r="U470" s="36">
        <v>12100</v>
      </c>
      <c r="V470" s="36"/>
      <c r="W470" s="22" t="s">
        <v>71</v>
      </c>
    </row>
    <row r="471" spans="2:23" ht="24.75" customHeight="1" x14ac:dyDescent="0.15">
      <c r="B471" s="22" t="s">
        <v>3</v>
      </c>
      <c r="C471" s="36">
        <v>7020</v>
      </c>
      <c r="D471" s="36">
        <v>5899</v>
      </c>
      <c r="E471" s="36">
        <v>1121</v>
      </c>
      <c r="F471" s="36">
        <v>725</v>
      </c>
      <c r="G471" s="36">
        <v>-12</v>
      </c>
      <c r="H471" s="36"/>
      <c r="I471" s="36"/>
      <c r="J471" s="36">
        <v>729</v>
      </c>
      <c r="K471" s="36">
        <v>8</v>
      </c>
      <c r="L471" s="36">
        <v>2530</v>
      </c>
      <c r="M471" s="36">
        <v>1235</v>
      </c>
      <c r="N471" s="36">
        <v>42</v>
      </c>
      <c r="O471" s="34"/>
      <c r="P471" s="35"/>
      <c r="Q471" s="36">
        <v>1253</v>
      </c>
      <c r="R471" s="36">
        <v>181</v>
      </c>
      <c r="S471" s="36">
        <v>148</v>
      </c>
      <c r="T471" s="36">
        <v>924</v>
      </c>
      <c r="U471" s="36">
        <v>10275</v>
      </c>
      <c r="V471" s="36"/>
      <c r="W471" s="22" t="s">
        <v>3</v>
      </c>
    </row>
    <row r="472" spans="2:23" ht="24.75" customHeight="1" x14ac:dyDescent="0.15">
      <c r="B472" s="24" t="s">
        <v>37</v>
      </c>
      <c r="C472" s="36">
        <v>5073</v>
      </c>
      <c r="D472" s="36">
        <v>4263</v>
      </c>
      <c r="E472" s="36">
        <v>810</v>
      </c>
      <c r="F472" s="36">
        <v>577</v>
      </c>
      <c r="G472" s="36">
        <v>-12</v>
      </c>
      <c r="H472" s="36"/>
      <c r="I472" s="36"/>
      <c r="J472" s="36">
        <v>571</v>
      </c>
      <c r="K472" s="36">
        <v>18</v>
      </c>
      <c r="L472" s="36">
        <v>3124</v>
      </c>
      <c r="M472" s="36">
        <v>1176</v>
      </c>
      <c r="N472" s="36">
        <v>37</v>
      </c>
      <c r="O472" s="34"/>
      <c r="P472" s="35"/>
      <c r="Q472" s="36">
        <v>1911</v>
      </c>
      <c r="R472" s="36">
        <v>1401</v>
      </c>
      <c r="S472" s="36">
        <v>64</v>
      </c>
      <c r="T472" s="36">
        <v>446</v>
      </c>
      <c r="U472" s="36">
        <v>8774</v>
      </c>
      <c r="V472" s="36"/>
      <c r="W472" s="24" t="s">
        <v>37</v>
      </c>
    </row>
    <row r="473" spans="2:23" ht="24.75" customHeight="1" x14ac:dyDescent="0.15">
      <c r="B473" s="21" t="s">
        <v>72</v>
      </c>
      <c r="C473" s="33">
        <v>28239</v>
      </c>
      <c r="D473" s="33">
        <v>23730</v>
      </c>
      <c r="E473" s="33">
        <v>4509</v>
      </c>
      <c r="F473" s="33">
        <v>2960</v>
      </c>
      <c r="G473" s="33">
        <v>-41</v>
      </c>
      <c r="H473" s="33"/>
      <c r="I473" s="33"/>
      <c r="J473" s="33">
        <v>2966</v>
      </c>
      <c r="K473" s="33">
        <v>35</v>
      </c>
      <c r="L473" s="33">
        <v>9429</v>
      </c>
      <c r="M473" s="33">
        <v>4203</v>
      </c>
      <c r="N473" s="33">
        <v>132</v>
      </c>
      <c r="O473" s="34"/>
      <c r="P473" s="35"/>
      <c r="Q473" s="33">
        <v>5094</v>
      </c>
      <c r="R473" s="33">
        <v>702</v>
      </c>
      <c r="S473" s="33">
        <v>702</v>
      </c>
      <c r="T473" s="33">
        <v>3690</v>
      </c>
      <c r="U473" s="33">
        <v>40628</v>
      </c>
      <c r="V473" s="33"/>
      <c r="W473" s="21" t="s">
        <v>72</v>
      </c>
    </row>
    <row r="474" spans="2:23" ht="24.75" customHeight="1" x14ac:dyDescent="0.15">
      <c r="B474" s="21" t="s">
        <v>38</v>
      </c>
      <c r="C474" s="33">
        <v>20389</v>
      </c>
      <c r="D474" s="33">
        <v>17133</v>
      </c>
      <c r="E474" s="33">
        <v>3256</v>
      </c>
      <c r="F474" s="33">
        <v>2184</v>
      </c>
      <c r="G474" s="33">
        <v>-28</v>
      </c>
      <c r="H474" s="33"/>
      <c r="I474" s="33"/>
      <c r="J474" s="33">
        <v>2185</v>
      </c>
      <c r="K474" s="33">
        <v>27</v>
      </c>
      <c r="L474" s="33">
        <v>7320</v>
      </c>
      <c r="M474" s="33">
        <v>2922</v>
      </c>
      <c r="N474" s="33">
        <v>119</v>
      </c>
      <c r="O474" s="34"/>
      <c r="P474" s="35"/>
      <c r="Q474" s="33">
        <v>4279</v>
      </c>
      <c r="R474" s="33">
        <v>887</v>
      </c>
      <c r="S474" s="33">
        <v>483</v>
      </c>
      <c r="T474" s="33">
        <v>2909</v>
      </c>
      <c r="U474" s="33">
        <v>29893</v>
      </c>
      <c r="V474" s="33"/>
      <c r="W474" s="21" t="s">
        <v>38</v>
      </c>
    </row>
    <row r="475" spans="2:23" ht="24.75" customHeight="1" x14ac:dyDescent="0.15">
      <c r="B475" s="24" t="s">
        <v>73</v>
      </c>
      <c r="C475" s="39">
        <v>3281</v>
      </c>
      <c r="D475" s="39">
        <v>2757</v>
      </c>
      <c r="E475" s="39">
        <v>524</v>
      </c>
      <c r="F475" s="39">
        <v>362</v>
      </c>
      <c r="G475" s="39">
        <v>-9</v>
      </c>
      <c r="H475" s="39"/>
      <c r="I475" s="39"/>
      <c r="J475" s="39">
        <v>367</v>
      </c>
      <c r="K475" s="39">
        <v>4</v>
      </c>
      <c r="L475" s="39">
        <v>3996</v>
      </c>
      <c r="M475" s="39">
        <v>3283</v>
      </c>
      <c r="N475" s="39">
        <v>22</v>
      </c>
      <c r="O475" s="34"/>
      <c r="P475" s="35"/>
      <c r="Q475" s="39">
        <v>691</v>
      </c>
      <c r="R475" s="39">
        <v>96</v>
      </c>
      <c r="S475" s="39">
        <v>114</v>
      </c>
      <c r="T475" s="39">
        <v>481</v>
      </c>
      <c r="U475" s="39">
        <v>7639</v>
      </c>
      <c r="V475" s="39"/>
      <c r="W475" s="24" t="s">
        <v>73</v>
      </c>
    </row>
    <row r="476" spans="2:23" ht="24.75" customHeight="1" x14ac:dyDescent="0.15">
      <c r="B476" s="2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25"/>
    </row>
    <row r="477" spans="2:23" ht="24.75" customHeight="1" x14ac:dyDescent="0.15">
      <c r="B477" s="5" t="s">
        <v>39</v>
      </c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5"/>
    </row>
    <row r="478" spans="2:23" ht="24.75" customHeight="1" x14ac:dyDescent="0.15">
      <c r="B478" s="26" t="s">
        <v>15</v>
      </c>
      <c r="C478" s="40">
        <f t="shared" ref="C478:Q478" si="77">SUM(C451:C463)</f>
        <v>1551749.7779858739</v>
      </c>
      <c r="D478" s="40">
        <f t="shared" si="77"/>
        <v>1303960.8828234009</v>
      </c>
      <c r="E478" s="40">
        <f t="shared" si="77"/>
        <v>247788.89516247303</v>
      </c>
      <c r="F478" s="40">
        <f t="shared" si="77"/>
        <v>151069.32822033711</v>
      </c>
      <c r="G478" s="40">
        <f t="shared" si="77"/>
        <v>-1450.3017890000015</v>
      </c>
      <c r="H478" s="40"/>
      <c r="I478" s="40"/>
      <c r="J478" s="40">
        <f t="shared" si="77"/>
        <v>149759.37738093128</v>
      </c>
      <c r="K478" s="40">
        <f t="shared" si="77"/>
        <v>2760.2526284058085</v>
      </c>
      <c r="L478" s="40">
        <f>SUM(L451:L463)</f>
        <v>661789.03897126799</v>
      </c>
      <c r="M478" s="40">
        <f>SUM(M451:M463)</f>
        <v>418028.79714106757</v>
      </c>
      <c r="N478" s="40">
        <f>SUM(N451:N463)</f>
        <v>14571.771968270477</v>
      </c>
      <c r="O478" s="34"/>
      <c r="P478" s="35"/>
      <c r="Q478" s="40">
        <f t="shared" si="77"/>
        <v>229188.46986192992</v>
      </c>
      <c r="R478" s="40">
        <f>SUM(R451:R463)</f>
        <v>14004.726424384622</v>
      </c>
      <c r="S478" s="40">
        <f>SUM(S451:S463)</f>
        <v>40348.948724591515</v>
      </c>
      <c r="T478" s="40">
        <f>SUM(T451:T463)</f>
        <v>174834.79471295376</v>
      </c>
      <c r="U478" s="40">
        <f>SUM(U451:U463)</f>
        <v>2364608.1451774789</v>
      </c>
      <c r="V478" s="40"/>
      <c r="W478" s="26" t="s">
        <v>15</v>
      </c>
    </row>
    <row r="479" spans="2:23" ht="24.75" customHeight="1" x14ac:dyDescent="0.15">
      <c r="B479" s="27" t="s">
        <v>40</v>
      </c>
      <c r="C479" s="41">
        <f t="shared" ref="C479:Q479" si="78">SUM(C464:C475)</f>
        <v>129694</v>
      </c>
      <c r="D479" s="41">
        <f t="shared" si="78"/>
        <v>108984</v>
      </c>
      <c r="E479" s="41">
        <f t="shared" si="78"/>
        <v>20710</v>
      </c>
      <c r="F479" s="41">
        <f t="shared" si="78"/>
        <v>13916</v>
      </c>
      <c r="G479" s="41">
        <f t="shared" si="78"/>
        <v>-232</v>
      </c>
      <c r="H479" s="41"/>
      <c r="I479" s="41"/>
      <c r="J479" s="41">
        <f t="shared" si="78"/>
        <v>13939</v>
      </c>
      <c r="K479" s="41">
        <f t="shared" si="78"/>
        <v>209</v>
      </c>
      <c r="L479" s="41">
        <f>SUM(L464:L475)</f>
        <v>55215</v>
      </c>
      <c r="M479" s="41">
        <f>SUM(M464:M475)</f>
        <v>25979</v>
      </c>
      <c r="N479" s="41">
        <f>SUM(N464:N475)</f>
        <v>1482</v>
      </c>
      <c r="O479" s="34"/>
      <c r="P479" s="35"/>
      <c r="Q479" s="41">
        <f t="shared" si="78"/>
        <v>27754</v>
      </c>
      <c r="R479" s="41">
        <f>SUM(R464:R475)</f>
        <v>5560</v>
      </c>
      <c r="S479" s="41">
        <f>SUM(S464:S475)</f>
        <v>3259</v>
      </c>
      <c r="T479" s="41">
        <f>SUM(T464:T475)</f>
        <v>18935</v>
      </c>
      <c r="U479" s="41">
        <f>SUM(U464:U475)</f>
        <v>198825</v>
      </c>
      <c r="V479" s="41"/>
      <c r="W479" s="27" t="s">
        <v>40</v>
      </c>
    </row>
    <row r="480" spans="2:23" ht="24.75" customHeight="1" x14ac:dyDescent="0.15"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</row>
    <row r="481" spans="2:23" ht="24.75" customHeight="1" x14ac:dyDescent="0.15">
      <c r="B481" s="5" t="s">
        <v>41</v>
      </c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5"/>
    </row>
    <row r="482" spans="2:23" ht="24.75" customHeight="1" x14ac:dyDescent="0.15">
      <c r="B482" s="26" t="s">
        <v>42</v>
      </c>
      <c r="C482" s="40">
        <f t="shared" ref="C482:Q482" si="79">SUM(C457,C464)</f>
        <v>52456</v>
      </c>
      <c r="D482" s="40">
        <f t="shared" si="79"/>
        <v>44080</v>
      </c>
      <c r="E482" s="40">
        <f t="shared" si="79"/>
        <v>8376</v>
      </c>
      <c r="F482" s="40">
        <f t="shared" si="79"/>
        <v>5510</v>
      </c>
      <c r="G482" s="40">
        <f t="shared" si="79"/>
        <v>-67</v>
      </c>
      <c r="H482" s="40"/>
      <c r="I482" s="40"/>
      <c r="J482" s="40">
        <f t="shared" si="79"/>
        <v>5473</v>
      </c>
      <c r="K482" s="40">
        <f t="shared" si="79"/>
        <v>104</v>
      </c>
      <c r="L482" s="40">
        <f>SUM(L457,L464)</f>
        <v>27809</v>
      </c>
      <c r="M482" s="40">
        <f>SUM(M457,M464)</f>
        <v>17366</v>
      </c>
      <c r="N482" s="40">
        <f>SUM(N457,N464)</f>
        <v>613</v>
      </c>
      <c r="O482" s="34"/>
      <c r="P482" s="35"/>
      <c r="Q482" s="40">
        <f t="shared" si="79"/>
        <v>9830</v>
      </c>
      <c r="R482" s="40">
        <f>SUM(R457,R464)</f>
        <v>1354</v>
      </c>
      <c r="S482" s="40">
        <f>SUM(S457,S464)</f>
        <v>1420</v>
      </c>
      <c r="T482" s="40">
        <f>SUM(T457,T464)</f>
        <v>7056</v>
      </c>
      <c r="U482" s="40">
        <f>SUM(U457,U464)</f>
        <v>85775</v>
      </c>
      <c r="V482" s="40"/>
      <c r="W482" s="26" t="s">
        <v>42</v>
      </c>
    </row>
    <row r="483" spans="2:23" ht="24.75" customHeight="1" x14ac:dyDescent="0.15">
      <c r="B483" s="28" t="s">
        <v>43</v>
      </c>
      <c r="C483" s="42">
        <f t="shared" ref="C483:Q483" si="80">SUM(C454,C461,C465)</f>
        <v>166501</v>
      </c>
      <c r="D483" s="42">
        <f t="shared" si="80"/>
        <v>139914</v>
      </c>
      <c r="E483" s="42">
        <f t="shared" si="80"/>
        <v>26587</v>
      </c>
      <c r="F483" s="42">
        <f t="shared" si="80"/>
        <v>16882</v>
      </c>
      <c r="G483" s="42">
        <f t="shared" si="80"/>
        <v>-194</v>
      </c>
      <c r="H483" s="42"/>
      <c r="I483" s="42"/>
      <c r="J483" s="42">
        <f t="shared" si="80"/>
        <v>16748</v>
      </c>
      <c r="K483" s="42">
        <f t="shared" si="80"/>
        <v>328</v>
      </c>
      <c r="L483" s="42">
        <f>SUM(L454,L461,L465)</f>
        <v>80736</v>
      </c>
      <c r="M483" s="42">
        <f>SUM(M454,M461,M465)</f>
        <v>51652</v>
      </c>
      <c r="N483" s="42">
        <f>SUM(N454,N461,N465)</f>
        <v>1031</v>
      </c>
      <c r="O483" s="34"/>
      <c r="P483" s="35"/>
      <c r="Q483" s="42">
        <f t="shared" si="80"/>
        <v>28053</v>
      </c>
      <c r="R483" s="42">
        <f>SUM(R454,R461,R465)</f>
        <v>2108</v>
      </c>
      <c r="S483" s="42">
        <f>SUM(S454,S461,S465)</f>
        <v>4593</v>
      </c>
      <c r="T483" s="42">
        <f>SUM(T454,T461,T465)</f>
        <v>21352</v>
      </c>
      <c r="U483" s="42">
        <f>SUM(U454,U461,U465)</f>
        <v>264119</v>
      </c>
      <c r="V483" s="42"/>
      <c r="W483" s="28" t="s">
        <v>43</v>
      </c>
    </row>
    <row r="484" spans="2:23" ht="24.75" customHeight="1" x14ac:dyDescent="0.15">
      <c r="B484" s="28" t="s">
        <v>44</v>
      </c>
      <c r="C484" s="42">
        <f t="shared" ref="C484:Q484" si="81">SUM(C452,C466:C468)</f>
        <v>116230</v>
      </c>
      <c r="D484" s="42">
        <f t="shared" si="81"/>
        <v>97670</v>
      </c>
      <c r="E484" s="42">
        <f t="shared" si="81"/>
        <v>18560</v>
      </c>
      <c r="F484" s="42">
        <f t="shared" si="81"/>
        <v>12156</v>
      </c>
      <c r="G484" s="42">
        <f t="shared" si="81"/>
        <v>-156</v>
      </c>
      <c r="H484" s="42"/>
      <c r="I484" s="42"/>
      <c r="J484" s="42">
        <f t="shared" si="81"/>
        <v>12099</v>
      </c>
      <c r="K484" s="42">
        <f t="shared" si="81"/>
        <v>213</v>
      </c>
      <c r="L484" s="42">
        <f>SUM(L452,L466:L468)</f>
        <v>55039</v>
      </c>
      <c r="M484" s="42">
        <f>SUM(M452,M466:M468)</f>
        <v>30718</v>
      </c>
      <c r="N484" s="42">
        <f>SUM(N452,N466:N468)</f>
        <v>1305</v>
      </c>
      <c r="O484" s="34"/>
      <c r="P484" s="35"/>
      <c r="Q484" s="42">
        <f t="shared" si="81"/>
        <v>23016</v>
      </c>
      <c r="R484" s="42">
        <f>SUM(R452,R466:R468)</f>
        <v>2263</v>
      </c>
      <c r="S484" s="42">
        <f>SUM(S452,S466:S468)</f>
        <v>3897</v>
      </c>
      <c r="T484" s="42">
        <f>SUM(T452,T466:T468)</f>
        <v>16856</v>
      </c>
      <c r="U484" s="42">
        <f>SUM(U452,U466:U468)</f>
        <v>183425</v>
      </c>
      <c r="V484" s="42"/>
      <c r="W484" s="28" t="s">
        <v>44</v>
      </c>
    </row>
    <row r="485" spans="2:23" ht="24.75" customHeight="1" x14ac:dyDescent="0.15">
      <c r="B485" s="28" t="s">
        <v>11</v>
      </c>
      <c r="C485" s="42">
        <f t="shared" ref="C485:Q485" si="82">SUM(C451,C455,C459,C469:C472)</f>
        <v>756769.77798587386</v>
      </c>
      <c r="D485" s="42">
        <f t="shared" si="82"/>
        <v>635924.8828234009</v>
      </c>
      <c r="E485" s="42">
        <f t="shared" si="82"/>
        <v>120844.89516247303</v>
      </c>
      <c r="F485" s="42">
        <f t="shared" si="82"/>
        <v>70748.328220337091</v>
      </c>
      <c r="G485" s="42">
        <f t="shared" si="82"/>
        <v>-520.30178900000146</v>
      </c>
      <c r="H485" s="42"/>
      <c r="I485" s="42"/>
      <c r="J485" s="42">
        <f t="shared" si="82"/>
        <v>69768.377380931284</v>
      </c>
      <c r="K485" s="42">
        <f t="shared" si="82"/>
        <v>1500.2526284058085</v>
      </c>
      <c r="L485" s="42">
        <f>SUM(L451,L455,L459,L469:L472)</f>
        <v>283768.31254688336</v>
      </c>
      <c r="M485" s="42">
        <f>SUM(M451,M455,M459,M469:M472)</f>
        <v>179940.79714106757</v>
      </c>
      <c r="N485" s="42">
        <f>SUM(N451,N455,N459,N469:N472)</f>
        <v>5933.7719682704774</v>
      </c>
      <c r="O485" s="34"/>
      <c r="P485" s="35"/>
      <c r="Q485" s="42">
        <f t="shared" si="82"/>
        <v>97893.743437545287</v>
      </c>
      <c r="R485" s="42">
        <f>SUM(R451,R455,R459,R469:R472)</f>
        <v>4034</v>
      </c>
      <c r="S485" s="42">
        <f>SUM(S451,S455,S459,S469:S472)</f>
        <v>18268.948724591515</v>
      </c>
      <c r="T485" s="42">
        <f>SUM(T451,T455,T459,T469:T472)</f>
        <v>75590.794712953764</v>
      </c>
      <c r="U485" s="42">
        <f>SUM(U451,U455,U459,U469:U472)</f>
        <v>1111286.4187530943</v>
      </c>
      <c r="V485" s="42"/>
      <c r="W485" s="28" t="s">
        <v>11</v>
      </c>
    </row>
    <row r="486" spans="2:23" ht="24.75" customHeight="1" x14ac:dyDescent="0.15">
      <c r="B486" s="28" t="s">
        <v>45</v>
      </c>
      <c r="C486" s="42">
        <f t="shared" ref="C486:Q486" si="83">SUM(C458,C462)</f>
        <v>171635</v>
      </c>
      <c r="D486" s="42">
        <f t="shared" si="83"/>
        <v>144228</v>
      </c>
      <c r="E486" s="42">
        <f t="shared" si="83"/>
        <v>27407</v>
      </c>
      <c r="F486" s="42">
        <f t="shared" si="83"/>
        <v>16770</v>
      </c>
      <c r="G486" s="42">
        <f t="shared" si="83"/>
        <v>-184</v>
      </c>
      <c r="H486" s="42"/>
      <c r="I486" s="42"/>
      <c r="J486" s="42">
        <f t="shared" si="83"/>
        <v>16732</v>
      </c>
      <c r="K486" s="42">
        <f t="shared" si="83"/>
        <v>222</v>
      </c>
      <c r="L486" s="42">
        <f>SUM(L458,L462)</f>
        <v>85756</v>
      </c>
      <c r="M486" s="42">
        <f>SUM(M458,M462)</f>
        <v>57926</v>
      </c>
      <c r="N486" s="42">
        <f>SUM(N458,N462)</f>
        <v>1871</v>
      </c>
      <c r="O486" s="34"/>
      <c r="P486" s="35"/>
      <c r="Q486" s="42">
        <f t="shared" si="83"/>
        <v>25959</v>
      </c>
      <c r="R486" s="42">
        <f>SUM(R458,R462)</f>
        <v>1530</v>
      </c>
      <c r="S486" s="42">
        <f>SUM(S458,S462)</f>
        <v>4784</v>
      </c>
      <c r="T486" s="42">
        <f>SUM(T458,T462)</f>
        <v>19645</v>
      </c>
      <c r="U486" s="42">
        <f>SUM(U458,U462)</f>
        <v>274161</v>
      </c>
      <c r="V486" s="42"/>
      <c r="W486" s="28" t="s">
        <v>45</v>
      </c>
    </row>
    <row r="487" spans="2:23" ht="24.75" customHeight="1" x14ac:dyDescent="0.15">
      <c r="B487" s="28" t="s">
        <v>46</v>
      </c>
      <c r="C487" s="42">
        <f t="shared" ref="C487:Q487" si="84">SUM(C460,C463,C473)</f>
        <v>191122</v>
      </c>
      <c r="D487" s="42">
        <f t="shared" si="84"/>
        <v>160603</v>
      </c>
      <c r="E487" s="42">
        <f t="shared" si="84"/>
        <v>30519</v>
      </c>
      <c r="F487" s="42">
        <f t="shared" si="84"/>
        <v>19566</v>
      </c>
      <c r="G487" s="42">
        <f t="shared" si="84"/>
        <v>-268</v>
      </c>
      <c r="H487" s="42"/>
      <c r="I487" s="42"/>
      <c r="J487" s="42">
        <f t="shared" si="84"/>
        <v>19582</v>
      </c>
      <c r="K487" s="42">
        <f t="shared" si="84"/>
        <v>252</v>
      </c>
      <c r="L487" s="42">
        <f>SUM(L460,L463,L473)</f>
        <v>80967</v>
      </c>
      <c r="M487" s="42">
        <f>SUM(M460,M463,M473)</f>
        <v>45530</v>
      </c>
      <c r="N487" s="42">
        <f>SUM(N460,N463,N473)</f>
        <v>2619</v>
      </c>
      <c r="O487" s="34"/>
      <c r="P487" s="35"/>
      <c r="Q487" s="42">
        <f t="shared" si="84"/>
        <v>32818</v>
      </c>
      <c r="R487" s="42">
        <f>SUM(R460,R463,R473)</f>
        <v>3702</v>
      </c>
      <c r="S487" s="42">
        <f>SUM(S460,S463,S473)</f>
        <v>5041</v>
      </c>
      <c r="T487" s="42">
        <f>SUM(T460,T463,T473)</f>
        <v>24075</v>
      </c>
      <c r="U487" s="42">
        <f>SUM(U460,U463,U473)</f>
        <v>291655</v>
      </c>
      <c r="V487" s="42"/>
      <c r="W487" s="28" t="s">
        <v>46</v>
      </c>
    </row>
    <row r="488" spans="2:23" ht="24.75" customHeight="1" x14ac:dyDescent="0.15">
      <c r="B488" s="28" t="s">
        <v>32</v>
      </c>
      <c r="C488" s="42">
        <f t="shared" ref="C488:Q488" si="85">C453</f>
        <v>139070</v>
      </c>
      <c r="D488" s="42">
        <f t="shared" si="85"/>
        <v>116863</v>
      </c>
      <c r="E488" s="42">
        <f t="shared" si="85"/>
        <v>22207</v>
      </c>
      <c r="F488" s="42">
        <f t="shared" si="85"/>
        <v>14114</v>
      </c>
      <c r="G488" s="42">
        <f t="shared" si="85"/>
        <v>-171</v>
      </c>
      <c r="H488" s="42"/>
      <c r="I488" s="42"/>
      <c r="J488" s="42">
        <f t="shared" si="85"/>
        <v>14074</v>
      </c>
      <c r="K488" s="42">
        <f t="shared" si="85"/>
        <v>211</v>
      </c>
      <c r="L488" s="42">
        <f>L453</f>
        <v>65977.726424384629</v>
      </c>
      <c r="M488" s="42">
        <f>M453</f>
        <v>40720</v>
      </c>
      <c r="N488" s="42">
        <f>N453</f>
        <v>1987</v>
      </c>
      <c r="O488" s="34"/>
      <c r="P488" s="35"/>
      <c r="Q488" s="42">
        <f t="shared" si="85"/>
        <v>23270.726424384622</v>
      </c>
      <c r="R488" s="42">
        <f>R453</f>
        <v>2816.7264243846221</v>
      </c>
      <c r="S488" s="42">
        <f>S453</f>
        <v>3577</v>
      </c>
      <c r="T488" s="42">
        <f>T453</f>
        <v>16877</v>
      </c>
      <c r="U488" s="42">
        <f>U453</f>
        <v>219161.72642438463</v>
      </c>
      <c r="V488" s="42"/>
      <c r="W488" s="28" t="s">
        <v>32</v>
      </c>
    </row>
    <row r="489" spans="2:23" ht="24.75" customHeight="1" x14ac:dyDescent="0.15">
      <c r="B489" s="27" t="s">
        <v>28</v>
      </c>
      <c r="C489" s="41">
        <f t="shared" ref="C489:Q489" si="86">SUM(C456,C474:C475)</f>
        <v>87660</v>
      </c>
      <c r="D489" s="41">
        <f t="shared" si="86"/>
        <v>73662</v>
      </c>
      <c r="E489" s="41">
        <f t="shared" si="86"/>
        <v>13998</v>
      </c>
      <c r="F489" s="41">
        <f t="shared" si="86"/>
        <v>9239</v>
      </c>
      <c r="G489" s="41">
        <f t="shared" si="86"/>
        <v>-122</v>
      </c>
      <c r="H489" s="41"/>
      <c r="I489" s="41"/>
      <c r="J489" s="41">
        <f t="shared" si="86"/>
        <v>9222</v>
      </c>
      <c r="K489" s="41">
        <f t="shared" si="86"/>
        <v>139</v>
      </c>
      <c r="L489" s="41">
        <f>SUM(L456,L474:L475)</f>
        <v>36951</v>
      </c>
      <c r="M489" s="41">
        <f>SUM(M456,M474:M475)</f>
        <v>20155</v>
      </c>
      <c r="N489" s="41">
        <f>SUM(N456,N474:N475)</f>
        <v>694</v>
      </c>
      <c r="O489" s="34"/>
      <c r="P489" s="35"/>
      <c r="Q489" s="41">
        <f t="shared" si="86"/>
        <v>16102</v>
      </c>
      <c r="R489" s="41">
        <f>SUM(R456,R474:R475)</f>
        <v>1757</v>
      </c>
      <c r="S489" s="41">
        <f>SUM(S456,S474:S475)</f>
        <v>2027</v>
      </c>
      <c r="T489" s="41">
        <f>SUM(T456,T474:T475)</f>
        <v>12318</v>
      </c>
      <c r="U489" s="41">
        <f>SUM(U456,U474:U475)</f>
        <v>133850</v>
      </c>
      <c r="V489" s="41"/>
      <c r="W489" s="27" t="s">
        <v>28</v>
      </c>
    </row>
    <row r="490" spans="2:23" ht="24.75" customHeight="1" x14ac:dyDescent="0.15">
      <c r="B490" s="29" t="s">
        <v>27</v>
      </c>
      <c r="C490" s="39">
        <f t="shared" ref="C490:Q490" si="87">C450</f>
        <v>1681443.7779858739</v>
      </c>
      <c r="D490" s="39">
        <f t="shared" si="87"/>
        <v>1412944.8828234009</v>
      </c>
      <c r="E490" s="39">
        <f t="shared" si="87"/>
        <v>268498.89516247303</v>
      </c>
      <c r="F490" s="39">
        <f t="shared" si="87"/>
        <v>164985.32822033711</v>
      </c>
      <c r="G490" s="39">
        <f t="shared" si="87"/>
        <v>-1682.3017890000015</v>
      </c>
      <c r="H490" s="39"/>
      <c r="I490" s="39"/>
      <c r="J490" s="39">
        <f t="shared" si="87"/>
        <v>163698.37738093128</v>
      </c>
      <c r="K490" s="39">
        <f t="shared" si="87"/>
        <v>2969.2526284058085</v>
      </c>
      <c r="L490" s="39">
        <f>L450</f>
        <v>717004.03897126787</v>
      </c>
      <c r="M490" s="39">
        <f>M450</f>
        <v>444007.79714106757</v>
      </c>
      <c r="N490" s="39">
        <f>N450</f>
        <v>16053.771968270477</v>
      </c>
      <c r="O490" s="34"/>
      <c r="P490" s="35"/>
      <c r="Q490" s="39">
        <f t="shared" si="87"/>
        <v>256942.46986192989</v>
      </c>
      <c r="R490" s="39">
        <f>R450</f>
        <v>19564.726424384622</v>
      </c>
      <c r="S490" s="39">
        <f>S450</f>
        <v>43607.948724591515</v>
      </c>
      <c r="T490" s="39">
        <f>T450</f>
        <v>193769.79471295376</v>
      </c>
      <c r="U490" s="39">
        <f>U450</f>
        <v>2563433.1451774789</v>
      </c>
      <c r="V490" s="39"/>
      <c r="W490" s="29" t="s">
        <v>27</v>
      </c>
    </row>
    <row r="491" spans="2:23" ht="24.75" customHeight="1" x14ac:dyDescent="0.15">
      <c r="W491" s="30"/>
    </row>
    <row r="492" spans="2:23" ht="24.75" customHeight="1" x14ac:dyDescent="0.15">
      <c r="B492" s="3" t="s">
        <v>59</v>
      </c>
      <c r="W492" s="30"/>
    </row>
    <row r="493" spans="2:23" ht="24.75" customHeight="1" x14ac:dyDescent="0.15">
      <c r="W493" s="30"/>
    </row>
    <row r="494" spans="2:23" ht="24.75" customHeight="1" x14ac:dyDescent="0.15">
      <c r="W494" s="30"/>
    </row>
    <row r="495" spans="2:23" ht="24.75" customHeight="1" x14ac:dyDescent="0.15">
      <c r="W495" s="30"/>
    </row>
    <row r="496" spans="2:23" ht="24.75" customHeight="1" x14ac:dyDescent="0.15">
      <c r="W496" s="30"/>
    </row>
    <row r="497" spans="2:23" ht="24.75" customHeight="1" x14ac:dyDescent="0.15">
      <c r="W497" s="30"/>
    </row>
    <row r="498" spans="2:23" ht="24.75" customHeight="1" x14ac:dyDescent="0.15">
      <c r="W498" s="30"/>
    </row>
    <row r="499" spans="2:23" ht="24.75" customHeight="1" x14ac:dyDescent="0.15">
      <c r="W499" s="30"/>
    </row>
    <row r="500" spans="2:23" ht="24.75" customHeight="1" x14ac:dyDescent="0.15">
      <c r="W500" s="30"/>
    </row>
    <row r="501" spans="2:23" ht="24.75" customHeight="1" x14ac:dyDescent="0.15">
      <c r="W501" s="30"/>
    </row>
    <row r="502" spans="2:23" ht="24.75" customHeight="1" x14ac:dyDescent="0.15">
      <c r="W502" s="30"/>
    </row>
    <row r="503" spans="2:23" ht="24.75" customHeight="1" x14ac:dyDescent="0.15">
      <c r="W503" s="30"/>
    </row>
    <row r="504" spans="2:23" ht="24.75" customHeight="1" x14ac:dyDescent="0.15">
      <c r="G504" s="31"/>
      <c r="H504" s="32">
        <f>W441+1</f>
        <v>39</v>
      </c>
      <c r="R504" s="6"/>
      <c r="V504" s="31"/>
      <c r="W504" s="32">
        <f>H504+1</f>
        <v>40</v>
      </c>
    </row>
    <row r="505" spans="2:23" ht="27.75" customHeight="1" x14ac:dyDescent="0.15">
      <c r="U505" s="6"/>
      <c r="V505" s="6"/>
    </row>
    <row r="506" spans="2:23" ht="20.149999999999999" customHeight="1" x14ac:dyDescent="0.15">
      <c r="U506" s="6"/>
      <c r="V506" s="6"/>
    </row>
    <row r="507" spans="2:23" ht="24" customHeight="1" x14ac:dyDescent="0.15">
      <c r="U507" s="6"/>
      <c r="V507" s="6"/>
    </row>
    <row r="508" spans="2:23" ht="15" customHeight="1" x14ac:dyDescent="0.15">
      <c r="U508" s="6"/>
      <c r="V508" s="6"/>
    </row>
    <row r="509" spans="2:23" ht="22.5" customHeight="1" x14ac:dyDescent="0.15">
      <c r="B509" s="3" t="s">
        <v>57</v>
      </c>
      <c r="C509" s="5"/>
      <c r="R509" s="8"/>
      <c r="S509" s="8"/>
      <c r="U509" s="8"/>
      <c r="V509" s="8"/>
      <c r="W509" s="8" t="s">
        <v>2</v>
      </c>
    </row>
    <row r="510" spans="2:23" ht="26.15" customHeight="1" x14ac:dyDescent="0.15">
      <c r="B510" s="46" t="s">
        <v>7</v>
      </c>
      <c r="C510" s="9" t="s">
        <v>8</v>
      </c>
      <c r="D510" s="10"/>
      <c r="E510" s="11"/>
      <c r="F510" s="9" t="s">
        <v>0</v>
      </c>
      <c r="G510" s="10"/>
      <c r="H510" s="10"/>
      <c r="I510" s="10"/>
      <c r="J510" s="10"/>
      <c r="K510" s="11"/>
      <c r="L510" s="9" t="s">
        <v>9</v>
      </c>
      <c r="M510" s="10"/>
      <c r="N510" s="10"/>
      <c r="O510" s="12"/>
      <c r="Q510" s="10"/>
      <c r="R510" s="10"/>
      <c r="S510" s="10"/>
      <c r="T510" s="11"/>
      <c r="U510" s="13" t="s">
        <v>12</v>
      </c>
      <c r="V510" s="49" t="s">
        <v>52</v>
      </c>
      <c r="W510" s="46" t="s">
        <v>7</v>
      </c>
    </row>
    <row r="511" spans="2:23" ht="26.15" customHeight="1" x14ac:dyDescent="0.15">
      <c r="B511" s="47"/>
      <c r="C511" s="52" t="s">
        <v>14</v>
      </c>
      <c r="D511" s="54" t="s">
        <v>16</v>
      </c>
      <c r="E511" s="54" t="s">
        <v>53</v>
      </c>
      <c r="F511" s="52" t="s">
        <v>20</v>
      </c>
      <c r="G511" s="54" t="s">
        <v>60</v>
      </c>
      <c r="H511" s="56" t="s">
        <v>61</v>
      </c>
      <c r="I511" s="57"/>
      <c r="J511" s="54" t="s">
        <v>22</v>
      </c>
      <c r="K511" s="54" t="s">
        <v>23</v>
      </c>
      <c r="L511" s="52" t="s">
        <v>4</v>
      </c>
      <c r="M511" s="54" t="s">
        <v>17</v>
      </c>
      <c r="N511" s="54" t="s">
        <v>6</v>
      </c>
      <c r="O511" s="14"/>
      <c r="Q511" s="58" t="s">
        <v>24</v>
      </c>
      <c r="R511" s="15"/>
      <c r="S511" s="15"/>
      <c r="T511" s="16"/>
      <c r="U511" s="52" t="s">
        <v>21</v>
      </c>
      <c r="V511" s="50"/>
      <c r="W511" s="47"/>
    </row>
    <row r="512" spans="2:23" ht="51.65" customHeight="1" x14ac:dyDescent="0.15">
      <c r="B512" s="48"/>
      <c r="C512" s="53"/>
      <c r="D512" s="55"/>
      <c r="E512" s="55"/>
      <c r="F512" s="53"/>
      <c r="G512" s="55"/>
      <c r="H512" s="17" t="s">
        <v>54</v>
      </c>
      <c r="I512" s="17" t="s">
        <v>55</v>
      </c>
      <c r="J512" s="55"/>
      <c r="K512" s="55"/>
      <c r="L512" s="53"/>
      <c r="M512" s="55"/>
      <c r="N512" s="55"/>
      <c r="O512" s="14"/>
      <c r="Q512" s="59"/>
      <c r="R512" s="18" t="s">
        <v>25</v>
      </c>
      <c r="S512" s="18" t="s">
        <v>26</v>
      </c>
      <c r="T512" s="18" t="s">
        <v>5</v>
      </c>
      <c r="U512" s="51"/>
      <c r="V512" s="51"/>
      <c r="W512" s="48"/>
    </row>
    <row r="513" spans="2:26" ht="34.5" customHeight="1" x14ac:dyDescent="0.15">
      <c r="B513" s="19" t="s">
        <v>27</v>
      </c>
      <c r="C513" s="33">
        <v>1690083.450256228</v>
      </c>
      <c r="D513" s="33">
        <v>1419629.6078878141</v>
      </c>
      <c r="E513" s="33">
        <v>270453.84236841381</v>
      </c>
      <c r="F513" s="33">
        <v>162204.14969881158</v>
      </c>
      <c r="G513" s="33">
        <v>-1514.0051720000001</v>
      </c>
      <c r="H513" s="33">
        <v>-1818</v>
      </c>
      <c r="I513" s="33">
        <v>103</v>
      </c>
      <c r="J513" s="33">
        <v>161067.16656529385</v>
      </c>
      <c r="K513" s="33">
        <v>2650.9883055177479</v>
      </c>
      <c r="L513" s="33">
        <v>742492.91159159201</v>
      </c>
      <c r="M513" s="33">
        <v>475266.05416489363</v>
      </c>
      <c r="N513" s="33">
        <v>14029.976969142006</v>
      </c>
      <c r="O513" s="34"/>
      <c r="P513" s="35"/>
      <c r="Q513" s="33">
        <v>253196.8804575564</v>
      </c>
      <c r="R513" s="33">
        <v>17616.788547024957</v>
      </c>
      <c r="S513" s="33">
        <v>41617.599189257584</v>
      </c>
      <c r="T513" s="33">
        <v>193962.49272127385</v>
      </c>
      <c r="U513" s="33">
        <v>2594780.5115466313</v>
      </c>
      <c r="V513" s="33">
        <v>2593065</v>
      </c>
      <c r="W513" s="19" t="s">
        <v>27</v>
      </c>
      <c r="X513" s="44"/>
      <c r="Z513" s="20"/>
    </row>
    <row r="514" spans="2:26" ht="24.75" customHeight="1" x14ac:dyDescent="0.15">
      <c r="B514" s="21" t="s">
        <v>29</v>
      </c>
      <c r="C514" s="33">
        <v>638728.45025622786</v>
      </c>
      <c r="D514" s="33">
        <v>536514.60788781405</v>
      </c>
      <c r="E514" s="33">
        <v>102213.84236841381</v>
      </c>
      <c r="F514" s="33">
        <v>57565.149698811605</v>
      </c>
      <c r="G514" s="33">
        <v>-332.00517200000013</v>
      </c>
      <c r="H514" s="33"/>
      <c r="I514" s="33"/>
      <c r="J514" s="33">
        <v>56698.166565293854</v>
      </c>
      <c r="K514" s="33">
        <v>1198.9883055177479</v>
      </c>
      <c r="L514" s="33">
        <v>241172.12304456707</v>
      </c>
      <c r="M514" s="33">
        <v>162273.05416489363</v>
      </c>
      <c r="N514" s="33">
        <v>4386.9769691420061</v>
      </c>
      <c r="O514" s="34"/>
      <c r="P514" s="35"/>
      <c r="Q514" s="33">
        <v>74512.091910531439</v>
      </c>
      <c r="R514" s="33">
        <v>1020</v>
      </c>
      <c r="S514" s="33">
        <v>14966.599189257584</v>
      </c>
      <c r="T514" s="33">
        <v>58525.492721273855</v>
      </c>
      <c r="U514" s="33">
        <v>937465.72299960651</v>
      </c>
      <c r="V514" s="33"/>
      <c r="W514" s="21" t="s">
        <v>29</v>
      </c>
    </row>
    <row r="515" spans="2:26" ht="24.75" customHeight="1" x14ac:dyDescent="0.15">
      <c r="B515" s="22" t="s">
        <v>30</v>
      </c>
      <c r="C515" s="36">
        <v>82457</v>
      </c>
      <c r="D515" s="36">
        <v>69262</v>
      </c>
      <c r="E515" s="36">
        <v>13195</v>
      </c>
      <c r="F515" s="36">
        <v>8201</v>
      </c>
      <c r="G515" s="36">
        <v>-76</v>
      </c>
      <c r="H515" s="36"/>
      <c r="I515" s="36"/>
      <c r="J515" s="36">
        <v>8128</v>
      </c>
      <c r="K515" s="36">
        <v>149</v>
      </c>
      <c r="L515" s="36">
        <v>49665</v>
      </c>
      <c r="M515" s="36">
        <v>34721</v>
      </c>
      <c r="N515" s="36">
        <v>501</v>
      </c>
      <c r="O515" s="34"/>
      <c r="P515" s="35"/>
      <c r="Q515" s="36">
        <v>14443</v>
      </c>
      <c r="R515" s="36">
        <v>726</v>
      </c>
      <c r="S515" s="36">
        <v>2681</v>
      </c>
      <c r="T515" s="36">
        <v>11036</v>
      </c>
      <c r="U515" s="36">
        <v>140323</v>
      </c>
      <c r="V515" s="36"/>
      <c r="W515" s="22" t="s">
        <v>30</v>
      </c>
    </row>
    <row r="516" spans="2:26" ht="24.75" customHeight="1" x14ac:dyDescent="0.15">
      <c r="B516" s="22" t="s">
        <v>19</v>
      </c>
      <c r="C516" s="36">
        <v>139055</v>
      </c>
      <c r="D516" s="36">
        <v>116803</v>
      </c>
      <c r="E516" s="36">
        <v>22252</v>
      </c>
      <c r="F516" s="36">
        <v>13801</v>
      </c>
      <c r="G516" s="36">
        <v>-150</v>
      </c>
      <c r="H516" s="36"/>
      <c r="I516" s="36"/>
      <c r="J516" s="36">
        <v>13763</v>
      </c>
      <c r="K516" s="36">
        <v>188</v>
      </c>
      <c r="L516" s="36">
        <v>67189.78854702496</v>
      </c>
      <c r="M516" s="36">
        <v>42702</v>
      </c>
      <c r="N516" s="36">
        <v>1731</v>
      </c>
      <c r="O516" s="34"/>
      <c r="P516" s="35"/>
      <c r="Q516" s="36">
        <v>22756.788547024957</v>
      </c>
      <c r="R516" s="36">
        <v>2733.7885470249566</v>
      </c>
      <c r="S516" s="36">
        <v>3134</v>
      </c>
      <c r="T516" s="36">
        <v>16889</v>
      </c>
      <c r="U516" s="36">
        <v>220045.78854702495</v>
      </c>
      <c r="V516" s="36"/>
      <c r="W516" s="22" t="s">
        <v>19</v>
      </c>
    </row>
    <row r="517" spans="2:26" ht="24.75" customHeight="1" x14ac:dyDescent="0.15">
      <c r="B517" s="22" t="s">
        <v>18</v>
      </c>
      <c r="C517" s="36">
        <v>120598</v>
      </c>
      <c r="D517" s="36">
        <v>101299</v>
      </c>
      <c r="E517" s="36">
        <v>19299</v>
      </c>
      <c r="F517" s="36">
        <v>11647</v>
      </c>
      <c r="G517" s="36">
        <v>-102</v>
      </c>
      <c r="H517" s="36"/>
      <c r="I517" s="36"/>
      <c r="J517" s="36">
        <v>11582</v>
      </c>
      <c r="K517" s="36">
        <v>167</v>
      </c>
      <c r="L517" s="36">
        <v>63251</v>
      </c>
      <c r="M517" s="36">
        <v>43786</v>
      </c>
      <c r="N517" s="36">
        <v>705</v>
      </c>
      <c r="O517" s="34"/>
      <c r="P517" s="35"/>
      <c r="Q517" s="36">
        <v>18760</v>
      </c>
      <c r="R517" s="36">
        <v>1257</v>
      </c>
      <c r="S517" s="36">
        <v>3229</v>
      </c>
      <c r="T517" s="36">
        <v>14274</v>
      </c>
      <c r="U517" s="36">
        <v>195496</v>
      </c>
      <c r="V517" s="36"/>
      <c r="W517" s="22" t="s">
        <v>18</v>
      </c>
    </row>
    <row r="518" spans="2:26" ht="24.75" customHeight="1" x14ac:dyDescent="0.15">
      <c r="B518" s="22" t="s">
        <v>31</v>
      </c>
      <c r="C518" s="36">
        <v>36200</v>
      </c>
      <c r="D518" s="36">
        <v>30407</v>
      </c>
      <c r="E518" s="36">
        <v>5793</v>
      </c>
      <c r="F518" s="36">
        <v>3786</v>
      </c>
      <c r="G518" s="36">
        <v>-46</v>
      </c>
      <c r="H518" s="36"/>
      <c r="I518" s="36"/>
      <c r="J518" s="36">
        <v>3783</v>
      </c>
      <c r="K518" s="36">
        <v>49</v>
      </c>
      <c r="L518" s="36">
        <v>13867</v>
      </c>
      <c r="M518" s="36">
        <v>6006</v>
      </c>
      <c r="N518" s="36">
        <v>223</v>
      </c>
      <c r="O518" s="34"/>
      <c r="P518" s="35"/>
      <c r="Q518" s="36">
        <v>7638</v>
      </c>
      <c r="R518" s="36">
        <v>494</v>
      </c>
      <c r="S518" s="36">
        <v>1011</v>
      </c>
      <c r="T518" s="36">
        <v>6133</v>
      </c>
      <c r="U518" s="36">
        <v>53853</v>
      </c>
      <c r="V518" s="36"/>
      <c r="W518" s="22" t="s">
        <v>31</v>
      </c>
    </row>
    <row r="519" spans="2:26" ht="24.75" customHeight="1" x14ac:dyDescent="0.15">
      <c r="B519" s="22" t="s">
        <v>33</v>
      </c>
      <c r="C519" s="36">
        <v>64086</v>
      </c>
      <c r="D519" s="36">
        <v>53831</v>
      </c>
      <c r="E519" s="36">
        <v>10255</v>
      </c>
      <c r="F519" s="36">
        <v>6526</v>
      </c>
      <c r="G519" s="36">
        <v>-78</v>
      </c>
      <c r="H519" s="36"/>
      <c r="I519" s="36"/>
      <c r="J519" s="36">
        <v>6508</v>
      </c>
      <c r="K519" s="36">
        <v>96</v>
      </c>
      <c r="L519" s="36">
        <v>27099</v>
      </c>
      <c r="M519" s="36">
        <v>15500</v>
      </c>
      <c r="N519" s="36">
        <v>548</v>
      </c>
      <c r="O519" s="34"/>
      <c r="P519" s="35"/>
      <c r="Q519" s="36">
        <v>11051</v>
      </c>
      <c r="R519" s="36">
        <v>709</v>
      </c>
      <c r="S519" s="36">
        <v>1453</v>
      </c>
      <c r="T519" s="36">
        <v>8889</v>
      </c>
      <c r="U519" s="36">
        <v>97711</v>
      </c>
      <c r="V519" s="36"/>
      <c r="W519" s="22" t="s">
        <v>33</v>
      </c>
    </row>
    <row r="520" spans="2:26" ht="24.75" customHeight="1" x14ac:dyDescent="0.15">
      <c r="B520" s="22" t="s">
        <v>34</v>
      </c>
      <c r="C520" s="36">
        <v>45200</v>
      </c>
      <c r="D520" s="36">
        <v>37967</v>
      </c>
      <c r="E520" s="36">
        <v>7233</v>
      </c>
      <c r="F520" s="36">
        <v>4605</v>
      </c>
      <c r="G520" s="36">
        <v>-46</v>
      </c>
      <c r="H520" s="36"/>
      <c r="I520" s="36"/>
      <c r="J520" s="36">
        <v>4579</v>
      </c>
      <c r="K520" s="36">
        <v>72</v>
      </c>
      <c r="L520" s="36">
        <v>20644</v>
      </c>
      <c r="M520" s="36">
        <v>12113</v>
      </c>
      <c r="N520" s="36">
        <v>573</v>
      </c>
      <c r="O520" s="34"/>
      <c r="P520" s="35"/>
      <c r="Q520" s="36">
        <v>7958</v>
      </c>
      <c r="R520" s="36">
        <v>642</v>
      </c>
      <c r="S520" s="36">
        <v>1292</v>
      </c>
      <c r="T520" s="36">
        <v>6024</v>
      </c>
      <c r="U520" s="36">
        <v>70449</v>
      </c>
      <c r="V520" s="36"/>
      <c r="W520" s="22" t="s">
        <v>34</v>
      </c>
    </row>
    <row r="521" spans="2:26" ht="24.75" customHeight="1" x14ac:dyDescent="0.15">
      <c r="B521" s="22" t="s">
        <v>62</v>
      </c>
      <c r="C521" s="36">
        <v>128133</v>
      </c>
      <c r="D521" s="36">
        <v>107629</v>
      </c>
      <c r="E521" s="36">
        <v>20504</v>
      </c>
      <c r="F521" s="36">
        <v>12360</v>
      </c>
      <c r="G521" s="36">
        <v>-128</v>
      </c>
      <c r="H521" s="36"/>
      <c r="I521" s="36"/>
      <c r="J521" s="36">
        <v>12335</v>
      </c>
      <c r="K521" s="36">
        <v>153</v>
      </c>
      <c r="L521" s="36">
        <v>63896</v>
      </c>
      <c r="M521" s="36">
        <v>43118</v>
      </c>
      <c r="N521" s="36">
        <v>1857</v>
      </c>
      <c r="O521" s="34"/>
      <c r="P521" s="35"/>
      <c r="Q521" s="36">
        <v>18921</v>
      </c>
      <c r="R521" s="36">
        <v>951</v>
      </c>
      <c r="S521" s="36">
        <v>3229</v>
      </c>
      <c r="T521" s="36">
        <v>14741</v>
      </c>
      <c r="U521" s="36">
        <v>204389</v>
      </c>
      <c r="V521" s="36"/>
      <c r="W521" s="22" t="s">
        <v>62</v>
      </c>
    </row>
    <row r="522" spans="2:26" ht="24.75" customHeight="1" x14ac:dyDescent="0.15">
      <c r="B522" s="22" t="s">
        <v>63</v>
      </c>
      <c r="C522" s="36">
        <v>53581</v>
      </c>
      <c r="D522" s="36">
        <v>45007</v>
      </c>
      <c r="E522" s="36">
        <v>8574</v>
      </c>
      <c r="F522" s="36">
        <v>5160</v>
      </c>
      <c r="G522" s="36">
        <v>-48</v>
      </c>
      <c r="H522" s="36"/>
      <c r="I522" s="36"/>
      <c r="J522" s="36">
        <v>5175</v>
      </c>
      <c r="K522" s="36">
        <v>33</v>
      </c>
      <c r="L522" s="36">
        <v>19461</v>
      </c>
      <c r="M522" s="36">
        <v>10898</v>
      </c>
      <c r="N522" s="36">
        <v>207</v>
      </c>
      <c r="O522" s="34"/>
      <c r="P522" s="35"/>
      <c r="Q522" s="36">
        <v>8356</v>
      </c>
      <c r="R522" s="36">
        <v>383</v>
      </c>
      <c r="S522" s="36">
        <v>1226</v>
      </c>
      <c r="T522" s="36">
        <v>6747</v>
      </c>
      <c r="U522" s="36">
        <v>78202</v>
      </c>
      <c r="V522" s="36"/>
      <c r="W522" s="22" t="s">
        <v>63</v>
      </c>
    </row>
    <row r="523" spans="2:26" ht="24.75" customHeight="1" x14ac:dyDescent="0.15">
      <c r="B523" s="22" t="s">
        <v>64</v>
      </c>
      <c r="C523" s="36">
        <v>128185</v>
      </c>
      <c r="D523" s="36">
        <v>107672</v>
      </c>
      <c r="E523" s="36">
        <v>20513</v>
      </c>
      <c r="F523" s="36">
        <v>12584</v>
      </c>
      <c r="G523" s="36">
        <v>-138</v>
      </c>
      <c r="H523" s="36"/>
      <c r="I523" s="36"/>
      <c r="J523" s="36">
        <v>12560</v>
      </c>
      <c r="K523" s="36">
        <v>162</v>
      </c>
      <c r="L523" s="36">
        <v>51811</v>
      </c>
      <c r="M523" s="36">
        <v>30464</v>
      </c>
      <c r="N523" s="36">
        <v>793</v>
      </c>
      <c r="O523" s="34"/>
      <c r="P523" s="35"/>
      <c r="Q523" s="36">
        <v>20554</v>
      </c>
      <c r="R523" s="36">
        <v>2005</v>
      </c>
      <c r="S523" s="36">
        <v>3286</v>
      </c>
      <c r="T523" s="36">
        <v>15263</v>
      </c>
      <c r="U523" s="36">
        <v>192580</v>
      </c>
      <c r="V523" s="36"/>
      <c r="W523" s="22" t="s">
        <v>64</v>
      </c>
    </row>
    <row r="524" spans="2:26" ht="24.75" customHeight="1" x14ac:dyDescent="0.15">
      <c r="B524" s="22" t="s">
        <v>65</v>
      </c>
      <c r="C524" s="36">
        <v>46042</v>
      </c>
      <c r="D524" s="36">
        <v>38674</v>
      </c>
      <c r="E524" s="36">
        <v>7368</v>
      </c>
      <c r="F524" s="36">
        <v>4725</v>
      </c>
      <c r="G524" s="36">
        <v>-60</v>
      </c>
      <c r="H524" s="36"/>
      <c r="I524" s="36"/>
      <c r="J524" s="36">
        <v>4669</v>
      </c>
      <c r="K524" s="36">
        <v>116</v>
      </c>
      <c r="L524" s="36">
        <v>19987</v>
      </c>
      <c r="M524" s="36">
        <v>11386</v>
      </c>
      <c r="N524" s="36">
        <v>301</v>
      </c>
      <c r="O524" s="34"/>
      <c r="P524" s="35"/>
      <c r="Q524" s="36">
        <v>8300</v>
      </c>
      <c r="R524" s="36">
        <v>716</v>
      </c>
      <c r="S524" s="36">
        <v>1029</v>
      </c>
      <c r="T524" s="36">
        <v>6555</v>
      </c>
      <c r="U524" s="36">
        <v>70754</v>
      </c>
      <c r="V524" s="36"/>
      <c r="W524" s="22" t="s">
        <v>65</v>
      </c>
    </row>
    <row r="525" spans="2:26" ht="24.75" customHeight="1" x14ac:dyDescent="0.15">
      <c r="B525" s="22" t="s">
        <v>66</v>
      </c>
      <c r="C525" s="36">
        <v>42552</v>
      </c>
      <c r="D525" s="36">
        <v>35743</v>
      </c>
      <c r="E525" s="36">
        <v>6809</v>
      </c>
      <c r="F525" s="36">
        <v>4014</v>
      </c>
      <c r="G525" s="36">
        <v>-35</v>
      </c>
      <c r="H525" s="36"/>
      <c r="I525" s="36"/>
      <c r="J525" s="36">
        <v>4004</v>
      </c>
      <c r="K525" s="36">
        <v>45</v>
      </c>
      <c r="L525" s="36">
        <v>25535</v>
      </c>
      <c r="M525" s="36">
        <v>19026</v>
      </c>
      <c r="N525" s="36">
        <v>171</v>
      </c>
      <c r="O525" s="34"/>
      <c r="P525" s="35"/>
      <c r="Q525" s="36">
        <v>6338</v>
      </c>
      <c r="R525" s="36">
        <v>412</v>
      </c>
      <c r="S525" s="36">
        <v>1003</v>
      </c>
      <c r="T525" s="36">
        <v>4923</v>
      </c>
      <c r="U525" s="36">
        <v>72101</v>
      </c>
      <c r="V525" s="36"/>
      <c r="W525" s="22" t="s">
        <v>66</v>
      </c>
    </row>
    <row r="526" spans="2:26" ht="24.75" customHeight="1" x14ac:dyDescent="0.15">
      <c r="B526" s="22" t="s">
        <v>67</v>
      </c>
      <c r="C526" s="36">
        <v>35612</v>
      </c>
      <c r="D526" s="39">
        <v>29913</v>
      </c>
      <c r="E526" s="39">
        <v>5699</v>
      </c>
      <c r="F526" s="39">
        <v>3706</v>
      </c>
      <c r="G526" s="39">
        <v>-65</v>
      </c>
      <c r="H526" s="39"/>
      <c r="I526" s="39"/>
      <c r="J526" s="39">
        <v>3739</v>
      </c>
      <c r="K526" s="39">
        <v>32</v>
      </c>
      <c r="L526" s="39">
        <v>18772</v>
      </c>
      <c r="M526" s="39">
        <v>11239</v>
      </c>
      <c r="N526" s="39">
        <v>724</v>
      </c>
      <c r="O526" s="34"/>
      <c r="P526" s="35"/>
      <c r="Q526" s="39">
        <v>6809</v>
      </c>
      <c r="R526" s="36">
        <v>785</v>
      </c>
      <c r="S526" s="36">
        <v>895</v>
      </c>
      <c r="T526" s="36">
        <v>5129</v>
      </c>
      <c r="U526" s="36">
        <v>58090</v>
      </c>
      <c r="V526" s="36"/>
      <c r="W526" s="22" t="s">
        <v>67</v>
      </c>
    </row>
    <row r="527" spans="2:26" ht="24.75" customHeight="1" x14ac:dyDescent="0.15">
      <c r="B527" s="23" t="s">
        <v>35</v>
      </c>
      <c r="C527" s="38">
        <v>7519</v>
      </c>
      <c r="D527" s="36">
        <v>6316</v>
      </c>
      <c r="E527" s="36">
        <v>1203</v>
      </c>
      <c r="F527" s="36">
        <v>781</v>
      </c>
      <c r="G527" s="36">
        <v>-14</v>
      </c>
      <c r="H527" s="36"/>
      <c r="I527" s="36"/>
      <c r="J527" s="36">
        <v>773</v>
      </c>
      <c r="K527" s="36">
        <v>22</v>
      </c>
      <c r="L527" s="36">
        <v>8735</v>
      </c>
      <c r="M527" s="36">
        <v>7127</v>
      </c>
      <c r="N527" s="36">
        <v>-24</v>
      </c>
      <c r="O527" s="34"/>
      <c r="P527" s="35"/>
      <c r="Q527" s="36">
        <v>1632</v>
      </c>
      <c r="R527" s="38">
        <v>560</v>
      </c>
      <c r="S527" s="38">
        <v>64</v>
      </c>
      <c r="T527" s="38">
        <v>1008</v>
      </c>
      <c r="U527" s="38">
        <v>17035</v>
      </c>
      <c r="V527" s="38"/>
      <c r="W527" s="23" t="s">
        <v>35</v>
      </c>
    </row>
    <row r="528" spans="2:26" ht="24.75" customHeight="1" x14ac:dyDescent="0.15">
      <c r="B528" s="23" t="s">
        <v>1</v>
      </c>
      <c r="C528" s="39">
        <v>2518</v>
      </c>
      <c r="D528" s="38">
        <v>2115</v>
      </c>
      <c r="E528" s="38">
        <v>403</v>
      </c>
      <c r="F528" s="38">
        <v>283</v>
      </c>
      <c r="G528" s="38">
        <v>-12</v>
      </c>
      <c r="H528" s="38"/>
      <c r="I528" s="38"/>
      <c r="J528" s="38">
        <v>285</v>
      </c>
      <c r="K528" s="38">
        <v>10</v>
      </c>
      <c r="L528" s="38">
        <v>1020</v>
      </c>
      <c r="M528" s="38">
        <v>380</v>
      </c>
      <c r="N528" s="38">
        <v>26</v>
      </c>
      <c r="O528" s="34"/>
      <c r="P528" s="35"/>
      <c r="Q528" s="38">
        <v>614</v>
      </c>
      <c r="R528" s="36">
        <v>59</v>
      </c>
      <c r="S528" s="36">
        <v>69</v>
      </c>
      <c r="T528" s="36">
        <v>486</v>
      </c>
      <c r="U528" s="36">
        <v>3821</v>
      </c>
      <c r="V528" s="36"/>
      <c r="W528" s="23" t="s">
        <v>1</v>
      </c>
    </row>
    <row r="529" spans="2:23" ht="24.75" customHeight="1" x14ac:dyDescent="0.15">
      <c r="B529" s="21" t="s">
        <v>36</v>
      </c>
      <c r="C529" s="36">
        <v>3770</v>
      </c>
      <c r="D529" s="36">
        <v>3167</v>
      </c>
      <c r="E529" s="36">
        <v>603</v>
      </c>
      <c r="F529" s="36">
        <v>410</v>
      </c>
      <c r="G529" s="36">
        <v>-12</v>
      </c>
      <c r="H529" s="36"/>
      <c r="I529" s="36"/>
      <c r="J529" s="36">
        <v>416</v>
      </c>
      <c r="K529" s="36">
        <v>6</v>
      </c>
      <c r="L529" s="36">
        <v>1372</v>
      </c>
      <c r="M529" s="36">
        <v>463</v>
      </c>
      <c r="N529" s="36">
        <v>98</v>
      </c>
      <c r="O529" s="34"/>
      <c r="P529" s="35"/>
      <c r="Q529" s="36">
        <v>811</v>
      </c>
      <c r="R529" s="33">
        <v>61</v>
      </c>
      <c r="S529" s="33">
        <v>87</v>
      </c>
      <c r="T529" s="33">
        <v>663</v>
      </c>
      <c r="U529" s="33">
        <v>5552</v>
      </c>
      <c r="V529" s="33"/>
      <c r="W529" s="21" t="s">
        <v>36</v>
      </c>
    </row>
    <row r="530" spans="2:23" ht="24.75" customHeight="1" x14ac:dyDescent="0.15">
      <c r="B530" s="22" t="s">
        <v>68</v>
      </c>
      <c r="C530" s="36">
        <v>21880</v>
      </c>
      <c r="D530" s="36">
        <v>18379</v>
      </c>
      <c r="E530" s="36">
        <v>3501</v>
      </c>
      <c r="F530" s="36">
        <v>2311</v>
      </c>
      <c r="G530" s="36">
        <v>-34</v>
      </c>
      <c r="H530" s="36"/>
      <c r="I530" s="36"/>
      <c r="J530" s="36">
        <v>2321</v>
      </c>
      <c r="K530" s="36">
        <v>24</v>
      </c>
      <c r="L530" s="36">
        <v>8090</v>
      </c>
      <c r="M530" s="36">
        <v>2663</v>
      </c>
      <c r="N530" s="36">
        <v>517</v>
      </c>
      <c r="O530" s="34"/>
      <c r="P530" s="35"/>
      <c r="Q530" s="36">
        <v>4910</v>
      </c>
      <c r="R530" s="36">
        <v>722</v>
      </c>
      <c r="S530" s="36">
        <v>741</v>
      </c>
      <c r="T530" s="36">
        <v>3447</v>
      </c>
      <c r="U530" s="36">
        <v>32281</v>
      </c>
      <c r="V530" s="36"/>
      <c r="W530" s="22" t="s">
        <v>68</v>
      </c>
    </row>
    <row r="531" spans="2:23" ht="24.75" customHeight="1" x14ac:dyDescent="0.15">
      <c r="B531" s="22" t="s">
        <v>69</v>
      </c>
      <c r="C531" s="36">
        <v>8820</v>
      </c>
      <c r="D531" s="36">
        <v>7409</v>
      </c>
      <c r="E531" s="36">
        <v>1411</v>
      </c>
      <c r="F531" s="36">
        <v>951</v>
      </c>
      <c r="G531" s="36">
        <v>-19</v>
      </c>
      <c r="H531" s="36"/>
      <c r="I531" s="36"/>
      <c r="J531" s="36">
        <v>957</v>
      </c>
      <c r="K531" s="36">
        <v>13</v>
      </c>
      <c r="L531" s="36">
        <v>3389</v>
      </c>
      <c r="M531" s="36">
        <v>1204</v>
      </c>
      <c r="N531" s="36">
        <v>65</v>
      </c>
      <c r="O531" s="34"/>
      <c r="P531" s="35"/>
      <c r="Q531" s="36">
        <v>2120</v>
      </c>
      <c r="R531" s="39">
        <v>205</v>
      </c>
      <c r="S531" s="39">
        <v>324</v>
      </c>
      <c r="T531" s="39">
        <v>1591</v>
      </c>
      <c r="U531" s="39">
        <v>13160</v>
      </c>
      <c r="V531" s="39"/>
      <c r="W531" s="22" t="s">
        <v>69</v>
      </c>
    </row>
    <row r="532" spans="2:23" ht="24.75" customHeight="1" x14ac:dyDescent="0.15">
      <c r="B532" s="21" t="s">
        <v>70</v>
      </c>
      <c r="C532" s="33">
        <v>12518</v>
      </c>
      <c r="D532" s="33">
        <v>10515</v>
      </c>
      <c r="E532" s="33">
        <v>2003</v>
      </c>
      <c r="F532" s="33">
        <v>1283</v>
      </c>
      <c r="G532" s="33">
        <v>-17</v>
      </c>
      <c r="H532" s="33"/>
      <c r="I532" s="33"/>
      <c r="J532" s="33">
        <v>1284</v>
      </c>
      <c r="K532" s="33">
        <v>16</v>
      </c>
      <c r="L532" s="33">
        <v>6104</v>
      </c>
      <c r="M532" s="33">
        <v>3404</v>
      </c>
      <c r="N532" s="33">
        <v>248</v>
      </c>
      <c r="O532" s="34"/>
      <c r="P532" s="35"/>
      <c r="Q532" s="33">
        <v>2452</v>
      </c>
      <c r="R532" s="36">
        <v>176</v>
      </c>
      <c r="S532" s="36">
        <v>309</v>
      </c>
      <c r="T532" s="36">
        <v>1967</v>
      </c>
      <c r="U532" s="36">
        <v>19905</v>
      </c>
      <c r="V532" s="36"/>
      <c r="W532" s="21" t="s">
        <v>70</v>
      </c>
    </row>
    <row r="533" spans="2:23" ht="24.75" customHeight="1" x14ac:dyDescent="0.15">
      <c r="B533" s="22" t="s">
        <v>71</v>
      </c>
      <c r="C533" s="36">
        <v>8530</v>
      </c>
      <c r="D533" s="36">
        <v>7165</v>
      </c>
      <c r="E533" s="36">
        <v>1365</v>
      </c>
      <c r="F533" s="36">
        <v>867</v>
      </c>
      <c r="G533" s="36">
        <v>-9</v>
      </c>
      <c r="H533" s="36"/>
      <c r="I533" s="36"/>
      <c r="J533" s="36">
        <v>861</v>
      </c>
      <c r="K533" s="36">
        <v>15</v>
      </c>
      <c r="L533" s="36">
        <v>3028</v>
      </c>
      <c r="M533" s="36">
        <v>1466</v>
      </c>
      <c r="N533" s="36">
        <v>46</v>
      </c>
      <c r="O533" s="34"/>
      <c r="P533" s="35"/>
      <c r="Q533" s="36">
        <v>1516</v>
      </c>
      <c r="R533" s="36">
        <v>105</v>
      </c>
      <c r="S533" s="36">
        <v>170</v>
      </c>
      <c r="T533" s="36">
        <v>1241</v>
      </c>
      <c r="U533" s="36">
        <v>12425</v>
      </c>
      <c r="V533" s="36"/>
      <c r="W533" s="22" t="s">
        <v>71</v>
      </c>
    </row>
    <row r="534" spans="2:23" ht="24.75" customHeight="1" x14ac:dyDescent="0.15">
      <c r="B534" s="22" t="s">
        <v>3</v>
      </c>
      <c r="C534" s="36">
        <v>6931</v>
      </c>
      <c r="D534" s="36">
        <v>5822</v>
      </c>
      <c r="E534" s="36">
        <v>1109</v>
      </c>
      <c r="F534" s="36">
        <v>701</v>
      </c>
      <c r="G534" s="36">
        <v>-11</v>
      </c>
      <c r="H534" s="36"/>
      <c r="I534" s="36"/>
      <c r="J534" s="36">
        <v>705</v>
      </c>
      <c r="K534" s="36">
        <v>7</v>
      </c>
      <c r="L534" s="36">
        <v>2342</v>
      </c>
      <c r="M534" s="36">
        <v>1083</v>
      </c>
      <c r="N534" s="36">
        <v>39</v>
      </c>
      <c r="O534" s="34"/>
      <c r="P534" s="35"/>
      <c r="Q534" s="36">
        <v>1220</v>
      </c>
      <c r="R534" s="36">
        <v>137</v>
      </c>
      <c r="S534" s="36">
        <v>158</v>
      </c>
      <c r="T534" s="36">
        <v>925</v>
      </c>
      <c r="U534" s="36">
        <v>9974</v>
      </c>
      <c r="V534" s="36"/>
      <c r="W534" s="22" t="s">
        <v>3</v>
      </c>
    </row>
    <row r="535" spans="2:23" ht="24.75" customHeight="1" x14ac:dyDescent="0.15">
      <c r="B535" s="24" t="s">
        <v>37</v>
      </c>
      <c r="C535" s="36">
        <v>5287</v>
      </c>
      <c r="D535" s="39">
        <v>4441</v>
      </c>
      <c r="E535" s="39">
        <v>846</v>
      </c>
      <c r="F535" s="39">
        <v>575</v>
      </c>
      <c r="G535" s="39">
        <v>-11</v>
      </c>
      <c r="H535" s="39"/>
      <c r="I535" s="39"/>
      <c r="J535" s="39">
        <v>570</v>
      </c>
      <c r="K535" s="39">
        <v>16</v>
      </c>
      <c r="L535" s="39">
        <v>3210</v>
      </c>
      <c r="M535" s="39">
        <v>1407</v>
      </c>
      <c r="N535" s="39">
        <v>26</v>
      </c>
      <c r="O535" s="34"/>
      <c r="P535" s="35"/>
      <c r="Q535" s="39">
        <v>1777</v>
      </c>
      <c r="R535" s="36">
        <v>1277</v>
      </c>
      <c r="S535" s="36">
        <v>53</v>
      </c>
      <c r="T535" s="36">
        <v>447</v>
      </c>
      <c r="U535" s="36">
        <v>9072</v>
      </c>
      <c r="V535" s="36"/>
      <c r="W535" s="24" t="s">
        <v>37</v>
      </c>
    </row>
    <row r="536" spans="2:23" ht="24.75" customHeight="1" x14ac:dyDescent="0.15">
      <c r="B536" s="21" t="s">
        <v>72</v>
      </c>
      <c r="C536" s="33">
        <v>28184</v>
      </c>
      <c r="D536" s="36">
        <v>23674</v>
      </c>
      <c r="E536" s="36">
        <v>4510</v>
      </c>
      <c r="F536" s="36">
        <v>2887</v>
      </c>
      <c r="G536" s="36">
        <v>-37</v>
      </c>
      <c r="H536" s="36"/>
      <c r="I536" s="36"/>
      <c r="J536" s="36">
        <v>2892</v>
      </c>
      <c r="K536" s="36">
        <v>32</v>
      </c>
      <c r="L536" s="36">
        <v>9900</v>
      </c>
      <c r="M536" s="36">
        <v>4765</v>
      </c>
      <c r="N536" s="36">
        <v>132</v>
      </c>
      <c r="O536" s="34"/>
      <c r="P536" s="35"/>
      <c r="Q536" s="36">
        <v>5003</v>
      </c>
      <c r="R536" s="38">
        <v>695</v>
      </c>
      <c r="S536" s="38">
        <v>621</v>
      </c>
      <c r="T536" s="38">
        <v>3687</v>
      </c>
      <c r="U536" s="38">
        <v>40971</v>
      </c>
      <c r="V536" s="38"/>
      <c r="W536" s="21" t="s">
        <v>72</v>
      </c>
    </row>
    <row r="537" spans="2:23" ht="24.75" customHeight="1" x14ac:dyDescent="0.15">
      <c r="B537" s="21" t="s">
        <v>38</v>
      </c>
      <c r="C537" s="33">
        <v>20274</v>
      </c>
      <c r="D537" s="33">
        <v>17030</v>
      </c>
      <c r="E537" s="33">
        <v>3244</v>
      </c>
      <c r="F537" s="33">
        <v>2119</v>
      </c>
      <c r="G537" s="33">
        <v>-25</v>
      </c>
      <c r="H537" s="33"/>
      <c r="I537" s="33"/>
      <c r="J537" s="33">
        <v>2119</v>
      </c>
      <c r="K537" s="33">
        <v>25</v>
      </c>
      <c r="L537" s="33">
        <v>7127</v>
      </c>
      <c r="M537" s="33">
        <v>2858</v>
      </c>
      <c r="N537" s="33">
        <v>115</v>
      </c>
      <c r="O537" s="34"/>
      <c r="P537" s="35"/>
      <c r="Q537" s="33">
        <v>4154</v>
      </c>
      <c r="R537" s="36">
        <v>735</v>
      </c>
      <c r="S537" s="36">
        <v>524</v>
      </c>
      <c r="T537" s="36">
        <v>2895</v>
      </c>
      <c r="U537" s="36">
        <v>29520</v>
      </c>
      <c r="V537" s="36"/>
      <c r="W537" s="21" t="s">
        <v>38</v>
      </c>
    </row>
    <row r="538" spans="2:23" ht="24.75" customHeight="1" x14ac:dyDescent="0.15">
      <c r="B538" s="24" t="s">
        <v>73</v>
      </c>
      <c r="C538" s="39">
        <v>3423</v>
      </c>
      <c r="D538" s="39">
        <v>2875</v>
      </c>
      <c r="E538" s="39">
        <v>548</v>
      </c>
      <c r="F538" s="39">
        <v>356</v>
      </c>
      <c r="G538" s="39">
        <v>-9</v>
      </c>
      <c r="H538" s="39"/>
      <c r="I538" s="39"/>
      <c r="J538" s="39">
        <v>361</v>
      </c>
      <c r="K538" s="39">
        <v>4</v>
      </c>
      <c r="L538" s="39">
        <v>5826</v>
      </c>
      <c r="M538" s="39">
        <v>5214</v>
      </c>
      <c r="N538" s="39">
        <v>21</v>
      </c>
      <c r="O538" s="34"/>
      <c r="P538" s="35"/>
      <c r="Q538" s="39">
        <v>591</v>
      </c>
      <c r="R538" s="39">
        <v>51</v>
      </c>
      <c r="S538" s="39">
        <v>63</v>
      </c>
      <c r="T538" s="39">
        <v>477</v>
      </c>
      <c r="U538" s="39">
        <v>9605</v>
      </c>
      <c r="V538" s="39"/>
      <c r="W538" s="24" t="s">
        <v>73</v>
      </c>
    </row>
    <row r="539" spans="2:23" ht="24.75" customHeight="1" x14ac:dyDescent="0.15">
      <c r="B539" s="2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25"/>
    </row>
    <row r="540" spans="2:23" ht="24.75" customHeight="1" x14ac:dyDescent="0.15">
      <c r="B540" s="5" t="s">
        <v>39</v>
      </c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5"/>
    </row>
    <row r="541" spans="2:23" ht="24.75" customHeight="1" x14ac:dyDescent="0.15">
      <c r="B541" s="26" t="s">
        <v>15</v>
      </c>
      <c r="C541" s="40">
        <f t="shared" ref="C541:Q541" si="88">SUM(C514:C526)</f>
        <v>1560429.450256228</v>
      </c>
      <c r="D541" s="40">
        <f t="shared" si="88"/>
        <v>1310721.6078878141</v>
      </c>
      <c r="E541" s="40">
        <f t="shared" si="88"/>
        <v>249707.84236841381</v>
      </c>
      <c r="F541" s="40">
        <f t="shared" si="88"/>
        <v>148680.14969881161</v>
      </c>
      <c r="G541" s="40">
        <f t="shared" si="88"/>
        <v>-1304.0051720000001</v>
      </c>
      <c r="H541" s="40"/>
      <c r="I541" s="40"/>
      <c r="J541" s="40">
        <f t="shared" si="88"/>
        <v>147523.16656529385</v>
      </c>
      <c r="K541" s="40">
        <f t="shared" si="88"/>
        <v>2460.9883055177479</v>
      </c>
      <c r="L541" s="40">
        <f>SUM(L514:L526)</f>
        <v>682349.91159159201</v>
      </c>
      <c r="M541" s="40">
        <f>SUM(M514:M526)</f>
        <v>443232.05416489363</v>
      </c>
      <c r="N541" s="40">
        <f>SUM(N514:N526)</f>
        <v>12720.976969142006</v>
      </c>
      <c r="O541" s="34"/>
      <c r="P541" s="35"/>
      <c r="Q541" s="40">
        <f t="shared" si="88"/>
        <v>226396.8804575564</v>
      </c>
      <c r="R541" s="40">
        <f>SUM(R514:R526)</f>
        <v>12833.788547024957</v>
      </c>
      <c r="S541" s="40">
        <f>SUM(S514:S526)</f>
        <v>38434.599189257584</v>
      </c>
      <c r="T541" s="40">
        <f>SUM(T514:T526)</f>
        <v>175128.49272127385</v>
      </c>
      <c r="U541" s="40">
        <f>SUM(U514:U526)</f>
        <v>2391459.5115466313</v>
      </c>
      <c r="V541" s="40"/>
      <c r="W541" s="26" t="s">
        <v>15</v>
      </c>
    </row>
    <row r="542" spans="2:23" ht="24.75" customHeight="1" x14ac:dyDescent="0.15">
      <c r="B542" s="27" t="s">
        <v>40</v>
      </c>
      <c r="C542" s="41">
        <f t="shared" ref="C542:Q542" si="89">SUM(C527:C538)</f>
        <v>129654</v>
      </c>
      <c r="D542" s="41">
        <f t="shared" si="89"/>
        <v>108908</v>
      </c>
      <c r="E542" s="41">
        <f t="shared" si="89"/>
        <v>20746</v>
      </c>
      <c r="F542" s="41">
        <f t="shared" si="89"/>
        <v>13524</v>
      </c>
      <c r="G542" s="41">
        <f t="shared" si="89"/>
        <v>-210</v>
      </c>
      <c r="H542" s="41"/>
      <c r="I542" s="41"/>
      <c r="J542" s="41">
        <f t="shared" si="89"/>
        <v>13544</v>
      </c>
      <c r="K542" s="41">
        <f t="shared" si="89"/>
        <v>190</v>
      </c>
      <c r="L542" s="41">
        <f>SUM(L527:L538)</f>
        <v>60143</v>
      </c>
      <c r="M542" s="41">
        <f>SUM(M527:M538)</f>
        <v>32034</v>
      </c>
      <c r="N542" s="41">
        <f>SUM(N527:N538)</f>
        <v>1309</v>
      </c>
      <c r="O542" s="34"/>
      <c r="P542" s="35"/>
      <c r="Q542" s="41">
        <f t="shared" si="89"/>
        <v>26800</v>
      </c>
      <c r="R542" s="41">
        <f>SUM(R527:R538)</f>
        <v>4783</v>
      </c>
      <c r="S542" s="41">
        <f>SUM(S527:S538)</f>
        <v>3183</v>
      </c>
      <c r="T542" s="41">
        <f>SUM(T527:T538)</f>
        <v>18834</v>
      </c>
      <c r="U542" s="41">
        <f>SUM(U527:U538)</f>
        <v>203321</v>
      </c>
      <c r="V542" s="41"/>
      <c r="W542" s="27" t="s">
        <v>40</v>
      </c>
    </row>
    <row r="543" spans="2:23" ht="24.75" customHeight="1" x14ac:dyDescent="0.15"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</row>
    <row r="544" spans="2:23" ht="24.75" customHeight="1" x14ac:dyDescent="0.15">
      <c r="B544" s="5" t="s">
        <v>41</v>
      </c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5"/>
    </row>
    <row r="545" spans="2:23" ht="24.75" customHeight="1" x14ac:dyDescent="0.15">
      <c r="B545" s="26" t="s">
        <v>42</v>
      </c>
      <c r="C545" s="40">
        <f t="shared" ref="C545:Q545" si="90">SUM(C520,C527)</f>
        <v>52719</v>
      </c>
      <c r="D545" s="40">
        <f t="shared" si="90"/>
        <v>44283</v>
      </c>
      <c r="E545" s="40">
        <f t="shared" si="90"/>
        <v>8436</v>
      </c>
      <c r="F545" s="40">
        <f t="shared" si="90"/>
        <v>5386</v>
      </c>
      <c r="G545" s="40">
        <f t="shared" si="90"/>
        <v>-60</v>
      </c>
      <c r="H545" s="40"/>
      <c r="I545" s="40"/>
      <c r="J545" s="40">
        <f t="shared" si="90"/>
        <v>5352</v>
      </c>
      <c r="K545" s="40">
        <f t="shared" si="90"/>
        <v>94</v>
      </c>
      <c r="L545" s="40">
        <f>SUM(L520,L527)</f>
        <v>29379</v>
      </c>
      <c r="M545" s="40">
        <f>SUM(M520,M527)</f>
        <v>19240</v>
      </c>
      <c r="N545" s="40">
        <f>SUM(N520,N527)</f>
        <v>549</v>
      </c>
      <c r="O545" s="34"/>
      <c r="P545" s="35"/>
      <c r="Q545" s="40">
        <f t="shared" si="90"/>
        <v>9590</v>
      </c>
      <c r="R545" s="40">
        <f>SUM(R520,R527)</f>
        <v>1202</v>
      </c>
      <c r="S545" s="40">
        <f>SUM(S520,S527)</f>
        <v>1356</v>
      </c>
      <c r="T545" s="40">
        <f>SUM(T520,T527)</f>
        <v>7032</v>
      </c>
      <c r="U545" s="40">
        <f>SUM(U520,U527)</f>
        <v>87484</v>
      </c>
      <c r="V545" s="40"/>
      <c r="W545" s="26" t="s">
        <v>42</v>
      </c>
    </row>
    <row r="546" spans="2:23" ht="24.75" customHeight="1" x14ac:dyDescent="0.15">
      <c r="B546" s="28" t="s">
        <v>43</v>
      </c>
      <c r="C546" s="42">
        <f t="shared" ref="C546:Q546" si="91">SUM(C517,C524,C528)</f>
        <v>169158</v>
      </c>
      <c r="D546" s="42">
        <f t="shared" si="91"/>
        <v>142088</v>
      </c>
      <c r="E546" s="42">
        <f t="shared" si="91"/>
        <v>27070</v>
      </c>
      <c r="F546" s="42">
        <f t="shared" si="91"/>
        <v>16655</v>
      </c>
      <c r="G546" s="42">
        <f t="shared" si="91"/>
        <v>-174</v>
      </c>
      <c r="H546" s="42"/>
      <c r="I546" s="42"/>
      <c r="J546" s="42">
        <f t="shared" si="91"/>
        <v>16536</v>
      </c>
      <c r="K546" s="42">
        <f t="shared" si="91"/>
        <v>293</v>
      </c>
      <c r="L546" s="42">
        <f>SUM(L517,L524,L528)</f>
        <v>84258</v>
      </c>
      <c r="M546" s="42">
        <f>SUM(M517,M524,M528)</f>
        <v>55552</v>
      </c>
      <c r="N546" s="42">
        <f>SUM(N517,N524,N528)</f>
        <v>1032</v>
      </c>
      <c r="O546" s="34"/>
      <c r="P546" s="35"/>
      <c r="Q546" s="42">
        <f t="shared" si="91"/>
        <v>27674</v>
      </c>
      <c r="R546" s="42">
        <f>SUM(R517,R524,R528)</f>
        <v>2032</v>
      </c>
      <c r="S546" s="42">
        <f>SUM(S517,S524,S528)</f>
        <v>4327</v>
      </c>
      <c r="T546" s="42">
        <f>SUM(T517,T524,T528)</f>
        <v>21315</v>
      </c>
      <c r="U546" s="42">
        <f>SUM(U517,U524,U528)</f>
        <v>270071</v>
      </c>
      <c r="V546" s="42"/>
      <c r="W546" s="28" t="s">
        <v>43</v>
      </c>
    </row>
    <row r="547" spans="2:23" ht="24.75" customHeight="1" x14ac:dyDescent="0.15">
      <c r="B547" s="28" t="s">
        <v>44</v>
      </c>
      <c r="C547" s="42">
        <f t="shared" ref="C547:Q547" si="92">SUM(C515,C529:C531)</f>
        <v>116927</v>
      </c>
      <c r="D547" s="42">
        <f t="shared" si="92"/>
        <v>98217</v>
      </c>
      <c r="E547" s="42">
        <f t="shared" si="92"/>
        <v>18710</v>
      </c>
      <c r="F547" s="42">
        <f t="shared" si="92"/>
        <v>11873</v>
      </c>
      <c r="G547" s="42">
        <f t="shared" si="92"/>
        <v>-141</v>
      </c>
      <c r="H547" s="42"/>
      <c r="I547" s="42"/>
      <c r="J547" s="42">
        <f t="shared" si="92"/>
        <v>11822</v>
      </c>
      <c r="K547" s="42">
        <f t="shared" si="92"/>
        <v>192</v>
      </c>
      <c r="L547" s="42">
        <f>SUM(L515,L529:L531)</f>
        <v>62516</v>
      </c>
      <c r="M547" s="42">
        <f>SUM(M515,M529:M531)</f>
        <v>39051</v>
      </c>
      <c r="N547" s="42">
        <f>SUM(N515,N529:N531)</f>
        <v>1181</v>
      </c>
      <c r="O547" s="34"/>
      <c r="P547" s="35"/>
      <c r="Q547" s="42">
        <f t="shared" si="92"/>
        <v>22284</v>
      </c>
      <c r="R547" s="42">
        <f>SUM(R515,R529:R531)</f>
        <v>1714</v>
      </c>
      <c r="S547" s="42">
        <f>SUM(S515,S529:S531)</f>
        <v>3833</v>
      </c>
      <c r="T547" s="42">
        <f>SUM(T515,T529:T531)</f>
        <v>16737</v>
      </c>
      <c r="U547" s="42">
        <f>SUM(U515,U529:U531)</f>
        <v>191316</v>
      </c>
      <c r="V547" s="42"/>
      <c r="W547" s="28" t="s">
        <v>44</v>
      </c>
    </row>
    <row r="548" spans="2:23" ht="24.75" customHeight="1" x14ac:dyDescent="0.15">
      <c r="B548" s="28" t="s">
        <v>11</v>
      </c>
      <c r="C548" s="42">
        <f t="shared" ref="C548:Q548" si="93">SUM(C514,C518,C522,C532:C535)</f>
        <v>761775.45025622786</v>
      </c>
      <c r="D548" s="42">
        <f t="shared" si="93"/>
        <v>639871.60788781405</v>
      </c>
      <c r="E548" s="42">
        <f t="shared" si="93"/>
        <v>121903.84236841381</v>
      </c>
      <c r="F548" s="42">
        <f t="shared" si="93"/>
        <v>69937.149698811612</v>
      </c>
      <c r="G548" s="42">
        <f t="shared" si="93"/>
        <v>-474.00517200000013</v>
      </c>
      <c r="H548" s="42"/>
      <c r="I548" s="42"/>
      <c r="J548" s="42">
        <f t="shared" si="93"/>
        <v>69076.166565293854</v>
      </c>
      <c r="K548" s="42">
        <f t="shared" si="93"/>
        <v>1334.9883055177479</v>
      </c>
      <c r="L548" s="42">
        <f>SUM(L514,L518,L522,L532:L535)</f>
        <v>289184.12304456707</v>
      </c>
      <c r="M548" s="42">
        <f>SUM(M514,M518,M522,M532:M535)</f>
        <v>186537.05416489363</v>
      </c>
      <c r="N548" s="42">
        <f>SUM(N514,N518,N522,N532:N535)</f>
        <v>5175.9769691420061</v>
      </c>
      <c r="O548" s="34"/>
      <c r="P548" s="35"/>
      <c r="Q548" s="42">
        <f t="shared" si="93"/>
        <v>97471.091910531439</v>
      </c>
      <c r="R548" s="42">
        <f>SUM(R514,R518,R522,R532:R535)</f>
        <v>3592</v>
      </c>
      <c r="S548" s="42">
        <f>SUM(S514,S518,S522,S532:S535)</f>
        <v>17893.599189257584</v>
      </c>
      <c r="T548" s="42">
        <f>SUM(T514,T518,T522,T532:T535)</f>
        <v>75985.492721273855</v>
      </c>
      <c r="U548" s="42">
        <f>SUM(U514,U518,U522,U532:U535)</f>
        <v>1120896.7229996065</v>
      </c>
      <c r="V548" s="42"/>
      <c r="W548" s="28" t="s">
        <v>11</v>
      </c>
    </row>
    <row r="549" spans="2:23" ht="24.75" customHeight="1" x14ac:dyDescent="0.15">
      <c r="B549" s="28" t="s">
        <v>45</v>
      </c>
      <c r="C549" s="42">
        <f t="shared" ref="C549:Q549" si="94">SUM(C521,C525)</f>
        <v>170685</v>
      </c>
      <c r="D549" s="42">
        <f t="shared" si="94"/>
        <v>143372</v>
      </c>
      <c r="E549" s="42">
        <f t="shared" si="94"/>
        <v>27313</v>
      </c>
      <c r="F549" s="42">
        <f t="shared" si="94"/>
        <v>16374</v>
      </c>
      <c r="G549" s="42">
        <f t="shared" si="94"/>
        <v>-163</v>
      </c>
      <c r="H549" s="42"/>
      <c r="I549" s="42"/>
      <c r="J549" s="42">
        <f t="shared" si="94"/>
        <v>16339</v>
      </c>
      <c r="K549" s="42">
        <f t="shared" si="94"/>
        <v>198</v>
      </c>
      <c r="L549" s="42">
        <f>SUM(L521,L525)</f>
        <v>89431</v>
      </c>
      <c r="M549" s="42">
        <f>SUM(M521,M525)</f>
        <v>62144</v>
      </c>
      <c r="N549" s="42">
        <f>SUM(N521,N525)</f>
        <v>2028</v>
      </c>
      <c r="O549" s="34"/>
      <c r="P549" s="35"/>
      <c r="Q549" s="42">
        <f t="shared" si="94"/>
        <v>25259</v>
      </c>
      <c r="R549" s="42">
        <f>SUM(R521,R525)</f>
        <v>1363</v>
      </c>
      <c r="S549" s="42">
        <f>SUM(S521,S525)</f>
        <v>4232</v>
      </c>
      <c r="T549" s="42">
        <f>SUM(T521,T525)</f>
        <v>19664</v>
      </c>
      <c r="U549" s="42">
        <f>SUM(U521,U525)</f>
        <v>276490</v>
      </c>
      <c r="V549" s="42"/>
      <c r="W549" s="28" t="s">
        <v>45</v>
      </c>
    </row>
    <row r="550" spans="2:23" ht="24.75" customHeight="1" x14ac:dyDescent="0.15">
      <c r="B550" s="28" t="s">
        <v>46</v>
      </c>
      <c r="C550" s="42">
        <f t="shared" ref="C550:Q550" si="95">SUM(C523,C526,C536)</f>
        <v>191981</v>
      </c>
      <c r="D550" s="42">
        <f t="shared" si="95"/>
        <v>161259</v>
      </c>
      <c r="E550" s="42">
        <f t="shared" si="95"/>
        <v>30722</v>
      </c>
      <c r="F550" s="42">
        <f t="shared" si="95"/>
        <v>19177</v>
      </c>
      <c r="G550" s="42">
        <f t="shared" si="95"/>
        <v>-240</v>
      </c>
      <c r="H550" s="42"/>
      <c r="I550" s="42"/>
      <c r="J550" s="42">
        <f t="shared" si="95"/>
        <v>19191</v>
      </c>
      <c r="K550" s="42">
        <f t="shared" si="95"/>
        <v>226</v>
      </c>
      <c r="L550" s="42">
        <f>SUM(L523,L526,L536)</f>
        <v>80483</v>
      </c>
      <c r="M550" s="42">
        <f>SUM(M523,M526,M536)</f>
        <v>46468</v>
      </c>
      <c r="N550" s="42">
        <f>SUM(N523,N526,N536)</f>
        <v>1649</v>
      </c>
      <c r="O550" s="34"/>
      <c r="P550" s="35"/>
      <c r="Q550" s="42">
        <f t="shared" si="95"/>
        <v>32366</v>
      </c>
      <c r="R550" s="42">
        <f>SUM(R523,R526,R536)</f>
        <v>3485</v>
      </c>
      <c r="S550" s="42">
        <f>SUM(S523,S526,S536)</f>
        <v>4802</v>
      </c>
      <c r="T550" s="42">
        <f>SUM(T523,T526,T536)</f>
        <v>24079</v>
      </c>
      <c r="U550" s="42">
        <f>SUM(U523,U526,U536)</f>
        <v>291641</v>
      </c>
      <c r="V550" s="42"/>
      <c r="W550" s="28" t="s">
        <v>46</v>
      </c>
    </row>
    <row r="551" spans="2:23" ht="24.75" customHeight="1" x14ac:dyDescent="0.15">
      <c r="B551" s="28" t="s">
        <v>32</v>
      </c>
      <c r="C551" s="42">
        <f t="shared" ref="C551:Q551" si="96">C516</f>
        <v>139055</v>
      </c>
      <c r="D551" s="42">
        <f t="shared" si="96"/>
        <v>116803</v>
      </c>
      <c r="E551" s="42">
        <f t="shared" si="96"/>
        <v>22252</v>
      </c>
      <c r="F551" s="42">
        <f t="shared" si="96"/>
        <v>13801</v>
      </c>
      <c r="G551" s="42">
        <f t="shared" si="96"/>
        <v>-150</v>
      </c>
      <c r="H551" s="42"/>
      <c r="I551" s="42"/>
      <c r="J551" s="42">
        <f t="shared" si="96"/>
        <v>13763</v>
      </c>
      <c r="K551" s="42">
        <f t="shared" si="96"/>
        <v>188</v>
      </c>
      <c r="L551" s="42">
        <f>L516</f>
        <v>67189.78854702496</v>
      </c>
      <c r="M551" s="42">
        <f>M516</f>
        <v>42702</v>
      </c>
      <c r="N551" s="42">
        <f>N516</f>
        <v>1731</v>
      </c>
      <c r="O551" s="34"/>
      <c r="P551" s="35"/>
      <c r="Q551" s="42">
        <f t="shared" si="96"/>
        <v>22756.788547024957</v>
      </c>
      <c r="R551" s="42">
        <f>R516</f>
        <v>2733.7885470249566</v>
      </c>
      <c r="S551" s="42">
        <f>S516</f>
        <v>3134</v>
      </c>
      <c r="T551" s="42">
        <f>T516</f>
        <v>16889</v>
      </c>
      <c r="U551" s="42">
        <f>U516</f>
        <v>220045.78854702495</v>
      </c>
      <c r="V551" s="42"/>
      <c r="W551" s="28" t="s">
        <v>32</v>
      </c>
    </row>
    <row r="552" spans="2:23" ht="24.75" customHeight="1" x14ac:dyDescent="0.15">
      <c r="B552" s="27" t="s">
        <v>28</v>
      </c>
      <c r="C552" s="41">
        <f t="shared" ref="C552:Q552" si="97">SUM(C519,C537:C538)</f>
        <v>87783</v>
      </c>
      <c r="D552" s="41">
        <f t="shared" si="97"/>
        <v>73736</v>
      </c>
      <c r="E552" s="41">
        <f t="shared" si="97"/>
        <v>14047</v>
      </c>
      <c r="F552" s="41">
        <f t="shared" si="97"/>
        <v>9001</v>
      </c>
      <c r="G552" s="41">
        <f t="shared" si="97"/>
        <v>-112</v>
      </c>
      <c r="H552" s="41"/>
      <c r="I552" s="41"/>
      <c r="J552" s="41">
        <f t="shared" si="97"/>
        <v>8988</v>
      </c>
      <c r="K552" s="41">
        <f t="shared" si="97"/>
        <v>125</v>
      </c>
      <c r="L552" s="41">
        <f>SUM(L519,L537:L538)</f>
        <v>40052</v>
      </c>
      <c r="M552" s="41">
        <f>SUM(M519,M537:M538)</f>
        <v>23572</v>
      </c>
      <c r="N552" s="41">
        <f>SUM(N519,N537:N538)</f>
        <v>684</v>
      </c>
      <c r="O552" s="34"/>
      <c r="P552" s="35"/>
      <c r="Q552" s="41">
        <f t="shared" si="97"/>
        <v>15796</v>
      </c>
      <c r="R552" s="41">
        <f>SUM(R519,R537:R538)</f>
        <v>1495</v>
      </c>
      <c r="S552" s="41">
        <f>SUM(S519,S537:S538)</f>
        <v>2040</v>
      </c>
      <c r="T552" s="41">
        <f>SUM(T519,T537:T538)</f>
        <v>12261</v>
      </c>
      <c r="U552" s="41">
        <f>SUM(U519,U537:U538)</f>
        <v>136836</v>
      </c>
      <c r="V552" s="41"/>
      <c r="W552" s="27" t="s">
        <v>28</v>
      </c>
    </row>
    <row r="553" spans="2:23" ht="24.75" customHeight="1" x14ac:dyDescent="0.15">
      <c r="B553" s="29" t="s">
        <v>27</v>
      </c>
      <c r="C553" s="39">
        <f t="shared" ref="C553:Q553" si="98">C513</f>
        <v>1690083.450256228</v>
      </c>
      <c r="D553" s="39">
        <f t="shared" si="98"/>
        <v>1419629.6078878141</v>
      </c>
      <c r="E553" s="39">
        <f t="shared" si="98"/>
        <v>270453.84236841381</v>
      </c>
      <c r="F553" s="39">
        <f t="shared" si="98"/>
        <v>162204.14969881158</v>
      </c>
      <c r="G553" s="39">
        <f t="shared" si="98"/>
        <v>-1514.0051720000001</v>
      </c>
      <c r="H553" s="39"/>
      <c r="I553" s="39"/>
      <c r="J553" s="39">
        <f t="shared" si="98"/>
        <v>161067.16656529385</v>
      </c>
      <c r="K553" s="39">
        <f t="shared" si="98"/>
        <v>2650.9883055177479</v>
      </c>
      <c r="L553" s="39">
        <f>L513</f>
        <v>742492.91159159201</v>
      </c>
      <c r="M553" s="39">
        <f>M513</f>
        <v>475266.05416489363</v>
      </c>
      <c r="N553" s="39">
        <f>N513</f>
        <v>14029.976969142006</v>
      </c>
      <c r="O553" s="34"/>
      <c r="P553" s="35"/>
      <c r="Q553" s="39">
        <f t="shared" si="98"/>
        <v>253196.8804575564</v>
      </c>
      <c r="R553" s="39">
        <f>R513</f>
        <v>17616.788547024957</v>
      </c>
      <c r="S553" s="39">
        <f>S513</f>
        <v>41617.599189257584</v>
      </c>
      <c r="T553" s="39">
        <f>T513</f>
        <v>193962.49272127385</v>
      </c>
      <c r="U553" s="39">
        <f>U513</f>
        <v>2594780.5115466313</v>
      </c>
      <c r="V553" s="39"/>
      <c r="W553" s="29" t="s">
        <v>27</v>
      </c>
    </row>
    <row r="554" spans="2:23" ht="24.75" customHeight="1" x14ac:dyDescent="0.15">
      <c r="W554" s="30"/>
    </row>
    <row r="555" spans="2:23" ht="24.75" customHeight="1" x14ac:dyDescent="0.15">
      <c r="B555" s="3" t="s">
        <v>59</v>
      </c>
      <c r="W555" s="30"/>
    </row>
    <row r="556" spans="2:23" ht="24.75" customHeight="1" x14ac:dyDescent="0.15">
      <c r="W556" s="30"/>
    </row>
    <row r="557" spans="2:23" ht="24.75" customHeight="1" x14ac:dyDescent="0.15">
      <c r="W557" s="30"/>
    </row>
    <row r="558" spans="2:23" ht="24.75" customHeight="1" x14ac:dyDescent="0.15">
      <c r="W558" s="30"/>
    </row>
    <row r="559" spans="2:23" ht="24.75" customHeight="1" x14ac:dyDescent="0.15">
      <c r="W559" s="30"/>
    </row>
    <row r="560" spans="2:23" ht="24.75" customHeight="1" x14ac:dyDescent="0.15">
      <c r="W560" s="30"/>
    </row>
    <row r="561" spans="2:26" ht="24.75" customHeight="1" x14ac:dyDescent="0.15">
      <c r="W561" s="30"/>
    </row>
    <row r="562" spans="2:26" ht="24.75" customHeight="1" x14ac:dyDescent="0.15">
      <c r="W562" s="30"/>
    </row>
    <row r="563" spans="2:26" ht="24.75" customHeight="1" x14ac:dyDescent="0.15">
      <c r="W563" s="30"/>
    </row>
    <row r="564" spans="2:26" ht="24.75" customHeight="1" x14ac:dyDescent="0.15">
      <c r="W564" s="30"/>
    </row>
    <row r="565" spans="2:26" ht="24.75" customHeight="1" x14ac:dyDescent="0.15">
      <c r="W565" s="30"/>
    </row>
    <row r="566" spans="2:26" ht="24.75" customHeight="1" x14ac:dyDescent="0.15">
      <c r="W566" s="30"/>
    </row>
    <row r="567" spans="2:26" ht="24.75" customHeight="1" x14ac:dyDescent="0.15">
      <c r="G567" s="31"/>
      <c r="H567" s="32">
        <f>W504+1</f>
        <v>41</v>
      </c>
      <c r="R567" s="6"/>
      <c r="V567" s="31"/>
      <c r="W567" s="32">
        <f>H567+1</f>
        <v>42</v>
      </c>
    </row>
    <row r="568" spans="2:26" ht="27.75" customHeight="1" x14ac:dyDescent="0.15">
      <c r="U568" s="6"/>
      <c r="V568" s="6"/>
    </row>
    <row r="569" spans="2:26" ht="20.149999999999999" customHeight="1" x14ac:dyDescent="0.15">
      <c r="U569" s="6"/>
      <c r="V569" s="6"/>
    </row>
    <row r="570" spans="2:26" ht="24" customHeight="1" x14ac:dyDescent="0.15">
      <c r="U570" s="6"/>
      <c r="V570" s="6"/>
    </row>
    <row r="571" spans="2:26" ht="15" customHeight="1" x14ac:dyDescent="0.15">
      <c r="U571" s="6"/>
      <c r="V571" s="6"/>
    </row>
    <row r="572" spans="2:26" ht="22.5" customHeight="1" x14ac:dyDescent="0.15">
      <c r="B572" s="3" t="s">
        <v>74</v>
      </c>
      <c r="C572" s="5"/>
      <c r="R572" s="8"/>
      <c r="S572" s="8"/>
      <c r="U572" s="8"/>
      <c r="V572" s="8"/>
      <c r="W572" s="8" t="s">
        <v>2</v>
      </c>
    </row>
    <row r="573" spans="2:26" ht="26.15" customHeight="1" x14ac:dyDescent="0.15">
      <c r="B573" s="46" t="s">
        <v>7</v>
      </c>
      <c r="C573" s="9" t="s">
        <v>8</v>
      </c>
      <c r="D573" s="10"/>
      <c r="E573" s="11"/>
      <c r="F573" s="9" t="s">
        <v>0</v>
      </c>
      <c r="G573" s="10"/>
      <c r="H573" s="10"/>
      <c r="I573" s="10"/>
      <c r="J573" s="10"/>
      <c r="K573" s="11"/>
      <c r="L573" s="9" t="s">
        <v>9</v>
      </c>
      <c r="M573" s="10"/>
      <c r="N573" s="10"/>
      <c r="O573" s="12"/>
      <c r="Q573" s="10"/>
      <c r="R573" s="10"/>
      <c r="S573" s="10"/>
      <c r="T573" s="11"/>
      <c r="U573" s="13" t="s">
        <v>12</v>
      </c>
      <c r="V573" s="49" t="s">
        <v>52</v>
      </c>
      <c r="W573" s="46" t="s">
        <v>7</v>
      </c>
    </row>
    <row r="574" spans="2:26" ht="26.15" customHeight="1" x14ac:dyDescent="0.15">
      <c r="B574" s="47"/>
      <c r="C574" s="52" t="s">
        <v>14</v>
      </c>
      <c r="D574" s="54" t="s">
        <v>16</v>
      </c>
      <c r="E574" s="54" t="s">
        <v>53</v>
      </c>
      <c r="F574" s="52" t="s">
        <v>20</v>
      </c>
      <c r="G574" s="54" t="s">
        <v>60</v>
      </c>
      <c r="H574" s="56" t="s">
        <v>61</v>
      </c>
      <c r="I574" s="57"/>
      <c r="J574" s="54" t="s">
        <v>22</v>
      </c>
      <c r="K574" s="54" t="s">
        <v>23</v>
      </c>
      <c r="L574" s="52" t="s">
        <v>4</v>
      </c>
      <c r="M574" s="54" t="s">
        <v>17</v>
      </c>
      <c r="N574" s="54" t="s">
        <v>6</v>
      </c>
      <c r="O574" s="14"/>
      <c r="Q574" s="58" t="s">
        <v>24</v>
      </c>
      <c r="R574" s="15"/>
      <c r="S574" s="15"/>
      <c r="T574" s="16"/>
      <c r="U574" s="52" t="s">
        <v>21</v>
      </c>
      <c r="V574" s="50"/>
      <c r="W574" s="47"/>
    </row>
    <row r="575" spans="2:26" ht="51.65" customHeight="1" x14ac:dyDescent="0.15">
      <c r="B575" s="48"/>
      <c r="C575" s="53"/>
      <c r="D575" s="55"/>
      <c r="E575" s="55"/>
      <c r="F575" s="53"/>
      <c r="G575" s="55"/>
      <c r="H575" s="17" t="s">
        <v>54</v>
      </c>
      <c r="I575" s="17" t="s">
        <v>55</v>
      </c>
      <c r="J575" s="55"/>
      <c r="K575" s="55"/>
      <c r="L575" s="53"/>
      <c r="M575" s="55"/>
      <c r="N575" s="55"/>
      <c r="O575" s="14"/>
      <c r="Q575" s="59"/>
      <c r="R575" s="18" t="s">
        <v>25</v>
      </c>
      <c r="S575" s="18" t="s">
        <v>26</v>
      </c>
      <c r="T575" s="18" t="s">
        <v>5</v>
      </c>
      <c r="U575" s="51"/>
      <c r="V575" s="51"/>
      <c r="W575" s="48"/>
    </row>
    <row r="576" spans="2:26" ht="34.5" customHeight="1" x14ac:dyDescent="0.15">
      <c r="B576" s="19" t="s">
        <v>27</v>
      </c>
      <c r="C576" s="33">
        <v>1694618.9056809829</v>
      </c>
      <c r="D576" s="33">
        <v>1426176.4598966967</v>
      </c>
      <c r="E576" s="33">
        <v>268442.44578428601</v>
      </c>
      <c r="F576" s="33">
        <v>155983.68006239826</v>
      </c>
      <c r="G576" s="33">
        <v>-1930.6213429999993</v>
      </c>
      <c r="H576" s="33">
        <v>-2624</v>
      </c>
      <c r="I576" s="33">
        <v>89</v>
      </c>
      <c r="J576" s="33">
        <v>155321.04099300169</v>
      </c>
      <c r="K576" s="33">
        <v>2593.260412396568</v>
      </c>
      <c r="L576" s="33">
        <v>589001.55640396301</v>
      </c>
      <c r="M576" s="33">
        <v>320080.73711805895</v>
      </c>
      <c r="N576" s="33">
        <v>14415.051508107073</v>
      </c>
      <c r="O576" s="34"/>
      <c r="P576" s="35"/>
      <c r="Q576" s="33">
        <v>254505.76777779704</v>
      </c>
      <c r="R576" s="33">
        <v>14984.323360315835</v>
      </c>
      <c r="S576" s="33">
        <v>44012.373161077106</v>
      </c>
      <c r="T576" s="33">
        <v>195509.0712564041</v>
      </c>
      <c r="U576" s="33">
        <v>2439604.1421473441</v>
      </c>
      <c r="V576" s="33">
        <v>2437069</v>
      </c>
      <c r="W576" s="19" t="s">
        <v>27</v>
      </c>
      <c r="X576" s="44"/>
      <c r="Z576" s="20"/>
    </row>
    <row r="577" spans="2:23" ht="24.75" customHeight="1" x14ac:dyDescent="0.15">
      <c r="B577" s="21" t="s">
        <v>29</v>
      </c>
      <c r="C577" s="33">
        <v>641414.90568098275</v>
      </c>
      <c r="D577" s="33">
        <v>539809.45989669673</v>
      </c>
      <c r="E577" s="33">
        <v>101605.44578428601</v>
      </c>
      <c r="F577" s="33">
        <v>55705.680062398256</v>
      </c>
      <c r="G577" s="33">
        <v>-429.62134299999934</v>
      </c>
      <c r="H577" s="33"/>
      <c r="I577" s="33"/>
      <c r="J577" s="33">
        <v>54958.04099300169</v>
      </c>
      <c r="K577" s="33">
        <v>1177.260412396568</v>
      </c>
      <c r="L577" s="33">
        <v>181593.23304364725</v>
      </c>
      <c r="M577" s="33">
        <v>102129.73711805895</v>
      </c>
      <c r="N577" s="33">
        <v>3838.0515081070735</v>
      </c>
      <c r="O577" s="34"/>
      <c r="P577" s="35"/>
      <c r="Q577" s="33">
        <v>75625.444417481209</v>
      </c>
      <c r="R577" s="33">
        <v>856</v>
      </c>
      <c r="S577" s="33">
        <v>15415.373161077106</v>
      </c>
      <c r="T577" s="33">
        <v>59354.071256404102</v>
      </c>
      <c r="U577" s="33">
        <v>878713.8187870282</v>
      </c>
      <c r="V577" s="33"/>
      <c r="W577" s="21" t="s">
        <v>29</v>
      </c>
    </row>
    <row r="578" spans="2:23" ht="24.75" customHeight="1" x14ac:dyDescent="0.15">
      <c r="B578" s="22" t="s">
        <v>30</v>
      </c>
      <c r="C578" s="36">
        <v>82260</v>
      </c>
      <c r="D578" s="36">
        <v>69229</v>
      </c>
      <c r="E578" s="36">
        <v>13031</v>
      </c>
      <c r="F578" s="36">
        <v>7839</v>
      </c>
      <c r="G578" s="36">
        <v>-98</v>
      </c>
      <c r="H578" s="36"/>
      <c r="I578" s="36"/>
      <c r="J578" s="36">
        <v>7791</v>
      </c>
      <c r="K578" s="36">
        <v>146</v>
      </c>
      <c r="L578" s="36">
        <v>38780</v>
      </c>
      <c r="M578" s="36">
        <v>23641</v>
      </c>
      <c r="N578" s="36">
        <v>549</v>
      </c>
      <c r="O578" s="34"/>
      <c r="P578" s="35"/>
      <c r="Q578" s="36">
        <v>14590</v>
      </c>
      <c r="R578" s="36">
        <v>615</v>
      </c>
      <c r="S578" s="36">
        <v>2940</v>
      </c>
      <c r="T578" s="36">
        <v>11035</v>
      </c>
      <c r="U578" s="36">
        <v>128879</v>
      </c>
      <c r="V578" s="36"/>
      <c r="W578" s="22" t="s">
        <v>30</v>
      </c>
    </row>
    <row r="579" spans="2:23" ht="24.75" customHeight="1" x14ac:dyDescent="0.15">
      <c r="B579" s="22" t="s">
        <v>19</v>
      </c>
      <c r="C579" s="36">
        <v>139626</v>
      </c>
      <c r="D579" s="36">
        <v>117508</v>
      </c>
      <c r="E579" s="36">
        <v>22118</v>
      </c>
      <c r="F579" s="36">
        <v>13247</v>
      </c>
      <c r="G579" s="36">
        <v>-186</v>
      </c>
      <c r="H579" s="36"/>
      <c r="I579" s="36"/>
      <c r="J579" s="36">
        <v>13249</v>
      </c>
      <c r="K579" s="36">
        <v>184</v>
      </c>
      <c r="L579" s="36">
        <v>50276.323360315837</v>
      </c>
      <c r="M579" s="36">
        <v>26407</v>
      </c>
      <c r="N579" s="36">
        <v>1226</v>
      </c>
      <c r="O579" s="34"/>
      <c r="P579" s="35"/>
      <c r="Q579" s="36">
        <v>22643.323360315837</v>
      </c>
      <c r="R579" s="36">
        <v>2372.3233603158351</v>
      </c>
      <c r="S579" s="36">
        <v>3253</v>
      </c>
      <c r="T579" s="36">
        <v>17018</v>
      </c>
      <c r="U579" s="36">
        <v>203149.32336031584</v>
      </c>
      <c r="V579" s="36"/>
      <c r="W579" s="22" t="s">
        <v>19</v>
      </c>
    </row>
    <row r="580" spans="2:23" ht="24.75" customHeight="1" x14ac:dyDescent="0.15">
      <c r="B580" s="22" t="s">
        <v>18</v>
      </c>
      <c r="C580" s="36">
        <v>120721</v>
      </c>
      <c r="D580" s="36">
        <v>101598</v>
      </c>
      <c r="E580" s="36">
        <v>19123</v>
      </c>
      <c r="F580" s="36">
        <v>11159</v>
      </c>
      <c r="G580" s="36">
        <v>-133</v>
      </c>
      <c r="H580" s="36"/>
      <c r="I580" s="36"/>
      <c r="J580" s="36">
        <v>11129</v>
      </c>
      <c r="K580" s="36">
        <v>163</v>
      </c>
      <c r="L580" s="36">
        <v>47022</v>
      </c>
      <c r="M580" s="36">
        <v>27449</v>
      </c>
      <c r="N580" s="36">
        <v>838</v>
      </c>
      <c r="O580" s="34"/>
      <c r="P580" s="35"/>
      <c r="Q580" s="36">
        <v>18735</v>
      </c>
      <c r="R580" s="36">
        <v>1104</v>
      </c>
      <c r="S580" s="36">
        <v>3250</v>
      </c>
      <c r="T580" s="36">
        <v>14381</v>
      </c>
      <c r="U580" s="36">
        <v>178902</v>
      </c>
      <c r="V580" s="36"/>
      <c r="W580" s="22" t="s">
        <v>18</v>
      </c>
    </row>
    <row r="581" spans="2:23" ht="24.75" customHeight="1" x14ac:dyDescent="0.15">
      <c r="B581" s="22" t="s">
        <v>31</v>
      </c>
      <c r="C581" s="36">
        <v>35853</v>
      </c>
      <c r="D581" s="36">
        <v>30174</v>
      </c>
      <c r="E581" s="36">
        <v>5679</v>
      </c>
      <c r="F581" s="36">
        <v>3601</v>
      </c>
      <c r="G581" s="36">
        <v>-58</v>
      </c>
      <c r="H581" s="36"/>
      <c r="I581" s="36"/>
      <c r="J581" s="36">
        <v>3611</v>
      </c>
      <c r="K581" s="36">
        <v>48</v>
      </c>
      <c r="L581" s="36">
        <v>11409</v>
      </c>
      <c r="M581" s="36">
        <v>3450</v>
      </c>
      <c r="N581" s="36">
        <v>240</v>
      </c>
      <c r="O581" s="34"/>
      <c r="P581" s="35"/>
      <c r="Q581" s="36">
        <v>7719</v>
      </c>
      <c r="R581" s="36">
        <v>400</v>
      </c>
      <c r="S581" s="36">
        <v>1200</v>
      </c>
      <c r="T581" s="36">
        <v>6119</v>
      </c>
      <c r="U581" s="36">
        <v>50863</v>
      </c>
      <c r="V581" s="36"/>
      <c r="W581" s="22" t="s">
        <v>31</v>
      </c>
    </row>
    <row r="582" spans="2:23" ht="24.75" customHeight="1" x14ac:dyDescent="0.15">
      <c r="B582" s="22" t="s">
        <v>33</v>
      </c>
      <c r="C582" s="36">
        <v>63909</v>
      </c>
      <c r="D582" s="36">
        <v>53785</v>
      </c>
      <c r="E582" s="36">
        <v>10124</v>
      </c>
      <c r="F582" s="36">
        <v>6228</v>
      </c>
      <c r="G582" s="36">
        <v>-99</v>
      </c>
      <c r="H582" s="36"/>
      <c r="I582" s="36"/>
      <c r="J582" s="36">
        <v>6233</v>
      </c>
      <c r="K582" s="36">
        <v>94</v>
      </c>
      <c r="L582" s="36">
        <v>22569</v>
      </c>
      <c r="M582" s="36">
        <v>10688</v>
      </c>
      <c r="N582" s="36">
        <v>704</v>
      </c>
      <c r="O582" s="34"/>
      <c r="P582" s="35"/>
      <c r="Q582" s="36">
        <v>11177</v>
      </c>
      <c r="R582" s="36">
        <v>600</v>
      </c>
      <c r="S582" s="36">
        <v>1667</v>
      </c>
      <c r="T582" s="36">
        <v>8910</v>
      </c>
      <c r="U582" s="36">
        <v>92706</v>
      </c>
      <c r="V582" s="36"/>
      <c r="W582" s="22" t="s">
        <v>33</v>
      </c>
    </row>
    <row r="583" spans="2:23" ht="24.75" customHeight="1" x14ac:dyDescent="0.15">
      <c r="B583" s="22" t="s">
        <v>34</v>
      </c>
      <c r="C583" s="36">
        <v>45784</v>
      </c>
      <c r="D583" s="36">
        <v>38531</v>
      </c>
      <c r="E583" s="36">
        <v>7253</v>
      </c>
      <c r="F583" s="36">
        <v>4422</v>
      </c>
      <c r="G583" s="36">
        <v>-58</v>
      </c>
      <c r="H583" s="36"/>
      <c r="I583" s="36"/>
      <c r="J583" s="36">
        <v>4410</v>
      </c>
      <c r="K583" s="36">
        <v>70</v>
      </c>
      <c r="L583" s="36">
        <v>15267</v>
      </c>
      <c r="M583" s="36">
        <v>6681</v>
      </c>
      <c r="N583" s="36">
        <v>690</v>
      </c>
      <c r="O583" s="34"/>
      <c r="P583" s="35"/>
      <c r="Q583" s="36">
        <v>7896</v>
      </c>
      <c r="R583" s="36">
        <v>555</v>
      </c>
      <c r="S583" s="36">
        <v>1287</v>
      </c>
      <c r="T583" s="36">
        <v>6054</v>
      </c>
      <c r="U583" s="36">
        <v>65473</v>
      </c>
      <c r="V583" s="36"/>
      <c r="W583" s="22" t="s">
        <v>34</v>
      </c>
    </row>
    <row r="584" spans="2:23" ht="24.75" customHeight="1" x14ac:dyDescent="0.15">
      <c r="B584" s="22" t="s">
        <v>62</v>
      </c>
      <c r="C584" s="36">
        <v>128291</v>
      </c>
      <c r="D584" s="36">
        <v>107969</v>
      </c>
      <c r="E584" s="36">
        <v>20322</v>
      </c>
      <c r="F584" s="36">
        <v>11870</v>
      </c>
      <c r="G584" s="36">
        <v>-160</v>
      </c>
      <c r="H584" s="36"/>
      <c r="I584" s="36"/>
      <c r="J584" s="36">
        <v>11881</v>
      </c>
      <c r="K584" s="36">
        <v>149</v>
      </c>
      <c r="L584" s="36">
        <v>53469</v>
      </c>
      <c r="M584" s="36">
        <v>32496</v>
      </c>
      <c r="N584" s="36">
        <v>1798</v>
      </c>
      <c r="O584" s="34"/>
      <c r="P584" s="35"/>
      <c r="Q584" s="36">
        <v>19175</v>
      </c>
      <c r="R584" s="36">
        <v>758</v>
      </c>
      <c r="S584" s="36">
        <v>3559</v>
      </c>
      <c r="T584" s="36">
        <v>14858</v>
      </c>
      <c r="U584" s="36">
        <v>193630</v>
      </c>
      <c r="V584" s="36"/>
      <c r="W584" s="22" t="s">
        <v>62</v>
      </c>
    </row>
    <row r="585" spans="2:23" ht="24.75" customHeight="1" x14ac:dyDescent="0.15">
      <c r="B585" s="22" t="s">
        <v>63</v>
      </c>
      <c r="C585" s="36">
        <v>54459</v>
      </c>
      <c r="D585" s="36">
        <v>45832</v>
      </c>
      <c r="E585" s="36">
        <v>8627</v>
      </c>
      <c r="F585" s="36">
        <v>5004</v>
      </c>
      <c r="G585" s="36">
        <v>-61</v>
      </c>
      <c r="H585" s="36"/>
      <c r="I585" s="36"/>
      <c r="J585" s="36">
        <v>5033</v>
      </c>
      <c r="K585" s="36">
        <v>32</v>
      </c>
      <c r="L585" s="36">
        <v>16581</v>
      </c>
      <c r="M585" s="36">
        <v>7857</v>
      </c>
      <c r="N585" s="36">
        <v>241</v>
      </c>
      <c r="O585" s="34"/>
      <c r="P585" s="35"/>
      <c r="Q585" s="36">
        <v>8483</v>
      </c>
      <c r="R585" s="36">
        <v>323</v>
      </c>
      <c r="S585" s="36">
        <v>1312</v>
      </c>
      <c r="T585" s="36">
        <v>6848</v>
      </c>
      <c r="U585" s="36">
        <v>76044</v>
      </c>
      <c r="V585" s="36"/>
      <c r="W585" s="22" t="s">
        <v>63</v>
      </c>
    </row>
    <row r="586" spans="2:23" ht="24.75" customHeight="1" x14ac:dyDescent="0.15">
      <c r="B586" s="22" t="s">
        <v>64</v>
      </c>
      <c r="C586" s="36">
        <v>128722</v>
      </c>
      <c r="D586" s="36">
        <v>108331</v>
      </c>
      <c r="E586" s="36">
        <v>20391</v>
      </c>
      <c r="F586" s="36">
        <v>12117</v>
      </c>
      <c r="G586" s="36">
        <v>-172</v>
      </c>
      <c r="H586" s="36"/>
      <c r="I586" s="36"/>
      <c r="J586" s="36">
        <v>12131</v>
      </c>
      <c r="K586" s="36">
        <v>158</v>
      </c>
      <c r="L586" s="36">
        <v>44243</v>
      </c>
      <c r="M586" s="36">
        <v>23613</v>
      </c>
      <c r="N586" s="36">
        <v>180</v>
      </c>
      <c r="O586" s="34"/>
      <c r="P586" s="35"/>
      <c r="Q586" s="36">
        <v>20450</v>
      </c>
      <c r="R586" s="36">
        <v>1712</v>
      </c>
      <c r="S586" s="36">
        <v>3337</v>
      </c>
      <c r="T586" s="36">
        <v>15401</v>
      </c>
      <c r="U586" s="36">
        <v>185082</v>
      </c>
      <c r="V586" s="36"/>
      <c r="W586" s="22" t="s">
        <v>64</v>
      </c>
    </row>
    <row r="587" spans="2:23" ht="24.75" customHeight="1" x14ac:dyDescent="0.15">
      <c r="B587" s="22" t="s">
        <v>65</v>
      </c>
      <c r="C587" s="36">
        <v>46205</v>
      </c>
      <c r="D587" s="36">
        <v>38886</v>
      </c>
      <c r="E587" s="36">
        <v>7319</v>
      </c>
      <c r="F587" s="36">
        <v>4532</v>
      </c>
      <c r="G587" s="36">
        <v>-76</v>
      </c>
      <c r="H587" s="36"/>
      <c r="I587" s="36"/>
      <c r="J587" s="36">
        <v>4495</v>
      </c>
      <c r="K587" s="36">
        <v>113</v>
      </c>
      <c r="L587" s="36">
        <v>16917</v>
      </c>
      <c r="M587" s="36">
        <v>8388</v>
      </c>
      <c r="N587" s="36">
        <v>259</v>
      </c>
      <c r="O587" s="34"/>
      <c r="P587" s="35"/>
      <c r="Q587" s="36">
        <v>8270</v>
      </c>
      <c r="R587" s="36">
        <v>612</v>
      </c>
      <c r="S587" s="36">
        <v>1096</v>
      </c>
      <c r="T587" s="36">
        <v>6562</v>
      </c>
      <c r="U587" s="36">
        <v>67654</v>
      </c>
      <c r="V587" s="36"/>
      <c r="W587" s="22" t="s">
        <v>65</v>
      </c>
    </row>
    <row r="588" spans="2:23" ht="24.75" customHeight="1" x14ac:dyDescent="0.15">
      <c r="B588" s="22" t="s">
        <v>66</v>
      </c>
      <c r="C588" s="36">
        <v>41723</v>
      </c>
      <c r="D588" s="36">
        <v>35114</v>
      </c>
      <c r="E588" s="36">
        <v>6609</v>
      </c>
      <c r="F588" s="36">
        <v>3813</v>
      </c>
      <c r="G588" s="36">
        <v>-51</v>
      </c>
      <c r="H588" s="36"/>
      <c r="I588" s="36"/>
      <c r="J588" s="36">
        <v>3820</v>
      </c>
      <c r="K588" s="36">
        <v>44</v>
      </c>
      <c r="L588" s="36">
        <v>23453</v>
      </c>
      <c r="M588" s="36">
        <v>15983</v>
      </c>
      <c r="N588" s="36">
        <v>914</v>
      </c>
      <c r="O588" s="34"/>
      <c r="P588" s="35"/>
      <c r="Q588" s="36">
        <v>6556</v>
      </c>
      <c r="R588" s="36">
        <v>336</v>
      </c>
      <c r="S588" s="36">
        <v>1259</v>
      </c>
      <c r="T588" s="36">
        <v>4961</v>
      </c>
      <c r="U588" s="36">
        <v>68989</v>
      </c>
      <c r="V588" s="36"/>
      <c r="W588" s="22" t="s">
        <v>66</v>
      </c>
    </row>
    <row r="589" spans="2:23" ht="24.75" customHeight="1" x14ac:dyDescent="0.15">
      <c r="B589" s="22" t="s">
        <v>67</v>
      </c>
      <c r="C589" s="36">
        <v>35894</v>
      </c>
      <c r="D589" s="39">
        <v>30208</v>
      </c>
      <c r="E589" s="39">
        <v>5686</v>
      </c>
      <c r="F589" s="39">
        <v>3527</v>
      </c>
      <c r="G589" s="39">
        <v>-82</v>
      </c>
      <c r="H589" s="39"/>
      <c r="I589" s="39"/>
      <c r="J589" s="39">
        <v>3578</v>
      </c>
      <c r="K589" s="39">
        <v>31</v>
      </c>
      <c r="L589" s="39">
        <v>15140</v>
      </c>
      <c r="M589" s="39">
        <v>6897</v>
      </c>
      <c r="N589" s="39">
        <v>1533</v>
      </c>
      <c r="O589" s="34"/>
      <c r="P589" s="35"/>
      <c r="Q589" s="39">
        <v>6710</v>
      </c>
      <c r="R589" s="36">
        <v>673</v>
      </c>
      <c r="S589" s="36">
        <v>897</v>
      </c>
      <c r="T589" s="36">
        <v>5140</v>
      </c>
      <c r="U589" s="36">
        <v>54561</v>
      </c>
      <c r="V589" s="36"/>
      <c r="W589" s="22" t="s">
        <v>67</v>
      </c>
    </row>
    <row r="590" spans="2:23" ht="24.75" customHeight="1" x14ac:dyDescent="0.15">
      <c r="B590" s="23" t="s">
        <v>35</v>
      </c>
      <c r="C590" s="38">
        <v>7624</v>
      </c>
      <c r="D590" s="36">
        <v>6416</v>
      </c>
      <c r="E590" s="36">
        <v>1208</v>
      </c>
      <c r="F590" s="36">
        <v>746</v>
      </c>
      <c r="G590" s="36">
        <v>-19</v>
      </c>
      <c r="H590" s="36"/>
      <c r="I590" s="36"/>
      <c r="J590" s="36">
        <v>744</v>
      </c>
      <c r="K590" s="36">
        <v>21</v>
      </c>
      <c r="L590" s="36">
        <v>8843</v>
      </c>
      <c r="M590" s="36">
        <v>7357</v>
      </c>
      <c r="N590" s="36">
        <v>-77</v>
      </c>
      <c r="O590" s="34"/>
      <c r="P590" s="35"/>
      <c r="Q590" s="36">
        <v>1563</v>
      </c>
      <c r="R590" s="38">
        <v>494</v>
      </c>
      <c r="S590" s="38">
        <v>62</v>
      </c>
      <c r="T590" s="38">
        <v>1007</v>
      </c>
      <c r="U590" s="38">
        <v>17213</v>
      </c>
      <c r="V590" s="38"/>
      <c r="W590" s="23" t="s">
        <v>35</v>
      </c>
    </row>
    <row r="591" spans="2:23" ht="24.75" customHeight="1" x14ac:dyDescent="0.15">
      <c r="B591" s="23" t="s">
        <v>1</v>
      </c>
      <c r="C591" s="39">
        <v>2547</v>
      </c>
      <c r="D591" s="38">
        <v>2144</v>
      </c>
      <c r="E591" s="38">
        <v>403</v>
      </c>
      <c r="F591" s="38">
        <v>270</v>
      </c>
      <c r="G591" s="38">
        <v>-14</v>
      </c>
      <c r="H591" s="38"/>
      <c r="I591" s="38"/>
      <c r="J591" s="38">
        <v>274</v>
      </c>
      <c r="K591" s="38">
        <v>10</v>
      </c>
      <c r="L591" s="38">
        <v>820</v>
      </c>
      <c r="M591" s="38">
        <v>182</v>
      </c>
      <c r="N591" s="38">
        <v>40</v>
      </c>
      <c r="O591" s="34"/>
      <c r="P591" s="35"/>
      <c r="Q591" s="38">
        <v>598</v>
      </c>
      <c r="R591" s="36">
        <v>50</v>
      </c>
      <c r="S591" s="36">
        <v>66</v>
      </c>
      <c r="T591" s="36">
        <v>482</v>
      </c>
      <c r="U591" s="36">
        <v>3637</v>
      </c>
      <c r="V591" s="36"/>
      <c r="W591" s="23" t="s">
        <v>1</v>
      </c>
    </row>
    <row r="592" spans="2:23" ht="24.75" customHeight="1" x14ac:dyDescent="0.15">
      <c r="B592" s="21" t="s">
        <v>36</v>
      </c>
      <c r="C592" s="36">
        <v>3694</v>
      </c>
      <c r="D592" s="36">
        <v>3109</v>
      </c>
      <c r="E592" s="36">
        <v>585</v>
      </c>
      <c r="F592" s="36">
        <v>381</v>
      </c>
      <c r="G592" s="36">
        <v>-15</v>
      </c>
      <c r="H592" s="36"/>
      <c r="I592" s="36"/>
      <c r="J592" s="36">
        <v>390</v>
      </c>
      <c r="K592" s="36">
        <v>6</v>
      </c>
      <c r="L592" s="36">
        <v>1500</v>
      </c>
      <c r="M592" s="36">
        <v>475</v>
      </c>
      <c r="N592" s="36">
        <v>228</v>
      </c>
      <c r="O592" s="34"/>
      <c r="P592" s="35"/>
      <c r="Q592" s="36">
        <v>797</v>
      </c>
      <c r="R592" s="33">
        <v>49</v>
      </c>
      <c r="S592" s="33">
        <v>90</v>
      </c>
      <c r="T592" s="33">
        <v>658</v>
      </c>
      <c r="U592" s="33">
        <v>5575</v>
      </c>
      <c r="V592" s="33"/>
      <c r="W592" s="21" t="s">
        <v>36</v>
      </c>
    </row>
    <row r="593" spans="2:23" ht="24.75" customHeight="1" x14ac:dyDescent="0.15">
      <c r="B593" s="22" t="s">
        <v>68</v>
      </c>
      <c r="C593" s="36">
        <v>21956</v>
      </c>
      <c r="D593" s="36">
        <v>18478</v>
      </c>
      <c r="E593" s="36">
        <v>3478</v>
      </c>
      <c r="F593" s="36">
        <v>2209</v>
      </c>
      <c r="G593" s="36">
        <v>-44</v>
      </c>
      <c r="H593" s="36"/>
      <c r="I593" s="36"/>
      <c r="J593" s="36">
        <v>2230</v>
      </c>
      <c r="K593" s="36">
        <v>23</v>
      </c>
      <c r="L593" s="36">
        <v>7750</v>
      </c>
      <c r="M593" s="36">
        <v>2493</v>
      </c>
      <c r="N593" s="36">
        <v>312</v>
      </c>
      <c r="O593" s="34"/>
      <c r="P593" s="35"/>
      <c r="Q593" s="36">
        <v>4945</v>
      </c>
      <c r="R593" s="36">
        <v>615</v>
      </c>
      <c r="S593" s="36">
        <v>880</v>
      </c>
      <c r="T593" s="36">
        <v>3450</v>
      </c>
      <c r="U593" s="36">
        <v>31915</v>
      </c>
      <c r="V593" s="36"/>
      <c r="W593" s="22" t="s">
        <v>68</v>
      </c>
    </row>
    <row r="594" spans="2:23" ht="24.75" customHeight="1" x14ac:dyDescent="0.15">
      <c r="B594" s="22" t="s">
        <v>69</v>
      </c>
      <c r="C594" s="36">
        <v>8894</v>
      </c>
      <c r="D594" s="36">
        <v>7485</v>
      </c>
      <c r="E594" s="36">
        <v>1409</v>
      </c>
      <c r="F594" s="36">
        <v>912</v>
      </c>
      <c r="G594" s="36">
        <v>-24</v>
      </c>
      <c r="H594" s="36"/>
      <c r="I594" s="36"/>
      <c r="J594" s="36">
        <v>924</v>
      </c>
      <c r="K594" s="36">
        <v>12</v>
      </c>
      <c r="L594" s="36">
        <v>3023</v>
      </c>
      <c r="M594" s="36">
        <v>831</v>
      </c>
      <c r="N594" s="36">
        <v>66</v>
      </c>
      <c r="O594" s="34"/>
      <c r="P594" s="35"/>
      <c r="Q594" s="36">
        <v>2126</v>
      </c>
      <c r="R594" s="39">
        <v>154</v>
      </c>
      <c r="S594" s="39">
        <v>382</v>
      </c>
      <c r="T594" s="39">
        <v>1590</v>
      </c>
      <c r="U594" s="39">
        <v>12829</v>
      </c>
      <c r="V594" s="39"/>
      <c r="W594" s="22" t="s">
        <v>69</v>
      </c>
    </row>
    <row r="595" spans="2:23" ht="24.75" customHeight="1" x14ac:dyDescent="0.15">
      <c r="B595" s="21" t="s">
        <v>70</v>
      </c>
      <c r="C595" s="33">
        <v>12383</v>
      </c>
      <c r="D595" s="33">
        <v>10421</v>
      </c>
      <c r="E595" s="33">
        <v>1962</v>
      </c>
      <c r="F595" s="33">
        <v>1229</v>
      </c>
      <c r="G595" s="33">
        <v>-22</v>
      </c>
      <c r="H595" s="33"/>
      <c r="I595" s="33"/>
      <c r="J595" s="33">
        <v>1235</v>
      </c>
      <c r="K595" s="33">
        <v>16</v>
      </c>
      <c r="L595" s="33">
        <v>4736</v>
      </c>
      <c r="M595" s="33">
        <v>1911</v>
      </c>
      <c r="N595" s="33">
        <v>363</v>
      </c>
      <c r="O595" s="34"/>
      <c r="P595" s="35"/>
      <c r="Q595" s="33">
        <v>2462</v>
      </c>
      <c r="R595" s="36">
        <v>144</v>
      </c>
      <c r="S595" s="36">
        <v>358</v>
      </c>
      <c r="T595" s="36">
        <v>1960</v>
      </c>
      <c r="U595" s="36">
        <v>18348</v>
      </c>
      <c r="V595" s="36"/>
      <c r="W595" s="21" t="s">
        <v>70</v>
      </c>
    </row>
    <row r="596" spans="2:23" ht="24.75" customHeight="1" x14ac:dyDescent="0.15">
      <c r="B596" s="22" t="s">
        <v>71</v>
      </c>
      <c r="C596" s="36">
        <v>8478</v>
      </c>
      <c r="D596" s="36">
        <v>7135</v>
      </c>
      <c r="E596" s="36">
        <v>1343</v>
      </c>
      <c r="F596" s="36">
        <v>828</v>
      </c>
      <c r="G596" s="36">
        <v>-12</v>
      </c>
      <c r="H596" s="36"/>
      <c r="I596" s="36"/>
      <c r="J596" s="36">
        <v>825</v>
      </c>
      <c r="K596" s="36">
        <v>15</v>
      </c>
      <c r="L596" s="36">
        <v>2367</v>
      </c>
      <c r="M596" s="36">
        <v>797</v>
      </c>
      <c r="N596" s="36">
        <v>54</v>
      </c>
      <c r="O596" s="34"/>
      <c r="P596" s="35"/>
      <c r="Q596" s="36">
        <v>1516</v>
      </c>
      <c r="R596" s="36">
        <v>91</v>
      </c>
      <c r="S596" s="36">
        <v>174</v>
      </c>
      <c r="T596" s="36">
        <v>1251</v>
      </c>
      <c r="U596" s="36">
        <v>11673</v>
      </c>
      <c r="V596" s="36"/>
      <c r="W596" s="22" t="s">
        <v>71</v>
      </c>
    </row>
    <row r="597" spans="2:23" ht="24.75" customHeight="1" x14ac:dyDescent="0.15">
      <c r="B597" s="22" t="s">
        <v>3</v>
      </c>
      <c r="C597" s="36">
        <v>6927</v>
      </c>
      <c r="D597" s="36">
        <v>5830</v>
      </c>
      <c r="E597" s="36">
        <v>1097</v>
      </c>
      <c r="F597" s="36">
        <v>671</v>
      </c>
      <c r="G597" s="36">
        <v>-15</v>
      </c>
      <c r="H597" s="36"/>
      <c r="I597" s="36"/>
      <c r="J597" s="36">
        <v>679</v>
      </c>
      <c r="K597" s="36">
        <v>7</v>
      </c>
      <c r="L597" s="36">
        <v>2250</v>
      </c>
      <c r="M597" s="36">
        <v>958</v>
      </c>
      <c r="N597" s="36">
        <v>53</v>
      </c>
      <c r="O597" s="34"/>
      <c r="P597" s="35"/>
      <c r="Q597" s="36">
        <v>1239</v>
      </c>
      <c r="R597" s="36">
        <v>116</v>
      </c>
      <c r="S597" s="36">
        <v>193</v>
      </c>
      <c r="T597" s="36">
        <v>930</v>
      </c>
      <c r="U597" s="36">
        <v>9848</v>
      </c>
      <c r="V597" s="36"/>
      <c r="W597" s="22" t="s">
        <v>3</v>
      </c>
    </row>
    <row r="598" spans="2:23" ht="24.75" customHeight="1" x14ac:dyDescent="0.15">
      <c r="B598" s="24" t="s">
        <v>37</v>
      </c>
      <c r="C598" s="36">
        <v>5448</v>
      </c>
      <c r="D598" s="39">
        <v>4585</v>
      </c>
      <c r="E598" s="39">
        <v>863</v>
      </c>
      <c r="F598" s="39">
        <v>549</v>
      </c>
      <c r="G598" s="39">
        <v>-13</v>
      </c>
      <c r="H598" s="39"/>
      <c r="I598" s="39"/>
      <c r="J598" s="39">
        <v>546</v>
      </c>
      <c r="K598" s="39">
        <v>16</v>
      </c>
      <c r="L598" s="39">
        <v>2009</v>
      </c>
      <c r="M598" s="39">
        <v>391</v>
      </c>
      <c r="N598" s="39">
        <v>23</v>
      </c>
      <c r="O598" s="34"/>
      <c r="P598" s="35"/>
      <c r="Q598" s="39">
        <v>1595</v>
      </c>
      <c r="R598" s="36">
        <v>1080</v>
      </c>
      <c r="S598" s="36">
        <v>63</v>
      </c>
      <c r="T598" s="36">
        <v>452</v>
      </c>
      <c r="U598" s="36">
        <v>8006</v>
      </c>
      <c r="V598" s="36"/>
      <c r="W598" s="24" t="s">
        <v>37</v>
      </c>
    </row>
    <row r="599" spans="2:23" ht="24.75" customHeight="1" x14ac:dyDescent="0.15">
      <c r="B599" s="21" t="s">
        <v>72</v>
      </c>
      <c r="C599" s="33">
        <v>28007</v>
      </c>
      <c r="D599" s="36">
        <v>23570</v>
      </c>
      <c r="E599" s="36">
        <v>4437</v>
      </c>
      <c r="F599" s="36">
        <v>2742</v>
      </c>
      <c r="G599" s="36">
        <v>-47</v>
      </c>
      <c r="H599" s="36"/>
      <c r="I599" s="36"/>
      <c r="J599" s="36">
        <v>2758</v>
      </c>
      <c r="K599" s="36">
        <v>31</v>
      </c>
      <c r="L599" s="36">
        <v>8287</v>
      </c>
      <c r="M599" s="36">
        <v>3121</v>
      </c>
      <c r="N599" s="36">
        <v>154</v>
      </c>
      <c r="O599" s="34"/>
      <c r="P599" s="35"/>
      <c r="Q599" s="36">
        <v>5012</v>
      </c>
      <c r="R599" s="38">
        <v>597</v>
      </c>
      <c r="S599" s="38">
        <v>705</v>
      </c>
      <c r="T599" s="38">
        <v>3710</v>
      </c>
      <c r="U599" s="38">
        <v>39036</v>
      </c>
      <c r="V599" s="38"/>
      <c r="W599" s="21" t="s">
        <v>72</v>
      </c>
    </row>
    <row r="600" spans="2:23" ht="24.75" customHeight="1" x14ac:dyDescent="0.15">
      <c r="B600" s="21" t="s">
        <v>38</v>
      </c>
      <c r="C600" s="33">
        <v>20173</v>
      </c>
      <c r="D600" s="33">
        <v>16977</v>
      </c>
      <c r="E600" s="33">
        <v>3196</v>
      </c>
      <c r="F600" s="33">
        <v>2015</v>
      </c>
      <c r="G600" s="33">
        <v>-32</v>
      </c>
      <c r="H600" s="33"/>
      <c r="I600" s="33"/>
      <c r="J600" s="33">
        <v>2023</v>
      </c>
      <c r="K600" s="33">
        <v>24</v>
      </c>
      <c r="L600" s="33">
        <v>5957</v>
      </c>
      <c r="M600" s="33">
        <v>1797</v>
      </c>
      <c r="N600" s="33">
        <v>139</v>
      </c>
      <c r="O600" s="34"/>
      <c r="P600" s="35"/>
      <c r="Q600" s="33">
        <v>4021</v>
      </c>
      <c r="R600" s="36">
        <v>638</v>
      </c>
      <c r="S600" s="36">
        <v>482</v>
      </c>
      <c r="T600" s="36">
        <v>2901</v>
      </c>
      <c r="U600" s="36">
        <v>28145</v>
      </c>
      <c r="V600" s="36"/>
      <c r="W600" s="21" t="s">
        <v>38</v>
      </c>
    </row>
    <row r="601" spans="2:23" ht="24.75" customHeight="1" x14ac:dyDescent="0.15">
      <c r="B601" s="24" t="s">
        <v>73</v>
      </c>
      <c r="C601" s="39">
        <v>3626</v>
      </c>
      <c r="D601" s="39">
        <v>3052</v>
      </c>
      <c r="E601" s="39">
        <v>574</v>
      </c>
      <c r="F601" s="39">
        <v>367</v>
      </c>
      <c r="G601" s="39">
        <v>-10</v>
      </c>
      <c r="H601" s="39"/>
      <c r="I601" s="39"/>
      <c r="J601" s="39">
        <v>374</v>
      </c>
      <c r="K601" s="39">
        <v>3</v>
      </c>
      <c r="L601" s="39">
        <v>4740</v>
      </c>
      <c r="M601" s="39">
        <v>4088</v>
      </c>
      <c r="N601" s="39">
        <v>50</v>
      </c>
      <c r="O601" s="34"/>
      <c r="P601" s="35"/>
      <c r="Q601" s="39">
        <v>602</v>
      </c>
      <c r="R601" s="39">
        <v>40</v>
      </c>
      <c r="S601" s="39">
        <v>85</v>
      </c>
      <c r="T601" s="39">
        <v>477</v>
      </c>
      <c r="U601" s="39">
        <v>8733</v>
      </c>
      <c r="V601" s="39"/>
      <c r="W601" s="24" t="s">
        <v>73</v>
      </c>
    </row>
    <row r="602" spans="2:23" ht="24.75" customHeight="1" x14ac:dyDescent="0.15">
      <c r="B602" s="2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25"/>
    </row>
    <row r="603" spans="2:23" ht="24.75" customHeight="1" x14ac:dyDescent="0.15">
      <c r="B603" s="5" t="s">
        <v>39</v>
      </c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5"/>
    </row>
    <row r="604" spans="2:23" ht="24.75" customHeight="1" x14ac:dyDescent="0.15">
      <c r="B604" s="26" t="s">
        <v>15</v>
      </c>
      <c r="C604" s="40">
        <f t="shared" ref="C604:G604" si="99">SUM(C577:C589)</f>
        <v>1564861.9056809829</v>
      </c>
      <c r="D604" s="40">
        <f t="shared" si="99"/>
        <v>1316974.4598966967</v>
      </c>
      <c r="E604" s="40">
        <f t="shared" si="99"/>
        <v>247887.44578428601</v>
      </c>
      <c r="F604" s="40">
        <f t="shared" si="99"/>
        <v>143064.68006239826</v>
      </c>
      <c r="G604" s="40">
        <f t="shared" si="99"/>
        <v>-1663.6213429999993</v>
      </c>
      <c r="H604" s="40"/>
      <c r="I604" s="40"/>
      <c r="J604" s="40">
        <f t="shared" ref="J604:K604" si="100">SUM(J577:J589)</f>
        <v>142319.04099300169</v>
      </c>
      <c r="K604" s="40">
        <f t="shared" si="100"/>
        <v>2409.260412396568</v>
      </c>
      <c r="L604" s="40">
        <f>SUM(L577:L589)</f>
        <v>536719.55640396313</v>
      </c>
      <c r="M604" s="40">
        <f>SUM(M577:M589)</f>
        <v>295679.73711805895</v>
      </c>
      <c r="N604" s="40">
        <f>SUM(N577:N589)</f>
        <v>13010.051508107073</v>
      </c>
      <c r="O604" s="34"/>
      <c r="P604" s="35"/>
      <c r="Q604" s="40">
        <f t="shared" ref="Q604" si="101">SUM(Q577:Q589)</f>
        <v>228029.76777779704</v>
      </c>
      <c r="R604" s="40">
        <f>SUM(R577:R589)</f>
        <v>10916.323360315835</v>
      </c>
      <c r="S604" s="40">
        <f>SUM(S577:S589)</f>
        <v>40472.373161077106</v>
      </c>
      <c r="T604" s="40">
        <f>SUM(T577:T589)</f>
        <v>176641.0712564041</v>
      </c>
      <c r="U604" s="40">
        <f>SUM(U577:U589)</f>
        <v>2244646.1421473441</v>
      </c>
      <c r="V604" s="40"/>
      <c r="W604" s="26" t="s">
        <v>15</v>
      </c>
    </row>
    <row r="605" spans="2:23" ht="24.75" customHeight="1" x14ac:dyDescent="0.15">
      <c r="B605" s="27" t="s">
        <v>40</v>
      </c>
      <c r="C605" s="41">
        <f t="shared" ref="C605:G605" si="102">SUM(C590:C601)</f>
        <v>129757</v>
      </c>
      <c r="D605" s="41">
        <f t="shared" si="102"/>
        <v>109202</v>
      </c>
      <c r="E605" s="41">
        <f t="shared" si="102"/>
        <v>20555</v>
      </c>
      <c r="F605" s="41">
        <f t="shared" si="102"/>
        <v>12919</v>
      </c>
      <c r="G605" s="41">
        <f t="shared" si="102"/>
        <v>-267</v>
      </c>
      <c r="H605" s="41"/>
      <c r="I605" s="41"/>
      <c r="J605" s="41">
        <f t="shared" ref="J605:K605" si="103">SUM(J590:J601)</f>
        <v>13002</v>
      </c>
      <c r="K605" s="41">
        <f t="shared" si="103"/>
        <v>184</v>
      </c>
      <c r="L605" s="41">
        <f>SUM(L590:L601)</f>
        <v>52282</v>
      </c>
      <c r="M605" s="41">
        <f>SUM(M590:M601)</f>
        <v>24401</v>
      </c>
      <c r="N605" s="41">
        <f>SUM(N590:N601)</f>
        <v>1405</v>
      </c>
      <c r="O605" s="34"/>
      <c r="P605" s="35"/>
      <c r="Q605" s="41">
        <f t="shared" ref="Q605" si="104">SUM(Q590:Q601)</f>
        <v>26476</v>
      </c>
      <c r="R605" s="41">
        <f>SUM(R590:R601)</f>
        <v>4068</v>
      </c>
      <c r="S605" s="41">
        <f>SUM(S590:S601)</f>
        <v>3540</v>
      </c>
      <c r="T605" s="41">
        <f>SUM(T590:T601)</f>
        <v>18868</v>
      </c>
      <c r="U605" s="41">
        <f>SUM(U590:U601)</f>
        <v>194958</v>
      </c>
      <c r="V605" s="41"/>
      <c r="W605" s="27" t="s">
        <v>40</v>
      </c>
    </row>
    <row r="606" spans="2:23" ht="24.75" customHeight="1" x14ac:dyDescent="0.15"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</row>
    <row r="607" spans="2:23" ht="24.75" customHeight="1" x14ac:dyDescent="0.15">
      <c r="B607" s="5" t="s">
        <v>41</v>
      </c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5"/>
    </row>
    <row r="608" spans="2:23" ht="24.75" customHeight="1" x14ac:dyDescent="0.15">
      <c r="B608" s="26" t="s">
        <v>42</v>
      </c>
      <c r="C608" s="40">
        <f t="shared" ref="C608:G608" si="105">SUM(C583,C590)</f>
        <v>53408</v>
      </c>
      <c r="D608" s="40">
        <f t="shared" si="105"/>
        <v>44947</v>
      </c>
      <c r="E608" s="40">
        <f t="shared" si="105"/>
        <v>8461</v>
      </c>
      <c r="F608" s="40">
        <f t="shared" si="105"/>
        <v>5168</v>
      </c>
      <c r="G608" s="40">
        <f t="shared" si="105"/>
        <v>-77</v>
      </c>
      <c r="H608" s="40"/>
      <c r="I608" s="40"/>
      <c r="J608" s="40">
        <f t="shared" ref="J608:K608" si="106">SUM(J583,J590)</f>
        <v>5154</v>
      </c>
      <c r="K608" s="40">
        <f t="shared" si="106"/>
        <v>91</v>
      </c>
      <c r="L608" s="40">
        <f>SUM(L583,L590)</f>
        <v>24110</v>
      </c>
      <c r="M608" s="40">
        <f>SUM(M583,M590)</f>
        <v>14038</v>
      </c>
      <c r="N608" s="40">
        <f>SUM(N583,N590)</f>
        <v>613</v>
      </c>
      <c r="O608" s="34"/>
      <c r="P608" s="35"/>
      <c r="Q608" s="40">
        <f t="shared" ref="Q608" si="107">SUM(Q583,Q590)</f>
        <v>9459</v>
      </c>
      <c r="R608" s="40">
        <f>SUM(R583,R590)</f>
        <v>1049</v>
      </c>
      <c r="S608" s="40">
        <f>SUM(S583,S590)</f>
        <v>1349</v>
      </c>
      <c r="T608" s="40">
        <f>SUM(T583,T590)</f>
        <v>7061</v>
      </c>
      <c r="U608" s="40">
        <f>SUM(U583,U590)</f>
        <v>82686</v>
      </c>
      <c r="V608" s="40"/>
      <c r="W608" s="26" t="s">
        <v>42</v>
      </c>
    </row>
    <row r="609" spans="2:23" ht="24.75" customHeight="1" x14ac:dyDescent="0.15">
      <c r="B609" s="28" t="s">
        <v>43</v>
      </c>
      <c r="C609" s="42">
        <f t="shared" ref="C609:G609" si="108">SUM(C580,C587,C591)</f>
        <v>169473</v>
      </c>
      <c r="D609" s="42">
        <f t="shared" si="108"/>
        <v>142628</v>
      </c>
      <c r="E609" s="42">
        <f t="shared" si="108"/>
        <v>26845</v>
      </c>
      <c r="F609" s="42">
        <f t="shared" si="108"/>
        <v>15961</v>
      </c>
      <c r="G609" s="42">
        <f t="shared" si="108"/>
        <v>-223</v>
      </c>
      <c r="H609" s="42"/>
      <c r="I609" s="42"/>
      <c r="J609" s="42">
        <f t="shared" ref="J609:K609" si="109">SUM(J580,J587,J591)</f>
        <v>15898</v>
      </c>
      <c r="K609" s="42">
        <f t="shared" si="109"/>
        <v>286</v>
      </c>
      <c r="L609" s="42">
        <f>SUM(L580,L587,L591)</f>
        <v>64759</v>
      </c>
      <c r="M609" s="42">
        <f>SUM(M580,M587,M591)</f>
        <v>36019</v>
      </c>
      <c r="N609" s="42">
        <f>SUM(N580,N587,N591)</f>
        <v>1137</v>
      </c>
      <c r="O609" s="34"/>
      <c r="P609" s="35"/>
      <c r="Q609" s="42">
        <f t="shared" ref="Q609" si="110">SUM(Q580,Q587,Q591)</f>
        <v>27603</v>
      </c>
      <c r="R609" s="42">
        <f>SUM(R580,R587,R591)</f>
        <v>1766</v>
      </c>
      <c r="S609" s="42">
        <f>SUM(S580,S587,S591)</f>
        <v>4412</v>
      </c>
      <c r="T609" s="42">
        <f>SUM(T580,T587,T591)</f>
        <v>21425</v>
      </c>
      <c r="U609" s="42">
        <f>SUM(U580,U587,U591)</f>
        <v>250193</v>
      </c>
      <c r="V609" s="42"/>
      <c r="W609" s="28" t="s">
        <v>43</v>
      </c>
    </row>
    <row r="610" spans="2:23" ht="24.75" customHeight="1" x14ac:dyDescent="0.15">
      <c r="B610" s="28" t="s">
        <v>44</v>
      </c>
      <c r="C610" s="42">
        <f t="shared" ref="C610:G610" si="111">SUM(C578,C592:C594)</f>
        <v>116804</v>
      </c>
      <c r="D610" s="42">
        <f t="shared" si="111"/>
        <v>98301</v>
      </c>
      <c r="E610" s="42">
        <f t="shared" si="111"/>
        <v>18503</v>
      </c>
      <c r="F610" s="42">
        <f t="shared" si="111"/>
        <v>11341</v>
      </c>
      <c r="G610" s="42">
        <f t="shared" si="111"/>
        <v>-181</v>
      </c>
      <c r="H610" s="42"/>
      <c r="I610" s="42"/>
      <c r="J610" s="42">
        <f t="shared" ref="J610:K610" si="112">SUM(J578,J592:J594)</f>
        <v>11335</v>
      </c>
      <c r="K610" s="42">
        <f t="shared" si="112"/>
        <v>187</v>
      </c>
      <c r="L610" s="42">
        <f>SUM(L578,L592:L594)</f>
        <v>51053</v>
      </c>
      <c r="M610" s="42">
        <f>SUM(M578,M592:M594)</f>
        <v>27440</v>
      </c>
      <c r="N610" s="42">
        <f>SUM(N578,N592:N594)</f>
        <v>1155</v>
      </c>
      <c r="O610" s="34"/>
      <c r="P610" s="35"/>
      <c r="Q610" s="42">
        <f t="shared" ref="Q610" si="113">SUM(Q578,Q592:Q594)</f>
        <v>22458</v>
      </c>
      <c r="R610" s="42">
        <f>SUM(R578,R592:R594)</f>
        <v>1433</v>
      </c>
      <c r="S610" s="42">
        <f>SUM(S578,S592:S594)</f>
        <v>4292</v>
      </c>
      <c r="T610" s="42">
        <f>SUM(T578,T592:T594)</f>
        <v>16733</v>
      </c>
      <c r="U610" s="42">
        <f>SUM(U578,U592:U594)</f>
        <v>179198</v>
      </c>
      <c r="V610" s="42"/>
      <c r="W610" s="28" t="s">
        <v>44</v>
      </c>
    </row>
    <row r="611" spans="2:23" ht="24.75" customHeight="1" x14ac:dyDescent="0.15">
      <c r="B611" s="28" t="s">
        <v>11</v>
      </c>
      <c r="C611" s="42">
        <f t="shared" ref="C611:G611" si="114">SUM(C577,C581,C585,C595:C598)</f>
        <v>764962.90568098275</v>
      </c>
      <c r="D611" s="42">
        <f t="shared" si="114"/>
        <v>643786.45989669673</v>
      </c>
      <c r="E611" s="42">
        <f t="shared" si="114"/>
        <v>121176.44578428601</v>
      </c>
      <c r="F611" s="42">
        <f t="shared" si="114"/>
        <v>67587.680062398256</v>
      </c>
      <c r="G611" s="42">
        <f t="shared" si="114"/>
        <v>-610.62134299999934</v>
      </c>
      <c r="H611" s="42"/>
      <c r="I611" s="42"/>
      <c r="J611" s="42">
        <f t="shared" ref="J611:K611" si="115">SUM(J577,J581,J585,J595:J598)</f>
        <v>66887.04099300169</v>
      </c>
      <c r="K611" s="42">
        <f t="shared" si="115"/>
        <v>1311.260412396568</v>
      </c>
      <c r="L611" s="42">
        <f>SUM(L577,L581,L585,L595:L598)</f>
        <v>220945.23304364725</v>
      </c>
      <c r="M611" s="42">
        <f>SUM(M577,M581,M585,M595:M598)</f>
        <v>117493.73711805895</v>
      </c>
      <c r="N611" s="42">
        <f>SUM(N577,N581,N585,N595:N598)</f>
        <v>4812.0515081070735</v>
      </c>
      <c r="O611" s="34"/>
      <c r="P611" s="35"/>
      <c r="Q611" s="42">
        <f t="shared" ref="Q611" si="116">SUM(Q577,Q581,Q585,Q595:Q598)</f>
        <v>98639.444417481209</v>
      </c>
      <c r="R611" s="42">
        <f>SUM(R577,R581,R585,R595:R598)</f>
        <v>3010</v>
      </c>
      <c r="S611" s="42">
        <f>SUM(S577,S581,S585,S595:S598)</f>
        <v>18715.373161077106</v>
      </c>
      <c r="T611" s="42">
        <f>SUM(T577,T581,T585,T595:T598)</f>
        <v>76914.071256404102</v>
      </c>
      <c r="U611" s="42">
        <f>SUM(U577,U581,U585,U595:U598)</f>
        <v>1053495.8187870281</v>
      </c>
      <c r="V611" s="42"/>
      <c r="W611" s="28" t="s">
        <v>11</v>
      </c>
    </row>
    <row r="612" spans="2:23" ht="24.75" customHeight="1" x14ac:dyDescent="0.15">
      <c r="B612" s="28" t="s">
        <v>45</v>
      </c>
      <c r="C612" s="42">
        <f t="shared" ref="C612:G612" si="117">SUM(C584,C588)</f>
        <v>170014</v>
      </c>
      <c r="D612" s="42">
        <f t="shared" si="117"/>
        <v>143083</v>
      </c>
      <c r="E612" s="42">
        <f t="shared" si="117"/>
        <v>26931</v>
      </c>
      <c r="F612" s="42">
        <f t="shared" si="117"/>
        <v>15683</v>
      </c>
      <c r="G612" s="42">
        <f t="shared" si="117"/>
        <v>-211</v>
      </c>
      <c r="H612" s="42"/>
      <c r="I612" s="42"/>
      <c r="J612" s="42">
        <f t="shared" ref="J612:K612" si="118">SUM(J584,J588)</f>
        <v>15701</v>
      </c>
      <c r="K612" s="42">
        <f t="shared" si="118"/>
        <v>193</v>
      </c>
      <c r="L612" s="42">
        <f>SUM(L584,L588)</f>
        <v>76922</v>
      </c>
      <c r="M612" s="42">
        <f>SUM(M584,M588)</f>
        <v>48479</v>
      </c>
      <c r="N612" s="42">
        <f>SUM(N584,N588)</f>
        <v>2712</v>
      </c>
      <c r="O612" s="34"/>
      <c r="P612" s="35"/>
      <c r="Q612" s="42">
        <f t="shared" ref="Q612" si="119">SUM(Q584,Q588)</f>
        <v>25731</v>
      </c>
      <c r="R612" s="42">
        <f>SUM(R584,R588)</f>
        <v>1094</v>
      </c>
      <c r="S612" s="42">
        <f>SUM(S584,S588)</f>
        <v>4818</v>
      </c>
      <c r="T612" s="42">
        <f>SUM(T584,T588)</f>
        <v>19819</v>
      </c>
      <c r="U612" s="42">
        <f>SUM(U584,U588)</f>
        <v>262619</v>
      </c>
      <c r="V612" s="42"/>
      <c r="W612" s="28" t="s">
        <v>45</v>
      </c>
    </row>
    <row r="613" spans="2:23" ht="24.75" customHeight="1" x14ac:dyDescent="0.15">
      <c r="B613" s="28" t="s">
        <v>46</v>
      </c>
      <c r="C613" s="42">
        <f t="shared" ref="C613:G613" si="120">SUM(C586,C589,C599)</f>
        <v>192623</v>
      </c>
      <c r="D613" s="42">
        <f t="shared" si="120"/>
        <v>162109</v>
      </c>
      <c r="E613" s="42">
        <f t="shared" si="120"/>
        <v>30514</v>
      </c>
      <c r="F613" s="42">
        <f t="shared" si="120"/>
        <v>18386</v>
      </c>
      <c r="G613" s="42">
        <f t="shared" si="120"/>
        <v>-301</v>
      </c>
      <c r="H613" s="42"/>
      <c r="I613" s="42"/>
      <c r="J613" s="42">
        <f t="shared" ref="J613:K613" si="121">SUM(J586,J589,J599)</f>
        <v>18467</v>
      </c>
      <c r="K613" s="42">
        <f t="shared" si="121"/>
        <v>220</v>
      </c>
      <c r="L613" s="42">
        <f>SUM(L586,L589,L599)</f>
        <v>67670</v>
      </c>
      <c r="M613" s="42">
        <f>SUM(M586,M589,M599)</f>
        <v>33631</v>
      </c>
      <c r="N613" s="42">
        <f>SUM(N586,N589,N599)</f>
        <v>1867</v>
      </c>
      <c r="O613" s="34"/>
      <c r="P613" s="35"/>
      <c r="Q613" s="42">
        <f t="shared" ref="Q613" si="122">SUM(Q586,Q589,Q599)</f>
        <v>32172</v>
      </c>
      <c r="R613" s="42">
        <f>SUM(R586,R589,R599)</f>
        <v>2982</v>
      </c>
      <c r="S613" s="42">
        <f>SUM(S586,S589,S599)</f>
        <v>4939</v>
      </c>
      <c r="T613" s="42">
        <f>SUM(T586,T589,T599)</f>
        <v>24251</v>
      </c>
      <c r="U613" s="42">
        <f>SUM(U586,U589,U599)</f>
        <v>278679</v>
      </c>
      <c r="V613" s="42"/>
      <c r="W613" s="28" t="s">
        <v>46</v>
      </c>
    </row>
    <row r="614" spans="2:23" ht="24.75" customHeight="1" x14ac:dyDescent="0.15">
      <c r="B614" s="28" t="s">
        <v>32</v>
      </c>
      <c r="C614" s="42">
        <f t="shared" ref="C614:G614" si="123">C579</f>
        <v>139626</v>
      </c>
      <c r="D614" s="42">
        <f t="shared" si="123"/>
        <v>117508</v>
      </c>
      <c r="E614" s="42">
        <f t="shared" si="123"/>
        <v>22118</v>
      </c>
      <c r="F614" s="42">
        <f t="shared" si="123"/>
        <v>13247</v>
      </c>
      <c r="G614" s="42">
        <f t="shared" si="123"/>
        <v>-186</v>
      </c>
      <c r="H614" s="42"/>
      <c r="I614" s="42"/>
      <c r="J614" s="42">
        <f t="shared" ref="J614:K614" si="124">J579</f>
        <v>13249</v>
      </c>
      <c r="K614" s="42">
        <f t="shared" si="124"/>
        <v>184</v>
      </c>
      <c r="L614" s="42">
        <f>L579</f>
        <v>50276.323360315837</v>
      </c>
      <c r="M614" s="42">
        <f>M579</f>
        <v>26407</v>
      </c>
      <c r="N614" s="42">
        <f>N579</f>
        <v>1226</v>
      </c>
      <c r="O614" s="34"/>
      <c r="P614" s="35"/>
      <c r="Q614" s="42">
        <f t="shared" ref="Q614" si="125">Q579</f>
        <v>22643.323360315837</v>
      </c>
      <c r="R614" s="42">
        <f>R579</f>
        <v>2372.3233603158351</v>
      </c>
      <c r="S614" s="42">
        <f>S579</f>
        <v>3253</v>
      </c>
      <c r="T614" s="42">
        <f>T579</f>
        <v>17018</v>
      </c>
      <c r="U614" s="42">
        <f>U579</f>
        <v>203149.32336031584</v>
      </c>
      <c r="V614" s="42"/>
      <c r="W614" s="28" t="s">
        <v>32</v>
      </c>
    </row>
    <row r="615" spans="2:23" ht="24.75" customHeight="1" x14ac:dyDescent="0.15">
      <c r="B615" s="27" t="s">
        <v>28</v>
      </c>
      <c r="C615" s="41">
        <f t="shared" ref="C615:G615" si="126">SUM(C582,C600:C601)</f>
        <v>87708</v>
      </c>
      <c r="D615" s="41">
        <f t="shared" si="126"/>
        <v>73814</v>
      </c>
      <c r="E615" s="41">
        <f t="shared" si="126"/>
        <v>13894</v>
      </c>
      <c r="F615" s="41">
        <f t="shared" si="126"/>
        <v>8610</v>
      </c>
      <c r="G615" s="41">
        <f t="shared" si="126"/>
        <v>-141</v>
      </c>
      <c r="H615" s="41"/>
      <c r="I615" s="41"/>
      <c r="J615" s="41">
        <f t="shared" ref="J615:K615" si="127">SUM(J582,J600:J601)</f>
        <v>8630</v>
      </c>
      <c r="K615" s="41">
        <f t="shared" si="127"/>
        <v>121</v>
      </c>
      <c r="L615" s="41">
        <f>SUM(L582,L600:L601)</f>
        <v>33266</v>
      </c>
      <c r="M615" s="41">
        <f>SUM(M582,M600:M601)</f>
        <v>16573</v>
      </c>
      <c r="N615" s="41">
        <f>SUM(N582,N600:N601)</f>
        <v>893</v>
      </c>
      <c r="O615" s="34"/>
      <c r="P615" s="35"/>
      <c r="Q615" s="41">
        <f t="shared" ref="Q615" si="128">SUM(Q582,Q600:Q601)</f>
        <v>15800</v>
      </c>
      <c r="R615" s="41">
        <f>SUM(R582,R600:R601)</f>
        <v>1278</v>
      </c>
      <c r="S615" s="41">
        <f>SUM(S582,S600:S601)</f>
        <v>2234</v>
      </c>
      <c r="T615" s="41">
        <f>SUM(T582,T600:T601)</f>
        <v>12288</v>
      </c>
      <c r="U615" s="41">
        <f>SUM(U582,U600:U601)</f>
        <v>129584</v>
      </c>
      <c r="V615" s="41"/>
      <c r="W615" s="27" t="s">
        <v>28</v>
      </c>
    </row>
    <row r="616" spans="2:23" ht="24.75" customHeight="1" x14ac:dyDescent="0.15">
      <c r="B616" s="29" t="s">
        <v>27</v>
      </c>
      <c r="C616" s="39">
        <f t="shared" ref="C616:G616" si="129">C576</f>
        <v>1694618.9056809829</v>
      </c>
      <c r="D616" s="39">
        <f t="shared" si="129"/>
        <v>1426176.4598966967</v>
      </c>
      <c r="E616" s="39">
        <f t="shared" si="129"/>
        <v>268442.44578428601</v>
      </c>
      <c r="F616" s="39">
        <f t="shared" si="129"/>
        <v>155983.68006239826</v>
      </c>
      <c r="G616" s="39">
        <f t="shared" si="129"/>
        <v>-1930.6213429999993</v>
      </c>
      <c r="H616" s="39"/>
      <c r="I616" s="39"/>
      <c r="J616" s="39">
        <f t="shared" ref="J616:K616" si="130">J576</f>
        <v>155321.04099300169</v>
      </c>
      <c r="K616" s="39">
        <f t="shared" si="130"/>
        <v>2593.260412396568</v>
      </c>
      <c r="L616" s="39">
        <f>L576</f>
        <v>589001.55640396301</v>
      </c>
      <c r="M616" s="39">
        <f>M576</f>
        <v>320080.73711805895</v>
      </c>
      <c r="N616" s="39">
        <f>N576</f>
        <v>14415.051508107073</v>
      </c>
      <c r="O616" s="34"/>
      <c r="P616" s="35"/>
      <c r="Q616" s="39">
        <f t="shared" ref="Q616" si="131">Q576</f>
        <v>254505.76777779704</v>
      </c>
      <c r="R616" s="39">
        <f>R576</f>
        <v>14984.323360315835</v>
      </c>
      <c r="S616" s="39">
        <f>S576</f>
        <v>44012.373161077106</v>
      </c>
      <c r="T616" s="39">
        <f>T576</f>
        <v>195509.0712564041</v>
      </c>
      <c r="U616" s="39">
        <f>U576</f>
        <v>2439604.1421473441</v>
      </c>
      <c r="V616" s="39"/>
      <c r="W616" s="29" t="s">
        <v>27</v>
      </c>
    </row>
    <row r="617" spans="2:23" ht="24.75" customHeight="1" x14ac:dyDescent="0.15">
      <c r="W617" s="30"/>
    </row>
    <row r="618" spans="2:23" ht="24.75" customHeight="1" x14ac:dyDescent="0.15">
      <c r="B618" s="3" t="s">
        <v>59</v>
      </c>
      <c r="W618" s="30"/>
    </row>
    <row r="619" spans="2:23" ht="24.75" customHeight="1" x14ac:dyDescent="0.15">
      <c r="W619" s="30"/>
    </row>
    <row r="620" spans="2:23" ht="24.75" customHeight="1" x14ac:dyDescent="0.15">
      <c r="W620" s="30"/>
    </row>
    <row r="621" spans="2:23" ht="24.75" customHeight="1" x14ac:dyDescent="0.15">
      <c r="W621" s="30"/>
    </row>
    <row r="622" spans="2:23" ht="24.75" customHeight="1" x14ac:dyDescent="0.15">
      <c r="W622" s="30"/>
    </row>
    <row r="623" spans="2:23" ht="24.75" customHeight="1" x14ac:dyDescent="0.15">
      <c r="W623" s="30"/>
    </row>
    <row r="624" spans="2:23" ht="24.75" customHeight="1" x14ac:dyDescent="0.15">
      <c r="W624" s="30"/>
    </row>
    <row r="625" spans="2:26" ht="24.75" customHeight="1" x14ac:dyDescent="0.15">
      <c r="W625" s="30"/>
    </row>
    <row r="626" spans="2:26" ht="24.75" customHeight="1" x14ac:dyDescent="0.15">
      <c r="W626" s="30"/>
    </row>
    <row r="627" spans="2:26" ht="24.75" customHeight="1" x14ac:dyDescent="0.15">
      <c r="W627" s="30"/>
    </row>
    <row r="628" spans="2:26" ht="24.75" customHeight="1" x14ac:dyDescent="0.15">
      <c r="W628" s="30"/>
    </row>
    <row r="629" spans="2:26" ht="24.75" customHeight="1" x14ac:dyDescent="0.15">
      <c r="W629" s="30"/>
    </row>
    <row r="630" spans="2:26" ht="24.75" customHeight="1" x14ac:dyDescent="0.15">
      <c r="G630" s="31"/>
      <c r="H630" s="32">
        <f>W567+1</f>
        <v>43</v>
      </c>
      <c r="R630" s="6"/>
      <c r="V630" s="31"/>
      <c r="W630" s="32">
        <f>H630+1</f>
        <v>44</v>
      </c>
    </row>
    <row r="631" spans="2:26" ht="27.75" customHeight="1" x14ac:dyDescent="0.15">
      <c r="U631" s="6"/>
      <c r="V631" s="6"/>
    </row>
    <row r="632" spans="2:26" ht="20.149999999999999" customHeight="1" x14ac:dyDescent="0.15">
      <c r="U632" s="6"/>
      <c r="V632" s="6"/>
    </row>
    <row r="633" spans="2:26" ht="24" customHeight="1" x14ac:dyDescent="0.15">
      <c r="U633" s="6"/>
      <c r="V633" s="6"/>
    </row>
    <row r="634" spans="2:26" ht="15" customHeight="1" x14ac:dyDescent="0.15">
      <c r="U634" s="6"/>
      <c r="V634" s="6"/>
    </row>
    <row r="635" spans="2:26" ht="22.5" customHeight="1" x14ac:dyDescent="0.15">
      <c r="B635" s="3" t="s">
        <v>75</v>
      </c>
      <c r="C635" s="5"/>
      <c r="R635" s="8"/>
      <c r="S635" s="8"/>
      <c r="U635" s="8"/>
      <c r="V635" s="8"/>
      <c r="W635" s="8" t="s">
        <v>2</v>
      </c>
    </row>
    <row r="636" spans="2:26" ht="26.15" customHeight="1" x14ac:dyDescent="0.15">
      <c r="B636" s="46" t="s">
        <v>7</v>
      </c>
      <c r="C636" s="9" t="s">
        <v>8</v>
      </c>
      <c r="D636" s="10"/>
      <c r="E636" s="11"/>
      <c r="F636" s="9" t="s">
        <v>0</v>
      </c>
      <c r="G636" s="10"/>
      <c r="H636" s="10"/>
      <c r="I636" s="10"/>
      <c r="J636" s="10"/>
      <c r="K636" s="11"/>
      <c r="L636" s="9" t="s">
        <v>9</v>
      </c>
      <c r="M636" s="10"/>
      <c r="N636" s="10"/>
      <c r="O636" s="12"/>
      <c r="Q636" s="10"/>
      <c r="R636" s="10"/>
      <c r="S636" s="10"/>
      <c r="T636" s="11"/>
      <c r="U636" s="13" t="s">
        <v>12</v>
      </c>
      <c r="V636" s="49" t="s">
        <v>52</v>
      </c>
      <c r="W636" s="46" t="s">
        <v>7</v>
      </c>
    </row>
    <row r="637" spans="2:26" ht="26.15" customHeight="1" x14ac:dyDescent="0.15">
      <c r="B637" s="47"/>
      <c r="C637" s="52" t="s">
        <v>14</v>
      </c>
      <c r="D637" s="54" t="s">
        <v>16</v>
      </c>
      <c r="E637" s="54" t="s">
        <v>53</v>
      </c>
      <c r="F637" s="52" t="s">
        <v>20</v>
      </c>
      <c r="G637" s="54" t="s">
        <v>60</v>
      </c>
      <c r="H637" s="56" t="s">
        <v>61</v>
      </c>
      <c r="I637" s="57"/>
      <c r="J637" s="54" t="s">
        <v>22</v>
      </c>
      <c r="K637" s="54" t="s">
        <v>23</v>
      </c>
      <c r="L637" s="52" t="s">
        <v>4</v>
      </c>
      <c r="M637" s="54" t="s">
        <v>17</v>
      </c>
      <c r="N637" s="54" t="s">
        <v>6</v>
      </c>
      <c r="O637" s="14"/>
      <c r="Q637" s="58" t="s">
        <v>24</v>
      </c>
      <c r="R637" s="15"/>
      <c r="S637" s="15"/>
      <c r="T637" s="16"/>
      <c r="U637" s="52" t="s">
        <v>21</v>
      </c>
      <c r="V637" s="50"/>
      <c r="W637" s="47"/>
    </row>
    <row r="638" spans="2:26" ht="51.65" customHeight="1" x14ac:dyDescent="0.15">
      <c r="B638" s="48"/>
      <c r="C638" s="53"/>
      <c r="D638" s="55"/>
      <c r="E638" s="55"/>
      <c r="F638" s="53"/>
      <c r="G638" s="55"/>
      <c r="H638" s="43" t="s">
        <v>54</v>
      </c>
      <c r="I638" s="43" t="s">
        <v>55</v>
      </c>
      <c r="J638" s="55"/>
      <c r="K638" s="55"/>
      <c r="L638" s="53"/>
      <c r="M638" s="55"/>
      <c r="N638" s="55"/>
      <c r="O638" s="14"/>
      <c r="Q638" s="59"/>
      <c r="R638" s="18" t="s">
        <v>25</v>
      </c>
      <c r="S638" s="18" t="s">
        <v>26</v>
      </c>
      <c r="T638" s="18" t="s">
        <v>5</v>
      </c>
      <c r="U638" s="51"/>
      <c r="V638" s="51"/>
      <c r="W638" s="48"/>
    </row>
    <row r="639" spans="2:26" ht="34.5" customHeight="1" x14ac:dyDescent="0.15">
      <c r="B639" s="19" t="s">
        <v>27</v>
      </c>
      <c r="C639" s="33">
        <v>1674291.5444712066</v>
      </c>
      <c r="D639" s="33">
        <v>1403991.6348774033</v>
      </c>
      <c r="E639" s="33">
        <v>270299.90959380323</v>
      </c>
      <c r="F639" s="33">
        <v>164011.49575723836</v>
      </c>
      <c r="G639" s="33">
        <v>-1921.4020709999988</v>
      </c>
      <c r="H639" s="33">
        <v>-2775</v>
      </c>
      <c r="I639" s="33">
        <v>79</v>
      </c>
      <c r="J639" s="33">
        <v>162882.9459563586</v>
      </c>
      <c r="K639" s="33">
        <v>3049.951871879754</v>
      </c>
      <c r="L639" s="33">
        <v>698996.62221843167</v>
      </c>
      <c r="M639" s="33">
        <v>449047.10109807918</v>
      </c>
      <c r="N639" s="33">
        <v>15362.848173515662</v>
      </c>
      <c r="O639" s="34"/>
      <c r="P639" s="35"/>
      <c r="Q639" s="33">
        <v>234586.67294683686</v>
      </c>
      <c r="R639" s="33">
        <v>7167.9562491133347</v>
      </c>
      <c r="S639" s="33">
        <v>40371.940270748033</v>
      </c>
      <c r="T639" s="33">
        <v>187046.7764269755</v>
      </c>
      <c r="U639" s="33">
        <v>2537299.662446877</v>
      </c>
      <c r="V639" s="33">
        <v>2534604</v>
      </c>
      <c r="W639" s="19" t="s">
        <v>27</v>
      </c>
      <c r="X639" s="44"/>
      <c r="Z639" s="20"/>
    </row>
    <row r="640" spans="2:26" ht="24.75" customHeight="1" x14ac:dyDescent="0.15">
      <c r="B640" s="21" t="s">
        <v>29</v>
      </c>
      <c r="C640" s="33">
        <v>631788.54447120649</v>
      </c>
      <c r="D640" s="33">
        <v>529792.63487740327</v>
      </c>
      <c r="E640" s="33">
        <v>101995.90959380323</v>
      </c>
      <c r="F640" s="33">
        <v>58914.495757238357</v>
      </c>
      <c r="G640" s="33">
        <v>-425.40207099999884</v>
      </c>
      <c r="H640" s="33"/>
      <c r="I640" s="33"/>
      <c r="J640" s="33">
        <v>57955.945956358599</v>
      </c>
      <c r="K640" s="33">
        <v>1383.951871879754</v>
      </c>
      <c r="L640" s="33">
        <v>225372.66596931836</v>
      </c>
      <c r="M640" s="33">
        <v>149111.10109807918</v>
      </c>
      <c r="N640" s="33">
        <v>4557.848173515662</v>
      </c>
      <c r="O640" s="34"/>
      <c r="P640" s="35"/>
      <c r="Q640" s="33">
        <v>71703.716697723532</v>
      </c>
      <c r="R640" s="33">
        <v>408</v>
      </c>
      <c r="S640" s="33">
        <v>14510.940270748033</v>
      </c>
      <c r="T640" s="33">
        <v>56784.776426975499</v>
      </c>
      <c r="U640" s="33">
        <v>916075.70619776321</v>
      </c>
      <c r="V640" s="33"/>
      <c r="W640" s="21" t="s">
        <v>29</v>
      </c>
    </row>
    <row r="641" spans="2:23" ht="24.75" customHeight="1" x14ac:dyDescent="0.15">
      <c r="B641" s="22" t="s">
        <v>30</v>
      </c>
      <c r="C641" s="36">
        <v>81565</v>
      </c>
      <c r="D641" s="36">
        <v>68397</v>
      </c>
      <c r="E641" s="36">
        <v>13168</v>
      </c>
      <c r="F641" s="36">
        <v>8235</v>
      </c>
      <c r="G641" s="36">
        <v>-99</v>
      </c>
      <c r="H641" s="36"/>
      <c r="I641" s="36"/>
      <c r="J641" s="36">
        <v>8163</v>
      </c>
      <c r="K641" s="36">
        <v>171</v>
      </c>
      <c r="L641" s="36">
        <v>39476</v>
      </c>
      <c r="M641" s="36">
        <v>25473</v>
      </c>
      <c r="N641" s="36">
        <v>560</v>
      </c>
      <c r="O641" s="34"/>
      <c r="P641" s="35"/>
      <c r="Q641" s="36">
        <v>13443</v>
      </c>
      <c r="R641" s="36">
        <v>265</v>
      </c>
      <c r="S641" s="36">
        <v>2620</v>
      </c>
      <c r="T641" s="36">
        <v>10558</v>
      </c>
      <c r="U641" s="36">
        <v>129276</v>
      </c>
      <c r="V641" s="36"/>
      <c r="W641" s="22" t="s">
        <v>30</v>
      </c>
    </row>
    <row r="642" spans="2:23" ht="24.75" customHeight="1" x14ac:dyDescent="0.15">
      <c r="B642" s="22" t="s">
        <v>19</v>
      </c>
      <c r="C642" s="36">
        <v>138064</v>
      </c>
      <c r="D642" s="36">
        <v>115775</v>
      </c>
      <c r="E642" s="36">
        <v>22289</v>
      </c>
      <c r="F642" s="36">
        <v>13886</v>
      </c>
      <c r="G642" s="36">
        <v>-181</v>
      </c>
      <c r="H642" s="36"/>
      <c r="I642" s="36"/>
      <c r="J642" s="36">
        <v>13851</v>
      </c>
      <c r="K642" s="36">
        <v>216</v>
      </c>
      <c r="L642" s="36">
        <v>59048.956249113333</v>
      </c>
      <c r="M642" s="36">
        <v>36983</v>
      </c>
      <c r="N642" s="36">
        <v>1465</v>
      </c>
      <c r="O642" s="34"/>
      <c r="P642" s="35"/>
      <c r="Q642" s="36">
        <v>20600.956249113333</v>
      </c>
      <c r="R642" s="36">
        <v>1153.9562491133347</v>
      </c>
      <c r="S642" s="36">
        <v>3165</v>
      </c>
      <c r="T642" s="36">
        <v>16282</v>
      </c>
      <c r="U642" s="36">
        <v>210998.95624911334</v>
      </c>
      <c r="V642" s="36"/>
      <c r="W642" s="22" t="s">
        <v>19</v>
      </c>
    </row>
    <row r="643" spans="2:23" ht="24.75" customHeight="1" x14ac:dyDescent="0.15">
      <c r="B643" s="22" t="s">
        <v>18</v>
      </c>
      <c r="C643" s="36">
        <v>121085</v>
      </c>
      <c r="D643" s="36">
        <v>101537</v>
      </c>
      <c r="E643" s="36">
        <v>19548</v>
      </c>
      <c r="F643" s="36">
        <v>11816</v>
      </c>
      <c r="G643" s="36">
        <v>-137</v>
      </c>
      <c r="H643" s="36"/>
      <c r="I643" s="36"/>
      <c r="J643" s="36">
        <v>11761</v>
      </c>
      <c r="K643" s="36">
        <v>192</v>
      </c>
      <c r="L643" s="36">
        <v>56582</v>
      </c>
      <c r="M643" s="36">
        <v>38427</v>
      </c>
      <c r="N643" s="36">
        <v>993</v>
      </c>
      <c r="O643" s="34"/>
      <c r="P643" s="35"/>
      <c r="Q643" s="36">
        <v>17162</v>
      </c>
      <c r="R643" s="36">
        <v>508</v>
      </c>
      <c r="S643" s="36">
        <v>2896</v>
      </c>
      <c r="T643" s="36">
        <v>13758</v>
      </c>
      <c r="U643" s="36">
        <v>189483</v>
      </c>
      <c r="V643" s="36"/>
      <c r="W643" s="22" t="s">
        <v>18</v>
      </c>
    </row>
    <row r="644" spans="2:23" ht="24.75" customHeight="1" x14ac:dyDescent="0.15">
      <c r="B644" s="22" t="s">
        <v>31</v>
      </c>
      <c r="C644" s="36">
        <v>34524</v>
      </c>
      <c r="D644" s="36">
        <v>28950</v>
      </c>
      <c r="E644" s="36">
        <v>5574</v>
      </c>
      <c r="F644" s="36">
        <v>3693</v>
      </c>
      <c r="G644" s="36">
        <v>-59</v>
      </c>
      <c r="H644" s="36"/>
      <c r="I644" s="36"/>
      <c r="J644" s="36">
        <v>3696</v>
      </c>
      <c r="K644" s="36">
        <v>56</v>
      </c>
      <c r="L644" s="36">
        <v>12447</v>
      </c>
      <c r="M644" s="36">
        <v>5098</v>
      </c>
      <c r="N644" s="36">
        <v>283</v>
      </c>
      <c r="O644" s="34"/>
      <c r="P644" s="35"/>
      <c r="Q644" s="36">
        <v>7066</v>
      </c>
      <c r="R644" s="36">
        <v>188</v>
      </c>
      <c r="S644" s="36">
        <v>1024</v>
      </c>
      <c r="T644" s="36">
        <v>5854</v>
      </c>
      <c r="U644" s="36">
        <v>50664</v>
      </c>
      <c r="V644" s="36"/>
      <c r="W644" s="22" t="s">
        <v>31</v>
      </c>
    </row>
    <row r="645" spans="2:23" ht="24.75" customHeight="1" x14ac:dyDescent="0.15">
      <c r="B645" s="22" t="s">
        <v>33</v>
      </c>
      <c r="C645" s="36">
        <v>63235</v>
      </c>
      <c r="D645" s="36">
        <v>53026</v>
      </c>
      <c r="E645" s="36">
        <v>10209</v>
      </c>
      <c r="F645" s="36">
        <v>6517</v>
      </c>
      <c r="G645" s="36">
        <v>-99</v>
      </c>
      <c r="H645" s="36"/>
      <c r="I645" s="36"/>
      <c r="J645" s="36">
        <v>6505</v>
      </c>
      <c r="K645" s="36">
        <v>111</v>
      </c>
      <c r="L645" s="36">
        <v>25832</v>
      </c>
      <c r="M645" s="36">
        <v>14963</v>
      </c>
      <c r="N645" s="36">
        <v>654</v>
      </c>
      <c r="O645" s="34"/>
      <c r="P645" s="35"/>
      <c r="Q645" s="36">
        <v>10215</v>
      </c>
      <c r="R645" s="36">
        <v>292</v>
      </c>
      <c r="S645" s="36">
        <v>1398</v>
      </c>
      <c r="T645" s="36">
        <v>8525</v>
      </c>
      <c r="U645" s="36">
        <v>95584</v>
      </c>
      <c r="V645" s="36"/>
      <c r="W645" s="22" t="s">
        <v>33</v>
      </c>
    </row>
    <row r="646" spans="2:23" ht="24.75" customHeight="1" x14ac:dyDescent="0.15">
      <c r="B646" s="22" t="s">
        <v>34</v>
      </c>
      <c r="C646" s="36">
        <v>45203</v>
      </c>
      <c r="D646" s="36">
        <v>37905</v>
      </c>
      <c r="E646" s="36">
        <v>7298</v>
      </c>
      <c r="F646" s="36">
        <v>4629</v>
      </c>
      <c r="G646" s="36">
        <v>-58</v>
      </c>
      <c r="H646" s="36"/>
      <c r="I646" s="36"/>
      <c r="J646" s="36">
        <v>4605</v>
      </c>
      <c r="K646" s="36">
        <v>82</v>
      </c>
      <c r="L646" s="36">
        <v>17370</v>
      </c>
      <c r="M646" s="36">
        <v>9416</v>
      </c>
      <c r="N646" s="36">
        <v>646</v>
      </c>
      <c r="O646" s="34"/>
      <c r="P646" s="35"/>
      <c r="Q646" s="36">
        <v>7308</v>
      </c>
      <c r="R646" s="36">
        <v>252</v>
      </c>
      <c r="S646" s="36">
        <v>1264</v>
      </c>
      <c r="T646" s="36">
        <v>5792</v>
      </c>
      <c r="U646" s="36">
        <v>67202</v>
      </c>
      <c r="V646" s="36"/>
      <c r="W646" s="22" t="s">
        <v>34</v>
      </c>
    </row>
    <row r="647" spans="2:23" ht="24.75" customHeight="1" x14ac:dyDescent="0.15">
      <c r="B647" s="22" t="s">
        <v>62</v>
      </c>
      <c r="C647" s="36">
        <v>128157</v>
      </c>
      <c r="D647" s="36">
        <v>107467</v>
      </c>
      <c r="E647" s="36">
        <v>20690</v>
      </c>
      <c r="F647" s="36">
        <v>12565</v>
      </c>
      <c r="G647" s="36">
        <v>-158</v>
      </c>
      <c r="H647" s="36"/>
      <c r="I647" s="36"/>
      <c r="J647" s="36">
        <v>12547</v>
      </c>
      <c r="K647" s="36">
        <v>176</v>
      </c>
      <c r="L647" s="36">
        <v>66660</v>
      </c>
      <c r="M647" s="36">
        <v>47240</v>
      </c>
      <c r="N647" s="36">
        <v>1651</v>
      </c>
      <c r="O647" s="34"/>
      <c r="P647" s="35"/>
      <c r="Q647" s="36">
        <v>17769</v>
      </c>
      <c r="R647" s="36">
        <v>415</v>
      </c>
      <c r="S647" s="36">
        <v>3139</v>
      </c>
      <c r="T647" s="36">
        <v>14215</v>
      </c>
      <c r="U647" s="36">
        <v>207382</v>
      </c>
      <c r="V647" s="36"/>
      <c r="W647" s="22" t="s">
        <v>62</v>
      </c>
    </row>
    <row r="648" spans="2:23" ht="24.75" customHeight="1" x14ac:dyDescent="0.15">
      <c r="B648" s="22" t="s">
        <v>63</v>
      </c>
      <c r="C648" s="36">
        <v>54050</v>
      </c>
      <c r="D648" s="36">
        <v>45324</v>
      </c>
      <c r="E648" s="36">
        <v>8726</v>
      </c>
      <c r="F648" s="36">
        <v>5294</v>
      </c>
      <c r="G648" s="36">
        <v>-62</v>
      </c>
      <c r="H648" s="36"/>
      <c r="I648" s="36"/>
      <c r="J648" s="36">
        <v>5319</v>
      </c>
      <c r="K648" s="36">
        <v>37</v>
      </c>
      <c r="L648" s="36">
        <v>18428</v>
      </c>
      <c r="M648" s="36">
        <v>10210</v>
      </c>
      <c r="N648" s="36">
        <v>280</v>
      </c>
      <c r="O648" s="34"/>
      <c r="P648" s="35"/>
      <c r="Q648" s="36">
        <v>7938</v>
      </c>
      <c r="R648" s="36">
        <v>144</v>
      </c>
      <c r="S648" s="36">
        <v>1242</v>
      </c>
      <c r="T648" s="36">
        <v>6552</v>
      </c>
      <c r="U648" s="36">
        <v>77772</v>
      </c>
      <c r="V648" s="36"/>
      <c r="W648" s="22" t="s">
        <v>63</v>
      </c>
    </row>
    <row r="649" spans="2:23" ht="24.75" customHeight="1" x14ac:dyDescent="0.15">
      <c r="B649" s="22" t="s">
        <v>64</v>
      </c>
      <c r="C649" s="36">
        <v>127086</v>
      </c>
      <c r="D649" s="36">
        <v>106569</v>
      </c>
      <c r="E649" s="36">
        <v>20517</v>
      </c>
      <c r="F649" s="36">
        <v>12707</v>
      </c>
      <c r="G649" s="36">
        <v>-174</v>
      </c>
      <c r="H649" s="36"/>
      <c r="I649" s="36"/>
      <c r="J649" s="36">
        <v>12695</v>
      </c>
      <c r="K649" s="36">
        <v>186</v>
      </c>
      <c r="L649" s="36">
        <v>50861</v>
      </c>
      <c r="M649" s="36">
        <v>30878</v>
      </c>
      <c r="N649" s="36">
        <v>1113</v>
      </c>
      <c r="O649" s="34"/>
      <c r="P649" s="35"/>
      <c r="Q649" s="36">
        <v>18870</v>
      </c>
      <c r="R649" s="36">
        <v>887</v>
      </c>
      <c r="S649" s="36">
        <v>3249</v>
      </c>
      <c r="T649" s="36">
        <v>14734</v>
      </c>
      <c r="U649" s="36">
        <v>190654</v>
      </c>
      <c r="V649" s="36"/>
      <c r="W649" s="22" t="s">
        <v>64</v>
      </c>
    </row>
    <row r="650" spans="2:23" ht="24.75" customHeight="1" x14ac:dyDescent="0.15">
      <c r="B650" s="22" t="s">
        <v>65</v>
      </c>
      <c r="C650" s="36">
        <v>45221</v>
      </c>
      <c r="D650" s="36">
        <v>37920</v>
      </c>
      <c r="E650" s="36">
        <v>7301</v>
      </c>
      <c r="F650" s="36">
        <v>4720</v>
      </c>
      <c r="G650" s="36">
        <v>-75</v>
      </c>
      <c r="H650" s="36"/>
      <c r="I650" s="36"/>
      <c r="J650" s="36">
        <v>4662</v>
      </c>
      <c r="K650" s="36">
        <v>133</v>
      </c>
      <c r="L650" s="36">
        <v>18164</v>
      </c>
      <c r="M650" s="36">
        <v>10135</v>
      </c>
      <c r="N650" s="36">
        <v>397</v>
      </c>
      <c r="O650" s="34"/>
      <c r="P650" s="35"/>
      <c r="Q650" s="36">
        <v>7632</v>
      </c>
      <c r="R650" s="36">
        <v>384</v>
      </c>
      <c r="S650" s="36">
        <v>970</v>
      </c>
      <c r="T650" s="36">
        <v>6278</v>
      </c>
      <c r="U650" s="36">
        <v>68105</v>
      </c>
      <c r="V650" s="36"/>
      <c r="W650" s="22" t="s">
        <v>65</v>
      </c>
    </row>
    <row r="651" spans="2:23" ht="24.75" customHeight="1" x14ac:dyDescent="0.15">
      <c r="B651" s="22" t="s">
        <v>66</v>
      </c>
      <c r="C651" s="36">
        <v>42336</v>
      </c>
      <c r="D651" s="36">
        <v>35501</v>
      </c>
      <c r="E651" s="36">
        <v>6835</v>
      </c>
      <c r="F651" s="36">
        <v>4066</v>
      </c>
      <c r="G651" s="36">
        <v>-47</v>
      </c>
      <c r="H651" s="36"/>
      <c r="I651" s="36"/>
      <c r="J651" s="36">
        <v>4061</v>
      </c>
      <c r="K651" s="36">
        <v>52</v>
      </c>
      <c r="L651" s="36">
        <v>29638</v>
      </c>
      <c r="M651" s="36">
        <v>23457</v>
      </c>
      <c r="N651" s="36">
        <v>238</v>
      </c>
      <c r="O651" s="34"/>
      <c r="P651" s="35"/>
      <c r="Q651" s="36">
        <v>5943</v>
      </c>
      <c r="R651" s="36">
        <v>159</v>
      </c>
      <c r="S651" s="36">
        <v>1038</v>
      </c>
      <c r="T651" s="36">
        <v>4746</v>
      </c>
      <c r="U651" s="36">
        <v>76040</v>
      </c>
      <c r="V651" s="36"/>
      <c r="W651" s="22" t="s">
        <v>66</v>
      </c>
    </row>
    <row r="652" spans="2:23" ht="24.75" customHeight="1" x14ac:dyDescent="0.15">
      <c r="B652" s="22" t="s">
        <v>67</v>
      </c>
      <c r="C652" s="36">
        <v>35571</v>
      </c>
      <c r="D652" s="39">
        <v>29828</v>
      </c>
      <c r="E652" s="39">
        <v>5743</v>
      </c>
      <c r="F652" s="39">
        <v>3678</v>
      </c>
      <c r="G652" s="39">
        <v>-85</v>
      </c>
      <c r="H652" s="39"/>
      <c r="I652" s="39"/>
      <c r="J652" s="39">
        <v>3726</v>
      </c>
      <c r="K652" s="39">
        <v>37</v>
      </c>
      <c r="L652" s="39">
        <v>16067</v>
      </c>
      <c r="M652" s="39">
        <v>8880</v>
      </c>
      <c r="N652" s="39">
        <v>1141</v>
      </c>
      <c r="O652" s="34"/>
      <c r="P652" s="35"/>
      <c r="Q652" s="39">
        <v>6046</v>
      </c>
      <c r="R652" s="36">
        <v>338</v>
      </c>
      <c r="S652" s="36">
        <v>791</v>
      </c>
      <c r="T652" s="36">
        <v>4917</v>
      </c>
      <c r="U652" s="36">
        <v>55316</v>
      </c>
      <c r="V652" s="36"/>
      <c r="W652" s="22" t="s">
        <v>67</v>
      </c>
    </row>
    <row r="653" spans="2:23" ht="24.75" customHeight="1" x14ac:dyDescent="0.15">
      <c r="B653" s="23" t="s">
        <v>35</v>
      </c>
      <c r="C653" s="38">
        <v>7643</v>
      </c>
      <c r="D653" s="36">
        <v>6409</v>
      </c>
      <c r="E653" s="36">
        <v>1234</v>
      </c>
      <c r="F653" s="36">
        <v>776</v>
      </c>
      <c r="G653" s="36">
        <v>-18</v>
      </c>
      <c r="H653" s="36"/>
      <c r="I653" s="36"/>
      <c r="J653" s="36">
        <v>769</v>
      </c>
      <c r="K653" s="36">
        <v>25</v>
      </c>
      <c r="L653" s="36">
        <v>12939</v>
      </c>
      <c r="M653" s="36">
        <v>11792</v>
      </c>
      <c r="N653" s="36">
        <v>-57</v>
      </c>
      <c r="O653" s="34"/>
      <c r="P653" s="35"/>
      <c r="Q653" s="36">
        <v>1204</v>
      </c>
      <c r="R653" s="38">
        <v>179</v>
      </c>
      <c r="S653" s="38">
        <v>62</v>
      </c>
      <c r="T653" s="38">
        <v>963</v>
      </c>
      <c r="U653" s="38">
        <v>21358</v>
      </c>
      <c r="V653" s="38"/>
      <c r="W653" s="23" t="s">
        <v>35</v>
      </c>
    </row>
    <row r="654" spans="2:23" ht="24.75" customHeight="1" x14ac:dyDescent="0.15">
      <c r="B654" s="23" t="s">
        <v>1</v>
      </c>
      <c r="C654" s="39">
        <v>2502</v>
      </c>
      <c r="D654" s="38">
        <v>2098</v>
      </c>
      <c r="E654" s="38">
        <v>404</v>
      </c>
      <c r="F654" s="38">
        <v>280</v>
      </c>
      <c r="G654" s="38">
        <v>-14</v>
      </c>
      <c r="H654" s="38"/>
      <c r="I654" s="38"/>
      <c r="J654" s="38">
        <v>282</v>
      </c>
      <c r="K654" s="38">
        <v>12</v>
      </c>
      <c r="L654" s="38">
        <v>1026</v>
      </c>
      <c r="M654" s="38">
        <v>435</v>
      </c>
      <c r="N654" s="38">
        <v>37</v>
      </c>
      <c r="O654" s="34"/>
      <c r="P654" s="35"/>
      <c r="Q654" s="38">
        <v>554</v>
      </c>
      <c r="R654" s="36">
        <v>23</v>
      </c>
      <c r="S654" s="36">
        <v>70</v>
      </c>
      <c r="T654" s="36">
        <v>461</v>
      </c>
      <c r="U654" s="36">
        <v>3808</v>
      </c>
      <c r="V654" s="36"/>
      <c r="W654" s="23" t="s">
        <v>1</v>
      </c>
    </row>
    <row r="655" spans="2:23" ht="24.75" customHeight="1" x14ac:dyDescent="0.15">
      <c r="B655" s="21" t="s">
        <v>36</v>
      </c>
      <c r="C655" s="36">
        <v>3489</v>
      </c>
      <c r="D655" s="36">
        <v>2926</v>
      </c>
      <c r="E655" s="36">
        <v>563</v>
      </c>
      <c r="F655" s="36">
        <v>386</v>
      </c>
      <c r="G655" s="36">
        <v>-16</v>
      </c>
      <c r="H655" s="36"/>
      <c r="I655" s="36"/>
      <c r="J655" s="36">
        <v>395</v>
      </c>
      <c r="K655" s="36">
        <v>7</v>
      </c>
      <c r="L655" s="36">
        <v>1639</v>
      </c>
      <c r="M655" s="36">
        <v>697</v>
      </c>
      <c r="N655" s="36">
        <v>198</v>
      </c>
      <c r="O655" s="34"/>
      <c r="P655" s="35"/>
      <c r="Q655" s="36">
        <v>744</v>
      </c>
      <c r="R655" s="33">
        <v>23</v>
      </c>
      <c r="S655" s="33">
        <v>91</v>
      </c>
      <c r="T655" s="33">
        <v>630</v>
      </c>
      <c r="U655" s="33">
        <v>5514</v>
      </c>
      <c r="V655" s="33"/>
      <c r="W655" s="21" t="s">
        <v>36</v>
      </c>
    </row>
    <row r="656" spans="2:23" ht="24.75" customHeight="1" x14ac:dyDescent="0.15">
      <c r="B656" s="22" t="s">
        <v>68</v>
      </c>
      <c r="C656" s="36">
        <v>21141</v>
      </c>
      <c r="D656" s="36">
        <v>17728</v>
      </c>
      <c r="E656" s="36">
        <v>3413</v>
      </c>
      <c r="F656" s="36">
        <v>2248</v>
      </c>
      <c r="G656" s="36">
        <v>-43</v>
      </c>
      <c r="H656" s="36"/>
      <c r="I656" s="36"/>
      <c r="J656" s="36">
        <v>2264</v>
      </c>
      <c r="K656" s="36">
        <v>27</v>
      </c>
      <c r="L656" s="36">
        <v>8374</v>
      </c>
      <c r="M656" s="36">
        <v>3745</v>
      </c>
      <c r="N656" s="36">
        <v>381</v>
      </c>
      <c r="O656" s="34"/>
      <c r="P656" s="35"/>
      <c r="Q656" s="36">
        <v>4248</v>
      </c>
      <c r="R656" s="36">
        <v>251</v>
      </c>
      <c r="S656" s="36">
        <v>697</v>
      </c>
      <c r="T656" s="36">
        <v>3300</v>
      </c>
      <c r="U656" s="36">
        <v>31763</v>
      </c>
      <c r="V656" s="36"/>
      <c r="W656" s="22" t="s">
        <v>68</v>
      </c>
    </row>
    <row r="657" spans="2:23" ht="24.75" customHeight="1" x14ac:dyDescent="0.15">
      <c r="B657" s="22" t="s">
        <v>69</v>
      </c>
      <c r="C657" s="36">
        <v>8761</v>
      </c>
      <c r="D657" s="36">
        <v>7347</v>
      </c>
      <c r="E657" s="36">
        <v>1414</v>
      </c>
      <c r="F657" s="36">
        <v>948</v>
      </c>
      <c r="G657" s="36">
        <v>-23</v>
      </c>
      <c r="H657" s="36"/>
      <c r="I657" s="36"/>
      <c r="J657" s="36">
        <v>956</v>
      </c>
      <c r="K657" s="36">
        <v>15</v>
      </c>
      <c r="L657" s="36">
        <v>2912</v>
      </c>
      <c r="M657" s="36">
        <v>906</v>
      </c>
      <c r="N657" s="36">
        <v>78</v>
      </c>
      <c r="O657" s="34"/>
      <c r="P657" s="35"/>
      <c r="Q657" s="36">
        <v>1928</v>
      </c>
      <c r="R657" s="39">
        <v>74</v>
      </c>
      <c r="S657" s="39">
        <v>333</v>
      </c>
      <c r="T657" s="39">
        <v>1521</v>
      </c>
      <c r="U657" s="39">
        <v>12621</v>
      </c>
      <c r="V657" s="39"/>
      <c r="W657" s="22" t="s">
        <v>69</v>
      </c>
    </row>
    <row r="658" spans="2:23" ht="24.75" customHeight="1" x14ac:dyDescent="0.15">
      <c r="B658" s="21" t="s">
        <v>70</v>
      </c>
      <c r="C658" s="33">
        <v>11993</v>
      </c>
      <c r="D658" s="33">
        <v>10057</v>
      </c>
      <c r="E658" s="33">
        <v>1936</v>
      </c>
      <c r="F658" s="33">
        <v>1264</v>
      </c>
      <c r="G658" s="33">
        <v>-22</v>
      </c>
      <c r="H658" s="33"/>
      <c r="I658" s="33"/>
      <c r="J658" s="33">
        <v>1268</v>
      </c>
      <c r="K658" s="33">
        <v>18</v>
      </c>
      <c r="L658" s="33">
        <v>4773</v>
      </c>
      <c r="M658" s="33">
        <v>2255</v>
      </c>
      <c r="N658" s="33">
        <v>313</v>
      </c>
      <c r="O658" s="34"/>
      <c r="P658" s="35"/>
      <c r="Q658" s="33">
        <v>2205</v>
      </c>
      <c r="R658" s="36">
        <v>66</v>
      </c>
      <c r="S658" s="36">
        <v>263</v>
      </c>
      <c r="T658" s="36">
        <v>1876</v>
      </c>
      <c r="U658" s="36">
        <v>18030</v>
      </c>
      <c r="V658" s="36"/>
      <c r="W658" s="21" t="s">
        <v>70</v>
      </c>
    </row>
    <row r="659" spans="2:23" ht="24.75" customHeight="1" x14ac:dyDescent="0.15">
      <c r="B659" s="22" t="s">
        <v>71</v>
      </c>
      <c r="C659" s="36">
        <v>7978</v>
      </c>
      <c r="D659" s="36">
        <v>6690</v>
      </c>
      <c r="E659" s="36">
        <v>1288</v>
      </c>
      <c r="F659" s="36">
        <v>843</v>
      </c>
      <c r="G659" s="36">
        <v>-12</v>
      </c>
      <c r="H659" s="36"/>
      <c r="I659" s="36"/>
      <c r="J659" s="36">
        <v>837</v>
      </c>
      <c r="K659" s="36">
        <v>18</v>
      </c>
      <c r="L659" s="36">
        <v>3030</v>
      </c>
      <c r="M659" s="36">
        <v>1561</v>
      </c>
      <c r="N659" s="36">
        <v>60</v>
      </c>
      <c r="O659" s="34"/>
      <c r="P659" s="35"/>
      <c r="Q659" s="36">
        <v>1409</v>
      </c>
      <c r="R659" s="36">
        <v>39</v>
      </c>
      <c r="S659" s="36">
        <v>173</v>
      </c>
      <c r="T659" s="36">
        <v>1197</v>
      </c>
      <c r="U659" s="36">
        <v>11851</v>
      </c>
      <c r="V659" s="36"/>
      <c r="W659" s="22" t="s">
        <v>71</v>
      </c>
    </row>
    <row r="660" spans="2:23" ht="24.75" customHeight="1" x14ac:dyDescent="0.15">
      <c r="B660" s="22" t="s">
        <v>3</v>
      </c>
      <c r="C660" s="36">
        <v>6628</v>
      </c>
      <c r="D660" s="36">
        <v>5558</v>
      </c>
      <c r="E660" s="36">
        <v>1070</v>
      </c>
      <c r="F660" s="36">
        <v>687</v>
      </c>
      <c r="G660" s="36">
        <v>-15</v>
      </c>
      <c r="H660" s="36"/>
      <c r="I660" s="36"/>
      <c r="J660" s="36">
        <v>694</v>
      </c>
      <c r="K660" s="36">
        <v>8</v>
      </c>
      <c r="L660" s="36">
        <v>2779</v>
      </c>
      <c r="M660" s="36">
        <v>1653</v>
      </c>
      <c r="N660" s="36">
        <v>39</v>
      </c>
      <c r="O660" s="34"/>
      <c r="P660" s="35"/>
      <c r="Q660" s="36">
        <v>1087</v>
      </c>
      <c r="R660" s="36">
        <v>52</v>
      </c>
      <c r="S660" s="36">
        <v>145</v>
      </c>
      <c r="T660" s="36">
        <v>890</v>
      </c>
      <c r="U660" s="36">
        <v>10094</v>
      </c>
      <c r="V660" s="36"/>
      <c r="W660" s="22" t="s">
        <v>3</v>
      </c>
    </row>
    <row r="661" spans="2:23" ht="24.75" customHeight="1" x14ac:dyDescent="0.15">
      <c r="B661" s="24" t="s">
        <v>37</v>
      </c>
      <c r="C661" s="36">
        <v>5249</v>
      </c>
      <c r="D661" s="39">
        <v>4402</v>
      </c>
      <c r="E661" s="39">
        <v>847</v>
      </c>
      <c r="F661" s="39">
        <v>542</v>
      </c>
      <c r="G661" s="39">
        <v>-11</v>
      </c>
      <c r="H661" s="39"/>
      <c r="I661" s="39"/>
      <c r="J661" s="39">
        <v>534</v>
      </c>
      <c r="K661" s="39">
        <v>19</v>
      </c>
      <c r="L661" s="39">
        <v>2280</v>
      </c>
      <c r="M661" s="39">
        <v>1279</v>
      </c>
      <c r="N661" s="39">
        <v>9</v>
      </c>
      <c r="O661" s="34"/>
      <c r="P661" s="35"/>
      <c r="Q661" s="39">
        <v>992</v>
      </c>
      <c r="R661" s="36">
        <v>493</v>
      </c>
      <c r="S661" s="36">
        <v>66</v>
      </c>
      <c r="T661" s="36">
        <v>433</v>
      </c>
      <c r="U661" s="36">
        <v>8071</v>
      </c>
      <c r="V661" s="36"/>
      <c r="W661" s="24" t="s">
        <v>37</v>
      </c>
    </row>
    <row r="662" spans="2:23" ht="24.75" customHeight="1" x14ac:dyDescent="0.15">
      <c r="B662" s="21" t="s">
        <v>72</v>
      </c>
      <c r="C662" s="33">
        <v>27466</v>
      </c>
      <c r="D662" s="36">
        <v>23032</v>
      </c>
      <c r="E662" s="36">
        <v>4434</v>
      </c>
      <c r="F662" s="36">
        <v>2846</v>
      </c>
      <c r="G662" s="36">
        <v>-46</v>
      </c>
      <c r="H662" s="36"/>
      <c r="I662" s="36"/>
      <c r="J662" s="36">
        <v>2856</v>
      </c>
      <c r="K662" s="36">
        <v>36</v>
      </c>
      <c r="L662" s="36">
        <v>8858</v>
      </c>
      <c r="M662" s="36">
        <v>4210</v>
      </c>
      <c r="N662" s="36">
        <v>176</v>
      </c>
      <c r="O662" s="34"/>
      <c r="P662" s="35"/>
      <c r="Q662" s="36">
        <v>4472</v>
      </c>
      <c r="R662" s="38">
        <v>284</v>
      </c>
      <c r="S662" s="38">
        <v>639</v>
      </c>
      <c r="T662" s="38">
        <v>3549</v>
      </c>
      <c r="U662" s="38">
        <v>39170</v>
      </c>
      <c r="V662" s="38"/>
      <c r="W662" s="21" t="s">
        <v>72</v>
      </c>
    </row>
    <row r="663" spans="2:23" ht="24.75" customHeight="1" x14ac:dyDescent="0.15">
      <c r="B663" s="21" t="s">
        <v>38</v>
      </c>
      <c r="C663" s="33">
        <v>20013</v>
      </c>
      <c r="D663" s="33">
        <v>16782</v>
      </c>
      <c r="E663" s="33">
        <v>3231</v>
      </c>
      <c r="F663" s="33">
        <v>2092</v>
      </c>
      <c r="G663" s="33">
        <v>-32</v>
      </c>
      <c r="H663" s="33"/>
      <c r="I663" s="33"/>
      <c r="J663" s="33">
        <v>2096</v>
      </c>
      <c r="K663" s="33">
        <v>28</v>
      </c>
      <c r="L663" s="33">
        <v>6372</v>
      </c>
      <c r="M663" s="33">
        <v>2755</v>
      </c>
      <c r="N663" s="33">
        <v>126</v>
      </c>
      <c r="O663" s="34"/>
      <c r="P663" s="35"/>
      <c r="Q663" s="33">
        <v>3491</v>
      </c>
      <c r="R663" s="36">
        <v>273</v>
      </c>
      <c r="S663" s="36">
        <v>443</v>
      </c>
      <c r="T663" s="36">
        <v>2775</v>
      </c>
      <c r="U663" s="36">
        <v>28477</v>
      </c>
      <c r="V663" s="36"/>
      <c r="W663" s="21" t="s">
        <v>38</v>
      </c>
    </row>
    <row r="664" spans="2:23" ht="24.75" customHeight="1" x14ac:dyDescent="0.15">
      <c r="B664" s="24" t="s">
        <v>73</v>
      </c>
      <c r="C664" s="39">
        <v>3543</v>
      </c>
      <c r="D664" s="39">
        <v>2971</v>
      </c>
      <c r="E664" s="39">
        <v>572</v>
      </c>
      <c r="F664" s="39">
        <v>379</v>
      </c>
      <c r="G664" s="39">
        <v>-10</v>
      </c>
      <c r="H664" s="39"/>
      <c r="I664" s="39"/>
      <c r="J664" s="39">
        <v>385</v>
      </c>
      <c r="K664" s="39">
        <v>4</v>
      </c>
      <c r="L664" s="39">
        <v>8068</v>
      </c>
      <c r="M664" s="39">
        <v>7488</v>
      </c>
      <c r="N664" s="39">
        <v>24</v>
      </c>
      <c r="O664" s="34"/>
      <c r="P664" s="35"/>
      <c r="Q664" s="39">
        <v>556</v>
      </c>
      <c r="R664" s="39">
        <v>17</v>
      </c>
      <c r="S664" s="39">
        <v>83</v>
      </c>
      <c r="T664" s="39">
        <v>456</v>
      </c>
      <c r="U664" s="39">
        <v>11990</v>
      </c>
      <c r="V664" s="39"/>
      <c r="W664" s="24" t="s">
        <v>73</v>
      </c>
    </row>
    <row r="665" spans="2:23" ht="24.75" customHeight="1" x14ac:dyDescent="0.15">
      <c r="B665" s="2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25"/>
    </row>
    <row r="666" spans="2:23" ht="24.75" customHeight="1" x14ac:dyDescent="0.15">
      <c r="B666" s="5" t="s">
        <v>39</v>
      </c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5"/>
    </row>
    <row r="667" spans="2:23" ht="24.75" customHeight="1" x14ac:dyDescent="0.15">
      <c r="B667" s="26" t="s">
        <v>15</v>
      </c>
      <c r="C667" s="40">
        <f t="shared" ref="C667:G667" si="132">SUM(C640:C652)</f>
        <v>1547885.5444712066</v>
      </c>
      <c r="D667" s="40">
        <f t="shared" si="132"/>
        <v>1297991.6348774033</v>
      </c>
      <c r="E667" s="40">
        <f t="shared" si="132"/>
        <v>249893.90959380323</v>
      </c>
      <c r="F667" s="40">
        <f t="shared" si="132"/>
        <v>150720.49575723836</v>
      </c>
      <c r="G667" s="40">
        <f t="shared" si="132"/>
        <v>-1659.4020709999988</v>
      </c>
      <c r="H667" s="40"/>
      <c r="I667" s="40"/>
      <c r="J667" s="40">
        <f t="shared" ref="J667:K667" si="133">SUM(J640:J652)</f>
        <v>149546.9459563586</v>
      </c>
      <c r="K667" s="40">
        <f t="shared" si="133"/>
        <v>2832.951871879754</v>
      </c>
      <c r="L667" s="40">
        <f>SUM(L640:L652)</f>
        <v>635946.62221843167</v>
      </c>
      <c r="M667" s="40">
        <f>SUM(M640:M652)</f>
        <v>410271.10109807918</v>
      </c>
      <c r="N667" s="40">
        <f>SUM(N640:N652)</f>
        <v>13978.848173515662</v>
      </c>
      <c r="O667" s="34"/>
      <c r="P667" s="35"/>
      <c r="Q667" s="40">
        <f t="shared" ref="Q667" si="134">SUM(Q640:Q652)</f>
        <v>211696.67294683686</v>
      </c>
      <c r="R667" s="40">
        <f>SUM(R640:R652)</f>
        <v>5393.9562491133347</v>
      </c>
      <c r="S667" s="40">
        <f>SUM(S640:S652)</f>
        <v>37306.940270748033</v>
      </c>
      <c r="T667" s="40">
        <f>SUM(T640:T652)</f>
        <v>168995.7764269755</v>
      </c>
      <c r="U667" s="40">
        <f>SUM(U640:U652)</f>
        <v>2334552.6624468765</v>
      </c>
      <c r="V667" s="40"/>
      <c r="W667" s="26" t="s">
        <v>15</v>
      </c>
    </row>
    <row r="668" spans="2:23" ht="24.75" customHeight="1" x14ac:dyDescent="0.15">
      <c r="B668" s="27" t="s">
        <v>40</v>
      </c>
      <c r="C668" s="41">
        <f t="shared" ref="C668:G668" si="135">SUM(C653:C664)</f>
        <v>126406</v>
      </c>
      <c r="D668" s="41">
        <f t="shared" si="135"/>
        <v>106000</v>
      </c>
      <c r="E668" s="41">
        <f t="shared" si="135"/>
        <v>20406</v>
      </c>
      <c r="F668" s="41">
        <f t="shared" si="135"/>
        <v>13291</v>
      </c>
      <c r="G668" s="41">
        <f t="shared" si="135"/>
        <v>-262</v>
      </c>
      <c r="H668" s="41"/>
      <c r="I668" s="41"/>
      <c r="J668" s="41">
        <f t="shared" ref="J668:K668" si="136">SUM(J653:J664)</f>
        <v>13336</v>
      </c>
      <c r="K668" s="41">
        <f t="shared" si="136"/>
        <v>217</v>
      </c>
      <c r="L668" s="41">
        <f>SUM(L653:L664)</f>
        <v>63050</v>
      </c>
      <c r="M668" s="41">
        <f>SUM(M653:M664)</f>
        <v>38776</v>
      </c>
      <c r="N668" s="41">
        <f>SUM(N653:N664)</f>
        <v>1384</v>
      </c>
      <c r="O668" s="34"/>
      <c r="P668" s="35"/>
      <c r="Q668" s="41">
        <f t="shared" ref="Q668" si="137">SUM(Q653:Q664)</f>
        <v>22890</v>
      </c>
      <c r="R668" s="41">
        <f>SUM(R653:R664)</f>
        <v>1774</v>
      </c>
      <c r="S668" s="41">
        <f>SUM(S653:S664)</f>
        <v>3065</v>
      </c>
      <c r="T668" s="41">
        <f>SUM(T653:T664)</f>
        <v>18051</v>
      </c>
      <c r="U668" s="41">
        <f>SUM(U653:U664)</f>
        <v>202747</v>
      </c>
      <c r="V668" s="41"/>
      <c r="W668" s="27" t="s">
        <v>40</v>
      </c>
    </row>
    <row r="669" spans="2:23" ht="24.75" customHeight="1" x14ac:dyDescent="0.15"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</row>
    <row r="670" spans="2:23" ht="24.75" customHeight="1" x14ac:dyDescent="0.15">
      <c r="B670" s="5" t="s">
        <v>41</v>
      </c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5"/>
    </row>
    <row r="671" spans="2:23" ht="24.75" customHeight="1" x14ac:dyDescent="0.15">
      <c r="B671" s="26" t="s">
        <v>42</v>
      </c>
      <c r="C671" s="40">
        <f t="shared" ref="C671:G671" si="138">SUM(C646,C653)</f>
        <v>52846</v>
      </c>
      <c r="D671" s="40">
        <f t="shared" si="138"/>
        <v>44314</v>
      </c>
      <c r="E671" s="40">
        <f t="shared" si="138"/>
        <v>8532</v>
      </c>
      <c r="F671" s="40">
        <f t="shared" si="138"/>
        <v>5405</v>
      </c>
      <c r="G671" s="40">
        <f t="shared" si="138"/>
        <v>-76</v>
      </c>
      <c r="H671" s="40"/>
      <c r="I671" s="40"/>
      <c r="J671" s="40">
        <f t="shared" ref="J671:K671" si="139">SUM(J646,J653)</f>
        <v>5374</v>
      </c>
      <c r="K671" s="40">
        <f t="shared" si="139"/>
        <v>107</v>
      </c>
      <c r="L671" s="40">
        <f>SUM(L646,L653)</f>
        <v>30309</v>
      </c>
      <c r="M671" s="40">
        <f>SUM(M646,M653)</f>
        <v>21208</v>
      </c>
      <c r="N671" s="40">
        <f>SUM(N646,N653)</f>
        <v>589</v>
      </c>
      <c r="O671" s="34"/>
      <c r="P671" s="35"/>
      <c r="Q671" s="40">
        <f t="shared" ref="Q671" si="140">SUM(Q646,Q653)</f>
        <v>8512</v>
      </c>
      <c r="R671" s="40">
        <f>SUM(R646,R653)</f>
        <v>431</v>
      </c>
      <c r="S671" s="40">
        <f>SUM(S646,S653)</f>
        <v>1326</v>
      </c>
      <c r="T671" s="40">
        <f>SUM(T646,T653)</f>
        <v>6755</v>
      </c>
      <c r="U671" s="40">
        <f>SUM(U646,U653)</f>
        <v>88560</v>
      </c>
      <c r="V671" s="40"/>
      <c r="W671" s="26" t="s">
        <v>42</v>
      </c>
    </row>
    <row r="672" spans="2:23" ht="24.75" customHeight="1" x14ac:dyDescent="0.15">
      <c r="B672" s="28" t="s">
        <v>43</v>
      </c>
      <c r="C672" s="42">
        <f t="shared" ref="C672:G672" si="141">SUM(C643,C650,C654)</f>
        <v>168808</v>
      </c>
      <c r="D672" s="42">
        <f t="shared" si="141"/>
        <v>141555</v>
      </c>
      <c r="E672" s="42">
        <f t="shared" si="141"/>
        <v>27253</v>
      </c>
      <c r="F672" s="42">
        <f t="shared" si="141"/>
        <v>16816</v>
      </c>
      <c r="G672" s="42">
        <f t="shared" si="141"/>
        <v>-226</v>
      </c>
      <c r="H672" s="42"/>
      <c r="I672" s="42"/>
      <c r="J672" s="42">
        <f t="shared" ref="J672:K672" si="142">SUM(J643,J650,J654)</f>
        <v>16705</v>
      </c>
      <c r="K672" s="42">
        <f t="shared" si="142"/>
        <v>337</v>
      </c>
      <c r="L672" s="42">
        <f>SUM(L643,L650,L654)</f>
        <v>75772</v>
      </c>
      <c r="M672" s="42">
        <f>SUM(M643,M650,M654)</f>
        <v>48997</v>
      </c>
      <c r="N672" s="42">
        <f>SUM(N643,N650,N654)</f>
        <v>1427</v>
      </c>
      <c r="O672" s="34"/>
      <c r="P672" s="35"/>
      <c r="Q672" s="42">
        <f t="shared" ref="Q672" si="143">SUM(Q643,Q650,Q654)</f>
        <v>25348</v>
      </c>
      <c r="R672" s="42">
        <f>SUM(R643,R650,R654)</f>
        <v>915</v>
      </c>
      <c r="S672" s="42">
        <f>SUM(S643,S650,S654)</f>
        <v>3936</v>
      </c>
      <c r="T672" s="42">
        <f>SUM(T643,T650,T654)</f>
        <v>20497</v>
      </c>
      <c r="U672" s="42">
        <f>SUM(U643,U650,U654)</f>
        <v>261396</v>
      </c>
      <c r="V672" s="42"/>
      <c r="W672" s="28" t="s">
        <v>43</v>
      </c>
    </row>
    <row r="673" spans="2:23" ht="24.75" customHeight="1" x14ac:dyDescent="0.15">
      <c r="B673" s="28" t="s">
        <v>44</v>
      </c>
      <c r="C673" s="42">
        <f t="shared" ref="C673:G673" si="144">SUM(C641,C655:C657)</f>
        <v>114956</v>
      </c>
      <c r="D673" s="42">
        <f t="shared" si="144"/>
        <v>96398</v>
      </c>
      <c r="E673" s="42">
        <f t="shared" si="144"/>
        <v>18558</v>
      </c>
      <c r="F673" s="42">
        <f t="shared" si="144"/>
        <v>11817</v>
      </c>
      <c r="G673" s="42">
        <f t="shared" si="144"/>
        <v>-181</v>
      </c>
      <c r="H673" s="42"/>
      <c r="I673" s="42"/>
      <c r="J673" s="42">
        <f t="shared" ref="J673:K673" si="145">SUM(J641,J655:J657)</f>
        <v>11778</v>
      </c>
      <c r="K673" s="42">
        <f t="shared" si="145"/>
        <v>220</v>
      </c>
      <c r="L673" s="42">
        <f>SUM(L641,L655:L657)</f>
        <v>52401</v>
      </c>
      <c r="M673" s="42">
        <f>SUM(M641,M655:M657)</f>
        <v>30821</v>
      </c>
      <c r="N673" s="42">
        <f>SUM(N641,N655:N657)</f>
        <v>1217</v>
      </c>
      <c r="O673" s="34"/>
      <c r="P673" s="35"/>
      <c r="Q673" s="42">
        <f t="shared" ref="Q673" si="146">SUM(Q641,Q655:Q657)</f>
        <v>20363</v>
      </c>
      <c r="R673" s="42">
        <f>SUM(R641,R655:R657)</f>
        <v>613</v>
      </c>
      <c r="S673" s="42">
        <f>SUM(S641,S655:S657)</f>
        <v>3741</v>
      </c>
      <c r="T673" s="42">
        <f>SUM(T641,T655:T657)</f>
        <v>16009</v>
      </c>
      <c r="U673" s="42">
        <f>SUM(U641,U655:U657)</f>
        <v>179174</v>
      </c>
      <c r="V673" s="42"/>
      <c r="W673" s="28" t="s">
        <v>44</v>
      </c>
    </row>
    <row r="674" spans="2:23" ht="24.75" customHeight="1" x14ac:dyDescent="0.15">
      <c r="B674" s="28" t="s">
        <v>11</v>
      </c>
      <c r="C674" s="42">
        <f t="shared" ref="C674:G674" si="147">SUM(C640,C644,C648,C658:C661)</f>
        <v>752210.54447120649</v>
      </c>
      <c r="D674" s="42">
        <f t="shared" si="147"/>
        <v>630773.63487740327</v>
      </c>
      <c r="E674" s="42">
        <f t="shared" si="147"/>
        <v>121436.90959380323</v>
      </c>
      <c r="F674" s="42">
        <f t="shared" si="147"/>
        <v>71237.495757238357</v>
      </c>
      <c r="G674" s="42">
        <f t="shared" si="147"/>
        <v>-606.40207099999884</v>
      </c>
      <c r="H674" s="42"/>
      <c r="I674" s="42"/>
      <c r="J674" s="42">
        <f t="shared" ref="J674:K674" si="148">SUM(J640,J644,J648,J658:J661)</f>
        <v>70303.945956358599</v>
      </c>
      <c r="K674" s="42">
        <f t="shared" si="148"/>
        <v>1539.951871879754</v>
      </c>
      <c r="L674" s="42">
        <f>SUM(L640,L644,L648,L658:L661)</f>
        <v>269109.66596931836</v>
      </c>
      <c r="M674" s="42">
        <f>SUM(M640,M644,M648,M658:M661)</f>
        <v>171167.10109807918</v>
      </c>
      <c r="N674" s="42">
        <f>SUM(N640,N644,N648,N658:N661)</f>
        <v>5541.848173515662</v>
      </c>
      <c r="O674" s="34"/>
      <c r="P674" s="35"/>
      <c r="Q674" s="42">
        <f t="shared" ref="Q674" si="149">SUM(Q640,Q644,Q648,Q658:Q661)</f>
        <v>92400.716697723532</v>
      </c>
      <c r="R674" s="42">
        <f>SUM(R640,R644,R648,R658:R661)</f>
        <v>1390</v>
      </c>
      <c r="S674" s="42">
        <f>SUM(S640,S644,S648,S658:S661)</f>
        <v>17423.940270748033</v>
      </c>
      <c r="T674" s="42">
        <f>SUM(T640,T644,T648,T658:T661)</f>
        <v>73586.776426975499</v>
      </c>
      <c r="U674" s="42">
        <f>SUM(U640,U644,U648,U658:U661)</f>
        <v>1092557.7061977633</v>
      </c>
      <c r="V674" s="42"/>
      <c r="W674" s="28" t="s">
        <v>11</v>
      </c>
    </row>
    <row r="675" spans="2:23" ht="24.75" customHeight="1" x14ac:dyDescent="0.15">
      <c r="B675" s="28" t="s">
        <v>45</v>
      </c>
      <c r="C675" s="42">
        <f t="shared" ref="C675:G675" si="150">SUM(C647,C651)</f>
        <v>170493</v>
      </c>
      <c r="D675" s="42">
        <f t="shared" si="150"/>
        <v>142968</v>
      </c>
      <c r="E675" s="42">
        <f t="shared" si="150"/>
        <v>27525</v>
      </c>
      <c r="F675" s="42">
        <f t="shared" si="150"/>
        <v>16631</v>
      </c>
      <c r="G675" s="42">
        <f t="shared" si="150"/>
        <v>-205</v>
      </c>
      <c r="H675" s="42"/>
      <c r="I675" s="42"/>
      <c r="J675" s="42">
        <f t="shared" ref="J675:K675" si="151">SUM(J647,J651)</f>
        <v>16608</v>
      </c>
      <c r="K675" s="42">
        <f t="shared" si="151"/>
        <v>228</v>
      </c>
      <c r="L675" s="42">
        <f>SUM(L647,L651)</f>
        <v>96298</v>
      </c>
      <c r="M675" s="42">
        <f>SUM(M647,M651)</f>
        <v>70697</v>
      </c>
      <c r="N675" s="42">
        <f>SUM(N647,N651)</f>
        <v>1889</v>
      </c>
      <c r="O675" s="34"/>
      <c r="P675" s="35"/>
      <c r="Q675" s="42">
        <f t="shared" ref="Q675" si="152">SUM(Q647,Q651)</f>
        <v>23712</v>
      </c>
      <c r="R675" s="42">
        <f>SUM(R647,R651)</f>
        <v>574</v>
      </c>
      <c r="S675" s="42">
        <f>SUM(S647,S651)</f>
        <v>4177</v>
      </c>
      <c r="T675" s="42">
        <f>SUM(T647,T651)</f>
        <v>18961</v>
      </c>
      <c r="U675" s="42">
        <f>SUM(U647,U651)</f>
        <v>283422</v>
      </c>
      <c r="V675" s="42"/>
      <c r="W675" s="28" t="s">
        <v>45</v>
      </c>
    </row>
    <row r="676" spans="2:23" ht="24.75" customHeight="1" x14ac:dyDescent="0.15">
      <c r="B676" s="28" t="s">
        <v>46</v>
      </c>
      <c r="C676" s="42">
        <f t="shared" ref="C676:G676" si="153">SUM(C649,C652,C662)</f>
        <v>190123</v>
      </c>
      <c r="D676" s="42">
        <f t="shared" si="153"/>
        <v>159429</v>
      </c>
      <c r="E676" s="42">
        <f t="shared" si="153"/>
        <v>30694</v>
      </c>
      <c r="F676" s="42">
        <f t="shared" si="153"/>
        <v>19231</v>
      </c>
      <c r="G676" s="42">
        <f t="shared" si="153"/>
        <v>-305</v>
      </c>
      <c r="H676" s="42"/>
      <c r="I676" s="42"/>
      <c r="J676" s="42">
        <f t="shared" ref="J676:K676" si="154">SUM(J649,J652,J662)</f>
        <v>19277</v>
      </c>
      <c r="K676" s="42">
        <f t="shared" si="154"/>
        <v>259</v>
      </c>
      <c r="L676" s="42">
        <f>SUM(L649,L652,L662)</f>
        <v>75786</v>
      </c>
      <c r="M676" s="42">
        <f>SUM(M649,M652,M662)</f>
        <v>43968</v>
      </c>
      <c r="N676" s="42">
        <f>SUM(N649,N652,N662)</f>
        <v>2430</v>
      </c>
      <c r="O676" s="34"/>
      <c r="P676" s="35"/>
      <c r="Q676" s="42">
        <f t="shared" ref="Q676" si="155">SUM(Q649,Q652,Q662)</f>
        <v>29388</v>
      </c>
      <c r="R676" s="42">
        <f>SUM(R649,R652,R662)</f>
        <v>1509</v>
      </c>
      <c r="S676" s="42">
        <f>SUM(S649,S652,S662)</f>
        <v>4679</v>
      </c>
      <c r="T676" s="42">
        <f>SUM(T649,T652,T662)</f>
        <v>23200</v>
      </c>
      <c r="U676" s="42">
        <f>SUM(U649,U652,U662)</f>
        <v>285140</v>
      </c>
      <c r="V676" s="42"/>
      <c r="W676" s="28" t="s">
        <v>46</v>
      </c>
    </row>
    <row r="677" spans="2:23" ht="24.75" customHeight="1" x14ac:dyDescent="0.15">
      <c r="B677" s="28" t="s">
        <v>32</v>
      </c>
      <c r="C677" s="42">
        <f t="shared" ref="C677:G677" si="156">C642</f>
        <v>138064</v>
      </c>
      <c r="D677" s="42">
        <f t="shared" si="156"/>
        <v>115775</v>
      </c>
      <c r="E677" s="42">
        <f t="shared" si="156"/>
        <v>22289</v>
      </c>
      <c r="F677" s="42">
        <f t="shared" si="156"/>
        <v>13886</v>
      </c>
      <c r="G677" s="42">
        <f t="shared" si="156"/>
        <v>-181</v>
      </c>
      <c r="H677" s="42"/>
      <c r="I677" s="42"/>
      <c r="J677" s="42">
        <f t="shared" ref="J677:K677" si="157">J642</f>
        <v>13851</v>
      </c>
      <c r="K677" s="42">
        <f t="shared" si="157"/>
        <v>216</v>
      </c>
      <c r="L677" s="42">
        <f>L642</f>
        <v>59048.956249113333</v>
      </c>
      <c r="M677" s="42">
        <f>M642</f>
        <v>36983</v>
      </c>
      <c r="N677" s="42">
        <f>N642</f>
        <v>1465</v>
      </c>
      <c r="O677" s="34"/>
      <c r="P677" s="35"/>
      <c r="Q677" s="42">
        <f t="shared" ref="Q677" si="158">Q642</f>
        <v>20600.956249113333</v>
      </c>
      <c r="R677" s="42">
        <f>R642</f>
        <v>1153.9562491133347</v>
      </c>
      <c r="S677" s="42">
        <f>S642</f>
        <v>3165</v>
      </c>
      <c r="T677" s="42">
        <f>T642</f>
        <v>16282</v>
      </c>
      <c r="U677" s="42">
        <f>U642</f>
        <v>210998.95624911334</v>
      </c>
      <c r="V677" s="42"/>
      <c r="W677" s="28" t="s">
        <v>32</v>
      </c>
    </row>
    <row r="678" spans="2:23" ht="24.75" customHeight="1" x14ac:dyDescent="0.15">
      <c r="B678" s="27" t="s">
        <v>28</v>
      </c>
      <c r="C678" s="41">
        <f t="shared" ref="C678:G678" si="159">SUM(C645,C663:C664)</f>
        <v>86791</v>
      </c>
      <c r="D678" s="41">
        <f t="shared" si="159"/>
        <v>72779</v>
      </c>
      <c r="E678" s="41">
        <f t="shared" si="159"/>
        <v>14012</v>
      </c>
      <c r="F678" s="41">
        <f t="shared" si="159"/>
        <v>8988</v>
      </c>
      <c r="G678" s="41">
        <f t="shared" si="159"/>
        <v>-141</v>
      </c>
      <c r="H678" s="41"/>
      <c r="I678" s="41"/>
      <c r="J678" s="41">
        <f t="shared" ref="J678:K678" si="160">SUM(J645,J663:J664)</f>
        <v>8986</v>
      </c>
      <c r="K678" s="41">
        <f t="shared" si="160"/>
        <v>143</v>
      </c>
      <c r="L678" s="41">
        <f>SUM(L645,L663:L664)</f>
        <v>40272</v>
      </c>
      <c r="M678" s="41">
        <f>SUM(M645,M663:M664)</f>
        <v>25206</v>
      </c>
      <c r="N678" s="41">
        <f>SUM(N645,N663:N664)</f>
        <v>804</v>
      </c>
      <c r="O678" s="34"/>
      <c r="P678" s="35"/>
      <c r="Q678" s="41">
        <f t="shared" ref="Q678" si="161">SUM(Q645,Q663:Q664)</f>
        <v>14262</v>
      </c>
      <c r="R678" s="41">
        <f>SUM(R645,R663:R664)</f>
        <v>582</v>
      </c>
      <c r="S678" s="41">
        <f>SUM(S645,S663:S664)</f>
        <v>1924</v>
      </c>
      <c r="T678" s="41">
        <f>SUM(T645,T663:T664)</f>
        <v>11756</v>
      </c>
      <c r="U678" s="41">
        <f>SUM(U645,U663:U664)</f>
        <v>136051</v>
      </c>
      <c r="V678" s="41"/>
      <c r="W678" s="27" t="s">
        <v>28</v>
      </c>
    </row>
    <row r="679" spans="2:23" ht="24.75" customHeight="1" x14ac:dyDescent="0.15">
      <c r="B679" s="29" t="s">
        <v>27</v>
      </c>
      <c r="C679" s="39">
        <f t="shared" ref="C679:G679" si="162">C639</f>
        <v>1674291.5444712066</v>
      </c>
      <c r="D679" s="39">
        <f t="shared" si="162"/>
        <v>1403991.6348774033</v>
      </c>
      <c r="E679" s="39">
        <f t="shared" si="162"/>
        <v>270299.90959380323</v>
      </c>
      <c r="F679" s="39">
        <f t="shared" si="162"/>
        <v>164011.49575723836</v>
      </c>
      <c r="G679" s="39">
        <f t="shared" si="162"/>
        <v>-1921.4020709999988</v>
      </c>
      <c r="H679" s="39"/>
      <c r="I679" s="39"/>
      <c r="J679" s="39">
        <f t="shared" ref="J679:K679" si="163">J639</f>
        <v>162882.9459563586</v>
      </c>
      <c r="K679" s="39">
        <f t="shared" si="163"/>
        <v>3049.951871879754</v>
      </c>
      <c r="L679" s="39">
        <f>L639</f>
        <v>698996.62221843167</v>
      </c>
      <c r="M679" s="39">
        <f>M639</f>
        <v>449047.10109807918</v>
      </c>
      <c r="N679" s="39">
        <f>N639</f>
        <v>15362.848173515662</v>
      </c>
      <c r="O679" s="34"/>
      <c r="P679" s="35"/>
      <c r="Q679" s="39">
        <f t="shared" ref="Q679" si="164">Q639</f>
        <v>234586.67294683686</v>
      </c>
      <c r="R679" s="39">
        <f>R639</f>
        <v>7167.9562491133347</v>
      </c>
      <c r="S679" s="39">
        <f>S639</f>
        <v>40371.940270748033</v>
      </c>
      <c r="T679" s="39">
        <f>T639</f>
        <v>187046.7764269755</v>
      </c>
      <c r="U679" s="39">
        <f>U639</f>
        <v>2537299.662446877</v>
      </c>
      <c r="V679" s="39"/>
      <c r="W679" s="29" t="s">
        <v>27</v>
      </c>
    </row>
    <row r="680" spans="2:23" ht="24.75" customHeight="1" x14ac:dyDescent="0.15">
      <c r="W680" s="30"/>
    </row>
    <row r="681" spans="2:23" ht="24.75" customHeight="1" x14ac:dyDescent="0.15">
      <c r="B681" s="3" t="s">
        <v>59</v>
      </c>
      <c r="W681" s="30"/>
    </row>
    <row r="682" spans="2:23" ht="24.75" customHeight="1" x14ac:dyDescent="0.15">
      <c r="W682" s="30"/>
    </row>
    <row r="683" spans="2:23" ht="24.75" customHeight="1" x14ac:dyDescent="0.15">
      <c r="W683" s="30"/>
    </row>
    <row r="684" spans="2:23" ht="24.75" customHeight="1" x14ac:dyDescent="0.15">
      <c r="W684" s="30"/>
    </row>
    <row r="685" spans="2:23" ht="24.75" customHeight="1" x14ac:dyDescent="0.15">
      <c r="W685" s="30"/>
    </row>
    <row r="686" spans="2:23" ht="24.75" customHeight="1" x14ac:dyDescent="0.15">
      <c r="W686" s="30"/>
    </row>
    <row r="687" spans="2:23" ht="24.75" customHeight="1" x14ac:dyDescent="0.15">
      <c r="W687" s="30"/>
    </row>
    <row r="688" spans="2:23" ht="24.75" customHeight="1" x14ac:dyDescent="0.15">
      <c r="W688" s="30"/>
    </row>
    <row r="689" spans="2:26" ht="24.75" customHeight="1" x14ac:dyDescent="0.15">
      <c r="W689" s="30"/>
    </row>
    <row r="690" spans="2:26" ht="24.75" customHeight="1" x14ac:dyDescent="0.15">
      <c r="W690" s="30"/>
    </row>
    <row r="691" spans="2:26" ht="24.75" customHeight="1" x14ac:dyDescent="0.15">
      <c r="W691" s="30"/>
    </row>
    <row r="692" spans="2:26" ht="24.75" customHeight="1" x14ac:dyDescent="0.15">
      <c r="W692" s="30"/>
    </row>
    <row r="693" spans="2:26" ht="24.75" customHeight="1" x14ac:dyDescent="0.15">
      <c r="G693" s="31"/>
      <c r="H693" s="32">
        <f>W630+1</f>
        <v>45</v>
      </c>
      <c r="R693" s="6"/>
      <c r="V693" s="31"/>
      <c r="W693" s="32">
        <f>H693+1</f>
        <v>46</v>
      </c>
    </row>
    <row r="694" spans="2:26" ht="27.75" customHeight="1" x14ac:dyDescent="0.15">
      <c r="U694" s="6"/>
      <c r="V694" s="6"/>
    </row>
    <row r="695" spans="2:26" ht="20.149999999999999" customHeight="1" x14ac:dyDescent="0.15">
      <c r="U695" s="6"/>
      <c r="V695" s="6"/>
    </row>
    <row r="696" spans="2:26" ht="24" customHeight="1" x14ac:dyDescent="0.15">
      <c r="U696" s="6"/>
      <c r="V696" s="6"/>
    </row>
    <row r="697" spans="2:26" ht="15" customHeight="1" x14ac:dyDescent="0.15">
      <c r="U697" s="6"/>
      <c r="V697" s="6"/>
    </row>
    <row r="698" spans="2:26" ht="22.5" customHeight="1" x14ac:dyDescent="0.15">
      <c r="B698" s="3" t="s">
        <v>76</v>
      </c>
      <c r="C698" s="5"/>
      <c r="R698" s="8"/>
      <c r="S698" s="8"/>
      <c r="U698" s="8"/>
      <c r="V698" s="8"/>
      <c r="W698" s="8" t="s">
        <v>2</v>
      </c>
    </row>
    <row r="699" spans="2:26" ht="26.15" customHeight="1" x14ac:dyDescent="0.15">
      <c r="B699" s="46" t="s">
        <v>7</v>
      </c>
      <c r="C699" s="9" t="s">
        <v>8</v>
      </c>
      <c r="D699" s="10"/>
      <c r="E699" s="11"/>
      <c r="F699" s="9" t="s">
        <v>0</v>
      </c>
      <c r="G699" s="10"/>
      <c r="H699" s="10"/>
      <c r="I699" s="10"/>
      <c r="J699" s="10"/>
      <c r="K699" s="11"/>
      <c r="L699" s="9" t="s">
        <v>9</v>
      </c>
      <c r="M699" s="10"/>
      <c r="N699" s="10"/>
      <c r="O699" s="12"/>
      <c r="Q699" s="10"/>
      <c r="R699" s="10"/>
      <c r="S699" s="10"/>
      <c r="T699" s="11"/>
      <c r="U699" s="13" t="s">
        <v>12</v>
      </c>
      <c r="V699" s="49" t="s">
        <v>52</v>
      </c>
      <c r="W699" s="46" t="s">
        <v>7</v>
      </c>
    </row>
    <row r="700" spans="2:26" ht="26.15" customHeight="1" x14ac:dyDescent="0.15">
      <c r="B700" s="47"/>
      <c r="C700" s="52" t="s">
        <v>14</v>
      </c>
      <c r="D700" s="54" t="s">
        <v>16</v>
      </c>
      <c r="E700" s="54" t="s">
        <v>53</v>
      </c>
      <c r="F700" s="52" t="s">
        <v>20</v>
      </c>
      <c r="G700" s="54" t="s">
        <v>60</v>
      </c>
      <c r="H700" s="56" t="s">
        <v>61</v>
      </c>
      <c r="I700" s="57"/>
      <c r="J700" s="54" t="s">
        <v>22</v>
      </c>
      <c r="K700" s="54" t="s">
        <v>23</v>
      </c>
      <c r="L700" s="52" t="s">
        <v>4</v>
      </c>
      <c r="M700" s="54" t="s">
        <v>17</v>
      </c>
      <c r="N700" s="54" t="s">
        <v>6</v>
      </c>
      <c r="O700" s="14"/>
      <c r="Q700" s="58" t="s">
        <v>24</v>
      </c>
      <c r="R700" s="15"/>
      <c r="S700" s="15"/>
      <c r="T700" s="16"/>
      <c r="U700" s="52" t="s">
        <v>21</v>
      </c>
      <c r="V700" s="50"/>
      <c r="W700" s="47"/>
    </row>
    <row r="701" spans="2:26" ht="51.65" customHeight="1" x14ac:dyDescent="0.15">
      <c r="B701" s="48"/>
      <c r="C701" s="53"/>
      <c r="D701" s="55"/>
      <c r="E701" s="55"/>
      <c r="F701" s="53"/>
      <c r="G701" s="55"/>
      <c r="H701" s="45" t="s">
        <v>54</v>
      </c>
      <c r="I701" s="45" t="s">
        <v>55</v>
      </c>
      <c r="J701" s="55"/>
      <c r="K701" s="55"/>
      <c r="L701" s="53"/>
      <c r="M701" s="55"/>
      <c r="N701" s="55"/>
      <c r="O701" s="14"/>
      <c r="Q701" s="59"/>
      <c r="R701" s="18" t="s">
        <v>25</v>
      </c>
      <c r="S701" s="18" t="s">
        <v>26</v>
      </c>
      <c r="T701" s="18" t="s">
        <v>5</v>
      </c>
      <c r="U701" s="51"/>
      <c r="V701" s="51"/>
      <c r="W701" s="48"/>
    </row>
    <row r="702" spans="2:26" ht="34.5" customHeight="1" x14ac:dyDescent="0.15">
      <c r="B702" s="19" t="s">
        <v>27</v>
      </c>
      <c r="C702" s="33">
        <v>1678689.7022655052</v>
      </c>
      <c r="D702" s="33">
        <v>1402357.2142226177</v>
      </c>
      <c r="E702" s="33">
        <v>276332.48804288765</v>
      </c>
      <c r="F702" s="33">
        <v>163720.47333573023</v>
      </c>
      <c r="G702" s="33">
        <v>-1252.033801</v>
      </c>
      <c r="H702" s="33">
        <v>-1984</v>
      </c>
      <c r="I702" s="33">
        <v>69</v>
      </c>
      <c r="J702" s="33">
        <v>161483.19752583554</v>
      </c>
      <c r="K702" s="33">
        <v>3489.3096108946947</v>
      </c>
      <c r="L702" s="33">
        <v>734809.01406234689</v>
      </c>
      <c r="M702" s="33">
        <v>501104.79232239258</v>
      </c>
      <c r="N702" s="33">
        <v>9502.724861356699</v>
      </c>
      <c r="O702" s="34"/>
      <c r="P702" s="35"/>
      <c r="Q702" s="33">
        <v>224201.49687859765</v>
      </c>
      <c r="R702" s="33">
        <v>9030.0222084372126</v>
      </c>
      <c r="S702" s="33">
        <v>39992.179285055638</v>
      </c>
      <c r="T702" s="33">
        <v>175179.29538510481</v>
      </c>
      <c r="U702" s="33">
        <v>2577219.1896635825</v>
      </c>
      <c r="V702" s="33">
        <v>2575304</v>
      </c>
      <c r="W702" s="19" t="s">
        <v>27</v>
      </c>
      <c r="X702" s="44"/>
      <c r="Z702" s="20"/>
    </row>
    <row r="703" spans="2:26" ht="24.75" customHeight="1" x14ac:dyDescent="0.15">
      <c r="B703" s="21" t="s">
        <v>29</v>
      </c>
      <c r="C703" s="33">
        <v>633771.70226550533</v>
      </c>
      <c r="D703" s="33">
        <v>529445.21422261768</v>
      </c>
      <c r="E703" s="33">
        <v>104326.48804288765</v>
      </c>
      <c r="F703" s="33">
        <v>58865.473335730232</v>
      </c>
      <c r="G703" s="33">
        <v>-279.03380100000004</v>
      </c>
      <c r="H703" s="33"/>
      <c r="I703" s="33"/>
      <c r="J703" s="33">
        <v>57562.197525835538</v>
      </c>
      <c r="K703" s="33">
        <v>1582.3096108946947</v>
      </c>
      <c r="L703" s="33">
        <v>225691.99185390971</v>
      </c>
      <c r="M703" s="33">
        <v>155886.79232239258</v>
      </c>
      <c r="N703" s="33">
        <v>1462.724861356699</v>
      </c>
      <c r="O703" s="34"/>
      <c r="P703" s="35"/>
      <c r="Q703" s="33">
        <v>68342.474670160445</v>
      </c>
      <c r="R703" s="33">
        <v>520</v>
      </c>
      <c r="S703" s="33">
        <v>14639.179285055638</v>
      </c>
      <c r="T703" s="33">
        <v>53183.295385104808</v>
      </c>
      <c r="U703" s="33">
        <v>918329.16745514527</v>
      </c>
      <c r="V703" s="33"/>
      <c r="W703" s="21" t="s">
        <v>29</v>
      </c>
    </row>
    <row r="704" spans="2:26" ht="24.75" customHeight="1" x14ac:dyDescent="0.15">
      <c r="B704" s="22" t="s">
        <v>30</v>
      </c>
      <c r="C704" s="36">
        <v>81817</v>
      </c>
      <c r="D704" s="36">
        <v>68349</v>
      </c>
      <c r="E704" s="36">
        <v>13468</v>
      </c>
      <c r="F704" s="36">
        <v>8213</v>
      </c>
      <c r="G704" s="36">
        <v>-63</v>
      </c>
      <c r="H704" s="36"/>
      <c r="I704" s="36"/>
      <c r="J704" s="36">
        <v>8080</v>
      </c>
      <c r="K704" s="36">
        <v>196</v>
      </c>
      <c r="L704" s="36">
        <v>34548</v>
      </c>
      <c r="M704" s="36">
        <v>21477</v>
      </c>
      <c r="N704" s="36">
        <v>320</v>
      </c>
      <c r="O704" s="34"/>
      <c r="P704" s="35"/>
      <c r="Q704" s="36">
        <v>12751</v>
      </c>
      <c r="R704" s="36">
        <v>324</v>
      </c>
      <c r="S704" s="36">
        <v>2539</v>
      </c>
      <c r="T704" s="36">
        <v>9888</v>
      </c>
      <c r="U704" s="36">
        <v>124578</v>
      </c>
      <c r="V704" s="36"/>
      <c r="W704" s="22" t="s">
        <v>30</v>
      </c>
    </row>
    <row r="705" spans="2:23" ht="24.75" customHeight="1" x14ac:dyDescent="0.15">
      <c r="B705" s="22" t="s">
        <v>19</v>
      </c>
      <c r="C705" s="36">
        <v>138010</v>
      </c>
      <c r="D705" s="36">
        <v>115292</v>
      </c>
      <c r="E705" s="36">
        <v>22718</v>
      </c>
      <c r="F705" s="36">
        <v>13828</v>
      </c>
      <c r="G705" s="36">
        <v>-117</v>
      </c>
      <c r="H705" s="36"/>
      <c r="I705" s="36"/>
      <c r="J705" s="36">
        <v>13697</v>
      </c>
      <c r="K705" s="36">
        <v>248</v>
      </c>
      <c r="L705" s="36">
        <v>64147.022208437214</v>
      </c>
      <c r="M705" s="36">
        <v>43345</v>
      </c>
      <c r="N705" s="36">
        <v>1210</v>
      </c>
      <c r="O705" s="34"/>
      <c r="P705" s="35"/>
      <c r="Q705" s="36">
        <v>19592.022208437214</v>
      </c>
      <c r="R705" s="36">
        <v>1500.0222084372126</v>
      </c>
      <c r="S705" s="36">
        <v>2843</v>
      </c>
      <c r="T705" s="36">
        <v>15249</v>
      </c>
      <c r="U705" s="36">
        <v>215985.02220843721</v>
      </c>
      <c r="V705" s="36"/>
      <c r="W705" s="22" t="s">
        <v>19</v>
      </c>
    </row>
    <row r="706" spans="2:23" ht="24.75" customHeight="1" x14ac:dyDescent="0.15">
      <c r="B706" s="22" t="s">
        <v>18</v>
      </c>
      <c r="C706" s="36">
        <v>121593</v>
      </c>
      <c r="D706" s="36">
        <v>101577</v>
      </c>
      <c r="E706" s="36">
        <v>20016</v>
      </c>
      <c r="F706" s="36">
        <v>11790</v>
      </c>
      <c r="G706" s="36">
        <v>-87</v>
      </c>
      <c r="H706" s="36"/>
      <c r="I706" s="36"/>
      <c r="J706" s="36">
        <v>11658</v>
      </c>
      <c r="K706" s="36">
        <v>219</v>
      </c>
      <c r="L706" s="36">
        <v>58800</v>
      </c>
      <c r="M706" s="36">
        <v>41785</v>
      </c>
      <c r="N706" s="36">
        <v>765</v>
      </c>
      <c r="O706" s="34"/>
      <c r="P706" s="35"/>
      <c r="Q706" s="36">
        <v>16250</v>
      </c>
      <c r="R706" s="36">
        <v>636</v>
      </c>
      <c r="S706" s="36">
        <v>2729</v>
      </c>
      <c r="T706" s="36">
        <v>12885</v>
      </c>
      <c r="U706" s="36">
        <v>192183</v>
      </c>
      <c r="V706" s="36"/>
      <c r="W706" s="22" t="s">
        <v>18</v>
      </c>
    </row>
    <row r="707" spans="2:23" ht="24.75" customHeight="1" x14ac:dyDescent="0.15">
      <c r="B707" s="22" t="s">
        <v>31</v>
      </c>
      <c r="C707" s="36">
        <v>34203</v>
      </c>
      <c r="D707" s="36">
        <v>28573</v>
      </c>
      <c r="E707" s="36">
        <v>5630</v>
      </c>
      <c r="F707" s="36">
        <v>3661</v>
      </c>
      <c r="G707" s="36">
        <v>-39</v>
      </c>
      <c r="H707" s="36"/>
      <c r="I707" s="36"/>
      <c r="J707" s="36">
        <v>3636</v>
      </c>
      <c r="K707" s="36">
        <v>64</v>
      </c>
      <c r="L707" s="36">
        <v>13750</v>
      </c>
      <c r="M707" s="36">
        <v>6676</v>
      </c>
      <c r="N707" s="36">
        <v>145</v>
      </c>
      <c r="O707" s="34"/>
      <c r="P707" s="35"/>
      <c r="Q707" s="36">
        <v>6929</v>
      </c>
      <c r="R707" s="36">
        <v>251</v>
      </c>
      <c r="S707" s="36">
        <v>1195</v>
      </c>
      <c r="T707" s="36">
        <v>5483</v>
      </c>
      <c r="U707" s="36">
        <v>51614</v>
      </c>
      <c r="V707" s="36"/>
      <c r="W707" s="22" t="s">
        <v>31</v>
      </c>
    </row>
    <row r="708" spans="2:23" ht="24.75" customHeight="1" x14ac:dyDescent="0.15">
      <c r="B708" s="22" t="s">
        <v>33</v>
      </c>
      <c r="C708" s="36">
        <v>63250</v>
      </c>
      <c r="D708" s="36">
        <v>52838</v>
      </c>
      <c r="E708" s="36">
        <v>10412</v>
      </c>
      <c r="F708" s="36">
        <v>6487</v>
      </c>
      <c r="G708" s="36">
        <v>-63</v>
      </c>
      <c r="H708" s="36"/>
      <c r="I708" s="36"/>
      <c r="J708" s="36">
        <v>6424</v>
      </c>
      <c r="K708" s="36">
        <v>126</v>
      </c>
      <c r="L708" s="36">
        <v>29344</v>
      </c>
      <c r="M708" s="36">
        <v>19206</v>
      </c>
      <c r="N708" s="36">
        <v>430</v>
      </c>
      <c r="O708" s="34"/>
      <c r="P708" s="35"/>
      <c r="Q708" s="36">
        <v>9708</v>
      </c>
      <c r="R708" s="36">
        <v>361</v>
      </c>
      <c r="S708" s="36">
        <v>1363</v>
      </c>
      <c r="T708" s="36">
        <v>7984</v>
      </c>
      <c r="U708" s="36">
        <v>99081</v>
      </c>
      <c r="V708" s="36"/>
      <c r="W708" s="22" t="s">
        <v>33</v>
      </c>
    </row>
    <row r="709" spans="2:23" ht="24.75" customHeight="1" x14ac:dyDescent="0.15">
      <c r="B709" s="22" t="s">
        <v>34</v>
      </c>
      <c r="C709" s="36">
        <v>45493</v>
      </c>
      <c r="D709" s="36">
        <v>38004</v>
      </c>
      <c r="E709" s="36">
        <v>7489</v>
      </c>
      <c r="F709" s="36">
        <v>4619</v>
      </c>
      <c r="G709" s="36">
        <v>-38</v>
      </c>
      <c r="H709" s="36"/>
      <c r="I709" s="36"/>
      <c r="J709" s="36">
        <v>4563</v>
      </c>
      <c r="K709" s="36">
        <v>94</v>
      </c>
      <c r="L709" s="36">
        <v>17846</v>
      </c>
      <c r="M709" s="36">
        <v>10293</v>
      </c>
      <c r="N709" s="36">
        <v>558</v>
      </c>
      <c r="O709" s="34"/>
      <c r="P709" s="35"/>
      <c r="Q709" s="36">
        <v>6995</v>
      </c>
      <c r="R709" s="36">
        <v>322</v>
      </c>
      <c r="S709" s="36">
        <v>1249</v>
      </c>
      <c r="T709" s="36">
        <v>5424</v>
      </c>
      <c r="U709" s="36">
        <v>67958</v>
      </c>
      <c r="V709" s="36"/>
      <c r="W709" s="22" t="s">
        <v>34</v>
      </c>
    </row>
    <row r="710" spans="2:23" ht="24.75" customHeight="1" x14ac:dyDescent="0.15">
      <c r="B710" s="22" t="s">
        <v>62</v>
      </c>
      <c r="C710" s="36">
        <v>129716</v>
      </c>
      <c r="D710" s="36">
        <v>108363</v>
      </c>
      <c r="E710" s="36">
        <v>21353</v>
      </c>
      <c r="F710" s="36">
        <v>12615</v>
      </c>
      <c r="G710" s="36">
        <v>-105</v>
      </c>
      <c r="H710" s="36"/>
      <c r="I710" s="36"/>
      <c r="J710" s="36">
        <v>12519</v>
      </c>
      <c r="K710" s="36">
        <v>201</v>
      </c>
      <c r="L710" s="36">
        <v>79864</v>
      </c>
      <c r="M710" s="36">
        <v>61457</v>
      </c>
      <c r="N710" s="36">
        <v>1359</v>
      </c>
      <c r="O710" s="34"/>
      <c r="P710" s="35"/>
      <c r="Q710" s="36">
        <v>17048</v>
      </c>
      <c r="R710" s="36">
        <v>524</v>
      </c>
      <c r="S710" s="36">
        <v>3211</v>
      </c>
      <c r="T710" s="36">
        <v>13313</v>
      </c>
      <c r="U710" s="36">
        <v>222195</v>
      </c>
      <c r="V710" s="36"/>
      <c r="W710" s="22" t="s">
        <v>62</v>
      </c>
    </row>
    <row r="711" spans="2:23" ht="24.75" customHeight="1" x14ac:dyDescent="0.15">
      <c r="B711" s="22" t="s">
        <v>63</v>
      </c>
      <c r="C711" s="36">
        <v>54621</v>
      </c>
      <c r="D711" s="36">
        <v>45630</v>
      </c>
      <c r="E711" s="36">
        <v>8991</v>
      </c>
      <c r="F711" s="36">
        <v>5315</v>
      </c>
      <c r="G711" s="36">
        <v>-43</v>
      </c>
      <c r="H711" s="36"/>
      <c r="I711" s="36"/>
      <c r="J711" s="36">
        <v>5315</v>
      </c>
      <c r="K711" s="36">
        <v>43</v>
      </c>
      <c r="L711" s="36">
        <v>19350</v>
      </c>
      <c r="M711" s="36">
        <v>11604</v>
      </c>
      <c r="N711" s="36">
        <v>156</v>
      </c>
      <c r="O711" s="34"/>
      <c r="P711" s="35"/>
      <c r="Q711" s="36">
        <v>7590</v>
      </c>
      <c r="R711" s="36">
        <v>176</v>
      </c>
      <c r="S711" s="36">
        <v>1278</v>
      </c>
      <c r="T711" s="36">
        <v>6136</v>
      </c>
      <c r="U711" s="36">
        <v>79286</v>
      </c>
      <c r="V711" s="36"/>
      <c r="W711" s="22" t="s">
        <v>63</v>
      </c>
    </row>
    <row r="712" spans="2:23" ht="24.75" customHeight="1" x14ac:dyDescent="0.15">
      <c r="B712" s="22" t="s">
        <v>64</v>
      </c>
      <c r="C712" s="36">
        <v>127155</v>
      </c>
      <c r="D712" s="36">
        <v>106224</v>
      </c>
      <c r="E712" s="36">
        <v>20931</v>
      </c>
      <c r="F712" s="36">
        <v>12655</v>
      </c>
      <c r="G712" s="36">
        <v>-115</v>
      </c>
      <c r="H712" s="36"/>
      <c r="I712" s="36"/>
      <c r="J712" s="36">
        <v>12557</v>
      </c>
      <c r="K712" s="36">
        <v>213</v>
      </c>
      <c r="L712" s="36">
        <v>53407</v>
      </c>
      <c r="M712" s="36">
        <v>35269</v>
      </c>
      <c r="N712" s="36">
        <v>264</v>
      </c>
      <c r="O712" s="34"/>
      <c r="P712" s="35"/>
      <c r="Q712" s="36">
        <v>17874</v>
      </c>
      <c r="R712" s="36">
        <v>1105</v>
      </c>
      <c r="S712" s="36">
        <v>2970</v>
      </c>
      <c r="T712" s="36">
        <v>13799</v>
      </c>
      <c r="U712" s="36">
        <v>193217</v>
      </c>
      <c r="V712" s="36"/>
      <c r="W712" s="22" t="s">
        <v>64</v>
      </c>
    </row>
    <row r="713" spans="2:23" ht="24.75" customHeight="1" x14ac:dyDescent="0.15">
      <c r="B713" s="22" t="s">
        <v>65</v>
      </c>
      <c r="C713" s="36">
        <v>44997</v>
      </c>
      <c r="D713" s="36">
        <v>37590</v>
      </c>
      <c r="E713" s="36">
        <v>7407</v>
      </c>
      <c r="F713" s="36">
        <v>4694</v>
      </c>
      <c r="G713" s="36">
        <v>-48</v>
      </c>
      <c r="H713" s="36"/>
      <c r="I713" s="36"/>
      <c r="J713" s="36">
        <v>4590</v>
      </c>
      <c r="K713" s="36">
        <v>152</v>
      </c>
      <c r="L713" s="36">
        <v>20113</v>
      </c>
      <c r="M713" s="36">
        <v>12473</v>
      </c>
      <c r="N713" s="36">
        <v>312</v>
      </c>
      <c r="O713" s="34"/>
      <c r="P713" s="35"/>
      <c r="Q713" s="36">
        <v>7328</v>
      </c>
      <c r="R713" s="36">
        <v>474</v>
      </c>
      <c r="S713" s="36">
        <v>974</v>
      </c>
      <c r="T713" s="36">
        <v>5880</v>
      </c>
      <c r="U713" s="36">
        <v>69804</v>
      </c>
      <c r="V713" s="36"/>
      <c r="W713" s="22" t="s">
        <v>65</v>
      </c>
    </row>
    <row r="714" spans="2:23" ht="24.75" customHeight="1" x14ac:dyDescent="0.15">
      <c r="B714" s="22" t="s">
        <v>66</v>
      </c>
      <c r="C714" s="36">
        <v>42743</v>
      </c>
      <c r="D714" s="36">
        <v>35707</v>
      </c>
      <c r="E714" s="36">
        <v>7036</v>
      </c>
      <c r="F714" s="36">
        <v>4076</v>
      </c>
      <c r="G714" s="36">
        <v>-31</v>
      </c>
      <c r="H714" s="36"/>
      <c r="I714" s="36"/>
      <c r="J714" s="36">
        <v>4047</v>
      </c>
      <c r="K714" s="36">
        <v>60</v>
      </c>
      <c r="L714" s="36">
        <v>38249</v>
      </c>
      <c r="M714" s="36">
        <v>32298</v>
      </c>
      <c r="N714" s="36">
        <v>143</v>
      </c>
      <c r="O714" s="34"/>
      <c r="P714" s="35"/>
      <c r="Q714" s="36">
        <v>5808</v>
      </c>
      <c r="R714" s="36">
        <v>204</v>
      </c>
      <c r="S714" s="36">
        <v>1159</v>
      </c>
      <c r="T714" s="36">
        <v>4445</v>
      </c>
      <c r="U714" s="36">
        <v>85068</v>
      </c>
      <c r="V714" s="36"/>
      <c r="W714" s="22" t="s">
        <v>66</v>
      </c>
    </row>
    <row r="715" spans="2:23" ht="24.75" customHeight="1" x14ac:dyDescent="0.15">
      <c r="B715" s="22" t="s">
        <v>67</v>
      </c>
      <c r="C715" s="36">
        <v>35583</v>
      </c>
      <c r="D715" s="39">
        <v>29726</v>
      </c>
      <c r="E715" s="39">
        <v>5857</v>
      </c>
      <c r="F715" s="39">
        <v>3668</v>
      </c>
      <c r="G715" s="39">
        <v>-55</v>
      </c>
      <c r="H715" s="39"/>
      <c r="I715" s="39"/>
      <c r="J715" s="39">
        <v>3681</v>
      </c>
      <c r="K715" s="39">
        <v>42</v>
      </c>
      <c r="L715" s="39">
        <v>17629</v>
      </c>
      <c r="M715" s="39">
        <v>10481</v>
      </c>
      <c r="N715" s="39">
        <v>1368</v>
      </c>
      <c r="O715" s="34"/>
      <c r="P715" s="35"/>
      <c r="Q715" s="39">
        <v>5780</v>
      </c>
      <c r="R715" s="36">
        <v>425</v>
      </c>
      <c r="S715" s="36">
        <v>750</v>
      </c>
      <c r="T715" s="36">
        <v>4605</v>
      </c>
      <c r="U715" s="36">
        <v>56880</v>
      </c>
      <c r="V715" s="36"/>
      <c r="W715" s="22" t="s">
        <v>67</v>
      </c>
    </row>
    <row r="716" spans="2:23" ht="24.75" customHeight="1" x14ac:dyDescent="0.15">
      <c r="B716" s="23" t="s">
        <v>35</v>
      </c>
      <c r="C716" s="38">
        <v>7928</v>
      </c>
      <c r="D716" s="36">
        <v>6623</v>
      </c>
      <c r="E716" s="36">
        <v>1305</v>
      </c>
      <c r="F716" s="36">
        <v>798</v>
      </c>
      <c r="G716" s="36">
        <v>-11</v>
      </c>
      <c r="H716" s="36"/>
      <c r="I716" s="36"/>
      <c r="J716" s="36">
        <v>780</v>
      </c>
      <c r="K716" s="36">
        <v>29</v>
      </c>
      <c r="L716" s="36">
        <v>11726</v>
      </c>
      <c r="M716" s="36">
        <v>10569</v>
      </c>
      <c r="N716" s="36">
        <v>-56</v>
      </c>
      <c r="O716" s="34"/>
      <c r="P716" s="35"/>
      <c r="Q716" s="36">
        <v>1213</v>
      </c>
      <c r="R716" s="38">
        <v>235</v>
      </c>
      <c r="S716" s="38">
        <v>76</v>
      </c>
      <c r="T716" s="38">
        <v>902</v>
      </c>
      <c r="U716" s="38">
        <v>20452</v>
      </c>
      <c r="V716" s="38"/>
      <c r="W716" s="23" t="s">
        <v>35</v>
      </c>
    </row>
    <row r="717" spans="2:23" ht="24.75" customHeight="1" x14ac:dyDescent="0.15">
      <c r="B717" s="23" t="s">
        <v>1</v>
      </c>
      <c r="C717" s="39">
        <v>2416</v>
      </c>
      <c r="D717" s="38">
        <v>2018</v>
      </c>
      <c r="E717" s="38">
        <v>398</v>
      </c>
      <c r="F717" s="38">
        <v>279</v>
      </c>
      <c r="G717" s="38">
        <v>-8</v>
      </c>
      <c r="H717" s="38"/>
      <c r="I717" s="38"/>
      <c r="J717" s="38">
        <v>273</v>
      </c>
      <c r="K717" s="38">
        <v>14</v>
      </c>
      <c r="L717" s="38">
        <v>829</v>
      </c>
      <c r="M717" s="38">
        <v>258</v>
      </c>
      <c r="N717" s="38">
        <v>28</v>
      </c>
      <c r="O717" s="34"/>
      <c r="P717" s="35"/>
      <c r="Q717" s="38">
        <v>543</v>
      </c>
      <c r="R717" s="36">
        <v>28</v>
      </c>
      <c r="S717" s="36">
        <v>84</v>
      </c>
      <c r="T717" s="36">
        <v>431</v>
      </c>
      <c r="U717" s="36">
        <v>3524</v>
      </c>
      <c r="V717" s="36"/>
      <c r="W717" s="23" t="s">
        <v>1</v>
      </c>
    </row>
    <row r="718" spans="2:23" ht="24.75" customHeight="1" x14ac:dyDescent="0.15">
      <c r="B718" s="21" t="s">
        <v>36</v>
      </c>
      <c r="C718" s="36">
        <v>3441</v>
      </c>
      <c r="D718" s="36">
        <v>2875</v>
      </c>
      <c r="E718" s="36">
        <v>566</v>
      </c>
      <c r="F718" s="36">
        <v>386</v>
      </c>
      <c r="G718" s="36">
        <v>-10</v>
      </c>
      <c r="H718" s="36"/>
      <c r="I718" s="36"/>
      <c r="J718" s="36">
        <v>388</v>
      </c>
      <c r="K718" s="36">
        <v>8</v>
      </c>
      <c r="L718" s="36">
        <v>1592</v>
      </c>
      <c r="M718" s="36">
        <v>657</v>
      </c>
      <c r="N718" s="36">
        <v>204</v>
      </c>
      <c r="O718" s="34"/>
      <c r="P718" s="35"/>
      <c r="Q718" s="36">
        <v>731</v>
      </c>
      <c r="R718" s="33">
        <v>27</v>
      </c>
      <c r="S718" s="33">
        <v>114</v>
      </c>
      <c r="T718" s="33">
        <v>590</v>
      </c>
      <c r="U718" s="33">
        <v>5419</v>
      </c>
      <c r="V718" s="33"/>
      <c r="W718" s="21" t="s">
        <v>36</v>
      </c>
    </row>
    <row r="719" spans="2:23" ht="24.75" customHeight="1" x14ac:dyDescent="0.15">
      <c r="B719" s="22" t="s">
        <v>68</v>
      </c>
      <c r="C719" s="36">
        <v>20873</v>
      </c>
      <c r="D719" s="36">
        <v>17437</v>
      </c>
      <c r="E719" s="36">
        <v>3436</v>
      </c>
      <c r="F719" s="36">
        <v>2225</v>
      </c>
      <c r="G719" s="36">
        <v>-28</v>
      </c>
      <c r="H719" s="36"/>
      <c r="I719" s="36"/>
      <c r="J719" s="36">
        <v>2222</v>
      </c>
      <c r="K719" s="36">
        <v>31</v>
      </c>
      <c r="L719" s="36">
        <v>7079</v>
      </c>
      <c r="M719" s="36">
        <v>2658</v>
      </c>
      <c r="N719" s="36">
        <v>330</v>
      </c>
      <c r="O719" s="34"/>
      <c r="P719" s="35"/>
      <c r="Q719" s="36">
        <v>4091</v>
      </c>
      <c r="R719" s="36">
        <v>315</v>
      </c>
      <c r="S719" s="36">
        <v>685</v>
      </c>
      <c r="T719" s="36">
        <v>3091</v>
      </c>
      <c r="U719" s="36">
        <v>30177</v>
      </c>
      <c r="V719" s="36"/>
      <c r="W719" s="22" t="s">
        <v>68</v>
      </c>
    </row>
    <row r="720" spans="2:23" ht="24.75" customHeight="1" x14ac:dyDescent="0.15">
      <c r="B720" s="22" t="s">
        <v>69</v>
      </c>
      <c r="C720" s="36">
        <v>8674</v>
      </c>
      <c r="D720" s="36">
        <v>7246</v>
      </c>
      <c r="E720" s="36">
        <v>1428</v>
      </c>
      <c r="F720" s="36">
        <v>941</v>
      </c>
      <c r="G720" s="36">
        <v>-15</v>
      </c>
      <c r="H720" s="36"/>
      <c r="I720" s="36"/>
      <c r="J720" s="36">
        <v>939</v>
      </c>
      <c r="K720" s="36">
        <v>17</v>
      </c>
      <c r="L720" s="36">
        <v>2997</v>
      </c>
      <c r="M720" s="36">
        <v>1058</v>
      </c>
      <c r="N720" s="36">
        <v>49</v>
      </c>
      <c r="O720" s="34"/>
      <c r="P720" s="35"/>
      <c r="Q720" s="36">
        <v>1890</v>
      </c>
      <c r="R720" s="39">
        <v>95</v>
      </c>
      <c r="S720" s="39">
        <v>371</v>
      </c>
      <c r="T720" s="39">
        <v>1424</v>
      </c>
      <c r="U720" s="39">
        <v>12612</v>
      </c>
      <c r="V720" s="39"/>
      <c r="W720" s="22" t="s">
        <v>69</v>
      </c>
    </row>
    <row r="721" spans="2:23" ht="24.75" customHeight="1" x14ac:dyDescent="0.15">
      <c r="B721" s="21" t="s">
        <v>70</v>
      </c>
      <c r="C721" s="33">
        <v>11753</v>
      </c>
      <c r="D721" s="33">
        <v>9818</v>
      </c>
      <c r="E721" s="33">
        <v>1935</v>
      </c>
      <c r="F721" s="33">
        <v>1245</v>
      </c>
      <c r="G721" s="33">
        <v>-15</v>
      </c>
      <c r="H721" s="33"/>
      <c r="I721" s="33"/>
      <c r="J721" s="33">
        <v>1239</v>
      </c>
      <c r="K721" s="33">
        <v>21</v>
      </c>
      <c r="L721" s="33">
        <v>5116</v>
      </c>
      <c r="M721" s="33">
        <v>2735</v>
      </c>
      <c r="N721" s="33">
        <v>269</v>
      </c>
      <c r="O721" s="34"/>
      <c r="P721" s="35"/>
      <c r="Q721" s="33">
        <v>2112</v>
      </c>
      <c r="R721" s="36">
        <v>79</v>
      </c>
      <c r="S721" s="36">
        <v>276</v>
      </c>
      <c r="T721" s="36">
        <v>1757</v>
      </c>
      <c r="U721" s="36">
        <v>18114</v>
      </c>
      <c r="V721" s="36"/>
      <c r="W721" s="21" t="s">
        <v>70</v>
      </c>
    </row>
    <row r="722" spans="2:23" ht="24.75" customHeight="1" x14ac:dyDescent="0.15">
      <c r="B722" s="22" t="s">
        <v>71</v>
      </c>
      <c r="C722" s="36">
        <v>7960</v>
      </c>
      <c r="D722" s="36">
        <v>6650</v>
      </c>
      <c r="E722" s="36">
        <v>1310</v>
      </c>
      <c r="F722" s="36">
        <v>840</v>
      </c>
      <c r="G722" s="36">
        <v>-8</v>
      </c>
      <c r="H722" s="36"/>
      <c r="I722" s="36"/>
      <c r="J722" s="36">
        <v>828</v>
      </c>
      <c r="K722" s="36">
        <v>20</v>
      </c>
      <c r="L722" s="36">
        <v>2657</v>
      </c>
      <c r="M722" s="36">
        <v>1298</v>
      </c>
      <c r="N722" s="36">
        <v>36</v>
      </c>
      <c r="O722" s="34"/>
      <c r="P722" s="35"/>
      <c r="Q722" s="36">
        <v>1323</v>
      </c>
      <c r="R722" s="36">
        <v>48</v>
      </c>
      <c r="S722" s="36">
        <v>154</v>
      </c>
      <c r="T722" s="36">
        <v>1121</v>
      </c>
      <c r="U722" s="36">
        <v>11457</v>
      </c>
      <c r="V722" s="36"/>
      <c r="W722" s="22" t="s">
        <v>71</v>
      </c>
    </row>
    <row r="723" spans="2:23" ht="24.75" customHeight="1" x14ac:dyDescent="0.15">
      <c r="B723" s="22" t="s">
        <v>3</v>
      </c>
      <c r="C723" s="36">
        <v>6475</v>
      </c>
      <c r="D723" s="36">
        <v>5409</v>
      </c>
      <c r="E723" s="36">
        <v>1066</v>
      </c>
      <c r="F723" s="36">
        <v>676</v>
      </c>
      <c r="G723" s="36">
        <v>-11</v>
      </c>
      <c r="H723" s="36"/>
      <c r="I723" s="36"/>
      <c r="J723" s="36">
        <v>678</v>
      </c>
      <c r="K723" s="36">
        <v>9</v>
      </c>
      <c r="L723" s="36">
        <v>3145</v>
      </c>
      <c r="M723" s="36">
        <v>2083</v>
      </c>
      <c r="N723" s="36">
        <v>10</v>
      </c>
      <c r="O723" s="34"/>
      <c r="P723" s="35"/>
      <c r="Q723" s="36">
        <v>1052</v>
      </c>
      <c r="R723" s="36">
        <v>64</v>
      </c>
      <c r="S723" s="36">
        <v>154</v>
      </c>
      <c r="T723" s="36">
        <v>834</v>
      </c>
      <c r="U723" s="36">
        <v>10296</v>
      </c>
      <c r="V723" s="36"/>
      <c r="W723" s="22" t="s">
        <v>3</v>
      </c>
    </row>
    <row r="724" spans="2:23" ht="24.75" customHeight="1" x14ac:dyDescent="0.15">
      <c r="B724" s="24" t="s">
        <v>37</v>
      </c>
      <c r="C724" s="36">
        <v>4872</v>
      </c>
      <c r="D724" s="39">
        <v>4070</v>
      </c>
      <c r="E724" s="39">
        <v>802</v>
      </c>
      <c r="F724" s="39">
        <v>525</v>
      </c>
      <c r="G724" s="39">
        <v>-7</v>
      </c>
      <c r="H724" s="39"/>
      <c r="I724" s="39"/>
      <c r="J724" s="39">
        <v>511</v>
      </c>
      <c r="K724" s="39">
        <v>21</v>
      </c>
      <c r="L724" s="39">
        <v>2271</v>
      </c>
      <c r="M724" s="39">
        <v>1258</v>
      </c>
      <c r="N724" s="39">
        <v>-36</v>
      </c>
      <c r="O724" s="34"/>
      <c r="P724" s="35"/>
      <c r="Q724" s="39">
        <v>1049</v>
      </c>
      <c r="R724" s="36">
        <v>585</v>
      </c>
      <c r="S724" s="36">
        <v>59</v>
      </c>
      <c r="T724" s="36">
        <v>405</v>
      </c>
      <c r="U724" s="36">
        <v>7668</v>
      </c>
      <c r="V724" s="36"/>
      <c r="W724" s="24" t="s">
        <v>37</v>
      </c>
    </row>
    <row r="725" spans="2:23" ht="24.75" customHeight="1" x14ac:dyDescent="0.15">
      <c r="B725" s="21" t="s">
        <v>72</v>
      </c>
      <c r="C725" s="33">
        <v>27568</v>
      </c>
      <c r="D725" s="36">
        <v>23030</v>
      </c>
      <c r="E725" s="36">
        <v>4538</v>
      </c>
      <c r="F725" s="36">
        <v>2843</v>
      </c>
      <c r="G725" s="36">
        <v>-30</v>
      </c>
      <c r="H725" s="36"/>
      <c r="I725" s="36"/>
      <c r="J725" s="36">
        <v>2831</v>
      </c>
      <c r="K725" s="36">
        <v>42</v>
      </c>
      <c r="L725" s="36">
        <v>8824</v>
      </c>
      <c r="M725" s="36">
        <v>4416</v>
      </c>
      <c r="N725" s="36">
        <v>105</v>
      </c>
      <c r="O725" s="34"/>
      <c r="P725" s="35"/>
      <c r="Q725" s="36">
        <v>4303</v>
      </c>
      <c r="R725" s="38">
        <v>358</v>
      </c>
      <c r="S725" s="38">
        <v>621</v>
      </c>
      <c r="T725" s="38">
        <v>3324</v>
      </c>
      <c r="U725" s="38">
        <v>39235</v>
      </c>
      <c r="V725" s="38"/>
      <c r="W725" s="21" t="s">
        <v>72</v>
      </c>
    </row>
    <row r="726" spans="2:23" ht="24.75" customHeight="1" x14ac:dyDescent="0.15">
      <c r="B726" s="21" t="s">
        <v>38</v>
      </c>
      <c r="C726" s="33">
        <v>20000</v>
      </c>
      <c r="D726" s="33">
        <v>16708</v>
      </c>
      <c r="E726" s="33">
        <v>3292</v>
      </c>
      <c r="F726" s="33">
        <v>2080</v>
      </c>
      <c r="G726" s="33">
        <v>-20</v>
      </c>
      <c r="H726" s="33"/>
      <c r="I726" s="33"/>
      <c r="J726" s="33">
        <v>2068</v>
      </c>
      <c r="K726" s="33">
        <v>32</v>
      </c>
      <c r="L726" s="33">
        <v>7096</v>
      </c>
      <c r="M726" s="33">
        <v>3696</v>
      </c>
      <c r="N726" s="33">
        <v>60</v>
      </c>
      <c r="O726" s="34"/>
      <c r="P726" s="35"/>
      <c r="Q726" s="33">
        <v>3340</v>
      </c>
      <c r="R726" s="36">
        <v>353</v>
      </c>
      <c r="S726" s="36">
        <v>388</v>
      </c>
      <c r="T726" s="36">
        <v>2599</v>
      </c>
      <c r="U726" s="36">
        <v>29176</v>
      </c>
      <c r="V726" s="36"/>
      <c r="W726" s="21" t="s">
        <v>38</v>
      </c>
    </row>
    <row r="727" spans="2:23" ht="24.75" customHeight="1" x14ac:dyDescent="0.15">
      <c r="B727" s="24" t="s">
        <v>73</v>
      </c>
      <c r="C727" s="39">
        <v>3777</v>
      </c>
      <c r="D727" s="39">
        <v>3155</v>
      </c>
      <c r="E727" s="39">
        <v>622</v>
      </c>
      <c r="F727" s="39">
        <v>396</v>
      </c>
      <c r="G727" s="39">
        <v>-6</v>
      </c>
      <c r="H727" s="39"/>
      <c r="I727" s="39"/>
      <c r="J727" s="39">
        <v>397</v>
      </c>
      <c r="K727" s="39">
        <v>5</v>
      </c>
      <c r="L727" s="39">
        <v>8738</v>
      </c>
      <c r="M727" s="39">
        <v>8168</v>
      </c>
      <c r="N727" s="39">
        <v>11</v>
      </c>
      <c r="O727" s="34"/>
      <c r="P727" s="35"/>
      <c r="Q727" s="39">
        <v>559</v>
      </c>
      <c r="R727" s="39">
        <v>21</v>
      </c>
      <c r="S727" s="39">
        <v>111</v>
      </c>
      <c r="T727" s="39">
        <v>427</v>
      </c>
      <c r="U727" s="39">
        <v>12911</v>
      </c>
      <c r="V727" s="39"/>
      <c r="W727" s="24" t="s">
        <v>73</v>
      </c>
    </row>
    <row r="728" spans="2:23" ht="24.75" customHeight="1" x14ac:dyDescent="0.15">
      <c r="B728" s="2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25"/>
    </row>
    <row r="729" spans="2:23" ht="24.75" customHeight="1" x14ac:dyDescent="0.15">
      <c r="B729" s="5" t="s">
        <v>39</v>
      </c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5"/>
    </row>
    <row r="730" spans="2:23" ht="24.75" customHeight="1" x14ac:dyDescent="0.15">
      <c r="B730" s="26" t="s">
        <v>15</v>
      </c>
      <c r="C730" s="40">
        <f>SUM(C703:C715)</f>
        <v>1552952.7022655052</v>
      </c>
      <c r="D730" s="40">
        <f t="shared" ref="D730:G730" si="165">SUM(D703:D715)</f>
        <v>1297318.2142226177</v>
      </c>
      <c r="E730" s="40">
        <f t="shared" si="165"/>
        <v>255634.48804288765</v>
      </c>
      <c r="F730" s="40">
        <f t="shared" si="165"/>
        <v>150486.47333573023</v>
      </c>
      <c r="G730" s="40">
        <f t="shared" si="165"/>
        <v>-1083.033801</v>
      </c>
      <c r="H730" s="40"/>
      <c r="I730" s="40"/>
      <c r="J730" s="40">
        <f t="shared" ref="J730:K730" si="166">SUM(J703:J715)</f>
        <v>148329.19752583554</v>
      </c>
      <c r="K730" s="40">
        <f t="shared" si="166"/>
        <v>3240.3096108946947</v>
      </c>
      <c r="L730" s="40">
        <f>SUM(L703:L715)</f>
        <v>672739.01406234689</v>
      </c>
      <c r="M730" s="40">
        <f>SUM(M703:M715)</f>
        <v>462250.79232239258</v>
      </c>
      <c r="N730" s="40">
        <f>SUM(N703:N715)</f>
        <v>8492.724861356699</v>
      </c>
      <c r="O730" s="34"/>
      <c r="P730" s="35"/>
      <c r="Q730" s="40">
        <f t="shared" ref="Q730" si="167">SUM(Q703:Q715)</f>
        <v>201995.49687859765</v>
      </c>
      <c r="R730" s="40">
        <f>SUM(R703:R715)</f>
        <v>6822.0222084372126</v>
      </c>
      <c r="S730" s="40">
        <f>SUM(S703:S715)</f>
        <v>36899.179285055638</v>
      </c>
      <c r="T730" s="40">
        <f>SUM(T703:T715)</f>
        <v>158274.29538510481</v>
      </c>
      <c r="U730" s="40">
        <f>SUM(U703:U715)</f>
        <v>2376178.1896635825</v>
      </c>
      <c r="V730" s="40"/>
      <c r="W730" s="26" t="s">
        <v>15</v>
      </c>
    </row>
    <row r="731" spans="2:23" ht="24.75" customHeight="1" x14ac:dyDescent="0.15">
      <c r="B731" s="27" t="s">
        <v>40</v>
      </c>
      <c r="C731" s="41">
        <f t="shared" ref="C731:G731" si="168">SUM(C716:C727)</f>
        <v>125737</v>
      </c>
      <c r="D731" s="41">
        <f t="shared" si="168"/>
        <v>105039</v>
      </c>
      <c r="E731" s="41">
        <f t="shared" si="168"/>
        <v>20698</v>
      </c>
      <c r="F731" s="41">
        <f t="shared" si="168"/>
        <v>13234</v>
      </c>
      <c r="G731" s="41">
        <f t="shared" si="168"/>
        <v>-169</v>
      </c>
      <c r="H731" s="41"/>
      <c r="I731" s="41"/>
      <c r="J731" s="41">
        <f t="shared" ref="J731:K731" si="169">SUM(J716:J727)</f>
        <v>13154</v>
      </c>
      <c r="K731" s="41">
        <f t="shared" si="169"/>
        <v>249</v>
      </c>
      <c r="L731" s="41">
        <f>SUM(L716:L727)</f>
        <v>62070</v>
      </c>
      <c r="M731" s="41">
        <f>SUM(M716:M727)</f>
        <v>38854</v>
      </c>
      <c r="N731" s="41">
        <f>SUM(N716:N727)</f>
        <v>1010</v>
      </c>
      <c r="O731" s="34"/>
      <c r="P731" s="35"/>
      <c r="Q731" s="41">
        <f t="shared" ref="Q731" si="170">SUM(Q716:Q727)</f>
        <v>22206</v>
      </c>
      <c r="R731" s="41">
        <f>SUM(R716:R727)</f>
        <v>2208</v>
      </c>
      <c r="S731" s="41">
        <f>SUM(S716:S727)</f>
        <v>3093</v>
      </c>
      <c r="T731" s="41">
        <f>SUM(T716:T727)</f>
        <v>16905</v>
      </c>
      <c r="U731" s="41">
        <f>SUM(U716:U727)</f>
        <v>201041</v>
      </c>
      <c r="V731" s="41"/>
      <c r="W731" s="27" t="s">
        <v>40</v>
      </c>
    </row>
    <row r="732" spans="2:23" ht="24.75" customHeight="1" x14ac:dyDescent="0.15"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</row>
    <row r="733" spans="2:23" ht="24.75" customHeight="1" x14ac:dyDescent="0.15">
      <c r="B733" s="5" t="s">
        <v>41</v>
      </c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5"/>
    </row>
    <row r="734" spans="2:23" ht="24.75" customHeight="1" x14ac:dyDescent="0.15">
      <c r="B734" s="26" t="s">
        <v>42</v>
      </c>
      <c r="C734" s="40">
        <f t="shared" ref="C734:G734" si="171">SUM(C709,C716)</f>
        <v>53421</v>
      </c>
      <c r="D734" s="40">
        <f t="shared" si="171"/>
        <v>44627</v>
      </c>
      <c r="E734" s="40">
        <f t="shared" si="171"/>
        <v>8794</v>
      </c>
      <c r="F734" s="40">
        <f t="shared" si="171"/>
        <v>5417</v>
      </c>
      <c r="G734" s="40">
        <f t="shared" si="171"/>
        <v>-49</v>
      </c>
      <c r="H734" s="40"/>
      <c r="I734" s="40"/>
      <c r="J734" s="40">
        <f t="shared" ref="J734:K734" si="172">SUM(J709,J716)</f>
        <v>5343</v>
      </c>
      <c r="K734" s="40">
        <f t="shared" si="172"/>
        <v>123</v>
      </c>
      <c r="L734" s="40">
        <f>SUM(L709,L716)</f>
        <v>29572</v>
      </c>
      <c r="M734" s="40">
        <f>SUM(M709,M716)</f>
        <v>20862</v>
      </c>
      <c r="N734" s="40">
        <f>SUM(N709,N716)</f>
        <v>502</v>
      </c>
      <c r="O734" s="34"/>
      <c r="P734" s="35"/>
      <c r="Q734" s="40">
        <f t="shared" ref="Q734" si="173">SUM(Q709,Q716)</f>
        <v>8208</v>
      </c>
      <c r="R734" s="40">
        <f>SUM(R709,R716)</f>
        <v>557</v>
      </c>
      <c r="S734" s="40">
        <f>SUM(S709,S716)</f>
        <v>1325</v>
      </c>
      <c r="T734" s="40">
        <f>SUM(T709,T716)</f>
        <v>6326</v>
      </c>
      <c r="U734" s="40">
        <f>SUM(U709,U716)</f>
        <v>88410</v>
      </c>
      <c r="V734" s="40"/>
      <c r="W734" s="26" t="s">
        <v>42</v>
      </c>
    </row>
    <row r="735" spans="2:23" ht="24.75" customHeight="1" x14ac:dyDescent="0.15">
      <c r="B735" s="28" t="s">
        <v>43</v>
      </c>
      <c r="C735" s="42">
        <f t="shared" ref="C735:G735" si="174">SUM(C706,C713,C717)</f>
        <v>169006</v>
      </c>
      <c r="D735" s="42">
        <f t="shared" si="174"/>
        <v>141185</v>
      </c>
      <c r="E735" s="42">
        <f t="shared" si="174"/>
        <v>27821</v>
      </c>
      <c r="F735" s="42">
        <f t="shared" si="174"/>
        <v>16763</v>
      </c>
      <c r="G735" s="42">
        <f t="shared" si="174"/>
        <v>-143</v>
      </c>
      <c r="H735" s="42"/>
      <c r="I735" s="42"/>
      <c r="J735" s="42">
        <f t="shared" ref="J735:K735" si="175">SUM(J706,J713,J717)</f>
        <v>16521</v>
      </c>
      <c r="K735" s="42">
        <f t="shared" si="175"/>
        <v>385</v>
      </c>
      <c r="L735" s="42">
        <f>SUM(L706,L713,L717)</f>
        <v>79742</v>
      </c>
      <c r="M735" s="42">
        <f>SUM(M706,M713,M717)</f>
        <v>54516</v>
      </c>
      <c r="N735" s="42">
        <f>SUM(N706,N713,N717)</f>
        <v>1105</v>
      </c>
      <c r="O735" s="34"/>
      <c r="P735" s="35"/>
      <c r="Q735" s="42">
        <f t="shared" ref="Q735" si="176">SUM(Q706,Q713,Q717)</f>
        <v>24121</v>
      </c>
      <c r="R735" s="42">
        <f>SUM(R706,R713,R717)</f>
        <v>1138</v>
      </c>
      <c r="S735" s="42">
        <f>SUM(S706,S713,S717)</f>
        <v>3787</v>
      </c>
      <c r="T735" s="42">
        <f>SUM(T706,T713,T717)</f>
        <v>19196</v>
      </c>
      <c r="U735" s="42">
        <f>SUM(U706,U713,U717)</f>
        <v>265511</v>
      </c>
      <c r="V735" s="42"/>
      <c r="W735" s="28" t="s">
        <v>43</v>
      </c>
    </row>
    <row r="736" spans="2:23" ht="24.75" customHeight="1" x14ac:dyDescent="0.15">
      <c r="B736" s="28" t="s">
        <v>44</v>
      </c>
      <c r="C736" s="42">
        <f t="shared" ref="C736:G736" si="177">SUM(C704,C718:C720)</f>
        <v>114805</v>
      </c>
      <c r="D736" s="42">
        <f t="shared" si="177"/>
        <v>95907</v>
      </c>
      <c r="E736" s="42">
        <f t="shared" si="177"/>
        <v>18898</v>
      </c>
      <c r="F736" s="42">
        <f t="shared" si="177"/>
        <v>11765</v>
      </c>
      <c r="G736" s="42">
        <f t="shared" si="177"/>
        <v>-116</v>
      </c>
      <c r="H736" s="42"/>
      <c r="I736" s="42"/>
      <c r="J736" s="42">
        <f t="shared" ref="J736:K736" si="178">SUM(J704,J718:J720)</f>
        <v>11629</v>
      </c>
      <c r="K736" s="42">
        <f t="shared" si="178"/>
        <v>252</v>
      </c>
      <c r="L736" s="42">
        <f>SUM(L704,L718:L720)</f>
        <v>46216</v>
      </c>
      <c r="M736" s="42">
        <f>SUM(M704,M718:M720)</f>
        <v>25850</v>
      </c>
      <c r="N736" s="42">
        <f>SUM(N704,N718:N720)</f>
        <v>903</v>
      </c>
      <c r="O736" s="34"/>
      <c r="P736" s="35"/>
      <c r="Q736" s="42">
        <f t="shared" ref="Q736" si="179">SUM(Q704,Q718:Q720)</f>
        <v>19463</v>
      </c>
      <c r="R736" s="42">
        <f>SUM(R704,R718:R720)</f>
        <v>761</v>
      </c>
      <c r="S736" s="42">
        <f>SUM(S704,S718:S720)</f>
        <v>3709</v>
      </c>
      <c r="T736" s="42">
        <f>SUM(T704,T718:T720)</f>
        <v>14993</v>
      </c>
      <c r="U736" s="42">
        <f>SUM(U704,U718:U720)</f>
        <v>172786</v>
      </c>
      <c r="V736" s="42"/>
      <c r="W736" s="28" t="s">
        <v>44</v>
      </c>
    </row>
    <row r="737" spans="2:23" ht="24.75" customHeight="1" x14ac:dyDescent="0.15">
      <c r="B737" s="28" t="s">
        <v>11</v>
      </c>
      <c r="C737" s="42">
        <f t="shared" ref="C737:G737" si="180">SUM(C703,C707,C711,C721:C724)</f>
        <v>753655.70226550533</v>
      </c>
      <c r="D737" s="42">
        <f t="shared" si="180"/>
        <v>629595.21422261768</v>
      </c>
      <c r="E737" s="42">
        <f t="shared" si="180"/>
        <v>124060.48804288765</v>
      </c>
      <c r="F737" s="42">
        <f t="shared" si="180"/>
        <v>71127.473335730232</v>
      </c>
      <c r="G737" s="42">
        <f t="shared" si="180"/>
        <v>-402.03380100000004</v>
      </c>
      <c r="H737" s="42"/>
      <c r="I737" s="42"/>
      <c r="J737" s="42">
        <f t="shared" ref="J737:K737" si="181">SUM(J703,J707,J711,J721:J724)</f>
        <v>69769.197525835538</v>
      </c>
      <c r="K737" s="42">
        <f t="shared" si="181"/>
        <v>1760.3096108946947</v>
      </c>
      <c r="L737" s="42">
        <f>SUM(L703,L707,L711,L721:L724)</f>
        <v>271980.99185390968</v>
      </c>
      <c r="M737" s="42">
        <f>SUM(M703,M707,M711,M721:M724)</f>
        <v>181540.79232239258</v>
      </c>
      <c r="N737" s="42">
        <f>SUM(N703,N707,N711,N721:N724)</f>
        <v>2042.724861356699</v>
      </c>
      <c r="O737" s="34"/>
      <c r="P737" s="35"/>
      <c r="Q737" s="42">
        <f t="shared" ref="Q737" si="182">SUM(Q703,Q707,Q711,Q721:Q724)</f>
        <v>88397.474670160445</v>
      </c>
      <c r="R737" s="42">
        <f>SUM(R703,R707,R711,R721:R724)</f>
        <v>1723</v>
      </c>
      <c r="S737" s="42">
        <f>SUM(S703,S707,S711,S721:S724)</f>
        <v>17755.179285055638</v>
      </c>
      <c r="T737" s="42">
        <f>SUM(T703,T707,T711,T721:T724)</f>
        <v>68919.295385104808</v>
      </c>
      <c r="U737" s="42">
        <f>SUM(U703,U707,U711,U721:U724)</f>
        <v>1096764.1674551452</v>
      </c>
      <c r="V737" s="42"/>
      <c r="W737" s="28" t="s">
        <v>11</v>
      </c>
    </row>
    <row r="738" spans="2:23" ht="24.75" customHeight="1" x14ac:dyDescent="0.15">
      <c r="B738" s="28" t="s">
        <v>45</v>
      </c>
      <c r="C738" s="42">
        <f t="shared" ref="C738:G738" si="183">SUM(C710,C714)</f>
        <v>172459</v>
      </c>
      <c r="D738" s="42">
        <f t="shared" si="183"/>
        <v>144070</v>
      </c>
      <c r="E738" s="42">
        <f t="shared" si="183"/>
        <v>28389</v>
      </c>
      <c r="F738" s="42">
        <f t="shared" si="183"/>
        <v>16691</v>
      </c>
      <c r="G738" s="42">
        <f t="shared" si="183"/>
        <v>-136</v>
      </c>
      <c r="H738" s="42"/>
      <c r="I738" s="42"/>
      <c r="J738" s="42">
        <f t="shared" ref="J738:K738" si="184">SUM(J710,J714)</f>
        <v>16566</v>
      </c>
      <c r="K738" s="42">
        <f t="shared" si="184"/>
        <v>261</v>
      </c>
      <c r="L738" s="42">
        <f>SUM(L710,L714)</f>
        <v>118113</v>
      </c>
      <c r="M738" s="42">
        <f>SUM(M710,M714)</f>
        <v>93755</v>
      </c>
      <c r="N738" s="42">
        <f>SUM(N710,N714)</f>
        <v>1502</v>
      </c>
      <c r="O738" s="34"/>
      <c r="P738" s="35"/>
      <c r="Q738" s="42">
        <f t="shared" ref="Q738" si="185">SUM(Q710,Q714)</f>
        <v>22856</v>
      </c>
      <c r="R738" s="42">
        <f>SUM(R710,R714)</f>
        <v>728</v>
      </c>
      <c r="S738" s="42">
        <f>SUM(S710,S714)</f>
        <v>4370</v>
      </c>
      <c r="T738" s="42">
        <f>SUM(T710,T714)</f>
        <v>17758</v>
      </c>
      <c r="U738" s="42">
        <f>SUM(U710,U714)</f>
        <v>307263</v>
      </c>
      <c r="V738" s="42"/>
      <c r="W738" s="28" t="s">
        <v>45</v>
      </c>
    </row>
    <row r="739" spans="2:23" ht="24.75" customHeight="1" x14ac:dyDescent="0.15">
      <c r="B739" s="28" t="s">
        <v>46</v>
      </c>
      <c r="C739" s="42">
        <f t="shared" ref="C739:G739" si="186">SUM(C712,C715,C725)</f>
        <v>190306</v>
      </c>
      <c r="D739" s="42">
        <f t="shared" si="186"/>
        <v>158980</v>
      </c>
      <c r="E739" s="42">
        <f t="shared" si="186"/>
        <v>31326</v>
      </c>
      <c r="F739" s="42">
        <f t="shared" si="186"/>
        <v>19166</v>
      </c>
      <c r="G739" s="42">
        <f t="shared" si="186"/>
        <v>-200</v>
      </c>
      <c r="H739" s="42"/>
      <c r="I739" s="42"/>
      <c r="J739" s="42">
        <f t="shared" ref="J739:K739" si="187">SUM(J712,J715,J725)</f>
        <v>19069</v>
      </c>
      <c r="K739" s="42">
        <f t="shared" si="187"/>
        <v>297</v>
      </c>
      <c r="L739" s="42">
        <f>SUM(L712,L715,L725)</f>
        <v>79860</v>
      </c>
      <c r="M739" s="42">
        <f>SUM(M712,M715,M725)</f>
        <v>50166</v>
      </c>
      <c r="N739" s="42">
        <f>SUM(N712,N715,N725)</f>
        <v>1737</v>
      </c>
      <c r="O739" s="34"/>
      <c r="P739" s="35"/>
      <c r="Q739" s="42">
        <f t="shared" ref="Q739" si="188">SUM(Q712,Q715,Q725)</f>
        <v>27957</v>
      </c>
      <c r="R739" s="42">
        <f>SUM(R712,R715,R725)</f>
        <v>1888</v>
      </c>
      <c r="S739" s="42">
        <f>SUM(S712,S715,S725)</f>
        <v>4341</v>
      </c>
      <c r="T739" s="42">
        <f>SUM(T712,T715,T725)</f>
        <v>21728</v>
      </c>
      <c r="U739" s="42">
        <f>SUM(U712,U715,U725)</f>
        <v>289332</v>
      </c>
      <c r="V739" s="42"/>
      <c r="W739" s="28" t="s">
        <v>46</v>
      </c>
    </row>
    <row r="740" spans="2:23" ht="24.75" customHeight="1" x14ac:dyDescent="0.15">
      <c r="B740" s="28" t="s">
        <v>32</v>
      </c>
      <c r="C740" s="42">
        <f t="shared" ref="C740:G740" si="189">C705</f>
        <v>138010</v>
      </c>
      <c r="D740" s="42">
        <f t="shared" si="189"/>
        <v>115292</v>
      </c>
      <c r="E740" s="42">
        <f t="shared" si="189"/>
        <v>22718</v>
      </c>
      <c r="F740" s="42">
        <f t="shared" si="189"/>
        <v>13828</v>
      </c>
      <c r="G740" s="42">
        <f t="shared" si="189"/>
        <v>-117</v>
      </c>
      <c r="H740" s="42"/>
      <c r="I740" s="42"/>
      <c r="J740" s="42">
        <f t="shared" ref="J740:K740" si="190">J705</f>
        <v>13697</v>
      </c>
      <c r="K740" s="42">
        <f t="shared" si="190"/>
        <v>248</v>
      </c>
      <c r="L740" s="42">
        <f>L705</f>
        <v>64147.022208437214</v>
      </c>
      <c r="M740" s="42">
        <f>M705</f>
        <v>43345</v>
      </c>
      <c r="N740" s="42">
        <f>N705</f>
        <v>1210</v>
      </c>
      <c r="O740" s="34"/>
      <c r="P740" s="35"/>
      <c r="Q740" s="42">
        <f t="shared" ref="Q740" si="191">Q705</f>
        <v>19592.022208437214</v>
      </c>
      <c r="R740" s="42">
        <f>R705</f>
        <v>1500.0222084372126</v>
      </c>
      <c r="S740" s="42">
        <f>S705</f>
        <v>2843</v>
      </c>
      <c r="T740" s="42">
        <f>T705</f>
        <v>15249</v>
      </c>
      <c r="U740" s="42">
        <f>U705</f>
        <v>215985.02220843721</v>
      </c>
      <c r="V740" s="42"/>
      <c r="W740" s="28" t="s">
        <v>32</v>
      </c>
    </row>
    <row r="741" spans="2:23" ht="24.75" customHeight="1" x14ac:dyDescent="0.15">
      <c r="B741" s="27" t="s">
        <v>28</v>
      </c>
      <c r="C741" s="41">
        <f t="shared" ref="C741:G741" si="192">SUM(C708,C726:C727)</f>
        <v>87027</v>
      </c>
      <c r="D741" s="41">
        <f t="shared" si="192"/>
        <v>72701</v>
      </c>
      <c r="E741" s="41">
        <f t="shared" si="192"/>
        <v>14326</v>
      </c>
      <c r="F741" s="41">
        <f t="shared" si="192"/>
        <v>8963</v>
      </c>
      <c r="G741" s="41">
        <f t="shared" si="192"/>
        <v>-89</v>
      </c>
      <c r="H741" s="41"/>
      <c r="I741" s="41"/>
      <c r="J741" s="41">
        <f t="shared" ref="J741:K741" si="193">SUM(J708,J726:J727)</f>
        <v>8889</v>
      </c>
      <c r="K741" s="41">
        <f t="shared" si="193"/>
        <v>163</v>
      </c>
      <c r="L741" s="41">
        <f>SUM(L708,L726:L727)</f>
        <v>45178</v>
      </c>
      <c r="M741" s="41">
        <f>SUM(M708,M726:M727)</f>
        <v>31070</v>
      </c>
      <c r="N741" s="41">
        <f>SUM(N708,N726:N727)</f>
        <v>501</v>
      </c>
      <c r="O741" s="34"/>
      <c r="P741" s="35"/>
      <c r="Q741" s="41">
        <f t="shared" ref="Q741" si="194">SUM(Q708,Q726:Q727)</f>
        <v>13607</v>
      </c>
      <c r="R741" s="41">
        <f>SUM(R708,R726:R727)</f>
        <v>735</v>
      </c>
      <c r="S741" s="41">
        <f>SUM(S708,S726:S727)</f>
        <v>1862</v>
      </c>
      <c r="T741" s="41">
        <f>SUM(T708,T726:T727)</f>
        <v>11010</v>
      </c>
      <c r="U741" s="41">
        <f>SUM(U708,U726:U727)</f>
        <v>141168</v>
      </c>
      <c r="V741" s="41"/>
      <c r="W741" s="27" t="s">
        <v>28</v>
      </c>
    </row>
    <row r="742" spans="2:23" ht="24.75" customHeight="1" x14ac:dyDescent="0.15">
      <c r="B742" s="29" t="s">
        <v>27</v>
      </c>
      <c r="C742" s="39">
        <f t="shared" ref="C742:G742" si="195">C702</f>
        <v>1678689.7022655052</v>
      </c>
      <c r="D742" s="39">
        <f t="shared" si="195"/>
        <v>1402357.2142226177</v>
      </c>
      <c r="E742" s="39">
        <f t="shared" si="195"/>
        <v>276332.48804288765</v>
      </c>
      <c r="F742" s="39">
        <f t="shared" si="195"/>
        <v>163720.47333573023</v>
      </c>
      <c r="G742" s="39">
        <f t="shared" si="195"/>
        <v>-1252.033801</v>
      </c>
      <c r="H742" s="39"/>
      <c r="I742" s="39"/>
      <c r="J742" s="39">
        <f t="shared" ref="J742:K742" si="196">J702</f>
        <v>161483.19752583554</v>
      </c>
      <c r="K742" s="39">
        <f t="shared" si="196"/>
        <v>3489.3096108946947</v>
      </c>
      <c r="L742" s="39">
        <f>L702</f>
        <v>734809.01406234689</v>
      </c>
      <c r="M742" s="39">
        <f>M702</f>
        <v>501104.79232239258</v>
      </c>
      <c r="N742" s="39">
        <f>N702</f>
        <v>9502.724861356699</v>
      </c>
      <c r="O742" s="34"/>
      <c r="P742" s="35"/>
      <c r="Q742" s="39">
        <f t="shared" ref="Q742" si="197">Q702</f>
        <v>224201.49687859765</v>
      </c>
      <c r="R742" s="39">
        <f>R702</f>
        <v>9030.0222084372126</v>
      </c>
      <c r="S742" s="39">
        <f>S702</f>
        <v>39992.179285055638</v>
      </c>
      <c r="T742" s="39">
        <f>T702</f>
        <v>175179.29538510481</v>
      </c>
      <c r="U742" s="39">
        <f>U702</f>
        <v>2577219.1896635825</v>
      </c>
      <c r="V742" s="39"/>
      <c r="W742" s="29" t="s">
        <v>27</v>
      </c>
    </row>
    <row r="743" spans="2:23" ht="24.75" customHeight="1" x14ac:dyDescent="0.15">
      <c r="W743" s="30"/>
    </row>
    <row r="744" spans="2:23" ht="24.75" customHeight="1" x14ac:dyDescent="0.15">
      <c r="B744" s="3" t="s">
        <v>59</v>
      </c>
      <c r="W744" s="30"/>
    </row>
    <row r="745" spans="2:23" ht="24.75" customHeight="1" x14ac:dyDescent="0.15">
      <c r="W745" s="30"/>
    </row>
    <row r="746" spans="2:23" ht="24.75" customHeight="1" x14ac:dyDescent="0.15">
      <c r="W746" s="30"/>
    </row>
    <row r="747" spans="2:23" ht="24.75" customHeight="1" x14ac:dyDescent="0.15">
      <c r="W747" s="30"/>
    </row>
    <row r="748" spans="2:23" ht="24.75" customHeight="1" x14ac:dyDescent="0.15">
      <c r="W748" s="30"/>
    </row>
    <row r="749" spans="2:23" ht="24.75" customHeight="1" x14ac:dyDescent="0.15">
      <c r="W749" s="30"/>
    </row>
    <row r="750" spans="2:23" ht="24.75" customHeight="1" x14ac:dyDescent="0.15">
      <c r="W750" s="30"/>
    </row>
    <row r="751" spans="2:23" ht="24.75" customHeight="1" x14ac:dyDescent="0.15">
      <c r="W751" s="30"/>
    </row>
    <row r="752" spans="2:23" ht="24.75" customHeight="1" x14ac:dyDescent="0.15">
      <c r="W752" s="30"/>
    </row>
    <row r="753" spans="7:23" ht="24.75" customHeight="1" x14ac:dyDescent="0.15">
      <c r="W753" s="30"/>
    </row>
    <row r="754" spans="7:23" ht="24.75" customHeight="1" x14ac:dyDescent="0.15">
      <c r="W754" s="30"/>
    </row>
    <row r="755" spans="7:23" ht="24.75" customHeight="1" x14ac:dyDescent="0.15">
      <c r="W755" s="30"/>
    </row>
    <row r="756" spans="7:23" ht="24.75" customHeight="1" x14ac:dyDescent="0.15">
      <c r="G756" s="31"/>
      <c r="H756" s="32">
        <f>W693+1</f>
        <v>47</v>
      </c>
      <c r="R756" s="6"/>
      <c r="V756" s="31"/>
      <c r="W756" s="32">
        <f>H756+1</f>
        <v>48</v>
      </c>
    </row>
  </sheetData>
  <mergeCells count="192">
    <mergeCell ref="B573:B575"/>
    <mergeCell ref="V573:V575"/>
    <mergeCell ref="W573:W575"/>
    <mergeCell ref="C574:C575"/>
    <mergeCell ref="D574:D575"/>
    <mergeCell ref="E574:E575"/>
    <mergeCell ref="F574:F575"/>
    <mergeCell ref="G574:G575"/>
    <mergeCell ref="H574:I574"/>
    <mergeCell ref="J574:J575"/>
    <mergeCell ref="K574:K575"/>
    <mergeCell ref="L574:L575"/>
    <mergeCell ref="M574:M575"/>
    <mergeCell ref="N574:N575"/>
    <mergeCell ref="Q574:Q575"/>
    <mergeCell ref="U574:U575"/>
    <mergeCell ref="V510:V512"/>
    <mergeCell ref="W510:W512"/>
    <mergeCell ref="H511:I511"/>
    <mergeCell ref="L511:L512"/>
    <mergeCell ref="M511:M512"/>
    <mergeCell ref="N511:N512"/>
    <mergeCell ref="Q511:Q512"/>
    <mergeCell ref="U511:U512"/>
    <mergeCell ref="V384:V386"/>
    <mergeCell ref="W384:W386"/>
    <mergeCell ref="H385:I385"/>
    <mergeCell ref="L385:L386"/>
    <mergeCell ref="M385:M386"/>
    <mergeCell ref="N385:N386"/>
    <mergeCell ref="Q385:Q386"/>
    <mergeCell ref="U385:U386"/>
    <mergeCell ref="V447:V449"/>
    <mergeCell ref="W447:W449"/>
    <mergeCell ref="H448:I448"/>
    <mergeCell ref="L448:L449"/>
    <mergeCell ref="M448:M449"/>
    <mergeCell ref="N448:N449"/>
    <mergeCell ref="Q448:Q449"/>
    <mergeCell ref="U448:U449"/>
    <mergeCell ref="V258:V260"/>
    <mergeCell ref="W258:W260"/>
    <mergeCell ref="H259:I259"/>
    <mergeCell ref="L259:L260"/>
    <mergeCell ref="M259:M260"/>
    <mergeCell ref="N259:N260"/>
    <mergeCell ref="Q259:Q260"/>
    <mergeCell ref="U259:U260"/>
    <mergeCell ref="V321:V323"/>
    <mergeCell ref="W321:W323"/>
    <mergeCell ref="H322:I322"/>
    <mergeCell ref="L322:L323"/>
    <mergeCell ref="M322:M323"/>
    <mergeCell ref="N322:N323"/>
    <mergeCell ref="Q322:Q323"/>
    <mergeCell ref="U322:U323"/>
    <mergeCell ref="V132:V134"/>
    <mergeCell ref="W132:W134"/>
    <mergeCell ref="H133:I133"/>
    <mergeCell ref="L133:L134"/>
    <mergeCell ref="M133:M134"/>
    <mergeCell ref="N133:N134"/>
    <mergeCell ref="Q133:Q134"/>
    <mergeCell ref="U133:U134"/>
    <mergeCell ref="V195:V197"/>
    <mergeCell ref="W195:W197"/>
    <mergeCell ref="H196:I196"/>
    <mergeCell ref="L196:L197"/>
    <mergeCell ref="M196:M197"/>
    <mergeCell ref="N196:N197"/>
    <mergeCell ref="Q196:Q197"/>
    <mergeCell ref="U196:U197"/>
    <mergeCell ref="V6:V8"/>
    <mergeCell ref="W6:W8"/>
    <mergeCell ref="H7:I7"/>
    <mergeCell ref="L7:L8"/>
    <mergeCell ref="M7:M8"/>
    <mergeCell ref="N7:N8"/>
    <mergeCell ref="Q7:Q8"/>
    <mergeCell ref="U7:U8"/>
    <mergeCell ref="V69:V71"/>
    <mergeCell ref="W69:W71"/>
    <mergeCell ref="H70:I70"/>
    <mergeCell ref="L70:L71"/>
    <mergeCell ref="M70:M71"/>
    <mergeCell ref="N70:N71"/>
    <mergeCell ref="Q70:Q71"/>
    <mergeCell ref="U70:U71"/>
    <mergeCell ref="B6:B8"/>
    <mergeCell ref="C7:C8"/>
    <mergeCell ref="D7:D8"/>
    <mergeCell ref="E7:E8"/>
    <mergeCell ref="F7:F8"/>
    <mergeCell ref="G7:G8"/>
    <mergeCell ref="J7:J8"/>
    <mergeCell ref="K7:K8"/>
    <mergeCell ref="B69:B71"/>
    <mergeCell ref="C70:C71"/>
    <mergeCell ref="D70:D71"/>
    <mergeCell ref="E70:E71"/>
    <mergeCell ref="F70:F71"/>
    <mergeCell ref="G70:G71"/>
    <mergeCell ref="J70:J71"/>
    <mergeCell ref="K70:K71"/>
    <mergeCell ref="B132:B134"/>
    <mergeCell ref="C133:C134"/>
    <mergeCell ref="D133:D134"/>
    <mergeCell ref="E133:E134"/>
    <mergeCell ref="F133:F134"/>
    <mergeCell ref="G133:G134"/>
    <mergeCell ref="J133:J134"/>
    <mergeCell ref="K133:K134"/>
    <mergeCell ref="B195:B197"/>
    <mergeCell ref="C196:C197"/>
    <mergeCell ref="D196:D197"/>
    <mergeCell ref="E196:E197"/>
    <mergeCell ref="F196:F197"/>
    <mergeCell ref="G196:G197"/>
    <mergeCell ref="J196:J197"/>
    <mergeCell ref="K196:K197"/>
    <mergeCell ref="B258:B260"/>
    <mergeCell ref="C259:C260"/>
    <mergeCell ref="D259:D260"/>
    <mergeCell ref="E259:E260"/>
    <mergeCell ref="F259:F260"/>
    <mergeCell ref="G259:G260"/>
    <mergeCell ref="J259:J260"/>
    <mergeCell ref="K259:K260"/>
    <mergeCell ref="B321:B323"/>
    <mergeCell ref="C322:C323"/>
    <mergeCell ref="D322:D323"/>
    <mergeCell ref="E322:E323"/>
    <mergeCell ref="F322:F323"/>
    <mergeCell ref="G322:G323"/>
    <mergeCell ref="J322:J323"/>
    <mergeCell ref="K322:K323"/>
    <mergeCell ref="B510:B512"/>
    <mergeCell ref="C511:C512"/>
    <mergeCell ref="D511:D512"/>
    <mergeCell ref="E511:E512"/>
    <mergeCell ref="F511:F512"/>
    <mergeCell ref="G511:G512"/>
    <mergeCell ref="J511:J512"/>
    <mergeCell ref="K511:K512"/>
    <mergeCell ref="B384:B386"/>
    <mergeCell ref="C385:C386"/>
    <mergeCell ref="D385:D386"/>
    <mergeCell ref="E385:E386"/>
    <mergeCell ref="F385:F386"/>
    <mergeCell ref="G385:G386"/>
    <mergeCell ref="J385:J386"/>
    <mergeCell ref="K385:K386"/>
    <mergeCell ref="B447:B449"/>
    <mergeCell ref="C448:C449"/>
    <mergeCell ref="D448:D449"/>
    <mergeCell ref="E448:E449"/>
    <mergeCell ref="F448:F449"/>
    <mergeCell ref="G448:G449"/>
    <mergeCell ref="J448:J449"/>
    <mergeCell ref="K448:K449"/>
    <mergeCell ref="B636:B638"/>
    <mergeCell ref="V636:V638"/>
    <mergeCell ref="W636:W638"/>
    <mergeCell ref="C637:C638"/>
    <mergeCell ref="D637:D638"/>
    <mergeCell ref="E637:E638"/>
    <mergeCell ref="F637:F638"/>
    <mergeCell ref="G637:G638"/>
    <mergeCell ref="H637:I637"/>
    <mergeCell ref="J637:J638"/>
    <mergeCell ref="K637:K638"/>
    <mergeCell ref="L637:L638"/>
    <mergeCell ref="M637:M638"/>
    <mergeCell ref="N637:N638"/>
    <mergeCell ref="Q637:Q638"/>
    <mergeCell ref="U637:U638"/>
    <mergeCell ref="B699:B701"/>
    <mergeCell ref="V699:V701"/>
    <mergeCell ref="W699:W701"/>
    <mergeCell ref="C700:C701"/>
    <mergeCell ref="D700:D701"/>
    <mergeCell ref="E700:E701"/>
    <mergeCell ref="F700:F701"/>
    <mergeCell ref="G700:G701"/>
    <mergeCell ref="H700:I700"/>
    <mergeCell ref="J700:J701"/>
    <mergeCell ref="K700:K701"/>
    <mergeCell ref="L700:L701"/>
    <mergeCell ref="M700:M701"/>
    <mergeCell ref="N700:N701"/>
    <mergeCell ref="Q700:Q701"/>
    <mergeCell ref="U700:U701"/>
  </mergeCells>
  <phoneticPr fontId="2"/>
  <pageMargins left="0.59055118110236227" right="0.59055118110236227" top="0.78740157480314965" bottom="0.39370078740157483" header="0.39370078740157483" footer="0.39370078740157483"/>
  <pageSetup paperSize="9" scale="56" pageOrder="overThenDown" orientation="portrait" r:id="rId1"/>
  <headerFooter alignWithMargins="0"/>
  <rowBreaks count="10" manualBreakCount="10">
    <brk id="63" max="22" man="1"/>
    <brk id="126" max="22" man="1"/>
    <brk id="189" max="22" man="1"/>
    <brk id="252" max="22" man="1"/>
    <brk id="315" max="22" man="1"/>
    <brk id="378" max="22" man="1"/>
    <brk id="441" max="22" man="1"/>
    <brk id="504" max="22" man="1"/>
    <brk id="567" max="22" man="1"/>
    <brk id="630" max="22" man="1"/>
  </rowBreaks>
  <colBreaks count="1" manualBreakCount="1">
    <brk id="14" max="7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分配（H23～R4）</vt:lpstr>
      <vt:lpstr>'分配（H23～R4）'!Print_Area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瀧澤　優奈</cp:lastModifiedBy>
  <cp:lastPrinted>2023-04-20T05:55:35Z</cp:lastPrinted>
  <dcterms:created xsi:type="dcterms:W3CDTF">2018-12-17T06:50:46Z</dcterms:created>
  <dcterms:modified xsi:type="dcterms:W3CDTF">2025-04-07T00:59:30Z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3.0.2.0</vt:lpwstr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2021-01-20T05:15:49Z</vt:filetime>
  </property>
</Properties>
</file>