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/>
  <xr:revisionPtr revIDLastSave="0" documentId="13_ncr:1_{C923C12F-BE56-4412-845F-34F4F8642BA6}" xr6:coauthVersionLast="47" xr6:coauthVersionMax="47" xr10:uidLastSave="{00000000-0000-0000-0000-000000000000}"/>
  <bookViews>
    <workbookView xWindow="0" yWindow="0" windowWidth="28800" windowHeight="15600" xr2:uid="{00000000-000D-0000-FFFF-FFFF00000000}"/>
  </bookViews>
  <sheets>
    <sheet name="参考（R1,R2）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Z36" i="1"/>
  <c r="Y36" i="1"/>
  <c r="X36" i="1"/>
  <c r="W36" i="1"/>
  <c r="V36" i="1"/>
  <c r="U36" i="1"/>
  <c r="T36" i="1"/>
  <c r="S36" i="1"/>
  <c r="Q36" i="1"/>
  <c r="Z35" i="1"/>
  <c r="Y35" i="1"/>
  <c r="X35" i="1"/>
  <c r="W35" i="1"/>
  <c r="V35" i="1"/>
  <c r="U35" i="1"/>
  <c r="T35" i="1"/>
  <c r="S35" i="1"/>
  <c r="Q35" i="1"/>
  <c r="Z34" i="1"/>
  <c r="Y34" i="1"/>
  <c r="X34" i="1"/>
  <c r="W34" i="1"/>
  <c r="V34" i="1"/>
  <c r="U34" i="1"/>
  <c r="T34" i="1"/>
  <c r="S34" i="1"/>
  <c r="Q34" i="1"/>
  <c r="Z33" i="1"/>
  <c r="Y33" i="1"/>
  <c r="X33" i="1"/>
  <c r="W33" i="1"/>
  <c r="V33" i="1"/>
  <c r="U33" i="1"/>
  <c r="T33" i="1"/>
  <c r="S33" i="1"/>
  <c r="Q33" i="1"/>
  <c r="Z32" i="1"/>
  <c r="Y32" i="1"/>
  <c r="X32" i="1"/>
  <c r="W32" i="1"/>
  <c r="V32" i="1"/>
  <c r="U32" i="1"/>
  <c r="T32" i="1"/>
  <c r="S32" i="1"/>
  <c r="Q32" i="1"/>
  <c r="Z31" i="1"/>
  <c r="Y31" i="1"/>
  <c r="X31" i="1"/>
  <c r="W31" i="1"/>
  <c r="V31" i="1"/>
  <c r="U31" i="1"/>
  <c r="T31" i="1"/>
  <c r="S31" i="1"/>
  <c r="Q31" i="1"/>
  <c r="Z30" i="1"/>
  <c r="Y30" i="1"/>
  <c r="X30" i="1"/>
  <c r="W30" i="1"/>
  <c r="V30" i="1"/>
  <c r="U30" i="1"/>
  <c r="T30" i="1"/>
  <c r="S30" i="1"/>
  <c r="Q30" i="1"/>
  <c r="Z29" i="1"/>
  <c r="Y29" i="1"/>
  <c r="X29" i="1"/>
  <c r="W29" i="1"/>
  <c r="V29" i="1"/>
  <c r="U29" i="1"/>
  <c r="T29" i="1"/>
  <c r="S29" i="1"/>
  <c r="Q29" i="1"/>
  <c r="Z28" i="1"/>
  <c r="Y28" i="1"/>
  <c r="X28" i="1"/>
  <c r="W28" i="1"/>
  <c r="V28" i="1"/>
  <c r="U28" i="1"/>
  <c r="T28" i="1"/>
  <c r="S28" i="1"/>
  <c r="Q28" i="1"/>
  <c r="Z27" i="1"/>
  <c r="Y27" i="1"/>
  <c r="X27" i="1"/>
  <c r="W27" i="1"/>
  <c r="V27" i="1"/>
  <c r="U27" i="1"/>
  <c r="T27" i="1"/>
  <c r="S27" i="1"/>
  <c r="Q27" i="1"/>
  <c r="Z26" i="1"/>
  <c r="Y26" i="1"/>
  <c r="X26" i="1"/>
  <c r="W26" i="1"/>
  <c r="V26" i="1"/>
  <c r="U26" i="1"/>
  <c r="T26" i="1"/>
  <c r="S26" i="1"/>
  <c r="Q26" i="1"/>
  <c r="Z25" i="1"/>
  <c r="Y25" i="1"/>
  <c r="X25" i="1"/>
  <c r="W25" i="1"/>
  <c r="V25" i="1"/>
  <c r="U25" i="1"/>
  <c r="T25" i="1"/>
  <c r="S25" i="1"/>
  <c r="Q25" i="1"/>
  <c r="Z24" i="1"/>
  <c r="Y24" i="1"/>
  <c r="X24" i="1"/>
  <c r="W24" i="1"/>
  <c r="V24" i="1"/>
  <c r="U24" i="1"/>
  <c r="T24" i="1"/>
  <c r="S24" i="1"/>
  <c r="Q24" i="1"/>
  <c r="Z23" i="1"/>
  <c r="Y23" i="1"/>
  <c r="X23" i="1"/>
  <c r="W23" i="1"/>
  <c r="V23" i="1"/>
  <c r="U23" i="1"/>
  <c r="T23" i="1"/>
  <c r="S23" i="1"/>
  <c r="Q23" i="1"/>
  <c r="Z22" i="1"/>
  <c r="Y22" i="1"/>
  <c r="X22" i="1"/>
  <c r="W22" i="1"/>
  <c r="V22" i="1"/>
  <c r="U22" i="1"/>
  <c r="T22" i="1"/>
  <c r="S22" i="1"/>
  <c r="Q22" i="1"/>
  <c r="Z21" i="1"/>
  <c r="Y21" i="1"/>
  <c r="X21" i="1"/>
  <c r="W21" i="1"/>
  <c r="V21" i="1"/>
  <c r="U21" i="1"/>
  <c r="T21" i="1"/>
  <c r="S21" i="1"/>
  <c r="Q21" i="1"/>
  <c r="Z20" i="1"/>
  <c r="Y20" i="1"/>
  <c r="X20" i="1"/>
  <c r="W20" i="1"/>
  <c r="V20" i="1"/>
  <c r="U20" i="1"/>
  <c r="T20" i="1"/>
  <c r="S20" i="1"/>
  <c r="Q20" i="1"/>
  <c r="Z19" i="1"/>
  <c r="Y19" i="1"/>
  <c r="X19" i="1"/>
  <c r="W19" i="1"/>
  <c r="V19" i="1"/>
  <c r="U19" i="1"/>
  <c r="T19" i="1"/>
  <c r="S19" i="1"/>
  <c r="Q19" i="1"/>
  <c r="Z18" i="1"/>
  <c r="Y18" i="1"/>
  <c r="X18" i="1"/>
  <c r="W18" i="1"/>
  <c r="V18" i="1"/>
  <c r="U18" i="1"/>
  <c r="T18" i="1"/>
  <c r="S18" i="1"/>
  <c r="Q18" i="1"/>
  <c r="Z17" i="1"/>
  <c r="Y17" i="1"/>
  <c r="X17" i="1"/>
  <c r="W17" i="1"/>
  <c r="V17" i="1"/>
  <c r="U17" i="1"/>
  <c r="T17" i="1"/>
  <c r="S17" i="1"/>
  <c r="Q17" i="1"/>
  <c r="Z16" i="1"/>
  <c r="Y16" i="1"/>
  <c r="X16" i="1"/>
  <c r="W16" i="1"/>
  <c r="V16" i="1"/>
  <c r="U16" i="1"/>
  <c r="T16" i="1"/>
  <c r="S16" i="1"/>
  <c r="Q16" i="1"/>
  <c r="Z15" i="1"/>
  <c r="Y15" i="1"/>
  <c r="X15" i="1"/>
  <c r="W15" i="1"/>
  <c r="V15" i="1"/>
  <c r="U15" i="1"/>
  <c r="T15" i="1"/>
  <c r="S15" i="1"/>
  <c r="Q15" i="1"/>
  <c r="Z14" i="1"/>
  <c r="Y14" i="1"/>
  <c r="X14" i="1"/>
  <c r="W14" i="1"/>
  <c r="V14" i="1"/>
  <c r="U14" i="1"/>
  <c r="T14" i="1"/>
  <c r="S14" i="1"/>
  <c r="Q14" i="1"/>
  <c r="Z13" i="1"/>
  <c r="Y13" i="1"/>
  <c r="X13" i="1"/>
  <c r="W13" i="1"/>
  <c r="V13" i="1"/>
  <c r="U13" i="1"/>
  <c r="T13" i="1"/>
  <c r="S13" i="1"/>
  <c r="Q13" i="1"/>
  <c r="Z12" i="1"/>
  <c r="Y12" i="1"/>
  <c r="X12" i="1"/>
  <c r="W12" i="1"/>
  <c r="V12" i="1"/>
  <c r="U12" i="1"/>
  <c r="T12" i="1"/>
  <c r="S12" i="1"/>
  <c r="Q12" i="1"/>
  <c r="Z11" i="1"/>
  <c r="Y11" i="1"/>
  <c r="X11" i="1"/>
  <c r="W11" i="1"/>
  <c r="V11" i="1"/>
  <c r="U11" i="1"/>
  <c r="T11" i="1"/>
  <c r="S11" i="1"/>
  <c r="Q11" i="1"/>
  <c r="R32" i="1" s="1"/>
  <c r="R30" i="1" l="1"/>
  <c r="R34" i="1"/>
  <c r="R16" i="1"/>
  <c r="R20" i="1"/>
  <c r="R14" i="1"/>
  <c r="R22" i="1"/>
  <c r="R17" i="1"/>
  <c r="R24" i="1"/>
  <c r="R28" i="1"/>
  <c r="R18" i="1"/>
  <c r="R25" i="1"/>
  <c r="R36" i="1"/>
  <c r="R12" i="1"/>
  <c r="R26" i="1"/>
  <c r="R33" i="1"/>
  <c r="R15" i="1"/>
  <c r="R23" i="1"/>
  <c r="R31" i="1"/>
  <c r="R13" i="1"/>
  <c r="R21" i="1"/>
  <c r="R29" i="1"/>
  <c r="R19" i="1"/>
  <c r="R27" i="1"/>
  <c r="R35" i="1"/>
  <c r="L36" i="1"/>
  <c r="K36" i="1"/>
  <c r="J36" i="1"/>
  <c r="I36" i="1"/>
  <c r="H36" i="1"/>
  <c r="G36" i="1"/>
  <c r="F36" i="1"/>
  <c r="E36" i="1"/>
  <c r="D36" i="1"/>
  <c r="C36" i="1"/>
  <c r="L35" i="1"/>
  <c r="K35" i="1"/>
  <c r="J35" i="1"/>
  <c r="I35" i="1"/>
  <c r="H35" i="1"/>
  <c r="G35" i="1"/>
  <c r="F35" i="1"/>
  <c r="E35" i="1"/>
  <c r="D35" i="1"/>
  <c r="C35" i="1"/>
  <c r="L34" i="1"/>
  <c r="K34" i="1"/>
  <c r="J34" i="1"/>
  <c r="I34" i="1"/>
  <c r="H34" i="1"/>
  <c r="G34" i="1"/>
  <c r="F34" i="1"/>
  <c r="E34" i="1"/>
  <c r="D34" i="1"/>
  <c r="C34" i="1"/>
  <c r="L33" i="1"/>
  <c r="K33" i="1"/>
  <c r="J33" i="1"/>
  <c r="I33" i="1"/>
  <c r="H33" i="1"/>
  <c r="G33" i="1"/>
  <c r="F33" i="1"/>
  <c r="E33" i="1"/>
  <c r="D33" i="1"/>
  <c r="C33" i="1"/>
  <c r="L32" i="1"/>
  <c r="K32" i="1"/>
  <c r="J32" i="1"/>
  <c r="I32" i="1"/>
  <c r="H32" i="1"/>
  <c r="G32" i="1"/>
  <c r="F32" i="1"/>
  <c r="E32" i="1"/>
  <c r="D32" i="1"/>
  <c r="C32" i="1"/>
  <c r="L31" i="1"/>
  <c r="K31" i="1"/>
  <c r="J31" i="1"/>
  <c r="I31" i="1"/>
  <c r="H31" i="1"/>
  <c r="G31" i="1"/>
  <c r="F31" i="1"/>
  <c r="E31" i="1"/>
  <c r="D31" i="1"/>
  <c r="C31" i="1"/>
  <c r="L30" i="1"/>
  <c r="K30" i="1"/>
  <c r="J30" i="1"/>
  <c r="I30" i="1"/>
  <c r="H30" i="1"/>
  <c r="G30" i="1"/>
  <c r="F30" i="1"/>
  <c r="E30" i="1"/>
  <c r="D30" i="1"/>
  <c r="C30" i="1"/>
  <c r="L29" i="1"/>
  <c r="K29" i="1"/>
  <c r="J29" i="1"/>
  <c r="I29" i="1"/>
  <c r="H29" i="1"/>
  <c r="G29" i="1"/>
  <c r="F29" i="1"/>
  <c r="E29" i="1"/>
  <c r="D29" i="1"/>
  <c r="C29" i="1"/>
  <c r="L28" i="1"/>
  <c r="K28" i="1"/>
  <c r="J28" i="1"/>
  <c r="I28" i="1"/>
  <c r="H28" i="1"/>
  <c r="G28" i="1"/>
  <c r="F28" i="1"/>
  <c r="E28" i="1"/>
  <c r="D28" i="1"/>
  <c r="C28" i="1"/>
  <c r="L27" i="1"/>
  <c r="K27" i="1"/>
  <c r="J27" i="1"/>
  <c r="I27" i="1"/>
  <c r="H27" i="1"/>
  <c r="G27" i="1"/>
  <c r="F27" i="1"/>
  <c r="E27" i="1"/>
  <c r="D27" i="1"/>
  <c r="C27" i="1"/>
  <c r="L26" i="1"/>
  <c r="K26" i="1"/>
  <c r="J26" i="1"/>
  <c r="I26" i="1"/>
  <c r="H26" i="1"/>
  <c r="G26" i="1"/>
  <c r="F26" i="1"/>
  <c r="E26" i="1"/>
  <c r="D26" i="1"/>
  <c r="C26" i="1"/>
  <c r="L25" i="1"/>
  <c r="K25" i="1"/>
  <c r="J25" i="1"/>
  <c r="I25" i="1"/>
  <c r="H25" i="1"/>
  <c r="G25" i="1"/>
  <c r="F25" i="1"/>
  <c r="E25" i="1"/>
  <c r="D25" i="1"/>
  <c r="C25" i="1"/>
  <c r="L24" i="1"/>
  <c r="K24" i="1"/>
  <c r="J24" i="1"/>
  <c r="I24" i="1"/>
  <c r="H24" i="1"/>
  <c r="G24" i="1"/>
  <c r="F24" i="1"/>
  <c r="E24" i="1"/>
  <c r="D24" i="1"/>
  <c r="C24" i="1"/>
  <c r="L23" i="1"/>
  <c r="K23" i="1"/>
  <c r="J23" i="1"/>
  <c r="I23" i="1"/>
  <c r="H23" i="1"/>
  <c r="G23" i="1"/>
  <c r="F23" i="1"/>
  <c r="E23" i="1"/>
  <c r="D23" i="1"/>
  <c r="C23" i="1"/>
  <c r="L22" i="1"/>
  <c r="K22" i="1"/>
  <c r="J22" i="1"/>
  <c r="I22" i="1"/>
  <c r="H22" i="1"/>
  <c r="G22" i="1"/>
  <c r="F22" i="1"/>
  <c r="E22" i="1"/>
  <c r="D22" i="1"/>
  <c r="C22" i="1"/>
  <c r="L21" i="1"/>
  <c r="K21" i="1"/>
  <c r="J21" i="1"/>
  <c r="I21" i="1"/>
  <c r="H21" i="1"/>
  <c r="G21" i="1"/>
  <c r="F21" i="1"/>
  <c r="E21" i="1"/>
  <c r="D21" i="1"/>
  <c r="C21" i="1"/>
  <c r="L20" i="1"/>
  <c r="K20" i="1"/>
  <c r="J20" i="1"/>
  <c r="I20" i="1"/>
  <c r="H20" i="1"/>
  <c r="G20" i="1"/>
  <c r="F20" i="1"/>
  <c r="E20" i="1"/>
  <c r="D20" i="1"/>
  <c r="C20" i="1"/>
  <c r="L19" i="1"/>
  <c r="K19" i="1"/>
  <c r="J19" i="1"/>
  <c r="I19" i="1"/>
  <c r="H19" i="1"/>
  <c r="G19" i="1"/>
  <c r="F19" i="1"/>
  <c r="E19" i="1"/>
  <c r="D19" i="1"/>
  <c r="C19" i="1"/>
  <c r="L18" i="1"/>
  <c r="K18" i="1"/>
  <c r="J18" i="1"/>
  <c r="I18" i="1"/>
  <c r="H18" i="1"/>
  <c r="G18" i="1"/>
  <c r="F18" i="1"/>
  <c r="E18" i="1"/>
  <c r="D18" i="1"/>
  <c r="C18" i="1"/>
  <c r="L17" i="1"/>
  <c r="K17" i="1"/>
  <c r="J17" i="1"/>
  <c r="I17" i="1"/>
  <c r="H17" i="1"/>
  <c r="G17" i="1"/>
  <c r="F17" i="1"/>
  <c r="E17" i="1"/>
  <c r="D17" i="1"/>
  <c r="C17" i="1"/>
  <c r="L16" i="1"/>
  <c r="K16" i="1"/>
  <c r="J16" i="1"/>
  <c r="I16" i="1"/>
  <c r="H16" i="1"/>
  <c r="G16" i="1"/>
  <c r="F16" i="1"/>
  <c r="E16" i="1"/>
  <c r="D16" i="1"/>
  <c r="C16" i="1"/>
  <c r="L15" i="1"/>
  <c r="K15" i="1"/>
  <c r="J15" i="1"/>
  <c r="I15" i="1"/>
  <c r="H15" i="1"/>
  <c r="G15" i="1"/>
  <c r="F15" i="1"/>
  <c r="E15" i="1"/>
  <c r="D15" i="1"/>
  <c r="C15" i="1"/>
  <c r="L14" i="1"/>
  <c r="K14" i="1"/>
  <c r="J14" i="1"/>
  <c r="I14" i="1"/>
  <c r="H14" i="1"/>
  <c r="G14" i="1"/>
  <c r="F14" i="1"/>
  <c r="E14" i="1"/>
  <c r="D14" i="1"/>
  <c r="C14" i="1"/>
  <c r="L13" i="1"/>
  <c r="K13" i="1"/>
  <c r="J13" i="1"/>
  <c r="I13" i="1"/>
  <c r="H13" i="1"/>
  <c r="G13" i="1"/>
  <c r="F13" i="1"/>
  <c r="E13" i="1"/>
  <c r="D13" i="1"/>
  <c r="C13" i="1"/>
  <c r="L12" i="1"/>
  <c r="K12" i="1"/>
  <c r="J12" i="1"/>
  <c r="I12" i="1"/>
  <c r="H12" i="1"/>
  <c r="G12" i="1"/>
  <c r="F12" i="1"/>
  <c r="E12" i="1"/>
  <c r="D12" i="1"/>
  <c r="C12" i="1"/>
  <c r="D11" i="1"/>
  <c r="F11" i="1"/>
  <c r="G11" i="1"/>
  <c r="H11" i="1"/>
  <c r="I11" i="1"/>
  <c r="J11" i="1"/>
  <c r="K11" i="1"/>
  <c r="L11" i="1"/>
  <c r="C11" i="1"/>
  <c r="E49" i="1" l="1"/>
  <c r="W47" i="1"/>
  <c r="I49" i="1"/>
  <c r="C49" i="1"/>
  <c r="C48" i="1" l="1"/>
  <c r="D48" i="1" s="1"/>
  <c r="S48" i="1"/>
  <c r="T48" i="1" s="1"/>
  <c r="W50" i="1"/>
  <c r="X50" i="1" s="1"/>
  <c r="I51" i="1"/>
  <c r="J51" i="1" s="1"/>
  <c r="I44" i="1"/>
  <c r="J44" i="1" s="1"/>
  <c r="C43" i="1"/>
  <c r="D43" i="1" s="1"/>
  <c r="S43" i="1"/>
  <c r="T43" i="1" s="1"/>
  <c r="W43" i="1"/>
  <c r="X43" i="1" s="1"/>
  <c r="C45" i="1"/>
  <c r="D45" i="1" s="1"/>
  <c r="J49" i="1"/>
  <c r="C47" i="1"/>
  <c r="D47" i="1" s="1"/>
  <c r="S47" i="1"/>
  <c r="T47" i="1" s="1"/>
  <c r="F49" i="1"/>
  <c r="Q44" i="1"/>
  <c r="R44" i="1" s="1"/>
  <c r="W48" i="1"/>
  <c r="X48" i="1" s="1"/>
  <c r="E47" i="1"/>
  <c r="C50" i="1"/>
  <c r="D50" i="1" s="1"/>
  <c r="S50" i="1"/>
  <c r="T50" i="1" s="1"/>
  <c r="C40" i="1"/>
  <c r="D40" i="1" s="1"/>
  <c r="S40" i="1"/>
  <c r="T40" i="1" s="1"/>
  <c r="I40" i="1"/>
  <c r="J40" i="1" s="1"/>
  <c r="I50" i="1"/>
  <c r="J50" i="1" s="1"/>
  <c r="D49" i="1"/>
  <c r="W40" i="1"/>
  <c r="X40" i="1" s="1"/>
  <c r="Q51" i="1"/>
  <c r="R51" i="1" s="1"/>
  <c r="S46" i="1"/>
  <c r="S39" i="1"/>
  <c r="Q50" i="1"/>
  <c r="Q47" i="1"/>
  <c r="Q48" i="1"/>
  <c r="W51" i="1"/>
  <c r="W46" i="1"/>
  <c r="W39" i="1"/>
  <c r="S49" i="1"/>
  <c r="S44" i="1"/>
  <c r="E43" i="1"/>
  <c r="E45" i="1"/>
  <c r="C44" i="1"/>
  <c r="D44" i="1" s="1"/>
  <c r="Q40" i="1"/>
  <c r="Q43" i="1"/>
  <c r="S45" i="1"/>
  <c r="C51" i="1"/>
  <c r="D51" i="1" s="1"/>
  <c r="S51" i="1"/>
  <c r="C46" i="1"/>
  <c r="D46" i="1" s="1"/>
  <c r="C39" i="1"/>
  <c r="D39" i="1" s="1"/>
  <c r="Q39" i="1"/>
  <c r="R39" i="1" s="1"/>
  <c r="W45" i="1"/>
  <c r="G49" i="1"/>
  <c r="W49" i="1"/>
  <c r="W44" i="1"/>
  <c r="Q45" i="1"/>
  <c r="R45" i="1" s="1"/>
  <c r="I48" i="1"/>
  <c r="I39" i="1"/>
  <c r="I45" i="1"/>
  <c r="E44" i="1"/>
  <c r="E50" i="1"/>
  <c r="E48" i="1"/>
  <c r="E40" i="1"/>
  <c r="I46" i="1"/>
  <c r="Q49" i="1"/>
  <c r="R49" i="1" s="1"/>
  <c r="E51" i="1"/>
  <c r="I47" i="1"/>
  <c r="E46" i="1"/>
  <c r="Q46" i="1"/>
  <c r="R46" i="1" s="1"/>
  <c r="K49" i="1"/>
  <c r="R11" i="1"/>
  <c r="I43" i="1"/>
  <c r="E39" i="1"/>
  <c r="X47" i="1"/>
  <c r="K44" i="1" l="1"/>
  <c r="L44" i="1" s="1"/>
  <c r="G47" i="1"/>
  <c r="H47" i="1" s="1"/>
  <c r="H49" i="1"/>
  <c r="Y48" i="1"/>
  <c r="Z48" i="1" s="1"/>
  <c r="U47" i="1"/>
  <c r="V47" i="1" s="1"/>
  <c r="Y40" i="1"/>
  <c r="Z40" i="1" s="1"/>
  <c r="K51" i="1"/>
  <c r="L51" i="1" s="1"/>
  <c r="K40" i="1"/>
  <c r="L40" i="1" s="1"/>
  <c r="K50" i="1"/>
  <c r="L50" i="1" s="1"/>
  <c r="L49" i="1"/>
  <c r="F47" i="1"/>
  <c r="K47" i="1"/>
  <c r="L47" i="1" s="1"/>
  <c r="J47" i="1"/>
  <c r="X44" i="1"/>
  <c r="Y44" i="1"/>
  <c r="Z44" i="1" s="1"/>
  <c r="X45" i="1"/>
  <c r="Y45" i="1"/>
  <c r="Z45" i="1" s="1"/>
  <c r="T44" i="1"/>
  <c r="U44" i="1"/>
  <c r="V44" i="1" s="1"/>
  <c r="X46" i="1"/>
  <c r="Y46" i="1"/>
  <c r="Z46" i="1" s="1"/>
  <c r="R48" i="1"/>
  <c r="U48" i="1"/>
  <c r="V48" i="1" s="1"/>
  <c r="K48" i="1"/>
  <c r="L48" i="1" s="1"/>
  <c r="J48" i="1"/>
  <c r="R43" i="1"/>
  <c r="Y43" i="1"/>
  <c r="Z43" i="1" s="1"/>
  <c r="U43" i="1"/>
  <c r="V43" i="1" s="1"/>
  <c r="G40" i="1"/>
  <c r="H40" i="1" s="1"/>
  <c r="F40" i="1"/>
  <c r="G48" i="1"/>
  <c r="H48" i="1" s="1"/>
  <c r="F48" i="1"/>
  <c r="G44" i="1"/>
  <c r="H44" i="1" s="1"/>
  <c r="F44" i="1"/>
  <c r="G45" i="1"/>
  <c r="H45" i="1" s="1"/>
  <c r="F45" i="1"/>
  <c r="K39" i="1"/>
  <c r="L39" i="1" s="1"/>
  <c r="J39" i="1"/>
  <c r="X49" i="1"/>
  <c r="Y49" i="1"/>
  <c r="Z49" i="1" s="1"/>
  <c r="T46" i="1"/>
  <c r="U46" i="1"/>
  <c r="V46" i="1" s="1"/>
  <c r="G51" i="1"/>
  <c r="H51" i="1" s="1"/>
  <c r="F51" i="1"/>
  <c r="G50" i="1"/>
  <c r="H50" i="1" s="1"/>
  <c r="F50" i="1"/>
  <c r="T51" i="1"/>
  <c r="U51" i="1"/>
  <c r="V51" i="1" s="1"/>
  <c r="U50" i="1"/>
  <c r="V50" i="1" s="1"/>
  <c r="R50" i="1"/>
  <c r="Y50" i="1"/>
  <c r="Z50" i="1" s="1"/>
  <c r="G39" i="1"/>
  <c r="H39" i="1" s="1"/>
  <c r="F39" i="1"/>
  <c r="K43" i="1"/>
  <c r="L43" i="1" s="1"/>
  <c r="J43" i="1"/>
  <c r="G46" i="1"/>
  <c r="H46" i="1" s="1"/>
  <c r="F46" i="1"/>
  <c r="K46" i="1"/>
  <c r="L46" i="1" s="1"/>
  <c r="J46" i="1"/>
  <c r="K45" i="1"/>
  <c r="L45" i="1" s="1"/>
  <c r="J45" i="1"/>
  <c r="T45" i="1"/>
  <c r="U45" i="1"/>
  <c r="V45" i="1" s="1"/>
  <c r="U40" i="1"/>
  <c r="V40" i="1" s="1"/>
  <c r="R40" i="1"/>
  <c r="G43" i="1"/>
  <c r="H43" i="1" s="1"/>
  <c r="F43" i="1"/>
  <c r="T49" i="1"/>
  <c r="U49" i="1"/>
  <c r="V49" i="1" s="1"/>
  <c r="X39" i="1"/>
  <c r="Y39" i="1"/>
  <c r="Z39" i="1" s="1"/>
  <c r="X51" i="1"/>
  <c r="Y51" i="1"/>
  <c r="Z51" i="1" s="1"/>
  <c r="Y47" i="1"/>
  <c r="Z47" i="1" s="1"/>
  <c r="R47" i="1"/>
  <c r="T39" i="1"/>
  <c r="U39" i="1"/>
  <c r="V39" i="1" s="1"/>
  <c r="H59" i="1" l="1"/>
  <c r="W59" i="1" s="1"/>
</calcChain>
</file>

<file path=xl/sharedStrings.xml><?xml version="1.0" encoding="utf-8"?>
<sst xmlns="http://schemas.openxmlformats.org/spreadsheetml/2006/main" count="212" uniqueCount="74">
  <si>
    <t>３</t>
  </si>
  <si>
    <t>井　川　町</t>
  </si>
  <si>
    <t>秋　　　田</t>
  </si>
  <si>
    <t>区　　　分</t>
  </si>
  <si>
    <t>大　館  市</t>
  </si>
  <si>
    <t>市　　　計</t>
  </si>
  <si>
    <t>由利本荘市</t>
    <rPh sb="0" eb="2">
      <t>ユリ</t>
    </rPh>
    <rPh sb="2" eb="5">
      <t>ホンジョウシ</t>
    </rPh>
    <phoneticPr fontId="5"/>
  </si>
  <si>
    <t>１人当たり
市町村内
総 生 産</t>
    <rPh sb="6" eb="9">
      <t>シチョウソン</t>
    </rPh>
    <rPh sb="9" eb="10">
      <t>ナイ</t>
    </rPh>
    <phoneticPr fontId="2"/>
  </si>
  <si>
    <t>羽　後　町</t>
  </si>
  <si>
    <t>１人当たり
市町村民
所　　得</t>
    <rPh sb="6" eb="9">
      <t>シチョウソン</t>
    </rPh>
    <rPh sb="9" eb="10">
      <t>ミン</t>
    </rPh>
    <rPh sb="11" eb="12">
      <t>ショ</t>
    </rPh>
    <rPh sb="14" eb="15">
      <t>トク</t>
    </rPh>
    <phoneticPr fontId="2"/>
  </si>
  <si>
    <t>Ｂ
（％）</t>
  </si>
  <si>
    <t>山　　　本</t>
  </si>
  <si>
    <t>仙　　　北</t>
  </si>
  <si>
    <t>鹿　角　市</t>
  </si>
  <si>
    <t>美　郷　町</t>
    <rPh sb="0" eb="1">
      <t>ビ</t>
    </rPh>
    <rPh sb="2" eb="3">
      <t>ゴウ</t>
    </rPh>
    <rPh sb="4" eb="5">
      <t>マチ</t>
    </rPh>
    <phoneticPr fontId="5"/>
  </si>
  <si>
    <t>県　　　計</t>
  </si>
  <si>
    <t>秋　田　市</t>
  </si>
  <si>
    <t>雄　　　勝</t>
  </si>
  <si>
    <t>能　代　市</t>
  </si>
  <si>
    <t>潟　上　市</t>
    <rPh sb="0" eb="1">
      <t>カタ</t>
    </rPh>
    <rPh sb="2" eb="3">
      <t>ウエ</t>
    </rPh>
    <rPh sb="4" eb="5">
      <t>シ</t>
    </rPh>
    <phoneticPr fontId="5"/>
  </si>
  <si>
    <t>横　手  市</t>
  </si>
  <si>
    <t>平　　　鹿</t>
  </si>
  <si>
    <t>男　鹿　市</t>
  </si>
  <si>
    <t>湯　沢　市</t>
  </si>
  <si>
    <t>大　仙　市</t>
    <rPh sb="0" eb="1">
      <t>ダイ</t>
    </rPh>
    <rPh sb="2" eb="3">
      <t>セン</t>
    </rPh>
    <rPh sb="4" eb="5">
      <t>シ</t>
    </rPh>
    <phoneticPr fontId="5"/>
  </si>
  <si>
    <t>小　坂　町</t>
  </si>
  <si>
    <t>上小阿仁村</t>
  </si>
  <si>
    <t>藤　里　町</t>
  </si>
  <si>
    <t>大　潟　村</t>
  </si>
  <si>
    <t>（市・町村別）</t>
  </si>
  <si>
    <t>町　村　計</t>
  </si>
  <si>
    <t>（地　域　別）</t>
  </si>
  <si>
    <t>鹿　　　角</t>
  </si>
  <si>
    <t>北　秋　田</t>
  </si>
  <si>
    <t>由　　　利</t>
  </si>
  <si>
    <t>　参考指標</t>
    <rPh sb="1" eb="3">
      <t>サンコウ</t>
    </rPh>
    <rPh sb="3" eb="5">
      <t>シヒョウ</t>
    </rPh>
    <phoneticPr fontId="6"/>
  </si>
  <si>
    <t>人口・１人当たり市町村内総生産・１人当たり市町村民所得</t>
    <rPh sb="0" eb="2">
      <t>ジンコウ</t>
    </rPh>
    <rPh sb="3" eb="5">
      <t>１ニン</t>
    </rPh>
    <rPh sb="5" eb="6">
      <t>ア</t>
    </rPh>
    <rPh sb="8" eb="11">
      <t>シチョウソン</t>
    </rPh>
    <rPh sb="11" eb="12">
      <t>ナイ</t>
    </rPh>
    <rPh sb="12" eb="15">
      <t>ソウセイサン</t>
    </rPh>
    <rPh sb="16" eb="18">
      <t>１ニン</t>
    </rPh>
    <rPh sb="18" eb="19">
      <t>ア</t>
    </rPh>
    <rPh sb="21" eb="24">
      <t>シチョウソン</t>
    </rPh>
    <rPh sb="24" eb="25">
      <t>ミン</t>
    </rPh>
    <rPh sb="25" eb="27">
      <t>ショトク</t>
    </rPh>
    <phoneticPr fontId="6"/>
  </si>
  <si>
    <t>市　町　村　内　総　生　産</t>
    <rPh sb="0" eb="5">
      <t>シチョウソン</t>
    </rPh>
    <rPh sb="6" eb="7">
      <t>ナイ</t>
    </rPh>
    <rPh sb="8" eb="13">
      <t>ソウセイサン</t>
    </rPh>
    <phoneticPr fontId="6"/>
  </si>
  <si>
    <t>市　町　村　民　所　得</t>
    <rPh sb="0" eb="5">
      <t>シチョウソン</t>
    </rPh>
    <rPh sb="6" eb="7">
      <t>ミン</t>
    </rPh>
    <rPh sb="8" eb="9">
      <t>ショ</t>
    </rPh>
    <rPh sb="10" eb="11">
      <t>トク</t>
    </rPh>
    <phoneticPr fontId="6"/>
  </si>
  <si>
    <t>実数</t>
    <rPh sb="0" eb="2">
      <t>ジッスウ</t>
    </rPh>
    <phoneticPr fontId="6"/>
  </si>
  <si>
    <t>構成比</t>
    <rPh sb="0" eb="3">
      <t>コウセイヒ</t>
    </rPh>
    <phoneticPr fontId="6"/>
  </si>
  <si>
    <t>Ａ
（人）</t>
    <rPh sb="3" eb="4">
      <t>ニン</t>
    </rPh>
    <phoneticPr fontId="6"/>
  </si>
  <si>
    <t>仙　北　市</t>
    <rPh sb="0" eb="1">
      <t>ヤマト</t>
    </rPh>
    <rPh sb="2" eb="3">
      <t>キタ</t>
    </rPh>
    <rPh sb="4" eb="5">
      <t>シ</t>
    </rPh>
    <phoneticPr fontId="6"/>
  </si>
  <si>
    <t>三　種　町</t>
    <rPh sb="0" eb="1">
      <t>サン</t>
    </rPh>
    <rPh sb="2" eb="3">
      <t>タネ</t>
    </rPh>
    <rPh sb="4" eb="5">
      <t>チョウ</t>
    </rPh>
    <phoneticPr fontId="6"/>
  </si>
  <si>
    <t>八　峰　町</t>
    <rPh sb="0" eb="1">
      <t>ハチ</t>
    </rPh>
    <rPh sb="2" eb="3">
      <t>ミネ</t>
    </rPh>
    <rPh sb="4" eb="5">
      <t>マチ</t>
    </rPh>
    <phoneticPr fontId="6"/>
  </si>
  <si>
    <t>秋　田　県</t>
    <rPh sb="0" eb="1">
      <t>アキ</t>
    </rPh>
    <rPh sb="2" eb="3">
      <t>タ</t>
    </rPh>
    <rPh sb="4" eb="5">
      <t>ケン</t>
    </rPh>
    <phoneticPr fontId="2"/>
  </si>
  <si>
    <t>Ｂ
（百万円）</t>
    <rPh sb="3" eb="4">
      <t>ヒャク</t>
    </rPh>
    <rPh sb="4" eb="6">
      <t>マンエン</t>
    </rPh>
    <phoneticPr fontId="6"/>
  </si>
  <si>
    <t>Ｃ
（％）</t>
  </si>
  <si>
    <t>Ｃ
（％）</t>
    <phoneticPr fontId="2"/>
  </si>
  <si>
    <t>Ｄ＝Ｂ／Ａ
(千円／人)</t>
    <rPh sb="7" eb="9">
      <t>センエン</t>
    </rPh>
    <rPh sb="10" eb="11">
      <t>ニン</t>
    </rPh>
    <phoneticPr fontId="6"/>
  </si>
  <si>
    <t>Ｆ
（百万円）</t>
    <rPh sb="3" eb="4">
      <t>ヒャク</t>
    </rPh>
    <rPh sb="4" eb="6">
      <t>マンエン</t>
    </rPh>
    <phoneticPr fontId="6"/>
  </si>
  <si>
    <t>Ｇ
（％）</t>
  </si>
  <si>
    <t>Ｇ
（％）</t>
    <phoneticPr fontId="2"/>
  </si>
  <si>
    <t>Ｈ＝Ｆ／Ａ
(千円／人)</t>
    <rPh sb="7" eb="9">
      <t>センエン</t>
    </rPh>
    <rPh sb="10" eb="11">
      <t>ニン</t>
    </rPh>
    <phoneticPr fontId="6"/>
  </si>
  <si>
    <t>Ｉ
(県＝100)</t>
    <rPh sb="3" eb="4">
      <t>ケン</t>
    </rPh>
    <phoneticPr fontId="2"/>
  </si>
  <si>
    <t>対県</t>
    <phoneticPr fontId="6"/>
  </si>
  <si>
    <t>人口</t>
    <phoneticPr fontId="2"/>
  </si>
  <si>
    <t>Ｅ
(県＝100)</t>
    <rPh sb="3" eb="4">
      <t>ケン</t>
    </rPh>
    <phoneticPr fontId="2"/>
  </si>
  <si>
    <t>　　　　　（同日現在）」による。</t>
    <phoneticPr fontId="2"/>
  </si>
  <si>
    <t>　　　３　市町村民所得の構成比は、県民所得と準地域の差を１００％として算出している。</t>
    <rPh sb="5" eb="8">
      <t>シチョウソン</t>
    </rPh>
    <rPh sb="8" eb="9">
      <t>ミン</t>
    </rPh>
    <rPh sb="9" eb="11">
      <t>ショトク</t>
    </rPh>
    <rPh sb="12" eb="15">
      <t>コウセイヒ</t>
    </rPh>
    <rPh sb="17" eb="19">
      <t>ケンミン</t>
    </rPh>
    <rPh sb="19" eb="21">
      <t>ショトク</t>
    </rPh>
    <rPh sb="22" eb="23">
      <t>ジュン</t>
    </rPh>
    <rPh sb="23" eb="25">
      <t>チイキ</t>
    </rPh>
    <rPh sb="26" eb="27">
      <t>サ</t>
    </rPh>
    <rPh sb="35" eb="37">
      <t>サンシュツ</t>
    </rPh>
    <phoneticPr fontId="3"/>
  </si>
  <si>
    <t>　　　　　当たりの賃金や給与水準とは異なる性質の指標となっている。</t>
    <rPh sb="12" eb="14">
      <t>キュウヨ</t>
    </rPh>
    <rPh sb="14" eb="16">
      <t>スイジュン</t>
    </rPh>
    <rPh sb="18" eb="19">
      <t>コト</t>
    </rPh>
    <rPh sb="21" eb="23">
      <t>セイシツ</t>
    </rPh>
    <phoneticPr fontId="3"/>
  </si>
  <si>
    <t>東 成 瀬 村</t>
  </si>
  <si>
    <t>東 成 瀬 村</t>
    <phoneticPr fontId="2"/>
  </si>
  <si>
    <t>八 郎 潟 町</t>
  </si>
  <si>
    <t>八 郎 潟 町</t>
    <phoneticPr fontId="2"/>
  </si>
  <si>
    <t>五 城 目 町</t>
  </si>
  <si>
    <t>五 城 目 町</t>
    <phoneticPr fontId="2"/>
  </si>
  <si>
    <t>に か ほ 市</t>
    <rPh sb="6" eb="7">
      <t>シ</t>
    </rPh>
    <phoneticPr fontId="6"/>
  </si>
  <si>
    <t>北 秋 田 市</t>
    <rPh sb="0" eb="1">
      <t>キタ</t>
    </rPh>
    <rPh sb="2" eb="3">
      <t>アキ</t>
    </rPh>
    <rPh sb="4" eb="5">
      <t>タ</t>
    </rPh>
    <rPh sb="6" eb="7">
      <t>シ</t>
    </rPh>
    <phoneticPr fontId="5"/>
  </si>
  <si>
    <t>令和元年度（2019）</t>
    <phoneticPr fontId="2"/>
  </si>
  <si>
    <t>令和２年度（2020）</t>
    <phoneticPr fontId="2"/>
  </si>
  <si>
    <t>（注）１　「人口」については、総務省「令和２年国勢調査」（令和２年10月1日現在）による。</t>
    <rPh sb="1" eb="2">
      <t>チュウ</t>
    </rPh>
    <rPh sb="6" eb="8">
      <t>ジンコウ</t>
    </rPh>
    <rPh sb="15" eb="18">
      <t>ソウムショウ</t>
    </rPh>
    <rPh sb="19" eb="21">
      <t>レイワ</t>
    </rPh>
    <rPh sb="22" eb="23">
      <t>ネン</t>
    </rPh>
    <rPh sb="23" eb="25">
      <t>コクセイ</t>
    </rPh>
    <rPh sb="25" eb="27">
      <t>チョウサ</t>
    </rPh>
    <rPh sb="29" eb="31">
      <t>レイワ</t>
    </rPh>
    <rPh sb="32" eb="33">
      <t>ネン</t>
    </rPh>
    <rPh sb="35" eb="36">
      <t>ガツ</t>
    </rPh>
    <rPh sb="36" eb="38">
      <t>ツイタチ</t>
    </rPh>
    <rPh sb="38" eb="40">
      <t>ゲンザイ</t>
    </rPh>
    <phoneticPr fontId="3"/>
  </si>
  <si>
    <t>（注）１　秋田県の人口は総務省「推計人口（令和元年10月1日現在）」、各市町村は県調査統計課「令和元年秋田県の人口</t>
    <rPh sb="1" eb="2">
      <t>チュウ</t>
    </rPh>
    <rPh sb="5" eb="8">
      <t>アキタケン</t>
    </rPh>
    <rPh sb="9" eb="11">
      <t>ジンコウ</t>
    </rPh>
    <rPh sb="21" eb="23">
      <t>レイワ</t>
    </rPh>
    <rPh sb="23" eb="24">
      <t>ガン</t>
    </rPh>
    <rPh sb="35" eb="36">
      <t>カク</t>
    </rPh>
    <rPh sb="47" eb="49">
      <t>レイワ</t>
    </rPh>
    <rPh sb="49" eb="50">
      <t>ガン</t>
    </rPh>
    <phoneticPr fontId="3"/>
  </si>
  <si>
    <t>　　　２　「一人当たり市町村民所得」は、雇用者報酬、財産所得、企業所得の合計を人口で除して算出している。住民１人</t>
    <rPh sb="6" eb="7">
      <t>1</t>
    </rPh>
    <rPh sb="45" eb="47">
      <t>サンシュツ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</si>
</sst>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( &quot;0&quot; )&quot;"/>
    <numFmt numFmtId="177" formatCode="&quot;- &quot;0&quot; -&quot;"/>
    <numFmt numFmtId="178" formatCode="#,##0.0_ "/>
    <numFmt numFmtId="179" formatCode="#,##0_ "/>
  </numFmts>
  <fonts count="14" x14ac:knownFonts="1">
    <font>
      <sz val="12"/>
      <name val="System"/>
    </font>
    <font>
      <sz val="11"/>
      <name val="ＭＳ Ｐゴシック"/>
      <family val="3"/>
      <charset val="128"/>
    </font>
    <font>
      <sz val="6"/>
      <name val="System"/>
      <family val="2"/>
    </font>
    <font>
      <sz val="12"/>
      <name val="ＭＳ ゴシック"/>
      <family val="3"/>
      <charset val="128"/>
    </font>
    <font>
      <b/>
      <sz val="16"/>
      <color indexed="9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</font>
    <font>
      <sz val="12"/>
      <name val="System"/>
      <charset val="128"/>
    </font>
    <font>
      <sz val="16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3"/>
      <name val="ＭＳ ゴシック"/>
      <family val="3"/>
      <charset val="128"/>
    </font>
    <font>
      <sz val="17.5"/>
      <name val="ＭＳ ゴシック"/>
      <family val="3"/>
      <charset val="128"/>
    </font>
    <font>
      <sz val="1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7" fillId="0" borderId="0"/>
  </cellStyleXfs>
  <cellXfs count="58">
    <xf numFmtId="0" fontId="0" fillId="0" borderId="0" xfId="0"/>
    <xf numFmtId="49" fontId="3" fillId="0" borderId="1" xfId="0" applyNumberFormat="1" applyFont="1" applyBorder="1" applyAlignment="1">
      <alignment vertical="center" textRotation="180"/>
    </xf>
    <xf numFmtId="49" fontId="4" fillId="2" borderId="2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49" fontId="9" fillId="0" borderId="3" xfId="0" applyNumberFormat="1" applyFont="1" applyBorder="1" applyAlignment="1">
      <alignment vertical="center"/>
    </xf>
    <xf numFmtId="49" fontId="9" fillId="0" borderId="0" xfId="0" applyNumberFormat="1" applyFont="1" applyAlignment="1">
      <alignment vertical="center"/>
    </xf>
    <xf numFmtId="49" fontId="9" fillId="0" borderId="4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/>
    </xf>
    <xf numFmtId="49" fontId="9" fillId="0" borderId="5" xfId="0" applyNumberFormat="1" applyFont="1" applyBorder="1" applyAlignment="1">
      <alignment vertical="center"/>
    </xf>
    <xf numFmtId="49" fontId="9" fillId="0" borderId="5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179" fontId="3" fillId="0" borderId="0" xfId="0" applyNumberFormat="1" applyFont="1" applyAlignment="1">
      <alignment vertical="center"/>
    </xf>
    <xf numFmtId="179" fontId="9" fillId="0" borderId="3" xfId="0" applyNumberFormat="1" applyFont="1" applyBorder="1" applyAlignment="1">
      <alignment horizontal="center" vertical="center"/>
    </xf>
    <xf numFmtId="179" fontId="9" fillId="0" borderId="4" xfId="0" applyNumberFormat="1" applyFont="1" applyBorder="1" applyAlignment="1">
      <alignment horizontal="center" vertical="center"/>
    </xf>
    <xf numFmtId="179" fontId="3" fillId="0" borderId="1" xfId="0" applyNumberFormat="1" applyFont="1" applyBorder="1" applyAlignment="1">
      <alignment vertical="center" textRotation="180"/>
    </xf>
    <xf numFmtId="49" fontId="11" fillId="0" borderId="1" xfId="0" applyNumberFormat="1" applyFont="1" applyBorder="1" applyAlignment="1">
      <alignment horizontal="left" vertical="center" textRotation="180"/>
    </xf>
    <xf numFmtId="179" fontId="9" fillId="0" borderId="6" xfId="0" applyNumberFormat="1" applyFont="1" applyBorder="1" applyAlignment="1">
      <alignment horizontal="center" vertical="center"/>
    </xf>
    <xf numFmtId="179" fontId="9" fillId="0" borderId="5" xfId="0" applyNumberFormat="1" applyFont="1" applyBorder="1" applyAlignment="1">
      <alignment horizontal="center" vertical="center"/>
    </xf>
    <xf numFmtId="179" fontId="9" fillId="0" borderId="0" xfId="0" applyNumberFormat="1" applyFont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79" fontId="9" fillId="0" borderId="0" xfId="0" applyNumberFormat="1" applyFont="1" applyAlignment="1">
      <alignment vertical="center"/>
    </xf>
    <xf numFmtId="0" fontId="9" fillId="0" borderId="0" xfId="0" applyFont="1" applyAlignment="1">
      <alignment horizontal="left" vertical="center"/>
    </xf>
    <xf numFmtId="176" fontId="12" fillId="0" borderId="0" xfId="0" applyNumberFormat="1" applyFont="1" applyAlignment="1">
      <alignment horizontal="center" vertical="center"/>
    </xf>
    <xf numFmtId="177" fontId="12" fillId="0" borderId="0" xfId="0" applyNumberFormat="1" applyFont="1" applyAlignment="1">
      <alignment vertical="center"/>
    </xf>
    <xf numFmtId="179" fontId="13" fillId="0" borderId="6" xfId="0" applyNumberFormat="1" applyFont="1" applyBorder="1" applyAlignment="1">
      <alignment vertical="center"/>
    </xf>
    <xf numFmtId="178" fontId="13" fillId="0" borderId="6" xfId="0" applyNumberFormat="1" applyFont="1" applyBorder="1" applyAlignment="1">
      <alignment vertical="center"/>
    </xf>
    <xf numFmtId="179" fontId="13" fillId="0" borderId="4" xfId="0" applyNumberFormat="1" applyFont="1" applyBorder="1" applyAlignment="1">
      <alignment vertical="center"/>
    </xf>
    <xf numFmtId="178" fontId="13" fillId="0" borderId="4" xfId="0" applyNumberFormat="1" applyFont="1" applyBorder="1" applyAlignment="1">
      <alignment vertical="center"/>
    </xf>
    <xf numFmtId="179" fontId="13" fillId="0" borderId="5" xfId="0" applyNumberFormat="1" applyFont="1" applyBorder="1" applyAlignment="1">
      <alignment vertical="center"/>
    </xf>
    <xf numFmtId="178" fontId="13" fillId="0" borderId="5" xfId="0" applyNumberFormat="1" applyFont="1" applyBorder="1" applyAlignment="1">
      <alignment vertical="center"/>
    </xf>
    <xf numFmtId="179" fontId="13" fillId="0" borderId="0" xfId="0" applyNumberFormat="1" applyFont="1" applyAlignment="1">
      <alignment vertical="center"/>
    </xf>
    <xf numFmtId="179" fontId="13" fillId="0" borderId="7" xfId="0" applyNumberFormat="1" applyFont="1" applyBorder="1" applyAlignment="1">
      <alignment vertical="center"/>
    </xf>
    <xf numFmtId="178" fontId="13" fillId="0" borderId="7" xfId="0" applyNumberFormat="1" applyFont="1" applyBorder="1" applyAlignment="1">
      <alignment vertical="center"/>
    </xf>
    <xf numFmtId="179" fontId="13" fillId="0" borderId="8" xfId="0" applyNumberFormat="1" applyFont="1" applyBorder="1" applyAlignment="1">
      <alignment vertical="center"/>
    </xf>
    <xf numFmtId="178" fontId="13" fillId="0" borderId="8" xfId="0" applyNumberFormat="1" applyFont="1" applyBorder="1" applyAlignment="1">
      <alignment vertical="center"/>
    </xf>
    <xf numFmtId="179" fontId="13" fillId="0" borderId="9" xfId="0" applyNumberFormat="1" applyFont="1" applyBorder="1" applyAlignment="1">
      <alignment vertical="center"/>
    </xf>
    <xf numFmtId="178" fontId="13" fillId="0" borderId="9" xfId="0" applyNumberFormat="1" applyFont="1" applyBorder="1" applyAlignment="1">
      <alignment vertical="center"/>
    </xf>
    <xf numFmtId="179" fontId="13" fillId="0" borderId="3" xfId="0" applyNumberFormat="1" applyFont="1" applyBorder="1" applyAlignment="1">
      <alignment vertical="center"/>
    </xf>
    <xf numFmtId="178" fontId="13" fillId="0" borderId="3" xfId="0" applyNumberFormat="1" applyFont="1" applyBorder="1" applyAlignment="1">
      <alignment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11" xfId="0" applyNumberFormat="1" applyFont="1" applyBorder="1" applyAlignment="1">
      <alignment horizontal="center" vertical="center"/>
    </xf>
    <xf numFmtId="49" fontId="9" fillId="0" borderId="10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left" vertical="center" textRotation="180"/>
    </xf>
    <xf numFmtId="49" fontId="9" fillId="0" borderId="12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</cellXfs>
  <cellStyles count="4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1D826EE0-F73D-4F51-A3A1-42CC2CD520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3%20&#20225;&#30011;&#12539;&#35299;&#26512;&#29677;/&#65298;&#65294;&#26989;&#21209;&#20027;&#35201;/&#65324;&#65289;&#24066;&#30010;&#26449;&#27665;&#32076;&#28168;&#35336;&#31639;/&#65330;&#65296;&#65300;&#20316;&#26989;/&#9313;&#20844;&#34920;/&#21407;&#31295;/03_R2&#32113;&#35336;&#34920;&#65288;&#31471;&#25968;&#35519;&#25972;&#12354;&#1242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0toukeihyousyotok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生産ﾃﾞｰﾀ"/>
      <sheetName val="分配ﾃﾞｰﾀ"/>
      <sheetName val="参指ﾃﾞｰﾀ"/>
      <sheetName val="←値コピー"/>
      <sheetName val="生産（H23～R2）"/>
      <sheetName val="分配（H23～R2）"/>
      <sheetName val="参考（R1,R2）"/>
    </sheetNames>
    <sheetDataSet>
      <sheetData sheetId="0"/>
      <sheetData sheetId="1"/>
      <sheetData sheetId="2"/>
      <sheetData sheetId="3"/>
      <sheetData sheetId="4">
        <row r="9">
          <cell r="D9">
            <v>99451</v>
          </cell>
        </row>
      </sheetData>
      <sheetData sheetId="5">
        <row r="9">
          <cell r="C9">
            <v>1605566</v>
          </cell>
        </row>
      </sheetData>
      <sheetData sheetId="6">
        <row r="11">
          <cell r="C11">
            <v>972164</v>
          </cell>
          <cell r="D11">
            <v>100</v>
          </cell>
          <cell r="E11">
            <v>3607264</v>
          </cell>
          <cell r="F11">
            <v>100</v>
          </cell>
          <cell r="G11">
            <v>3710.5508947050084</v>
          </cell>
          <cell r="H11">
            <v>100</v>
          </cell>
          <cell r="I11">
            <v>2631686</v>
          </cell>
          <cell r="J11">
            <v>100</v>
          </cell>
          <cell r="K11">
            <v>2707.0391415440195</v>
          </cell>
          <cell r="L11">
            <v>100</v>
          </cell>
          <cell r="Q11">
            <v>959502</v>
          </cell>
          <cell r="S11">
            <v>3530452</v>
          </cell>
          <cell r="T11">
            <v>100</v>
          </cell>
          <cell r="U11">
            <v>3679.4628880398373</v>
          </cell>
          <cell r="V11">
            <v>100</v>
          </cell>
          <cell r="W11">
            <v>2478173</v>
          </cell>
          <cell r="X11">
            <v>100</v>
          </cell>
          <cell r="Y11">
            <v>2582.7700202813544</v>
          </cell>
          <cell r="Z11">
            <v>100</v>
          </cell>
        </row>
        <row r="12">
          <cell r="C12">
            <v>306178</v>
          </cell>
          <cell r="D12">
            <v>31.494480355166409</v>
          </cell>
          <cell r="E12">
            <v>1311880</v>
          </cell>
          <cell r="F12">
            <v>36.367729115473665</v>
          </cell>
          <cell r="G12">
            <v>4284.6971369595467</v>
          </cell>
          <cell r="H12">
            <v>115.47334232967536</v>
          </cell>
          <cell r="I12">
            <v>957542</v>
          </cell>
          <cell r="J12">
            <v>36.385115853487079</v>
          </cell>
          <cell r="K12">
            <v>3127.4030139330716</v>
          </cell>
          <cell r="L12">
            <v>115.52854799688224</v>
          </cell>
          <cell r="Q12">
            <v>307672</v>
          </cell>
          <cell r="S12">
            <v>1264485</v>
          </cell>
          <cell r="T12">
            <v>35.81651867806162</v>
          </cell>
          <cell r="U12">
            <v>4109.8474999349955</v>
          </cell>
          <cell r="V12">
            <v>111.69694123819353</v>
          </cell>
          <cell r="W12">
            <v>899479</v>
          </cell>
          <cell r="X12">
            <v>36.296053584636745</v>
          </cell>
          <cell r="Y12">
            <v>2923.4997009802646</v>
          </cell>
          <cell r="Z12">
            <v>113.19241272057947</v>
          </cell>
        </row>
        <row r="13">
          <cell r="C13">
            <v>50842</v>
          </cell>
          <cell r="D13">
            <v>5.2297760460169274</v>
          </cell>
          <cell r="E13">
            <v>212730</v>
          </cell>
          <cell r="F13">
            <v>5.8972672917757061</v>
          </cell>
          <cell r="G13">
            <v>4184.139097596475</v>
          </cell>
          <cell r="H13">
            <v>112.76328546166235</v>
          </cell>
          <cell r="I13">
            <v>141419</v>
          </cell>
          <cell r="J13">
            <v>5.3737033977457802</v>
          </cell>
          <cell r="K13">
            <v>2781.5388851736752</v>
          </cell>
          <cell r="L13">
            <v>102.75207485870202</v>
          </cell>
          <cell r="Q13">
            <v>49968</v>
          </cell>
          <cell r="S13">
            <v>216670</v>
          </cell>
          <cell r="T13">
            <v>6.1371745034346876</v>
          </cell>
          <cell r="U13">
            <v>4336.1751520973421</v>
          </cell>
          <cell r="V13">
            <v>117.84804695794489</v>
          </cell>
          <cell r="W13">
            <v>131964</v>
          </cell>
          <cell r="X13">
            <v>5.3250519636845368</v>
          </cell>
          <cell r="Y13">
            <v>2640.9702209414027</v>
          </cell>
          <cell r="Z13">
            <v>102.25340236269693</v>
          </cell>
        </row>
        <row r="14">
          <cell r="C14">
            <v>86499</v>
          </cell>
          <cell r="D14">
            <v>8.8975728375047822</v>
          </cell>
          <cell r="E14">
            <v>308776</v>
          </cell>
          <cell r="F14">
            <v>8.5598392576756233</v>
          </cell>
          <cell r="G14">
            <v>3569.7060081619443</v>
          </cell>
          <cell r="H14">
            <v>96.204205506410077</v>
          </cell>
          <cell r="I14">
            <v>221502</v>
          </cell>
          <cell r="J14">
            <v>8.416733607276857</v>
          </cell>
          <cell r="K14">
            <v>2560.7463670100233</v>
          </cell>
          <cell r="L14">
            <v>94.595838224542447</v>
          </cell>
          <cell r="Q14">
            <v>85555</v>
          </cell>
          <cell r="S14">
            <v>294172</v>
          </cell>
          <cell r="T14">
            <v>8.332417492151146</v>
          </cell>
          <cell r="U14">
            <v>3438.3963532230728</v>
          </cell>
          <cell r="V14">
            <v>93.448322699479974</v>
          </cell>
          <cell r="W14">
            <v>204403</v>
          </cell>
          <cell r="X14">
            <v>8.248132797831305</v>
          </cell>
          <cell r="Y14">
            <v>2389.1414879317399</v>
          </cell>
          <cell r="Z14">
            <v>92.503067217400897</v>
          </cell>
        </row>
        <row r="15">
          <cell r="C15">
            <v>70085</v>
          </cell>
          <cell r="D15">
            <v>7.2091745837122136</v>
          </cell>
          <cell r="E15">
            <v>285338</v>
          </cell>
          <cell r="F15">
            <v>7.9100947421646985</v>
          </cell>
          <cell r="G15">
            <v>4071.3134051508882</v>
          </cell>
          <cell r="H15">
            <v>109.72261318287512</v>
          </cell>
          <cell r="I15">
            <v>200624</v>
          </cell>
          <cell r="J15">
            <v>7.6234018800115209</v>
          </cell>
          <cell r="K15">
            <v>2862.5811514589427</v>
          </cell>
          <cell r="L15">
            <v>105.74583527544439</v>
          </cell>
          <cell r="Q15">
            <v>69237</v>
          </cell>
          <cell r="S15">
            <v>269170</v>
          </cell>
          <cell r="T15">
            <v>7.6242362167790416</v>
          </cell>
          <cell r="U15">
            <v>3887.6612216011672</v>
          </cell>
          <cell r="V15">
            <v>105.65838927844828</v>
          </cell>
          <cell r="W15">
            <v>183521</v>
          </cell>
          <cell r="X15">
            <v>7.40549590363546</v>
          </cell>
          <cell r="Y15">
            <v>2650.6203330589137</v>
          </cell>
          <cell r="Z15">
            <v>102.62703656325421</v>
          </cell>
        </row>
        <row r="16">
          <cell r="C16">
            <v>25634</v>
          </cell>
          <cell r="D16">
            <v>2.6367979065260596</v>
          </cell>
          <cell r="E16">
            <v>73206</v>
          </cell>
          <cell r="F16">
            <v>2.0294051114639795</v>
          </cell>
          <cell r="G16">
            <v>2855.8164937192792</v>
          </cell>
          <cell r="H16">
            <v>76.964757383992676</v>
          </cell>
          <cell r="I16">
            <v>55219</v>
          </cell>
          <cell r="J16">
            <v>2.0982366437333329</v>
          </cell>
          <cell r="K16">
            <v>2154.1312319575563</v>
          </cell>
          <cell r="L16">
            <v>79.575178611155948</v>
          </cell>
          <cell r="Q16">
            <v>25154</v>
          </cell>
          <cell r="S16">
            <v>70568</v>
          </cell>
          <cell r="T16">
            <v>1.9988375426149401</v>
          </cell>
          <cell r="U16">
            <v>2805.438498847102</v>
          </cell>
          <cell r="V16">
            <v>76.245870231936081</v>
          </cell>
          <cell r="W16">
            <v>51802</v>
          </cell>
          <cell r="X16">
            <v>2.0903302553937921</v>
          </cell>
          <cell r="Y16">
            <v>2059.3941321459806</v>
          </cell>
          <cell r="Z16">
            <v>79.735869472483671</v>
          </cell>
        </row>
        <row r="17">
          <cell r="C17">
            <v>42887</v>
          </cell>
          <cell r="D17">
            <v>4.4114984714513188</v>
          </cell>
          <cell r="E17">
            <v>136521</v>
          </cell>
          <cell r="F17">
            <v>3.784613491000381</v>
          </cell>
          <cell r="G17">
            <v>3183.2723202835359</v>
          </cell>
          <cell r="H17">
            <v>85.789749571312868</v>
          </cell>
          <cell r="I17">
            <v>98723</v>
          </cell>
          <cell r="J17">
            <v>3.7513213962456007</v>
          </cell>
          <cell r="K17">
            <v>2301.9329866859421</v>
          </cell>
          <cell r="L17">
            <v>85.035083215419775</v>
          </cell>
          <cell r="Q17">
            <v>42091</v>
          </cell>
          <cell r="S17">
            <v>132320</v>
          </cell>
          <cell r="T17">
            <v>3.747962017328093</v>
          </cell>
          <cell r="U17">
            <v>3143.6649164904611</v>
          </cell>
          <cell r="V17">
            <v>85.438147146666495</v>
          </cell>
          <cell r="W17">
            <v>93456</v>
          </cell>
          <cell r="X17">
            <v>3.7711652899131738</v>
          </cell>
          <cell r="Y17">
            <v>2220.332137511582</v>
          </cell>
          <cell r="Z17">
            <v>85.967086503106842</v>
          </cell>
        </row>
        <row r="18">
          <cell r="C18">
            <v>29727</v>
          </cell>
          <cell r="D18">
            <v>3.0578174052937572</v>
          </cell>
          <cell r="E18">
            <v>94527</v>
          </cell>
          <cell r="F18">
            <v>2.6204624890221506</v>
          </cell>
          <cell r="G18">
            <v>3179.8365122615805</v>
          </cell>
          <cell r="H18">
            <v>85.697153940112713</v>
          </cell>
          <cell r="I18">
            <v>71310</v>
          </cell>
          <cell r="J18">
            <v>2.7096697706337309</v>
          </cell>
          <cell r="K18">
            <v>2398.8293470582298</v>
          </cell>
          <cell r="L18">
            <v>88.614505429352775</v>
          </cell>
          <cell r="Q18">
            <v>29088</v>
          </cell>
          <cell r="S18">
            <v>88810</v>
          </cell>
          <cell r="T18">
            <v>2.5155419192783244</v>
          </cell>
          <cell r="U18">
            <v>3053.1490649064908</v>
          </cell>
          <cell r="V18">
            <v>82.978118214775549</v>
          </cell>
          <cell r="W18">
            <v>66102</v>
          </cell>
          <cell r="X18">
            <v>2.6673682587938776</v>
          </cell>
          <cell r="Y18">
            <v>2272.4834983498349</v>
          </cell>
          <cell r="Z18">
            <v>87.986289158733598</v>
          </cell>
        </row>
        <row r="19">
          <cell r="C19">
            <v>75417</v>
          </cell>
          <cell r="D19">
            <v>7.7576417147724053</v>
          </cell>
          <cell r="E19">
            <v>285818</v>
          </cell>
          <cell r="F19">
            <v>7.9234012259707081</v>
          </cell>
          <cell r="G19">
            <v>3789.8351830489146</v>
          </cell>
          <cell r="H19">
            <v>102.13672553197009</v>
          </cell>
          <cell r="I19">
            <v>206570</v>
          </cell>
          <cell r="J19">
            <v>7.8493406888207788</v>
          </cell>
          <cell r="K19">
            <v>2739.0376175132928</v>
          </cell>
          <cell r="L19">
            <v>101.18204703722984</v>
          </cell>
          <cell r="Q19">
            <v>74707</v>
          </cell>
          <cell r="S19">
            <v>288653</v>
          </cell>
          <cell r="T19">
            <v>8.1760918998473855</v>
          </cell>
          <cell r="U19">
            <v>3863.8012502175166</v>
          </cell>
          <cell r="V19">
            <v>105.00992584479856</v>
          </cell>
          <cell r="W19">
            <v>196308</v>
          </cell>
          <cell r="X19">
            <v>7.9214808651373412</v>
          </cell>
          <cell r="Y19">
            <v>2627.7055697591927</v>
          </cell>
          <cell r="Z19">
            <v>101.73982000429692</v>
          </cell>
        </row>
        <row r="20">
          <cell r="C20">
            <v>31923</v>
          </cell>
          <cell r="D20">
            <v>3.2837052184610824</v>
          </cell>
          <cell r="E20">
            <v>86450</v>
          </cell>
          <cell r="F20">
            <v>2.3965531771447832</v>
          </cell>
          <cell r="G20">
            <v>2708.0788146477462</v>
          </cell>
          <cell r="H20">
            <v>72.983200918014646</v>
          </cell>
          <cell r="I20">
            <v>79288</v>
          </cell>
          <cell r="J20">
            <v>3.0128214384238849</v>
          </cell>
          <cell r="K20">
            <v>2483.7264668107632</v>
          </cell>
          <cell r="L20">
            <v>91.75066694433221</v>
          </cell>
          <cell r="Q20">
            <v>31720</v>
          </cell>
          <cell r="S20">
            <v>87085</v>
          </cell>
          <cell r="T20">
            <v>2.4666813201255815</v>
          </cell>
          <cell r="U20">
            <v>2745.4287515762926</v>
          </cell>
          <cell r="V20">
            <v>74.614932535407817</v>
          </cell>
          <cell r="W20">
            <v>77059</v>
          </cell>
          <cell r="X20">
            <v>3.1095084967837194</v>
          </cell>
          <cell r="Y20">
            <v>2429.3505674653215</v>
          </cell>
          <cell r="Z20">
            <v>94.059887190446787</v>
          </cell>
        </row>
        <row r="21">
          <cell r="C21">
            <v>77886</v>
          </cell>
          <cell r="D21">
            <v>8.0116112096312975</v>
          </cell>
          <cell r="E21">
            <v>258154</v>
          </cell>
          <cell r="F21">
            <v>7.1565042092843774</v>
          </cell>
          <cell r="G21">
            <v>3314.5109519040648</v>
          </cell>
          <cell r="H21">
            <v>89.326653803183348</v>
          </cell>
          <cell r="I21">
            <v>194168</v>
          </cell>
          <cell r="J21">
            <v>7.3780838595485942</v>
          </cell>
          <cell r="K21">
            <v>2492.9769149783015</v>
          </cell>
          <cell r="L21">
            <v>92.092385245540896</v>
          </cell>
          <cell r="Q21">
            <v>77657</v>
          </cell>
          <cell r="S21">
            <v>261672</v>
          </cell>
          <cell r="T21">
            <v>7.4118554791284517</v>
          </cell>
          <cell r="U21">
            <v>3369.5867726025986</v>
          </cell>
          <cell r="V21">
            <v>91.578224190152952</v>
          </cell>
          <cell r="W21">
            <v>186678</v>
          </cell>
          <cell r="X21">
            <v>7.5328881397707104</v>
          </cell>
          <cell r="Y21">
            <v>2403.8785943314833</v>
          </cell>
          <cell r="Z21">
            <v>93.073660273848787</v>
          </cell>
        </row>
        <row r="22">
          <cell r="C22">
            <v>30555</v>
          </cell>
          <cell r="D22">
            <v>3.1429882200945518</v>
          </cell>
          <cell r="E22">
            <v>99991</v>
          </cell>
          <cell r="F22">
            <v>2.7719346296805556</v>
          </cell>
          <cell r="G22">
            <v>3272.4922271314026</v>
          </cell>
          <cell r="H22">
            <v>88.19424177151916</v>
          </cell>
          <cell r="I22">
            <v>71471</v>
          </cell>
          <cell r="J22">
            <v>2.7157875217636147</v>
          </cell>
          <cell r="K22">
            <v>2339.0934380625104</v>
          </cell>
          <cell r="L22">
            <v>86.407817388571516</v>
          </cell>
          <cell r="Q22">
            <v>30198</v>
          </cell>
          <cell r="S22">
            <v>99804</v>
          </cell>
          <cell r="T22">
            <v>2.8269468045451407</v>
          </cell>
          <cell r="U22">
            <v>3304.9870852374329</v>
          </cell>
          <cell r="V22">
            <v>89.822541653575456</v>
          </cell>
          <cell r="W22">
            <v>68576</v>
          </cell>
          <cell r="X22">
            <v>2.7671998686128854</v>
          </cell>
          <cell r="Y22">
            <v>2270.8788661500762</v>
          </cell>
          <cell r="Z22">
            <v>87.924160816405077</v>
          </cell>
        </row>
        <row r="23">
          <cell r="C23">
            <v>23602</v>
          </cell>
          <cell r="D23">
            <v>2.4277796750342535</v>
          </cell>
          <cell r="E23">
            <v>103554</v>
          </cell>
          <cell r="F23">
            <v>2.8707075500989117</v>
          </cell>
          <cell r="G23">
            <v>4387.509533090416</v>
          </cell>
          <cell r="H23">
            <v>118.24415450954828</v>
          </cell>
          <cell r="I23">
            <v>72349</v>
          </cell>
          <cell r="J23">
            <v>2.7491501645713052</v>
          </cell>
          <cell r="K23">
            <v>3065.3758156088466</v>
          </cell>
          <cell r="L23">
            <v>113.23721805738064</v>
          </cell>
          <cell r="Q23">
            <v>23435</v>
          </cell>
          <cell r="S23">
            <v>108415</v>
          </cell>
          <cell r="T23">
            <v>3.0708532505186308</v>
          </cell>
          <cell r="U23">
            <v>4626.2001280136546</v>
          </cell>
          <cell r="V23">
            <v>125.7303108845371</v>
          </cell>
          <cell r="W23">
            <v>69907</v>
          </cell>
          <cell r="X23">
            <v>2.8209087904678163</v>
          </cell>
          <cell r="Y23">
            <v>2983.016855131214</v>
          </cell>
          <cell r="Z23">
            <v>115.49680504678687</v>
          </cell>
        </row>
        <row r="24">
          <cell r="C24">
            <v>25305</v>
          </cell>
          <cell r="D24">
            <v>2.6029558798721206</v>
          </cell>
          <cell r="E24">
            <v>81457</v>
          </cell>
          <cell r="F24">
            <v>2.2581380237210253</v>
          </cell>
          <cell r="G24">
            <v>3219.0081011657776</v>
          </cell>
          <cell r="H24">
            <v>86.752835158772058</v>
          </cell>
          <cell r="I24">
            <v>58199</v>
          </cell>
          <cell r="J24">
            <v>2.2114720373175221</v>
          </cell>
          <cell r="K24">
            <v>2299.9012052953963</v>
          </cell>
          <cell r="L24">
            <v>84.960027729174129</v>
          </cell>
          <cell r="Q24">
            <v>24610</v>
          </cell>
          <cell r="S24">
            <v>77426</v>
          </cell>
          <cell r="T24">
            <v>2.1930902898552365</v>
          </cell>
          <cell r="U24">
            <v>3146.1194636326695</v>
          </cell>
          <cell r="V24">
            <v>85.504856533794367</v>
          </cell>
          <cell r="W24">
            <v>54637</v>
          </cell>
          <cell r="X24">
            <v>2.2047290483755573</v>
          </cell>
          <cell r="Y24">
            <v>2220.113774888257</v>
          </cell>
          <cell r="Z24">
            <v>85.958631912817722</v>
          </cell>
        </row>
        <row r="25">
          <cell r="C25">
            <v>4843</v>
          </cell>
          <cell r="D25">
            <v>0.49816697594233073</v>
          </cell>
          <cell r="E25">
            <v>33341</v>
          </cell>
          <cell r="F25">
            <v>0.92427390953365218</v>
          </cell>
          <cell r="G25">
            <v>6884.3691926491847</v>
          </cell>
          <cell r="H25">
            <v>185.5349620045165</v>
          </cell>
          <cell r="I25">
            <v>17394</v>
          </cell>
          <cell r="J25">
            <v>0.6609451127528132</v>
          </cell>
          <cell r="K25">
            <v>3591.5754697501548</v>
          </cell>
          <cell r="L25">
            <v>132.6754170130551</v>
          </cell>
          <cell r="Q25">
            <v>4780</v>
          </cell>
          <cell r="S25">
            <v>39864</v>
          </cell>
          <cell r="T25">
            <v>1.1291472026811298</v>
          </cell>
          <cell r="U25">
            <v>8339.7489539748949</v>
          </cell>
          <cell r="V25">
            <v>226.65669440731159</v>
          </cell>
          <cell r="W25">
            <v>17993</v>
          </cell>
          <cell r="X25">
            <v>0.72605907658585578</v>
          </cell>
          <cell r="Y25">
            <v>3764.2259414225941</v>
          </cell>
          <cell r="Z25">
            <v>145.74375232265308</v>
          </cell>
        </row>
        <row r="26">
          <cell r="C26">
            <v>2098</v>
          </cell>
          <cell r="D26">
            <v>0.21580720948317361</v>
          </cell>
          <cell r="E26">
            <v>5328</v>
          </cell>
          <cell r="F26">
            <v>0.1477019702467022</v>
          </cell>
          <cell r="G26">
            <v>2539.5614871306007</v>
          </cell>
          <cell r="H26">
            <v>68.441629267357015</v>
          </cell>
          <cell r="I26">
            <v>3800</v>
          </cell>
          <cell r="J26">
            <v>0.1443941260469524</v>
          </cell>
          <cell r="K26">
            <v>1811.2488083889418</v>
          </cell>
          <cell r="L26">
            <v>66.908851837135103</v>
          </cell>
          <cell r="Q26">
            <v>2063</v>
          </cell>
          <cell r="S26">
            <v>5110</v>
          </cell>
          <cell r="T26">
            <v>0.14474067343218375</v>
          </cell>
          <cell r="U26">
            <v>2476.9752787203101</v>
          </cell>
          <cell r="V26">
            <v>67.318936325510023</v>
          </cell>
          <cell r="W26">
            <v>3612</v>
          </cell>
          <cell r="X26">
            <v>0.14575253624343418</v>
          </cell>
          <cell r="Y26">
            <v>1750.8482792050413</v>
          </cell>
          <cell r="Z26">
            <v>67.789554062359471</v>
          </cell>
        </row>
        <row r="27">
          <cell r="C27">
            <v>3004</v>
          </cell>
          <cell r="D27">
            <v>0.30900136191013039</v>
          </cell>
          <cell r="E27">
            <v>7181</v>
          </cell>
          <cell r="F27">
            <v>0.19907054210615027</v>
          </cell>
          <cell r="G27">
            <v>2390.4793608521973</v>
          </cell>
          <cell r="H27">
            <v>64.423839712411279</v>
          </cell>
          <cell r="I27">
            <v>5573</v>
          </cell>
          <cell r="J27">
            <v>0.21176538538412257</v>
          </cell>
          <cell r="K27">
            <v>1855.1930758988017</v>
          </cell>
          <cell r="L27">
            <v>68.532185125356236</v>
          </cell>
          <cell r="Q27">
            <v>2896</v>
          </cell>
          <cell r="S27">
            <v>7703</v>
          </cell>
          <cell r="T27">
            <v>0.2181873595788868</v>
          </cell>
          <cell r="U27">
            <v>2659.8756906077347</v>
          </cell>
          <cell r="V27">
            <v>72.28978173020063</v>
          </cell>
          <cell r="W27">
            <v>5661</v>
          </cell>
          <cell r="X27">
            <v>0.22843441519215971</v>
          </cell>
          <cell r="Y27">
            <v>1954.7651933701657</v>
          </cell>
          <cell r="Z27">
            <v>75.684833648379708</v>
          </cell>
        </row>
        <row r="28">
          <cell r="C28">
            <v>15534</v>
          </cell>
          <cell r="D28">
            <v>1.5978785472410006</v>
          </cell>
          <cell r="E28">
            <v>37723</v>
          </cell>
          <cell r="F28">
            <v>1.0457510179460112</v>
          </cell>
          <cell r="G28">
            <v>2428.4150894811382</v>
          </cell>
          <cell r="H28">
            <v>65.446214279030897</v>
          </cell>
          <cell r="I28">
            <v>32857</v>
          </cell>
          <cell r="J28">
            <v>1.2485152104012409</v>
          </cell>
          <cell r="K28">
            <v>2115.166731041586</v>
          </cell>
          <cell r="L28">
            <v>78.135801532413524</v>
          </cell>
          <cell r="Q28">
            <v>15254</v>
          </cell>
          <cell r="S28">
            <v>39077</v>
          </cell>
          <cell r="T28">
            <v>1.1068554394734726</v>
          </cell>
          <cell r="U28">
            <v>2561.7542939556838</v>
          </cell>
          <cell r="V28">
            <v>69.623050208842002</v>
          </cell>
          <cell r="W28">
            <v>32432</v>
          </cell>
          <cell r="X28">
            <v>1.3087060507882218</v>
          </cell>
          <cell r="Y28">
            <v>2126.1308509243477</v>
          </cell>
          <cell r="Z28">
            <v>82.319789769463767</v>
          </cell>
        </row>
        <row r="29">
          <cell r="C29">
            <v>6653</v>
          </cell>
          <cell r="D29">
            <v>0.6843495541904453</v>
          </cell>
          <cell r="E29">
            <v>17516</v>
          </cell>
          <cell r="F29">
            <v>0.485575771554286</v>
          </cell>
          <cell r="G29">
            <v>2632.7972343303773</v>
          </cell>
          <cell r="H29">
            <v>70.954349072193139</v>
          </cell>
          <cell r="I29">
            <v>13414</v>
          </cell>
          <cell r="J29">
            <v>0.50971126494574204</v>
          </cell>
          <cell r="K29">
            <v>2016.2332782203516</v>
          </cell>
          <cell r="L29">
            <v>74.481127637864461</v>
          </cell>
          <cell r="Q29">
            <v>6577</v>
          </cell>
          <cell r="S29">
            <v>17298</v>
          </cell>
          <cell r="T29">
            <v>0.48996559080820246</v>
          </cell>
          <cell r="U29">
            <v>2630.0745020526074</v>
          </cell>
          <cell r="V29">
            <v>71.479848610559799</v>
          </cell>
          <cell r="W29">
            <v>13027</v>
          </cell>
          <cell r="X29">
            <v>0.52566951540509887</v>
          </cell>
          <cell r="Y29">
            <v>1980.6902843241598</v>
          </cell>
          <cell r="Z29">
            <v>76.688604435186718</v>
          </cell>
        </row>
        <row r="30">
          <cell r="C30">
            <v>8522</v>
          </cell>
          <cell r="D30">
            <v>0.87660106730963094</v>
          </cell>
          <cell r="E30">
            <v>26018</v>
          </cell>
          <cell r="F30">
            <v>0.72126686596822409</v>
          </cell>
          <cell r="G30">
            <v>3053.0391926777752</v>
          </cell>
          <cell r="H30">
            <v>82.279943849698739</v>
          </cell>
          <cell r="I30">
            <v>20017</v>
          </cell>
          <cell r="J30">
            <v>0.7606150581794332</v>
          </cell>
          <cell r="K30">
            <v>2348.861769537667</v>
          </cell>
          <cell r="L30">
            <v>86.768666676830605</v>
          </cell>
          <cell r="Q30">
            <v>8538</v>
          </cell>
          <cell r="S30">
            <v>24375</v>
          </cell>
          <cell r="T30">
            <v>0.69042150976702132</v>
          </cell>
          <cell r="U30">
            <v>2854.8840477863669</v>
          </cell>
          <cell r="V30">
            <v>77.589695416312537</v>
          </cell>
          <cell r="W30">
            <v>18532</v>
          </cell>
          <cell r="X30">
            <v>0.74780897056016671</v>
          </cell>
          <cell r="Y30">
            <v>2170.5317404544389</v>
          </cell>
          <cell r="Z30">
            <v>84.038908745657181</v>
          </cell>
        </row>
        <row r="31">
          <cell r="C31">
            <v>5636</v>
          </cell>
          <cell r="D31">
            <v>0.57973757514164281</v>
          </cell>
          <cell r="E31">
            <v>12689</v>
          </cell>
          <cell r="F31">
            <v>0.3517624437801059</v>
          </cell>
          <cell r="G31">
            <v>2251.4194464158977</v>
          </cell>
          <cell r="H31">
            <v>60.676150531412866</v>
          </cell>
          <cell r="I31">
            <v>12368</v>
          </cell>
          <cell r="J31">
            <v>0.46996488182860724</v>
          </cell>
          <cell r="K31">
            <v>2194.4641589779985</v>
          </cell>
          <cell r="L31">
            <v>81.065106348123862</v>
          </cell>
          <cell r="Q31">
            <v>5583</v>
          </cell>
          <cell r="S31">
            <v>12143</v>
          </cell>
          <cell r="T31">
            <v>0.34395029305029501</v>
          </cell>
          <cell r="U31">
            <v>2174.9955221207238</v>
          </cell>
          <cell r="V31">
            <v>59.111766806796375</v>
          </cell>
          <cell r="W31">
            <v>11667</v>
          </cell>
          <cell r="X31">
            <v>0.47079037662019563</v>
          </cell>
          <cell r="Y31">
            <v>2089.7367006985492</v>
          </cell>
          <cell r="Z31">
            <v>80.910676687771968</v>
          </cell>
        </row>
        <row r="32">
          <cell r="C32">
            <v>4604</v>
          </cell>
          <cell r="D32">
            <v>0.47358264654934767</v>
          </cell>
          <cell r="E32">
            <v>12386</v>
          </cell>
          <cell r="F32">
            <v>0.34336272587756261</v>
          </cell>
          <cell r="G32">
            <v>2690.2693310165073</v>
          </cell>
          <cell r="H32">
            <v>72.503232198096171</v>
          </cell>
          <cell r="I32">
            <v>9992</v>
          </cell>
          <cell r="J32">
            <v>0.37968055459503908</v>
          </cell>
          <cell r="K32">
            <v>2170.2867072111208</v>
          </cell>
          <cell r="L32">
            <v>80.171973648421272</v>
          </cell>
          <cell r="Q32">
            <v>4566</v>
          </cell>
          <cell r="S32">
            <v>13032</v>
          </cell>
          <cell r="T32">
            <v>0.36913120472959271</v>
          </cell>
          <cell r="U32">
            <v>2854.1392904073587</v>
          </cell>
          <cell r="V32">
            <v>77.569454489805878</v>
          </cell>
          <cell r="W32">
            <v>9907</v>
          </cell>
          <cell r="X32">
            <v>0.39977031466326202</v>
          </cell>
          <cell r="Y32">
            <v>2169.7328077091547</v>
          </cell>
          <cell r="Z32">
            <v>84.007975571622694</v>
          </cell>
        </row>
        <row r="33">
          <cell r="C33">
            <v>3040</v>
          </cell>
          <cell r="D33">
            <v>0.31270444081451276</v>
          </cell>
          <cell r="E33">
            <v>19647</v>
          </cell>
          <cell r="F33">
            <v>0.54465101528471438</v>
          </cell>
          <cell r="G33">
            <v>6462.8289473684208</v>
          </cell>
          <cell r="H33">
            <v>174.17437816554246</v>
          </cell>
          <cell r="I33">
            <v>9279</v>
          </cell>
          <cell r="J33">
            <v>0.35258765673412407</v>
          </cell>
          <cell r="K33">
            <v>3052.3026315789475</v>
          </cell>
          <cell r="L33">
            <v>112.7542851056819</v>
          </cell>
          <cell r="Q33">
            <v>3011</v>
          </cell>
          <cell r="S33">
            <v>17433</v>
          </cell>
          <cell r="T33">
            <v>0.49378946378537369</v>
          </cell>
          <cell r="U33">
            <v>5789.7708402524077</v>
          </cell>
          <cell r="V33">
            <v>157.35369580903142</v>
          </cell>
          <cell r="W33">
            <v>8016</v>
          </cell>
          <cell r="X33">
            <v>0.32346410036748846</v>
          </cell>
          <cell r="Y33">
            <v>2662.2384589837266</v>
          </cell>
          <cell r="Z33">
            <v>103.07686855888608</v>
          </cell>
        </row>
        <row r="34">
          <cell r="C34">
            <v>19006</v>
          </cell>
          <cell r="D34">
            <v>1.9550199349081019</v>
          </cell>
          <cell r="E34">
            <v>46140</v>
          </cell>
          <cell r="F34">
            <v>1.2790857558526352</v>
          </cell>
          <cell r="G34">
            <v>2427.6544249184467</v>
          </cell>
          <cell r="H34">
            <v>65.425714235121603</v>
          </cell>
          <cell r="I34">
            <v>41018</v>
          </cell>
          <cell r="J34">
            <v>1.5586205953141827</v>
          </cell>
          <cell r="K34">
            <v>2158.1605808691993</v>
          </cell>
          <cell r="L34">
            <v>79.724025698359313</v>
          </cell>
          <cell r="Q34">
            <v>18613</v>
          </cell>
          <cell r="S34">
            <v>44661</v>
          </cell>
          <cell r="T34">
            <v>1.2650221558032795</v>
          </cell>
          <cell r="U34">
            <v>2399.4519959168324</v>
          </cell>
          <cell r="V34">
            <v>65.212017865876447</v>
          </cell>
          <cell r="W34">
            <v>38933</v>
          </cell>
          <cell r="X34">
            <v>1.5710364046416452</v>
          </cell>
          <cell r="Y34">
            <v>2091.7100950948261</v>
          </cell>
          <cell r="Z34">
            <v>80.98708280913705</v>
          </cell>
        </row>
        <row r="35">
          <cell r="C35">
            <v>13988</v>
          </cell>
          <cell r="D35">
            <v>1.4388518809583568</v>
          </cell>
          <cell r="E35">
            <v>36097</v>
          </cell>
          <cell r="F35">
            <v>1.0006753040531551</v>
          </cell>
          <cell r="G35">
            <v>2580.5690591935945</v>
          </cell>
          <cell r="H35">
            <v>69.546790555442612</v>
          </cell>
          <cell r="I35">
            <v>29645</v>
          </cell>
          <cell r="J35">
            <v>1.1264641754373432</v>
          </cell>
          <cell r="K35">
            <v>2119.3165570488991</v>
          </cell>
          <cell r="L35">
            <v>78.289099131388994</v>
          </cell>
          <cell r="Q35">
            <v>13825</v>
          </cell>
          <cell r="S35">
            <v>34916</v>
          </cell>
          <cell r="T35">
            <v>0.98899517682155147</v>
          </cell>
          <cell r="U35">
            <v>2525.5696202531644</v>
          </cell>
          <cell r="V35">
            <v>68.639627497333251</v>
          </cell>
          <cell r="W35">
            <v>28167</v>
          </cell>
          <cell r="X35">
            <v>1.1366034574664481</v>
          </cell>
          <cell r="Y35">
            <v>2037.3960216998191</v>
          </cell>
          <cell r="Z35">
            <v>78.884143988858725</v>
          </cell>
        </row>
        <row r="36">
          <cell r="C36">
            <v>2500</v>
          </cell>
          <cell r="D36">
            <v>0.25715825724877694</v>
          </cell>
          <cell r="E36">
            <v>14796</v>
          </cell>
          <cell r="F36">
            <v>0.41017236332023382</v>
          </cell>
          <cell r="G36">
            <v>5918.4</v>
          </cell>
          <cell r="H36">
            <v>159.50192216594073</v>
          </cell>
          <cell r="I36">
            <v>9659</v>
          </cell>
          <cell r="J36">
            <v>0.36702706933881929</v>
          </cell>
          <cell r="K36">
            <v>3863.6</v>
          </cell>
          <cell r="L36">
            <v>142.72420153468155</v>
          </cell>
          <cell r="Q36">
            <v>2704</v>
          </cell>
          <cell r="S36">
            <v>15590</v>
          </cell>
          <cell r="T36">
            <v>0.44158651640073282</v>
          </cell>
          <cell r="U36">
            <v>5765.5325443786978</v>
          </cell>
          <cell r="V36">
            <v>156.69495031787571</v>
          </cell>
          <cell r="W36">
            <v>8868</v>
          </cell>
          <cell r="X36">
            <v>0.35784426672391312</v>
          </cell>
          <cell r="Y36">
            <v>3279.5857988165681</v>
          </cell>
          <cell r="Z36">
            <v>126.97939704516573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分配（H23～R2）"/>
    </sheetNames>
    <sheetDataSet>
      <sheetData sheetId="0">
        <row r="626">
          <cell r="W626">
            <v>40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59"/>
  <sheetViews>
    <sheetView tabSelected="1" view="pageBreakPreview" zoomScale="70" zoomScaleNormal="70" zoomScaleSheetLayoutView="70" workbookViewId="0">
      <selection activeCell="U41" sqref="U41"/>
    </sheetView>
  </sheetViews>
  <sheetFormatPr defaultColWidth="10.625" defaultRowHeight="21.95" customHeight="1" x14ac:dyDescent="0.15"/>
  <cols>
    <col min="1" max="1" width="2.625" style="6" customWidth="1"/>
    <col min="2" max="2" width="10.625" style="7"/>
    <col min="3" max="3" width="10.75" style="7" bestFit="1" customWidth="1"/>
    <col min="4" max="4" width="0" style="6" hidden="1" customWidth="1"/>
    <col min="5" max="5" width="12.75" style="6" bestFit="1" customWidth="1"/>
    <col min="6" max="8" width="10.75" style="6" bestFit="1" customWidth="1"/>
    <col min="9" max="9" width="12.75" style="6" bestFit="1" customWidth="1"/>
    <col min="10" max="11" width="10.75" style="6" bestFit="1" customWidth="1"/>
    <col min="12" max="12" width="10.625" style="6" customWidth="1"/>
    <col min="13" max="13" width="10.625" style="6"/>
    <col min="14" max="14" width="5.125" style="6" customWidth="1"/>
    <col min="15" max="15" width="7.625" style="6" customWidth="1"/>
    <col min="16" max="16" width="10.625" style="7"/>
    <col min="17" max="17" width="10.75" style="7" bestFit="1" customWidth="1"/>
    <col min="18" max="18" width="0" style="6" hidden="1" customWidth="1"/>
    <col min="19" max="19" width="12.75" style="6" bestFit="1" customWidth="1"/>
    <col min="20" max="22" width="10.75" style="6" bestFit="1" customWidth="1"/>
    <col min="23" max="23" width="12.75" style="6" bestFit="1" customWidth="1"/>
    <col min="24" max="26" width="10.75" style="6" bestFit="1" customWidth="1"/>
    <col min="27" max="27" width="10.625" style="7"/>
    <col min="28" max="28" width="2.625" style="6" customWidth="1"/>
    <col min="29" max="16384" width="10.625" style="6"/>
  </cols>
  <sheetData>
    <row r="1" spans="2:27" ht="27.75" customHeight="1" x14ac:dyDescent="0.15">
      <c r="B1" s="3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2:27" ht="20.100000000000001" customHeight="1" x14ac:dyDescent="0.15">
      <c r="P2" s="6"/>
    </row>
    <row r="3" spans="2:27" ht="24" customHeight="1" x14ac:dyDescent="0.15">
      <c r="B3" s="2" t="s">
        <v>0</v>
      </c>
      <c r="C3" s="5" t="s">
        <v>35</v>
      </c>
      <c r="E3" s="8"/>
      <c r="L3" s="7"/>
      <c r="P3" s="6"/>
      <c r="Q3" s="5"/>
      <c r="R3" s="8"/>
      <c r="Y3" s="7"/>
      <c r="AA3" s="5"/>
    </row>
    <row r="4" spans="2:27" ht="15" customHeight="1" x14ac:dyDescent="0.15">
      <c r="P4" s="6"/>
    </row>
    <row r="5" spans="2:27" ht="22.5" customHeight="1" x14ac:dyDescent="0.15">
      <c r="B5" s="8" t="s">
        <v>36</v>
      </c>
      <c r="C5" s="6"/>
      <c r="N5" s="9"/>
      <c r="P5" s="9"/>
      <c r="Q5" s="6"/>
      <c r="AA5" s="9"/>
    </row>
    <row r="6" spans="2:27" ht="15" customHeight="1" x14ac:dyDescent="0.15">
      <c r="P6" s="6"/>
    </row>
    <row r="7" spans="2:27" ht="22.5" customHeight="1" x14ac:dyDescent="0.15">
      <c r="B7" s="4" t="s">
        <v>69</v>
      </c>
      <c r="C7" s="6"/>
      <c r="N7" s="9"/>
      <c r="P7" s="4" t="s">
        <v>70</v>
      </c>
      <c r="Q7" s="6"/>
      <c r="AA7" s="6"/>
    </row>
    <row r="8" spans="2:27" ht="27.6" customHeight="1" x14ac:dyDescent="0.15">
      <c r="B8" s="10"/>
      <c r="C8" s="54" t="s">
        <v>56</v>
      </c>
      <c r="D8" s="55"/>
      <c r="E8" s="50" t="s">
        <v>37</v>
      </c>
      <c r="F8" s="51"/>
      <c r="G8" s="51"/>
      <c r="H8" s="52"/>
      <c r="I8" s="50" t="s">
        <v>38</v>
      </c>
      <c r="J8" s="51"/>
      <c r="K8" s="51"/>
      <c r="L8" s="52"/>
      <c r="M8" s="10"/>
      <c r="N8" s="11"/>
      <c r="P8" s="10"/>
      <c r="Q8" s="54" t="s">
        <v>56</v>
      </c>
      <c r="R8" s="55"/>
      <c r="S8" s="50" t="s">
        <v>37</v>
      </c>
      <c r="T8" s="51"/>
      <c r="U8" s="51"/>
      <c r="V8" s="52"/>
      <c r="W8" s="50" t="s">
        <v>38</v>
      </c>
      <c r="X8" s="51"/>
      <c r="Y8" s="51"/>
      <c r="Z8" s="52"/>
      <c r="AA8" s="10"/>
    </row>
    <row r="9" spans="2:27" ht="44.1" customHeight="1" x14ac:dyDescent="0.15">
      <c r="B9" s="12" t="s">
        <v>3</v>
      </c>
      <c r="C9" s="56"/>
      <c r="D9" s="57"/>
      <c r="E9" s="13" t="s">
        <v>39</v>
      </c>
      <c r="F9" s="13" t="s">
        <v>40</v>
      </c>
      <c r="G9" s="14" t="s">
        <v>7</v>
      </c>
      <c r="H9" s="13" t="s">
        <v>55</v>
      </c>
      <c r="I9" s="13" t="s">
        <v>39</v>
      </c>
      <c r="J9" s="13" t="s">
        <v>40</v>
      </c>
      <c r="K9" s="14" t="s">
        <v>9</v>
      </c>
      <c r="L9" s="13" t="s">
        <v>55</v>
      </c>
      <c r="M9" s="12" t="s">
        <v>3</v>
      </c>
      <c r="N9" s="15"/>
      <c r="P9" s="12" t="s">
        <v>3</v>
      </c>
      <c r="Q9" s="56"/>
      <c r="R9" s="57"/>
      <c r="S9" s="13" t="s">
        <v>39</v>
      </c>
      <c r="T9" s="13" t="s">
        <v>40</v>
      </c>
      <c r="U9" s="14" t="s">
        <v>7</v>
      </c>
      <c r="V9" s="13" t="s">
        <v>55</v>
      </c>
      <c r="W9" s="13" t="s">
        <v>39</v>
      </c>
      <c r="X9" s="13" t="s">
        <v>40</v>
      </c>
      <c r="Y9" s="14" t="s">
        <v>9</v>
      </c>
      <c r="Z9" s="13" t="s">
        <v>55</v>
      </c>
      <c r="AA9" s="12" t="s">
        <v>3</v>
      </c>
    </row>
    <row r="10" spans="2:27" ht="32.1" customHeight="1" x14ac:dyDescent="0.15">
      <c r="B10" s="16"/>
      <c r="C10" s="17" t="s">
        <v>41</v>
      </c>
      <c r="D10" s="17" t="s">
        <v>10</v>
      </c>
      <c r="E10" s="17" t="s">
        <v>46</v>
      </c>
      <c r="F10" s="17" t="s">
        <v>48</v>
      </c>
      <c r="G10" s="17" t="s">
        <v>49</v>
      </c>
      <c r="H10" s="17" t="s">
        <v>57</v>
      </c>
      <c r="I10" s="17" t="s">
        <v>50</v>
      </c>
      <c r="J10" s="17" t="s">
        <v>52</v>
      </c>
      <c r="K10" s="17" t="s">
        <v>53</v>
      </c>
      <c r="L10" s="17" t="s">
        <v>54</v>
      </c>
      <c r="M10" s="16"/>
      <c r="N10" s="15"/>
      <c r="P10" s="16"/>
      <c r="Q10" s="17" t="s">
        <v>41</v>
      </c>
      <c r="R10" s="17" t="s">
        <v>10</v>
      </c>
      <c r="S10" s="17" t="s">
        <v>46</v>
      </c>
      <c r="T10" s="17" t="s">
        <v>47</v>
      </c>
      <c r="U10" s="17" t="s">
        <v>49</v>
      </c>
      <c r="V10" s="17" t="s">
        <v>57</v>
      </c>
      <c r="W10" s="17" t="s">
        <v>50</v>
      </c>
      <c r="X10" s="17" t="s">
        <v>51</v>
      </c>
      <c r="Y10" s="17" t="s">
        <v>53</v>
      </c>
      <c r="Z10" s="17" t="s">
        <v>54</v>
      </c>
      <c r="AA10" s="16"/>
    </row>
    <row r="11" spans="2:27" ht="34.5" customHeight="1" x14ac:dyDescent="0.15">
      <c r="B11" s="18" t="s">
        <v>45</v>
      </c>
      <c r="C11" s="35">
        <f>'[1]参考（R1,R2）'!C11</f>
        <v>972164</v>
      </c>
      <c r="D11" s="35">
        <f>'[1]参考（R1,R2）'!D11</f>
        <v>100</v>
      </c>
      <c r="E11" s="35">
        <f>'[1]参考（R1,R2）'!E11</f>
        <v>3607264</v>
      </c>
      <c r="F11" s="36">
        <f>'[1]参考（R1,R2）'!F11</f>
        <v>100</v>
      </c>
      <c r="G11" s="35">
        <f>'[1]参考（R1,R2）'!G11</f>
        <v>3710.5508947050084</v>
      </c>
      <c r="H11" s="36">
        <f>'[1]参考（R1,R2）'!H11</f>
        <v>100</v>
      </c>
      <c r="I11" s="35">
        <f>'[1]参考（R1,R2）'!I11</f>
        <v>2631686</v>
      </c>
      <c r="J11" s="36">
        <f>'[1]参考（R1,R2）'!J11</f>
        <v>100</v>
      </c>
      <c r="K11" s="35">
        <f>'[1]参考（R1,R2）'!K11</f>
        <v>2707.0391415440195</v>
      </c>
      <c r="L11" s="36">
        <f>'[1]参考（R1,R2）'!L11</f>
        <v>100</v>
      </c>
      <c r="M11" s="18" t="s">
        <v>45</v>
      </c>
      <c r="N11" s="19"/>
      <c r="O11" s="19"/>
      <c r="P11" s="18" t="s">
        <v>45</v>
      </c>
      <c r="Q11" s="35">
        <f>'[1]参考（R1,R2）'!$Q11</f>
        <v>959502</v>
      </c>
      <c r="R11" s="36">
        <f t="shared" ref="R11" si="0">Q11/Q$11*100</f>
        <v>100</v>
      </c>
      <c r="S11" s="35">
        <f>'[1]参考（R1,R2）'!$S11</f>
        <v>3530452</v>
      </c>
      <c r="T11" s="36">
        <f>'[1]参考（R1,R2）'!$T11</f>
        <v>100</v>
      </c>
      <c r="U11" s="35">
        <f>'[1]参考（R1,R2）'!$U11</f>
        <v>3679.4628880398373</v>
      </c>
      <c r="V11" s="36">
        <f>'[1]参考（R1,R2）'!$V11</f>
        <v>100</v>
      </c>
      <c r="W11" s="35">
        <f>'[1]参考（R1,R2）'!$W11</f>
        <v>2478173</v>
      </c>
      <c r="X11" s="36">
        <f>'[1]参考（R1,R2）'!$X11</f>
        <v>100</v>
      </c>
      <c r="Y11" s="35">
        <f>'[1]参考（R1,R2）'!$Y11</f>
        <v>2582.7700202813544</v>
      </c>
      <c r="Z11" s="36">
        <f>'[1]参考（R1,R2）'!$Z11</f>
        <v>100</v>
      </c>
      <c r="AA11" s="18" t="s">
        <v>45</v>
      </c>
    </row>
    <row r="12" spans="2:27" ht="24.75" customHeight="1" x14ac:dyDescent="0.15">
      <c r="B12" s="20" t="s">
        <v>16</v>
      </c>
      <c r="C12" s="37">
        <f>'[1]参考（R1,R2）'!C12</f>
        <v>306178</v>
      </c>
      <c r="D12" s="38">
        <f>'[1]参考（R1,R2）'!D12</f>
        <v>31.494480355166409</v>
      </c>
      <c r="E12" s="37">
        <f>'[1]参考（R1,R2）'!E12</f>
        <v>1311880</v>
      </c>
      <c r="F12" s="38">
        <f>'[1]参考（R1,R2）'!F12</f>
        <v>36.367729115473665</v>
      </c>
      <c r="G12" s="37">
        <f>'[1]参考（R1,R2）'!G12</f>
        <v>4284.6971369595467</v>
      </c>
      <c r="H12" s="38">
        <f>'[1]参考（R1,R2）'!H12</f>
        <v>115.47334232967536</v>
      </c>
      <c r="I12" s="37">
        <f>'[1]参考（R1,R2）'!I12</f>
        <v>957542</v>
      </c>
      <c r="J12" s="38">
        <f>'[1]参考（R1,R2）'!J12</f>
        <v>36.385115853487079</v>
      </c>
      <c r="K12" s="37">
        <f>'[1]参考（R1,R2）'!K12</f>
        <v>3127.4030139330716</v>
      </c>
      <c r="L12" s="38">
        <f>'[1]参考（R1,R2）'!L12</f>
        <v>115.52854799688224</v>
      </c>
      <c r="M12" s="20" t="s">
        <v>16</v>
      </c>
      <c r="N12" s="19"/>
      <c r="O12" s="19"/>
      <c r="P12" s="20" t="s">
        <v>16</v>
      </c>
      <c r="Q12" s="37">
        <f>'[1]参考（R1,R2）'!$Q12</f>
        <v>307672</v>
      </c>
      <c r="R12" s="38">
        <f t="shared" ref="R12:R36" si="1">Q12/Q$11*100</f>
        <v>32.0658008008321</v>
      </c>
      <c r="S12" s="37">
        <f>'[1]参考（R1,R2）'!$S12</f>
        <v>1264485</v>
      </c>
      <c r="T12" s="38">
        <f>'[1]参考（R1,R2）'!$T12</f>
        <v>35.81651867806162</v>
      </c>
      <c r="U12" s="37">
        <f>'[1]参考（R1,R2）'!$U12</f>
        <v>4109.8474999349955</v>
      </c>
      <c r="V12" s="38">
        <f>'[1]参考（R1,R2）'!$V12</f>
        <v>111.69694123819353</v>
      </c>
      <c r="W12" s="37">
        <f>'[1]参考（R1,R2）'!$W12</f>
        <v>899479</v>
      </c>
      <c r="X12" s="38">
        <f>'[1]参考（R1,R2）'!$X12</f>
        <v>36.296053584636745</v>
      </c>
      <c r="Y12" s="37">
        <f>'[1]参考（R1,R2）'!$Y12</f>
        <v>2923.4997009802646</v>
      </c>
      <c r="Z12" s="38">
        <f>'[1]参考（R1,R2）'!$Z12</f>
        <v>113.19241272057947</v>
      </c>
      <c r="AA12" s="20" t="s">
        <v>16</v>
      </c>
    </row>
    <row r="13" spans="2:27" ht="24.75" customHeight="1" x14ac:dyDescent="0.15">
      <c r="B13" s="21" t="s">
        <v>18</v>
      </c>
      <c r="C13" s="37">
        <f>'[1]参考（R1,R2）'!C13</f>
        <v>50842</v>
      </c>
      <c r="D13" s="38">
        <f>'[1]参考（R1,R2）'!D13</f>
        <v>5.2297760460169274</v>
      </c>
      <c r="E13" s="37">
        <f>'[1]参考（R1,R2）'!E13</f>
        <v>212730</v>
      </c>
      <c r="F13" s="38">
        <f>'[1]参考（R1,R2）'!F13</f>
        <v>5.8972672917757061</v>
      </c>
      <c r="G13" s="37">
        <f>'[1]参考（R1,R2）'!G13</f>
        <v>4184.139097596475</v>
      </c>
      <c r="H13" s="38">
        <f>'[1]参考（R1,R2）'!H13</f>
        <v>112.76328546166235</v>
      </c>
      <c r="I13" s="37">
        <f>'[1]参考（R1,R2）'!I13</f>
        <v>141419</v>
      </c>
      <c r="J13" s="38">
        <f>'[1]参考（R1,R2）'!J13</f>
        <v>5.3737033977457802</v>
      </c>
      <c r="K13" s="37">
        <f>'[1]参考（R1,R2）'!K13</f>
        <v>2781.5388851736752</v>
      </c>
      <c r="L13" s="38">
        <f>'[1]参考（R1,R2）'!L13</f>
        <v>102.75207485870202</v>
      </c>
      <c r="M13" s="21" t="s">
        <v>18</v>
      </c>
      <c r="N13" s="19"/>
      <c r="O13" s="19"/>
      <c r="P13" s="21" t="s">
        <v>18</v>
      </c>
      <c r="Q13" s="37">
        <f>'[1]参考（R1,R2）'!$Q13</f>
        <v>49968</v>
      </c>
      <c r="R13" s="38">
        <f t="shared" si="1"/>
        <v>5.2077014951506095</v>
      </c>
      <c r="S13" s="37">
        <f>'[1]参考（R1,R2）'!$S13</f>
        <v>216670</v>
      </c>
      <c r="T13" s="38">
        <f>'[1]参考（R1,R2）'!$T13</f>
        <v>6.1371745034346876</v>
      </c>
      <c r="U13" s="37">
        <f>'[1]参考（R1,R2）'!$U13</f>
        <v>4336.1751520973421</v>
      </c>
      <c r="V13" s="38">
        <f>'[1]参考（R1,R2）'!$V13</f>
        <v>117.84804695794489</v>
      </c>
      <c r="W13" s="37">
        <f>'[1]参考（R1,R2）'!$W13</f>
        <v>131964</v>
      </c>
      <c r="X13" s="38">
        <f>'[1]参考（R1,R2）'!$X13</f>
        <v>5.3250519636845368</v>
      </c>
      <c r="Y13" s="37">
        <f>'[1]参考（R1,R2）'!$Y13</f>
        <v>2640.9702209414027</v>
      </c>
      <c r="Z13" s="38">
        <f>'[1]参考（R1,R2）'!$Z13</f>
        <v>102.25340236269693</v>
      </c>
      <c r="AA13" s="21" t="s">
        <v>18</v>
      </c>
    </row>
    <row r="14" spans="2:27" ht="24.75" customHeight="1" x14ac:dyDescent="0.15">
      <c r="B14" s="21" t="s">
        <v>20</v>
      </c>
      <c r="C14" s="37">
        <f>'[1]参考（R1,R2）'!C14</f>
        <v>86499</v>
      </c>
      <c r="D14" s="38">
        <f>'[1]参考（R1,R2）'!D14</f>
        <v>8.8975728375047822</v>
      </c>
      <c r="E14" s="37">
        <f>'[1]参考（R1,R2）'!E14</f>
        <v>308776</v>
      </c>
      <c r="F14" s="38">
        <f>'[1]参考（R1,R2）'!F14</f>
        <v>8.5598392576756233</v>
      </c>
      <c r="G14" s="37">
        <f>'[1]参考（R1,R2）'!G14</f>
        <v>3569.7060081619443</v>
      </c>
      <c r="H14" s="38">
        <f>'[1]参考（R1,R2）'!H14</f>
        <v>96.204205506410077</v>
      </c>
      <c r="I14" s="37">
        <f>'[1]参考（R1,R2）'!I14</f>
        <v>221502</v>
      </c>
      <c r="J14" s="38">
        <f>'[1]参考（R1,R2）'!J14</f>
        <v>8.416733607276857</v>
      </c>
      <c r="K14" s="37">
        <f>'[1]参考（R1,R2）'!K14</f>
        <v>2560.7463670100233</v>
      </c>
      <c r="L14" s="38">
        <f>'[1]参考（R1,R2）'!L14</f>
        <v>94.595838224542447</v>
      </c>
      <c r="M14" s="21" t="s">
        <v>20</v>
      </c>
      <c r="N14" s="19"/>
      <c r="O14" s="19"/>
      <c r="P14" s="21" t="s">
        <v>20</v>
      </c>
      <c r="Q14" s="37">
        <f>'[1]参考（R1,R2）'!$Q14</f>
        <v>85555</v>
      </c>
      <c r="R14" s="38">
        <f t="shared" si="1"/>
        <v>8.9166046553316196</v>
      </c>
      <c r="S14" s="37">
        <f>'[1]参考（R1,R2）'!$S14</f>
        <v>294172</v>
      </c>
      <c r="T14" s="38">
        <f>'[1]参考（R1,R2）'!$T14</f>
        <v>8.332417492151146</v>
      </c>
      <c r="U14" s="37">
        <f>'[1]参考（R1,R2）'!$U14</f>
        <v>3438.3963532230728</v>
      </c>
      <c r="V14" s="38">
        <f>'[1]参考（R1,R2）'!$V14</f>
        <v>93.448322699479974</v>
      </c>
      <c r="W14" s="37">
        <f>'[1]参考（R1,R2）'!$W14</f>
        <v>204403</v>
      </c>
      <c r="X14" s="38">
        <f>'[1]参考（R1,R2）'!$X14</f>
        <v>8.248132797831305</v>
      </c>
      <c r="Y14" s="37">
        <f>'[1]参考（R1,R2）'!$Y14</f>
        <v>2389.1414879317399</v>
      </c>
      <c r="Z14" s="38">
        <f>'[1]参考（R1,R2）'!$Z14</f>
        <v>92.503067217400897</v>
      </c>
      <c r="AA14" s="21" t="s">
        <v>20</v>
      </c>
    </row>
    <row r="15" spans="2:27" ht="24.75" customHeight="1" x14ac:dyDescent="0.15">
      <c r="B15" s="21" t="s">
        <v>4</v>
      </c>
      <c r="C15" s="37">
        <f>'[1]参考（R1,R2）'!C15</f>
        <v>70085</v>
      </c>
      <c r="D15" s="38">
        <f>'[1]参考（R1,R2）'!D15</f>
        <v>7.2091745837122136</v>
      </c>
      <c r="E15" s="37">
        <f>'[1]参考（R1,R2）'!E15</f>
        <v>285338</v>
      </c>
      <c r="F15" s="38">
        <f>'[1]参考（R1,R2）'!F15</f>
        <v>7.9100947421646985</v>
      </c>
      <c r="G15" s="37">
        <f>'[1]参考（R1,R2）'!G15</f>
        <v>4071.3134051508882</v>
      </c>
      <c r="H15" s="38">
        <f>'[1]参考（R1,R2）'!H15</f>
        <v>109.72261318287512</v>
      </c>
      <c r="I15" s="37">
        <f>'[1]参考（R1,R2）'!I15</f>
        <v>200624</v>
      </c>
      <c r="J15" s="38">
        <f>'[1]参考（R1,R2）'!J15</f>
        <v>7.6234018800115209</v>
      </c>
      <c r="K15" s="37">
        <f>'[1]参考（R1,R2）'!K15</f>
        <v>2862.5811514589427</v>
      </c>
      <c r="L15" s="38">
        <f>'[1]参考（R1,R2）'!L15</f>
        <v>105.74583527544439</v>
      </c>
      <c r="M15" s="21" t="s">
        <v>4</v>
      </c>
      <c r="N15" s="19"/>
      <c r="O15" s="19"/>
      <c r="P15" s="21" t="s">
        <v>4</v>
      </c>
      <c r="Q15" s="37">
        <f>'[1]参考（R1,R2）'!$Q15</f>
        <v>69237</v>
      </c>
      <c r="R15" s="38">
        <f t="shared" si="1"/>
        <v>7.2159307640838684</v>
      </c>
      <c r="S15" s="37">
        <f>'[1]参考（R1,R2）'!$S15</f>
        <v>269170</v>
      </c>
      <c r="T15" s="38">
        <f>'[1]参考（R1,R2）'!$T15</f>
        <v>7.6242362167790416</v>
      </c>
      <c r="U15" s="37">
        <f>'[1]参考（R1,R2）'!$U15</f>
        <v>3887.6612216011672</v>
      </c>
      <c r="V15" s="38">
        <f>'[1]参考（R1,R2）'!$V15</f>
        <v>105.65838927844828</v>
      </c>
      <c r="W15" s="37">
        <f>'[1]参考（R1,R2）'!$W15</f>
        <v>183521</v>
      </c>
      <c r="X15" s="38">
        <f>'[1]参考（R1,R2）'!$X15</f>
        <v>7.40549590363546</v>
      </c>
      <c r="Y15" s="37">
        <f>'[1]参考（R1,R2）'!$Y15</f>
        <v>2650.6203330589137</v>
      </c>
      <c r="Z15" s="38">
        <f>'[1]参考（R1,R2）'!$Z15</f>
        <v>102.62703656325421</v>
      </c>
      <c r="AA15" s="21" t="s">
        <v>4</v>
      </c>
    </row>
    <row r="16" spans="2:27" ht="24.75" customHeight="1" x14ac:dyDescent="0.15">
      <c r="B16" s="21" t="s">
        <v>22</v>
      </c>
      <c r="C16" s="37">
        <f>'[1]参考（R1,R2）'!C16</f>
        <v>25634</v>
      </c>
      <c r="D16" s="38">
        <f>'[1]参考（R1,R2）'!D16</f>
        <v>2.6367979065260596</v>
      </c>
      <c r="E16" s="37">
        <f>'[1]参考（R1,R2）'!E16</f>
        <v>73206</v>
      </c>
      <c r="F16" s="38">
        <f>'[1]参考（R1,R2）'!F16</f>
        <v>2.0294051114639795</v>
      </c>
      <c r="G16" s="37">
        <f>'[1]参考（R1,R2）'!G16</f>
        <v>2855.8164937192792</v>
      </c>
      <c r="H16" s="38">
        <f>'[1]参考（R1,R2）'!H16</f>
        <v>76.964757383992676</v>
      </c>
      <c r="I16" s="37">
        <f>'[1]参考（R1,R2）'!I16</f>
        <v>55219</v>
      </c>
      <c r="J16" s="38">
        <f>'[1]参考（R1,R2）'!J16</f>
        <v>2.0982366437333329</v>
      </c>
      <c r="K16" s="37">
        <f>'[1]参考（R1,R2）'!K16</f>
        <v>2154.1312319575563</v>
      </c>
      <c r="L16" s="38">
        <f>'[1]参考（R1,R2）'!L16</f>
        <v>79.575178611155948</v>
      </c>
      <c r="M16" s="21" t="s">
        <v>22</v>
      </c>
      <c r="N16" s="19"/>
      <c r="O16" s="19"/>
      <c r="P16" s="21" t="s">
        <v>22</v>
      </c>
      <c r="Q16" s="37">
        <f>'[1]参考（R1,R2）'!$Q16</f>
        <v>25154</v>
      </c>
      <c r="R16" s="38">
        <f t="shared" si="1"/>
        <v>2.6215682718743682</v>
      </c>
      <c r="S16" s="37">
        <f>'[1]参考（R1,R2）'!$S16</f>
        <v>70568</v>
      </c>
      <c r="T16" s="38">
        <f>'[1]参考（R1,R2）'!$T16</f>
        <v>1.9988375426149401</v>
      </c>
      <c r="U16" s="37">
        <f>'[1]参考（R1,R2）'!$U16</f>
        <v>2805.438498847102</v>
      </c>
      <c r="V16" s="38">
        <f>'[1]参考（R1,R2）'!$V16</f>
        <v>76.245870231936081</v>
      </c>
      <c r="W16" s="37">
        <f>'[1]参考（R1,R2）'!$W16</f>
        <v>51802</v>
      </c>
      <c r="X16" s="38">
        <f>'[1]参考（R1,R2）'!$X16</f>
        <v>2.0903302553937921</v>
      </c>
      <c r="Y16" s="37">
        <f>'[1]参考（R1,R2）'!$Y16</f>
        <v>2059.3941321459806</v>
      </c>
      <c r="Z16" s="38">
        <f>'[1]参考（R1,R2）'!$Z16</f>
        <v>79.735869472483671</v>
      </c>
      <c r="AA16" s="21" t="s">
        <v>22</v>
      </c>
    </row>
    <row r="17" spans="1:27" ht="24.75" customHeight="1" x14ac:dyDescent="0.15">
      <c r="B17" s="21" t="s">
        <v>23</v>
      </c>
      <c r="C17" s="37">
        <f>'[1]参考（R1,R2）'!C17</f>
        <v>42887</v>
      </c>
      <c r="D17" s="38">
        <f>'[1]参考（R1,R2）'!D17</f>
        <v>4.4114984714513188</v>
      </c>
      <c r="E17" s="37">
        <f>'[1]参考（R1,R2）'!E17</f>
        <v>136521</v>
      </c>
      <c r="F17" s="38">
        <f>'[1]参考（R1,R2）'!F17</f>
        <v>3.784613491000381</v>
      </c>
      <c r="G17" s="37">
        <f>'[1]参考（R1,R2）'!G17</f>
        <v>3183.2723202835359</v>
      </c>
      <c r="H17" s="38">
        <f>'[1]参考（R1,R2）'!H17</f>
        <v>85.789749571312868</v>
      </c>
      <c r="I17" s="37">
        <f>'[1]参考（R1,R2）'!I17</f>
        <v>98723</v>
      </c>
      <c r="J17" s="38">
        <f>'[1]参考（R1,R2）'!J17</f>
        <v>3.7513213962456007</v>
      </c>
      <c r="K17" s="37">
        <f>'[1]参考（R1,R2）'!K17</f>
        <v>2301.9329866859421</v>
      </c>
      <c r="L17" s="38">
        <f>'[1]参考（R1,R2）'!L17</f>
        <v>85.035083215419775</v>
      </c>
      <c r="M17" s="21" t="s">
        <v>23</v>
      </c>
      <c r="N17" s="19"/>
      <c r="O17" s="19"/>
      <c r="P17" s="21" t="s">
        <v>23</v>
      </c>
      <c r="Q17" s="37">
        <f>'[1]参考（R1,R2）'!$Q17</f>
        <v>42091</v>
      </c>
      <c r="R17" s="38">
        <f t="shared" si="1"/>
        <v>4.3867547957169446</v>
      </c>
      <c r="S17" s="37">
        <f>'[1]参考（R1,R2）'!$S17</f>
        <v>132320</v>
      </c>
      <c r="T17" s="38">
        <f>'[1]参考（R1,R2）'!$T17</f>
        <v>3.747962017328093</v>
      </c>
      <c r="U17" s="37">
        <f>'[1]参考（R1,R2）'!$U17</f>
        <v>3143.6649164904611</v>
      </c>
      <c r="V17" s="38">
        <f>'[1]参考（R1,R2）'!$V17</f>
        <v>85.438147146666495</v>
      </c>
      <c r="W17" s="37">
        <f>'[1]参考（R1,R2）'!$W17</f>
        <v>93456</v>
      </c>
      <c r="X17" s="38">
        <f>'[1]参考（R1,R2）'!$X17</f>
        <v>3.7711652899131738</v>
      </c>
      <c r="Y17" s="37">
        <f>'[1]参考（R1,R2）'!$Y17</f>
        <v>2220.332137511582</v>
      </c>
      <c r="Z17" s="38">
        <f>'[1]参考（R1,R2）'!$Z17</f>
        <v>85.967086503106842</v>
      </c>
      <c r="AA17" s="21" t="s">
        <v>23</v>
      </c>
    </row>
    <row r="18" spans="1:27" ht="24.75" customHeight="1" x14ac:dyDescent="0.15">
      <c r="B18" s="21" t="s">
        <v>13</v>
      </c>
      <c r="C18" s="37">
        <f>'[1]参考（R1,R2）'!C18</f>
        <v>29727</v>
      </c>
      <c r="D18" s="38">
        <f>'[1]参考（R1,R2）'!D18</f>
        <v>3.0578174052937572</v>
      </c>
      <c r="E18" s="37">
        <f>'[1]参考（R1,R2）'!E18</f>
        <v>94527</v>
      </c>
      <c r="F18" s="38">
        <f>'[1]参考（R1,R2）'!F18</f>
        <v>2.6204624890221506</v>
      </c>
      <c r="G18" s="37">
        <f>'[1]参考（R1,R2）'!G18</f>
        <v>3179.8365122615805</v>
      </c>
      <c r="H18" s="38">
        <f>'[1]参考（R1,R2）'!H18</f>
        <v>85.697153940112713</v>
      </c>
      <c r="I18" s="37">
        <f>'[1]参考（R1,R2）'!I18</f>
        <v>71310</v>
      </c>
      <c r="J18" s="38">
        <f>'[1]参考（R1,R2）'!J18</f>
        <v>2.7096697706337309</v>
      </c>
      <c r="K18" s="37">
        <f>'[1]参考（R1,R2）'!K18</f>
        <v>2398.8293470582298</v>
      </c>
      <c r="L18" s="38">
        <f>'[1]参考（R1,R2）'!L18</f>
        <v>88.614505429352775</v>
      </c>
      <c r="M18" s="21" t="s">
        <v>13</v>
      </c>
      <c r="N18" s="19"/>
      <c r="O18" s="19"/>
      <c r="P18" s="21" t="s">
        <v>13</v>
      </c>
      <c r="Q18" s="37">
        <f>'[1]参考（R1,R2）'!$Q18</f>
        <v>29088</v>
      </c>
      <c r="R18" s="38">
        <f t="shared" si="1"/>
        <v>3.031572628300931</v>
      </c>
      <c r="S18" s="37">
        <f>'[1]参考（R1,R2）'!$S18</f>
        <v>88810</v>
      </c>
      <c r="T18" s="38">
        <f>'[1]参考（R1,R2）'!$T18</f>
        <v>2.5155419192783244</v>
      </c>
      <c r="U18" s="37">
        <f>'[1]参考（R1,R2）'!$U18</f>
        <v>3053.1490649064908</v>
      </c>
      <c r="V18" s="38">
        <f>'[1]参考（R1,R2）'!$V18</f>
        <v>82.978118214775549</v>
      </c>
      <c r="W18" s="37">
        <f>'[1]参考（R1,R2）'!$W18</f>
        <v>66102</v>
      </c>
      <c r="X18" s="38">
        <f>'[1]参考（R1,R2）'!$X18</f>
        <v>2.6673682587938776</v>
      </c>
      <c r="Y18" s="37">
        <f>'[1]参考（R1,R2）'!$Y18</f>
        <v>2272.4834983498349</v>
      </c>
      <c r="Z18" s="38">
        <f>'[1]参考（R1,R2）'!$Z18</f>
        <v>87.986289158733598</v>
      </c>
      <c r="AA18" s="21" t="s">
        <v>13</v>
      </c>
    </row>
    <row r="19" spans="1:27" ht="24.75" customHeight="1" x14ac:dyDescent="0.15">
      <c r="B19" s="21" t="s">
        <v>6</v>
      </c>
      <c r="C19" s="37">
        <f>'[1]参考（R1,R2）'!C19</f>
        <v>75417</v>
      </c>
      <c r="D19" s="38">
        <f>'[1]参考（R1,R2）'!D19</f>
        <v>7.7576417147724053</v>
      </c>
      <c r="E19" s="37">
        <f>'[1]参考（R1,R2）'!E19</f>
        <v>285818</v>
      </c>
      <c r="F19" s="38">
        <f>'[1]参考（R1,R2）'!F19</f>
        <v>7.9234012259707081</v>
      </c>
      <c r="G19" s="37">
        <f>'[1]参考（R1,R2）'!G19</f>
        <v>3789.8351830489146</v>
      </c>
      <c r="H19" s="38">
        <f>'[1]参考（R1,R2）'!H19</f>
        <v>102.13672553197009</v>
      </c>
      <c r="I19" s="37">
        <f>'[1]参考（R1,R2）'!I19</f>
        <v>206570</v>
      </c>
      <c r="J19" s="38">
        <f>'[1]参考（R1,R2）'!J19</f>
        <v>7.8493406888207788</v>
      </c>
      <c r="K19" s="37">
        <f>'[1]参考（R1,R2）'!K19</f>
        <v>2739.0376175132928</v>
      </c>
      <c r="L19" s="38">
        <f>'[1]参考（R1,R2）'!L19</f>
        <v>101.18204703722984</v>
      </c>
      <c r="M19" s="21" t="s">
        <v>6</v>
      </c>
      <c r="N19" s="19"/>
      <c r="O19" s="19"/>
      <c r="P19" s="21" t="s">
        <v>6</v>
      </c>
      <c r="Q19" s="37">
        <f>'[1]参考（R1,R2）'!$Q19</f>
        <v>74707</v>
      </c>
      <c r="R19" s="38">
        <f t="shared" si="1"/>
        <v>7.7860181635890289</v>
      </c>
      <c r="S19" s="37">
        <f>'[1]参考（R1,R2）'!$S19</f>
        <v>288653</v>
      </c>
      <c r="T19" s="38">
        <f>'[1]参考（R1,R2）'!$T19</f>
        <v>8.1760918998473855</v>
      </c>
      <c r="U19" s="37">
        <f>'[1]参考（R1,R2）'!$U19</f>
        <v>3863.8012502175166</v>
      </c>
      <c r="V19" s="38">
        <f>'[1]参考（R1,R2）'!$V19</f>
        <v>105.00992584479856</v>
      </c>
      <c r="W19" s="37">
        <f>'[1]参考（R1,R2）'!$W19</f>
        <v>196308</v>
      </c>
      <c r="X19" s="38">
        <f>'[1]参考（R1,R2）'!$X19</f>
        <v>7.9214808651373412</v>
      </c>
      <c r="Y19" s="37">
        <f>'[1]参考（R1,R2）'!$Y19</f>
        <v>2627.7055697591927</v>
      </c>
      <c r="Z19" s="38">
        <f>'[1]参考（R1,R2）'!$Z19</f>
        <v>101.73982000429692</v>
      </c>
      <c r="AA19" s="21" t="s">
        <v>6</v>
      </c>
    </row>
    <row r="20" spans="1:27" ht="24.75" customHeight="1" x14ac:dyDescent="0.15">
      <c r="B20" s="21" t="s">
        <v>19</v>
      </c>
      <c r="C20" s="37">
        <f>'[1]参考（R1,R2）'!C20</f>
        <v>31923</v>
      </c>
      <c r="D20" s="38">
        <f>'[1]参考（R1,R2）'!D20</f>
        <v>3.2837052184610824</v>
      </c>
      <c r="E20" s="37">
        <f>'[1]参考（R1,R2）'!E20</f>
        <v>86450</v>
      </c>
      <c r="F20" s="38">
        <f>'[1]参考（R1,R2）'!F20</f>
        <v>2.3965531771447832</v>
      </c>
      <c r="G20" s="37">
        <f>'[1]参考（R1,R2）'!G20</f>
        <v>2708.0788146477462</v>
      </c>
      <c r="H20" s="38">
        <f>'[1]参考（R1,R2）'!H20</f>
        <v>72.983200918014646</v>
      </c>
      <c r="I20" s="37">
        <f>'[1]参考（R1,R2）'!I20</f>
        <v>79288</v>
      </c>
      <c r="J20" s="38">
        <f>'[1]参考（R1,R2）'!J20</f>
        <v>3.0128214384238849</v>
      </c>
      <c r="K20" s="37">
        <f>'[1]参考（R1,R2）'!K20</f>
        <v>2483.7264668107632</v>
      </c>
      <c r="L20" s="38">
        <f>'[1]参考（R1,R2）'!L20</f>
        <v>91.75066694433221</v>
      </c>
      <c r="M20" s="21" t="s">
        <v>19</v>
      </c>
      <c r="N20" s="19"/>
      <c r="O20" s="19"/>
      <c r="P20" s="21" t="s">
        <v>19</v>
      </c>
      <c r="Q20" s="37">
        <f>'[1]参考（R1,R2）'!$Q20</f>
        <v>31720</v>
      </c>
      <c r="R20" s="38">
        <f t="shared" si="1"/>
        <v>3.3058815927429022</v>
      </c>
      <c r="S20" s="37">
        <f>'[1]参考（R1,R2）'!$S20</f>
        <v>87085</v>
      </c>
      <c r="T20" s="38">
        <f>'[1]参考（R1,R2）'!$T20</f>
        <v>2.4666813201255815</v>
      </c>
      <c r="U20" s="37">
        <f>'[1]参考（R1,R2）'!$U20</f>
        <v>2745.4287515762926</v>
      </c>
      <c r="V20" s="38">
        <f>'[1]参考（R1,R2）'!$V20</f>
        <v>74.614932535407817</v>
      </c>
      <c r="W20" s="37">
        <f>'[1]参考（R1,R2）'!$W20</f>
        <v>77059</v>
      </c>
      <c r="X20" s="38">
        <f>'[1]参考（R1,R2）'!$X20</f>
        <v>3.1095084967837194</v>
      </c>
      <c r="Y20" s="37">
        <f>'[1]参考（R1,R2）'!$Y20</f>
        <v>2429.3505674653215</v>
      </c>
      <c r="Z20" s="38">
        <f>'[1]参考（R1,R2）'!$Z20</f>
        <v>94.059887190446787</v>
      </c>
      <c r="AA20" s="21" t="s">
        <v>19</v>
      </c>
    </row>
    <row r="21" spans="1:27" ht="24.75" customHeight="1" x14ac:dyDescent="0.15">
      <c r="B21" s="21" t="s">
        <v>24</v>
      </c>
      <c r="C21" s="37">
        <f>'[1]参考（R1,R2）'!C21</f>
        <v>77886</v>
      </c>
      <c r="D21" s="38">
        <f>'[1]参考（R1,R2）'!D21</f>
        <v>8.0116112096312975</v>
      </c>
      <c r="E21" s="37">
        <f>'[1]参考（R1,R2）'!E21</f>
        <v>258154</v>
      </c>
      <c r="F21" s="38">
        <f>'[1]参考（R1,R2）'!F21</f>
        <v>7.1565042092843774</v>
      </c>
      <c r="G21" s="37">
        <f>'[1]参考（R1,R2）'!G21</f>
        <v>3314.5109519040648</v>
      </c>
      <c r="H21" s="38">
        <f>'[1]参考（R1,R2）'!H21</f>
        <v>89.326653803183348</v>
      </c>
      <c r="I21" s="37">
        <f>'[1]参考（R1,R2）'!I21</f>
        <v>194168</v>
      </c>
      <c r="J21" s="38">
        <f>'[1]参考（R1,R2）'!J21</f>
        <v>7.3780838595485942</v>
      </c>
      <c r="K21" s="37">
        <f>'[1]参考（R1,R2）'!K21</f>
        <v>2492.9769149783015</v>
      </c>
      <c r="L21" s="38">
        <f>'[1]参考（R1,R2）'!L21</f>
        <v>92.092385245540896</v>
      </c>
      <c r="M21" s="21" t="s">
        <v>24</v>
      </c>
      <c r="N21" s="19"/>
      <c r="O21" s="19"/>
      <c r="P21" s="21" t="s">
        <v>24</v>
      </c>
      <c r="Q21" s="37">
        <f>'[1]参考（R1,R2）'!$Q21</f>
        <v>77657</v>
      </c>
      <c r="R21" s="38">
        <f t="shared" si="1"/>
        <v>8.093469320543365</v>
      </c>
      <c r="S21" s="37">
        <f>'[1]参考（R1,R2）'!$S21</f>
        <v>261672</v>
      </c>
      <c r="T21" s="38">
        <f>'[1]参考（R1,R2）'!$T21</f>
        <v>7.4118554791284517</v>
      </c>
      <c r="U21" s="37">
        <f>'[1]参考（R1,R2）'!$U21</f>
        <v>3369.5867726025986</v>
      </c>
      <c r="V21" s="38">
        <f>'[1]参考（R1,R2）'!$V21</f>
        <v>91.578224190152952</v>
      </c>
      <c r="W21" s="37">
        <f>'[1]参考（R1,R2）'!$W21</f>
        <v>186678</v>
      </c>
      <c r="X21" s="38">
        <f>'[1]参考（R1,R2）'!$X21</f>
        <v>7.5328881397707104</v>
      </c>
      <c r="Y21" s="37">
        <f>'[1]参考（R1,R2）'!$Y21</f>
        <v>2403.8785943314833</v>
      </c>
      <c r="Z21" s="38">
        <f>'[1]参考（R1,R2）'!$Z21</f>
        <v>93.073660273848787</v>
      </c>
      <c r="AA21" s="21" t="s">
        <v>24</v>
      </c>
    </row>
    <row r="22" spans="1:27" ht="24.75" customHeight="1" x14ac:dyDescent="0.15">
      <c r="A22" s="1"/>
      <c r="B22" s="21" t="s">
        <v>68</v>
      </c>
      <c r="C22" s="37">
        <f>'[1]参考（R1,R2）'!C22</f>
        <v>30555</v>
      </c>
      <c r="D22" s="38">
        <f>'[1]参考（R1,R2）'!D22</f>
        <v>3.1429882200945518</v>
      </c>
      <c r="E22" s="37">
        <f>'[1]参考（R1,R2）'!E22</f>
        <v>99991</v>
      </c>
      <c r="F22" s="38">
        <f>'[1]参考（R1,R2）'!F22</f>
        <v>2.7719346296805556</v>
      </c>
      <c r="G22" s="37">
        <f>'[1]参考（R1,R2）'!G22</f>
        <v>3272.4922271314026</v>
      </c>
      <c r="H22" s="38">
        <f>'[1]参考（R1,R2）'!H22</f>
        <v>88.19424177151916</v>
      </c>
      <c r="I22" s="37">
        <f>'[1]参考（R1,R2）'!I22</f>
        <v>71471</v>
      </c>
      <c r="J22" s="38">
        <f>'[1]参考（R1,R2）'!J22</f>
        <v>2.7157875217636147</v>
      </c>
      <c r="K22" s="37">
        <f>'[1]参考（R1,R2）'!K22</f>
        <v>2339.0934380625104</v>
      </c>
      <c r="L22" s="38">
        <f>'[1]参考（R1,R2）'!L22</f>
        <v>86.407817388571516</v>
      </c>
      <c r="M22" s="21" t="s">
        <v>68</v>
      </c>
      <c r="N22" s="19"/>
      <c r="O22" s="22"/>
      <c r="P22" s="21" t="s">
        <v>68</v>
      </c>
      <c r="Q22" s="37">
        <f>'[1]参考（R1,R2）'!$Q22</f>
        <v>30198</v>
      </c>
      <c r="R22" s="38">
        <f t="shared" si="1"/>
        <v>3.1472576399006984</v>
      </c>
      <c r="S22" s="37">
        <f>'[1]参考（R1,R2）'!$S22</f>
        <v>99804</v>
      </c>
      <c r="T22" s="38">
        <f>'[1]参考（R1,R2）'!$T22</f>
        <v>2.8269468045451407</v>
      </c>
      <c r="U22" s="37">
        <f>'[1]参考（R1,R2）'!$U22</f>
        <v>3304.9870852374329</v>
      </c>
      <c r="V22" s="38">
        <f>'[1]参考（R1,R2）'!$V22</f>
        <v>89.822541653575456</v>
      </c>
      <c r="W22" s="37">
        <f>'[1]参考（R1,R2）'!$W22</f>
        <v>68576</v>
      </c>
      <c r="X22" s="38">
        <f>'[1]参考（R1,R2）'!$X22</f>
        <v>2.7671998686128854</v>
      </c>
      <c r="Y22" s="37">
        <f>'[1]参考（R1,R2）'!$Y22</f>
        <v>2270.8788661500762</v>
      </c>
      <c r="Z22" s="38">
        <f>'[1]参考（R1,R2）'!$Z22</f>
        <v>87.924160816405077</v>
      </c>
      <c r="AA22" s="21" t="s">
        <v>68</v>
      </c>
    </row>
    <row r="23" spans="1:27" ht="24.75" customHeight="1" x14ac:dyDescent="0.15">
      <c r="A23" s="1"/>
      <c r="B23" s="21" t="s">
        <v>67</v>
      </c>
      <c r="C23" s="37">
        <f>'[1]参考（R1,R2）'!C23</f>
        <v>23602</v>
      </c>
      <c r="D23" s="38">
        <f>'[1]参考（R1,R2）'!D23</f>
        <v>2.4277796750342535</v>
      </c>
      <c r="E23" s="37">
        <f>'[1]参考（R1,R2）'!E23</f>
        <v>103554</v>
      </c>
      <c r="F23" s="38">
        <f>'[1]参考（R1,R2）'!F23</f>
        <v>2.8707075500989117</v>
      </c>
      <c r="G23" s="37">
        <f>'[1]参考（R1,R2）'!G23</f>
        <v>4387.509533090416</v>
      </c>
      <c r="H23" s="38">
        <f>'[1]参考（R1,R2）'!H23</f>
        <v>118.24415450954828</v>
      </c>
      <c r="I23" s="37">
        <f>'[1]参考（R1,R2）'!I23</f>
        <v>72349</v>
      </c>
      <c r="J23" s="38">
        <f>'[1]参考（R1,R2）'!J23</f>
        <v>2.7491501645713052</v>
      </c>
      <c r="K23" s="37">
        <f>'[1]参考（R1,R2）'!K23</f>
        <v>3065.3758156088466</v>
      </c>
      <c r="L23" s="38">
        <f>'[1]参考（R1,R2）'!L23</f>
        <v>113.23721805738064</v>
      </c>
      <c r="M23" s="21" t="s">
        <v>67</v>
      </c>
      <c r="N23" s="19"/>
      <c r="O23" s="22"/>
      <c r="P23" s="21" t="s">
        <v>67</v>
      </c>
      <c r="Q23" s="37">
        <f>'[1]参考（R1,R2）'!$Q23</f>
        <v>23435</v>
      </c>
      <c r="R23" s="38">
        <f t="shared" si="1"/>
        <v>2.4424128349914849</v>
      </c>
      <c r="S23" s="37">
        <f>'[1]参考（R1,R2）'!$S23</f>
        <v>108415</v>
      </c>
      <c r="T23" s="38">
        <f>'[1]参考（R1,R2）'!$T23</f>
        <v>3.0708532505186308</v>
      </c>
      <c r="U23" s="37">
        <f>'[1]参考（R1,R2）'!$U23</f>
        <v>4626.2001280136546</v>
      </c>
      <c r="V23" s="38">
        <f>'[1]参考（R1,R2）'!$V23</f>
        <v>125.7303108845371</v>
      </c>
      <c r="W23" s="37">
        <f>'[1]参考（R1,R2）'!$W23</f>
        <v>69907</v>
      </c>
      <c r="X23" s="38">
        <f>'[1]参考（R1,R2）'!$X23</f>
        <v>2.8209087904678163</v>
      </c>
      <c r="Y23" s="37">
        <f>'[1]参考（R1,R2）'!$Y23</f>
        <v>2983.016855131214</v>
      </c>
      <c r="Z23" s="38">
        <f>'[1]参考（R1,R2）'!$Z23</f>
        <v>115.49680504678687</v>
      </c>
      <c r="AA23" s="21" t="s">
        <v>67</v>
      </c>
    </row>
    <row r="24" spans="1:27" ht="24.75" customHeight="1" x14ac:dyDescent="0.15">
      <c r="A24" s="23"/>
      <c r="B24" s="21" t="s">
        <v>42</v>
      </c>
      <c r="C24" s="39">
        <f>'[1]参考（R1,R2）'!C24</f>
        <v>25305</v>
      </c>
      <c r="D24" s="40">
        <f>'[1]参考（R1,R2）'!D24</f>
        <v>2.6029558798721206</v>
      </c>
      <c r="E24" s="39">
        <f>'[1]参考（R1,R2）'!E24</f>
        <v>81457</v>
      </c>
      <c r="F24" s="40">
        <f>'[1]参考（R1,R2）'!F24</f>
        <v>2.2581380237210253</v>
      </c>
      <c r="G24" s="39">
        <f>'[1]参考（R1,R2）'!G24</f>
        <v>3219.0081011657776</v>
      </c>
      <c r="H24" s="40">
        <f>'[1]参考（R1,R2）'!H24</f>
        <v>86.752835158772058</v>
      </c>
      <c r="I24" s="39">
        <f>'[1]参考（R1,R2）'!I24</f>
        <v>58199</v>
      </c>
      <c r="J24" s="40">
        <f>'[1]参考（R1,R2）'!J24</f>
        <v>2.2114720373175221</v>
      </c>
      <c r="K24" s="39">
        <f>'[1]参考（R1,R2）'!K24</f>
        <v>2299.9012052953963</v>
      </c>
      <c r="L24" s="40">
        <f>'[1]参考（R1,R2）'!L24</f>
        <v>84.960027729174129</v>
      </c>
      <c r="M24" s="21" t="s">
        <v>42</v>
      </c>
      <c r="N24" s="19"/>
      <c r="O24" s="22"/>
      <c r="P24" s="21" t="s">
        <v>42</v>
      </c>
      <c r="Q24" s="39">
        <f>'[1]参考（R1,R2）'!$Q24</f>
        <v>24610</v>
      </c>
      <c r="R24" s="40">
        <f t="shared" si="1"/>
        <v>2.5648721941173651</v>
      </c>
      <c r="S24" s="39">
        <f>'[1]参考（R1,R2）'!$S24</f>
        <v>77426</v>
      </c>
      <c r="T24" s="40">
        <f>'[1]参考（R1,R2）'!$T24</f>
        <v>2.1930902898552365</v>
      </c>
      <c r="U24" s="39">
        <f>'[1]参考（R1,R2）'!$U24</f>
        <v>3146.1194636326695</v>
      </c>
      <c r="V24" s="40">
        <f>'[1]参考（R1,R2）'!$V24</f>
        <v>85.504856533794367</v>
      </c>
      <c r="W24" s="39">
        <f>'[1]参考（R1,R2）'!$W24</f>
        <v>54637</v>
      </c>
      <c r="X24" s="40">
        <f>'[1]参考（R1,R2）'!$X24</f>
        <v>2.2047290483755573</v>
      </c>
      <c r="Y24" s="39">
        <f>'[1]参考（R1,R2）'!$Y24</f>
        <v>2220.113774888257</v>
      </c>
      <c r="Z24" s="40">
        <f>'[1]参考（R1,R2）'!$Z24</f>
        <v>85.958631912817722</v>
      </c>
      <c r="AA24" s="21" t="s">
        <v>42</v>
      </c>
    </row>
    <row r="25" spans="1:27" ht="24.75" customHeight="1" x14ac:dyDescent="0.15">
      <c r="A25" s="53"/>
      <c r="B25" s="24" t="s">
        <v>25</v>
      </c>
      <c r="C25" s="35">
        <f>'[1]参考（R1,R2）'!C25</f>
        <v>4843</v>
      </c>
      <c r="D25" s="36">
        <f>'[1]参考（R1,R2）'!D25</f>
        <v>0.49816697594233073</v>
      </c>
      <c r="E25" s="35">
        <f>'[1]参考（R1,R2）'!E25</f>
        <v>33341</v>
      </c>
      <c r="F25" s="36">
        <f>'[1]参考（R1,R2）'!F25</f>
        <v>0.92427390953365218</v>
      </c>
      <c r="G25" s="35">
        <f>'[1]参考（R1,R2）'!G25</f>
        <v>6884.3691926491847</v>
      </c>
      <c r="H25" s="36">
        <f>'[1]参考（R1,R2）'!H25</f>
        <v>185.5349620045165</v>
      </c>
      <c r="I25" s="35">
        <f>'[1]参考（R1,R2）'!I25</f>
        <v>17394</v>
      </c>
      <c r="J25" s="36">
        <f>'[1]参考（R1,R2）'!J25</f>
        <v>0.6609451127528132</v>
      </c>
      <c r="K25" s="35">
        <f>'[1]参考（R1,R2）'!K25</f>
        <v>3591.5754697501548</v>
      </c>
      <c r="L25" s="36">
        <f>'[1]参考（R1,R2）'!L25</f>
        <v>132.6754170130551</v>
      </c>
      <c r="M25" s="24" t="s">
        <v>25</v>
      </c>
      <c r="N25" s="19"/>
      <c r="O25" s="22"/>
      <c r="P25" s="24" t="s">
        <v>25</v>
      </c>
      <c r="Q25" s="35">
        <f>'[1]参考（R1,R2）'!$Q25</f>
        <v>4780</v>
      </c>
      <c r="R25" s="36">
        <f t="shared" si="1"/>
        <v>0.49817509499719648</v>
      </c>
      <c r="S25" s="35">
        <f>'[1]参考（R1,R2）'!$S25</f>
        <v>39864</v>
      </c>
      <c r="T25" s="36">
        <f>'[1]参考（R1,R2）'!$T25</f>
        <v>1.1291472026811298</v>
      </c>
      <c r="U25" s="35">
        <f>'[1]参考（R1,R2）'!$U25</f>
        <v>8339.7489539748949</v>
      </c>
      <c r="V25" s="36">
        <f>'[1]参考（R1,R2）'!$V25</f>
        <v>226.65669440731159</v>
      </c>
      <c r="W25" s="35">
        <f>'[1]参考（R1,R2）'!$W25</f>
        <v>17993</v>
      </c>
      <c r="X25" s="36">
        <f>'[1]参考（R1,R2）'!$X25</f>
        <v>0.72605907658585578</v>
      </c>
      <c r="Y25" s="35">
        <f>'[1]参考（R1,R2）'!$Y25</f>
        <v>3764.2259414225941</v>
      </c>
      <c r="Z25" s="36">
        <f>'[1]参考（R1,R2）'!$Z25</f>
        <v>145.74375232265308</v>
      </c>
      <c r="AA25" s="24" t="s">
        <v>25</v>
      </c>
    </row>
    <row r="26" spans="1:27" ht="24.75" customHeight="1" x14ac:dyDescent="0.15">
      <c r="A26" s="53"/>
      <c r="B26" s="24" t="s">
        <v>26</v>
      </c>
      <c r="C26" s="35">
        <f>'[1]参考（R1,R2）'!C26</f>
        <v>2098</v>
      </c>
      <c r="D26" s="36">
        <f>'[1]参考（R1,R2）'!D26</f>
        <v>0.21580720948317361</v>
      </c>
      <c r="E26" s="35">
        <f>'[1]参考（R1,R2）'!E26</f>
        <v>5328</v>
      </c>
      <c r="F26" s="36">
        <f>'[1]参考（R1,R2）'!F26</f>
        <v>0.1477019702467022</v>
      </c>
      <c r="G26" s="35">
        <f>'[1]参考（R1,R2）'!G26</f>
        <v>2539.5614871306007</v>
      </c>
      <c r="H26" s="36">
        <f>'[1]参考（R1,R2）'!H26</f>
        <v>68.441629267357015</v>
      </c>
      <c r="I26" s="35">
        <f>'[1]参考（R1,R2）'!I26</f>
        <v>3800</v>
      </c>
      <c r="J26" s="36">
        <f>'[1]参考（R1,R2）'!J26</f>
        <v>0.1443941260469524</v>
      </c>
      <c r="K26" s="35">
        <f>'[1]参考（R1,R2）'!K26</f>
        <v>1811.2488083889418</v>
      </c>
      <c r="L26" s="36">
        <f>'[1]参考（R1,R2）'!L26</f>
        <v>66.908851837135103</v>
      </c>
      <c r="M26" s="24" t="s">
        <v>26</v>
      </c>
      <c r="N26" s="19"/>
      <c r="O26" s="22"/>
      <c r="P26" s="24" t="s">
        <v>26</v>
      </c>
      <c r="Q26" s="37">
        <f>'[1]参考（R1,R2）'!$Q26</f>
        <v>2063</v>
      </c>
      <c r="R26" s="38">
        <f t="shared" si="1"/>
        <v>0.21500736840569379</v>
      </c>
      <c r="S26" s="37">
        <f>'[1]参考（R1,R2）'!$S26</f>
        <v>5110</v>
      </c>
      <c r="T26" s="38">
        <f>'[1]参考（R1,R2）'!$T26</f>
        <v>0.14474067343218375</v>
      </c>
      <c r="U26" s="37">
        <f>'[1]参考（R1,R2）'!$U26</f>
        <v>2476.9752787203101</v>
      </c>
      <c r="V26" s="38">
        <f>'[1]参考（R1,R2）'!$V26</f>
        <v>67.318936325510023</v>
      </c>
      <c r="W26" s="37">
        <f>'[1]参考（R1,R2）'!$W26</f>
        <v>3612</v>
      </c>
      <c r="X26" s="38">
        <f>'[1]参考（R1,R2）'!$X26</f>
        <v>0.14575253624343418</v>
      </c>
      <c r="Y26" s="37">
        <f>'[1]参考（R1,R2）'!$Y26</f>
        <v>1750.8482792050413</v>
      </c>
      <c r="Z26" s="38">
        <f>'[1]参考（R1,R2）'!$Z26</f>
        <v>67.789554062359471</v>
      </c>
      <c r="AA26" s="24" t="s">
        <v>26</v>
      </c>
    </row>
    <row r="27" spans="1:27" ht="24.75" customHeight="1" x14ac:dyDescent="0.15">
      <c r="A27" s="53"/>
      <c r="B27" s="20" t="s">
        <v>27</v>
      </c>
      <c r="C27" s="37">
        <f>'[1]参考（R1,R2）'!C27</f>
        <v>3004</v>
      </c>
      <c r="D27" s="38">
        <f>'[1]参考（R1,R2）'!D27</f>
        <v>0.30900136191013039</v>
      </c>
      <c r="E27" s="37">
        <f>'[1]参考（R1,R2）'!E27</f>
        <v>7181</v>
      </c>
      <c r="F27" s="38">
        <f>'[1]参考（R1,R2）'!F27</f>
        <v>0.19907054210615027</v>
      </c>
      <c r="G27" s="37">
        <f>'[1]参考（R1,R2）'!G27</f>
        <v>2390.4793608521973</v>
      </c>
      <c r="H27" s="38">
        <f>'[1]参考（R1,R2）'!H27</f>
        <v>64.423839712411279</v>
      </c>
      <c r="I27" s="37">
        <f>'[1]参考（R1,R2）'!I27</f>
        <v>5573</v>
      </c>
      <c r="J27" s="38">
        <f>'[1]参考（R1,R2）'!J27</f>
        <v>0.21176538538412257</v>
      </c>
      <c r="K27" s="37">
        <f>'[1]参考（R1,R2）'!K27</f>
        <v>1855.1930758988017</v>
      </c>
      <c r="L27" s="38">
        <f>'[1]参考（R1,R2）'!L27</f>
        <v>68.532185125356236</v>
      </c>
      <c r="M27" s="20" t="s">
        <v>27</v>
      </c>
      <c r="N27" s="19"/>
      <c r="O27" s="22"/>
      <c r="P27" s="20" t="s">
        <v>27</v>
      </c>
      <c r="Q27" s="48">
        <f>'[1]参考（R1,R2）'!$Q27</f>
        <v>2896</v>
      </c>
      <c r="R27" s="49">
        <f t="shared" si="1"/>
        <v>0.30182323747110479</v>
      </c>
      <c r="S27" s="48">
        <f>'[1]参考（R1,R2）'!$S27</f>
        <v>7703</v>
      </c>
      <c r="T27" s="49">
        <f>'[1]参考（R1,R2）'!$T27</f>
        <v>0.2181873595788868</v>
      </c>
      <c r="U27" s="48">
        <f>'[1]参考（R1,R2）'!$U27</f>
        <v>2659.8756906077347</v>
      </c>
      <c r="V27" s="49">
        <f>'[1]参考（R1,R2）'!$V27</f>
        <v>72.28978173020063</v>
      </c>
      <c r="W27" s="48">
        <f>'[1]参考（R1,R2）'!$W27</f>
        <v>5661</v>
      </c>
      <c r="X27" s="49">
        <f>'[1]参考（R1,R2）'!$X27</f>
        <v>0.22843441519215971</v>
      </c>
      <c r="Y27" s="48">
        <f>'[1]参考（R1,R2）'!$Y27</f>
        <v>1954.7651933701657</v>
      </c>
      <c r="Z27" s="49">
        <f>'[1]参考（R1,R2）'!$Z27</f>
        <v>75.684833648379708</v>
      </c>
      <c r="AA27" s="20" t="s">
        <v>27</v>
      </c>
    </row>
    <row r="28" spans="1:27" ht="24.75" customHeight="1" x14ac:dyDescent="0.15">
      <c r="A28" s="53"/>
      <c r="B28" s="21" t="s">
        <v>43</v>
      </c>
      <c r="C28" s="37">
        <f>'[1]参考（R1,R2）'!C28</f>
        <v>15534</v>
      </c>
      <c r="D28" s="38">
        <f>'[1]参考（R1,R2）'!D28</f>
        <v>1.5978785472410006</v>
      </c>
      <c r="E28" s="37">
        <f>'[1]参考（R1,R2）'!E28</f>
        <v>37723</v>
      </c>
      <c r="F28" s="38">
        <f>'[1]参考（R1,R2）'!F28</f>
        <v>1.0457510179460112</v>
      </c>
      <c r="G28" s="37">
        <f>'[1]参考（R1,R2）'!G28</f>
        <v>2428.4150894811382</v>
      </c>
      <c r="H28" s="38">
        <f>'[1]参考（R1,R2）'!H28</f>
        <v>65.446214279030897</v>
      </c>
      <c r="I28" s="37">
        <f>'[1]参考（R1,R2）'!I28</f>
        <v>32857</v>
      </c>
      <c r="J28" s="38">
        <f>'[1]参考（R1,R2）'!J28</f>
        <v>1.2485152104012409</v>
      </c>
      <c r="K28" s="37">
        <f>'[1]参考（R1,R2）'!K28</f>
        <v>2115.166731041586</v>
      </c>
      <c r="L28" s="38">
        <f>'[1]参考（R1,R2）'!L28</f>
        <v>78.135801532413524</v>
      </c>
      <c r="M28" s="21" t="s">
        <v>43</v>
      </c>
      <c r="N28" s="19"/>
      <c r="O28" s="22"/>
      <c r="P28" s="21" t="s">
        <v>43</v>
      </c>
      <c r="Q28" s="37">
        <f>'[1]参考（R1,R2）'!$Q28</f>
        <v>15254</v>
      </c>
      <c r="R28" s="38">
        <f t="shared" si="1"/>
        <v>1.5897830332818483</v>
      </c>
      <c r="S28" s="37">
        <f>'[1]参考（R1,R2）'!$S28</f>
        <v>39077</v>
      </c>
      <c r="T28" s="38">
        <f>'[1]参考（R1,R2）'!$T28</f>
        <v>1.1068554394734726</v>
      </c>
      <c r="U28" s="37">
        <f>'[1]参考（R1,R2）'!$U28</f>
        <v>2561.7542939556838</v>
      </c>
      <c r="V28" s="38">
        <f>'[1]参考（R1,R2）'!$V28</f>
        <v>69.623050208842002</v>
      </c>
      <c r="W28" s="37">
        <f>'[1]参考（R1,R2）'!$W28</f>
        <v>32432</v>
      </c>
      <c r="X28" s="38">
        <f>'[1]参考（R1,R2）'!$X28</f>
        <v>1.3087060507882218</v>
      </c>
      <c r="Y28" s="37">
        <f>'[1]参考（R1,R2）'!$Y28</f>
        <v>2126.1308509243477</v>
      </c>
      <c r="Z28" s="38">
        <f>'[1]参考（R1,R2）'!$Z28</f>
        <v>82.319789769463767</v>
      </c>
      <c r="AA28" s="21" t="s">
        <v>43</v>
      </c>
    </row>
    <row r="29" spans="1:27" ht="24.75" customHeight="1" x14ac:dyDescent="0.15">
      <c r="A29" s="53"/>
      <c r="B29" s="21" t="s">
        <v>44</v>
      </c>
      <c r="C29" s="39">
        <f>'[1]参考（R1,R2）'!C29</f>
        <v>6653</v>
      </c>
      <c r="D29" s="40">
        <f>'[1]参考（R1,R2）'!D29</f>
        <v>0.6843495541904453</v>
      </c>
      <c r="E29" s="39">
        <f>'[1]参考（R1,R2）'!E29</f>
        <v>17516</v>
      </c>
      <c r="F29" s="40">
        <f>'[1]参考（R1,R2）'!F29</f>
        <v>0.485575771554286</v>
      </c>
      <c r="G29" s="39">
        <f>'[1]参考（R1,R2）'!G29</f>
        <v>2632.7972343303773</v>
      </c>
      <c r="H29" s="40">
        <f>'[1]参考（R1,R2）'!H29</f>
        <v>70.954349072193139</v>
      </c>
      <c r="I29" s="39">
        <f>'[1]参考（R1,R2）'!I29</f>
        <v>13414</v>
      </c>
      <c r="J29" s="40">
        <f>'[1]参考（R1,R2）'!J29</f>
        <v>0.50971126494574204</v>
      </c>
      <c r="K29" s="39">
        <f>'[1]参考（R1,R2）'!K29</f>
        <v>2016.2332782203516</v>
      </c>
      <c r="L29" s="40">
        <f>'[1]参考（R1,R2）'!L29</f>
        <v>74.481127637864461</v>
      </c>
      <c r="M29" s="21" t="s">
        <v>44</v>
      </c>
      <c r="N29" s="19"/>
      <c r="O29" s="22"/>
      <c r="P29" s="21" t="s">
        <v>44</v>
      </c>
      <c r="Q29" s="39">
        <f>'[1]参考（R1,R2）'!$Q29</f>
        <v>6577</v>
      </c>
      <c r="R29" s="40">
        <f t="shared" si="1"/>
        <v>0.68545974891141448</v>
      </c>
      <c r="S29" s="39">
        <f>'[1]参考（R1,R2）'!$S29</f>
        <v>17298</v>
      </c>
      <c r="T29" s="40">
        <f>'[1]参考（R1,R2）'!$T29</f>
        <v>0.48996559080820246</v>
      </c>
      <c r="U29" s="39">
        <f>'[1]参考（R1,R2）'!$U29</f>
        <v>2630.0745020526074</v>
      </c>
      <c r="V29" s="40">
        <f>'[1]参考（R1,R2）'!$V29</f>
        <v>71.479848610559799</v>
      </c>
      <c r="W29" s="39">
        <f>'[1]参考（R1,R2）'!$W29</f>
        <v>13027</v>
      </c>
      <c r="X29" s="40">
        <f>'[1]参考（R1,R2）'!$X29</f>
        <v>0.52566951540509887</v>
      </c>
      <c r="Y29" s="39">
        <f>'[1]参考（R1,R2）'!$Y29</f>
        <v>1980.6902843241598</v>
      </c>
      <c r="Z29" s="40">
        <f>'[1]参考（R1,R2）'!$Z29</f>
        <v>76.688604435186718</v>
      </c>
      <c r="AA29" s="21" t="s">
        <v>44</v>
      </c>
    </row>
    <row r="30" spans="1:27" ht="24.75" customHeight="1" x14ac:dyDescent="0.15">
      <c r="B30" s="20" t="s">
        <v>66</v>
      </c>
      <c r="C30" s="37">
        <f>'[1]参考（R1,R2）'!C30</f>
        <v>8522</v>
      </c>
      <c r="D30" s="38">
        <f>'[1]参考（R1,R2）'!D30</f>
        <v>0.87660106730963094</v>
      </c>
      <c r="E30" s="37">
        <f>'[1]参考（R1,R2）'!E30</f>
        <v>26018</v>
      </c>
      <c r="F30" s="38">
        <f>'[1]参考（R1,R2）'!F30</f>
        <v>0.72126686596822409</v>
      </c>
      <c r="G30" s="37">
        <f>'[1]参考（R1,R2）'!G30</f>
        <v>3053.0391926777752</v>
      </c>
      <c r="H30" s="38">
        <f>'[1]参考（R1,R2）'!H30</f>
        <v>82.279943849698739</v>
      </c>
      <c r="I30" s="37">
        <f>'[1]参考（R1,R2）'!I30</f>
        <v>20017</v>
      </c>
      <c r="J30" s="38">
        <f>'[1]参考（R1,R2）'!J30</f>
        <v>0.7606150581794332</v>
      </c>
      <c r="K30" s="37">
        <f>'[1]参考（R1,R2）'!K30</f>
        <v>2348.861769537667</v>
      </c>
      <c r="L30" s="38">
        <f>'[1]参考（R1,R2）'!L30</f>
        <v>86.768666676830605</v>
      </c>
      <c r="M30" s="20" t="s">
        <v>65</v>
      </c>
      <c r="N30" s="19"/>
      <c r="O30" s="19"/>
      <c r="P30" s="20" t="s">
        <v>65</v>
      </c>
      <c r="Q30" s="37">
        <f>'[1]参考（R1,R2）'!$Q30</f>
        <v>8538</v>
      </c>
      <c r="R30" s="38">
        <f t="shared" si="1"/>
        <v>0.88983660273767007</v>
      </c>
      <c r="S30" s="37">
        <f>'[1]参考（R1,R2）'!$S30</f>
        <v>24375</v>
      </c>
      <c r="T30" s="38">
        <f>'[1]参考（R1,R2）'!$T30</f>
        <v>0.69042150976702132</v>
      </c>
      <c r="U30" s="37">
        <f>'[1]参考（R1,R2）'!$U30</f>
        <v>2854.8840477863669</v>
      </c>
      <c r="V30" s="38">
        <f>'[1]参考（R1,R2）'!$V30</f>
        <v>77.589695416312537</v>
      </c>
      <c r="W30" s="37">
        <f>'[1]参考（R1,R2）'!$W30</f>
        <v>18532</v>
      </c>
      <c r="X30" s="38">
        <f>'[1]参考（R1,R2）'!$X30</f>
        <v>0.74780897056016671</v>
      </c>
      <c r="Y30" s="37">
        <f>'[1]参考（R1,R2）'!$Y30</f>
        <v>2170.5317404544389</v>
      </c>
      <c r="Z30" s="38">
        <f>'[1]参考（R1,R2）'!$Z30</f>
        <v>84.038908745657181</v>
      </c>
      <c r="AA30" s="20" t="s">
        <v>65</v>
      </c>
    </row>
    <row r="31" spans="1:27" ht="24.75" customHeight="1" x14ac:dyDescent="0.15">
      <c r="B31" s="21" t="s">
        <v>64</v>
      </c>
      <c r="C31" s="37">
        <f>'[1]参考（R1,R2）'!C31</f>
        <v>5636</v>
      </c>
      <c r="D31" s="38">
        <f>'[1]参考（R1,R2）'!D31</f>
        <v>0.57973757514164281</v>
      </c>
      <c r="E31" s="37">
        <f>'[1]参考（R1,R2）'!E31</f>
        <v>12689</v>
      </c>
      <c r="F31" s="38">
        <f>'[1]参考（R1,R2）'!F31</f>
        <v>0.3517624437801059</v>
      </c>
      <c r="G31" s="37">
        <f>'[1]参考（R1,R2）'!G31</f>
        <v>2251.4194464158977</v>
      </c>
      <c r="H31" s="38">
        <f>'[1]参考（R1,R2）'!H31</f>
        <v>60.676150531412866</v>
      </c>
      <c r="I31" s="37">
        <f>'[1]参考（R1,R2）'!I31</f>
        <v>12368</v>
      </c>
      <c r="J31" s="38">
        <f>'[1]参考（R1,R2）'!J31</f>
        <v>0.46996488182860724</v>
      </c>
      <c r="K31" s="37">
        <f>'[1]参考（R1,R2）'!K31</f>
        <v>2194.4641589779985</v>
      </c>
      <c r="L31" s="38">
        <f>'[1]参考（R1,R2）'!L31</f>
        <v>81.065106348123862</v>
      </c>
      <c r="M31" s="21" t="s">
        <v>63</v>
      </c>
      <c r="N31" s="19"/>
      <c r="O31" s="19"/>
      <c r="P31" s="21" t="s">
        <v>63</v>
      </c>
      <c r="Q31" s="37">
        <f>'[1]参考（R1,R2）'!$Q31</f>
        <v>5583</v>
      </c>
      <c r="R31" s="38">
        <f t="shared" si="1"/>
        <v>0.58186434212747862</v>
      </c>
      <c r="S31" s="37">
        <f>'[1]参考（R1,R2）'!$S31</f>
        <v>12143</v>
      </c>
      <c r="T31" s="38">
        <f>'[1]参考（R1,R2）'!$T31</f>
        <v>0.34395029305029501</v>
      </c>
      <c r="U31" s="37">
        <f>'[1]参考（R1,R2）'!$U31</f>
        <v>2174.9955221207238</v>
      </c>
      <c r="V31" s="38">
        <f>'[1]参考（R1,R2）'!$V31</f>
        <v>59.111766806796375</v>
      </c>
      <c r="W31" s="37">
        <f>'[1]参考（R1,R2）'!$W31</f>
        <v>11667</v>
      </c>
      <c r="X31" s="38">
        <f>'[1]参考（R1,R2）'!$X31</f>
        <v>0.47079037662019563</v>
      </c>
      <c r="Y31" s="37">
        <f>'[1]参考（R1,R2）'!$Y31</f>
        <v>2089.7367006985492</v>
      </c>
      <c r="Z31" s="38">
        <f>'[1]参考（R1,R2）'!$Z31</f>
        <v>80.910676687771968</v>
      </c>
      <c r="AA31" s="21" t="s">
        <v>63</v>
      </c>
    </row>
    <row r="32" spans="1:27" ht="24.75" customHeight="1" x14ac:dyDescent="0.15">
      <c r="B32" s="21" t="s">
        <v>1</v>
      </c>
      <c r="C32" s="37">
        <f>'[1]参考（R1,R2）'!C32</f>
        <v>4604</v>
      </c>
      <c r="D32" s="38">
        <f>'[1]参考（R1,R2）'!D32</f>
        <v>0.47358264654934767</v>
      </c>
      <c r="E32" s="37">
        <f>'[1]参考（R1,R2）'!E32</f>
        <v>12386</v>
      </c>
      <c r="F32" s="38">
        <f>'[1]参考（R1,R2）'!F32</f>
        <v>0.34336272587756261</v>
      </c>
      <c r="G32" s="37">
        <f>'[1]参考（R1,R2）'!G32</f>
        <v>2690.2693310165073</v>
      </c>
      <c r="H32" s="38">
        <f>'[1]参考（R1,R2）'!H32</f>
        <v>72.503232198096171</v>
      </c>
      <c r="I32" s="37">
        <f>'[1]参考（R1,R2）'!I32</f>
        <v>9992</v>
      </c>
      <c r="J32" s="38">
        <f>'[1]参考（R1,R2）'!J32</f>
        <v>0.37968055459503908</v>
      </c>
      <c r="K32" s="37">
        <f>'[1]参考（R1,R2）'!K32</f>
        <v>2170.2867072111208</v>
      </c>
      <c r="L32" s="38">
        <f>'[1]参考（R1,R2）'!L32</f>
        <v>80.171973648421272</v>
      </c>
      <c r="M32" s="21" t="s">
        <v>1</v>
      </c>
      <c r="N32" s="19"/>
      <c r="O32" s="19"/>
      <c r="P32" s="21" t="s">
        <v>1</v>
      </c>
      <c r="Q32" s="37">
        <f>'[1]参考（R1,R2）'!$Q32</f>
        <v>4566</v>
      </c>
      <c r="R32" s="38">
        <f t="shared" si="1"/>
        <v>0.47587185852661068</v>
      </c>
      <c r="S32" s="37">
        <f>'[1]参考（R1,R2）'!$S32</f>
        <v>13032</v>
      </c>
      <c r="T32" s="38">
        <f>'[1]参考（R1,R2）'!$T32</f>
        <v>0.36913120472959271</v>
      </c>
      <c r="U32" s="37">
        <f>'[1]参考（R1,R2）'!$U32</f>
        <v>2854.1392904073587</v>
      </c>
      <c r="V32" s="38">
        <f>'[1]参考（R1,R2）'!$V32</f>
        <v>77.569454489805878</v>
      </c>
      <c r="W32" s="37">
        <f>'[1]参考（R1,R2）'!$W32</f>
        <v>9907</v>
      </c>
      <c r="X32" s="38">
        <f>'[1]参考（R1,R2）'!$X32</f>
        <v>0.39977031466326202</v>
      </c>
      <c r="Y32" s="37">
        <f>'[1]参考（R1,R2）'!$Y32</f>
        <v>2169.7328077091547</v>
      </c>
      <c r="Z32" s="38">
        <f>'[1]参考（R1,R2）'!$Z32</f>
        <v>84.007975571622694</v>
      </c>
      <c r="AA32" s="21" t="s">
        <v>1</v>
      </c>
    </row>
    <row r="33" spans="2:27" ht="24.75" customHeight="1" x14ac:dyDescent="0.15">
      <c r="B33" s="25" t="s">
        <v>28</v>
      </c>
      <c r="C33" s="39">
        <f>'[1]参考（R1,R2）'!C33</f>
        <v>3040</v>
      </c>
      <c r="D33" s="40">
        <f>'[1]参考（R1,R2）'!D33</f>
        <v>0.31270444081451276</v>
      </c>
      <c r="E33" s="39">
        <f>'[1]参考（R1,R2）'!E33</f>
        <v>19647</v>
      </c>
      <c r="F33" s="40">
        <f>'[1]参考（R1,R2）'!F33</f>
        <v>0.54465101528471438</v>
      </c>
      <c r="G33" s="39">
        <f>'[1]参考（R1,R2）'!G33</f>
        <v>6462.8289473684208</v>
      </c>
      <c r="H33" s="40">
        <f>'[1]参考（R1,R2）'!H33</f>
        <v>174.17437816554246</v>
      </c>
      <c r="I33" s="39">
        <f>'[1]参考（R1,R2）'!I33</f>
        <v>9279</v>
      </c>
      <c r="J33" s="40">
        <f>'[1]参考（R1,R2）'!J33</f>
        <v>0.35258765673412407</v>
      </c>
      <c r="K33" s="39">
        <f>'[1]参考（R1,R2）'!K33</f>
        <v>3052.3026315789475</v>
      </c>
      <c r="L33" s="40">
        <f>'[1]参考（R1,R2）'!L33</f>
        <v>112.7542851056819</v>
      </c>
      <c r="M33" s="25" t="s">
        <v>28</v>
      </c>
      <c r="N33" s="19"/>
      <c r="O33" s="19"/>
      <c r="P33" s="25" t="s">
        <v>28</v>
      </c>
      <c r="Q33" s="37">
        <f>'[1]参考（R1,R2）'!$Q33</f>
        <v>3011</v>
      </c>
      <c r="R33" s="38">
        <f t="shared" si="1"/>
        <v>0.31380862155576539</v>
      </c>
      <c r="S33" s="37">
        <f>'[1]参考（R1,R2）'!$S33</f>
        <v>17433</v>
      </c>
      <c r="T33" s="38">
        <f>'[1]参考（R1,R2）'!$T33</f>
        <v>0.49378946378537369</v>
      </c>
      <c r="U33" s="37">
        <f>'[1]参考（R1,R2）'!$U33</f>
        <v>5789.7708402524077</v>
      </c>
      <c r="V33" s="38">
        <f>'[1]参考（R1,R2）'!$V33</f>
        <v>157.35369580903142</v>
      </c>
      <c r="W33" s="37">
        <f>'[1]参考（R1,R2）'!$W33</f>
        <v>8016</v>
      </c>
      <c r="X33" s="38">
        <f>'[1]参考（R1,R2）'!$X33</f>
        <v>0.32346410036748846</v>
      </c>
      <c r="Y33" s="37">
        <f>'[1]参考（R1,R2）'!$Y33</f>
        <v>2662.2384589837266</v>
      </c>
      <c r="Z33" s="38">
        <f>'[1]参考（R1,R2）'!$Z33</f>
        <v>103.07686855888608</v>
      </c>
      <c r="AA33" s="25" t="s">
        <v>28</v>
      </c>
    </row>
    <row r="34" spans="2:27" ht="24.75" customHeight="1" x14ac:dyDescent="0.15">
      <c r="B34" s="20" t="s">
        <v>14</v>
      </c>
      <c r="C34" s="35">
        <f>'[1]参考（R1,R2）'!C34</f>
        <v>19006</v>
      </c>
      <c r="D34" s="36">
        <f>'[1]参考（R1,R2）'!D34</f>
        <v>1.9550199349081019</v>
      </c>
      <c r="E34" s="35">
        <f>'[1]参考（R1,R2）'!E34</f>
        <v>46140</v>
      </c>
      <c r="F34" s="36">
        <f>'[1]参考（R1,R2）'!F34</f>
        <v>1.2790857558526352</v>
      </c>
      <c r="G34" s="35">
        <f>'[1]参考（R1,R2）'!G34</f>
        <v>2427.6544249184467</v>
      </c>
      <c r="H34" s="36">
        <f>'[1]参考（R1,R2）'!H34</f>
        <v>65.425714235121603</v>
      </c>
      <c r="I34" s="35">
        <f>'[1]参考（R1,R2）'!I34</f>
        <v>41018</v>
      </c>
      <c r="J34" s="36">
        <f>'[1]参考（R1,R2）'!J34</f>
        <v>1.5586205953141827</v>
      </c>
      <c r="K34" s="35">
        <f>'[1]参考（R1,R2）'!K34</f>
        <v>2158.1605808691993</v>
      </c>
      <c r="L34" s="36">
        <f>'[1]参考（R1,R2）'!L34</f>
        <v>79.724025698359313</v>
      </c>
      <c r="M34" s="24" t="s">
        <v>14</v>
      </c>
      <c r="N34" s="19"/>
      <c r="O34" s="19"/>
      <c r="P34" s="20" t="s">
        <v>14</v>
      </c>
      <c r="Q34" s="35">
        <f>'[1]参考（R1,R2）'!$Q34</f>
        <v>18613</v>
      </c>
      <c r="R34" s="36">
        <f t="shared" si="1"/>
        <v>1.9398604692851082</v>
      </c>
      <c r="S34" s="35">
        <f>'[1]参考（R1,R2）'!$S34</f>
        <v>44661</v>
      </c>
      <c r="T34" s="36">
        <f>'[1]参考（R1,R2）'!$T34</f>
        <v>1.2650221558032795</v>
      </c>
      <c r="U34" s="35">
        <f>'[1]参考（R1,R2）'!$U34</f>
        <v>2399.4519959168324</v>
      </c>
      <c r="V34" s="36">
        <f>'[1]参考（R1,R2）'!$V34</f>
        <v>65.212017865876447</v>
      </c>
      <c r="W34" s="35">
        <f>'[1]参考（R1,R2）'!$W34</f>
        <v>38933</v>
      </c>
      <c r="X34" s="36">
        <f>'[1]参考（R1,R2）'!$X34</f>
        <v>1.5710364046416452</v>
      </c>
      <c r="Y34" s="35">
        <f>'[1]参考（R1,R2）'!$Y34</f>
        <v>2091.7100950948261</v>
      </c>
      <c r="Z34" s="36">
        <f>'[1]参考（R1,R2）'!$Z34</f>
        <v>80.98708280913705</v>
      </c>
      <c r="AA34" s="20" t="s">
        <v>14</v>
      </c>
    </row>
    <row r="35" spans="2:27" ht="24.75" customHeight="1" x14ac:dyDescent="0.15">
      <c r="B35" s="20" t="s">
        <v>8</v>
      </c>
      <c r="C35" s="37">
        <f>'[1]参考（R1,R2）'!C35</f>
        <v>13988</v>
      </c>
      <c r="D35" s="38">
        <f>'[1]参考（R1,R2）'!D35</f>
        <v>1.4388518809583568</v>
      </c>
      <c r="E35" s="37">
        <f>'[1]参考（R1,R2）'!E35</f>
        <v>36097</v>
      </c>
      <c r="F35" s="38">
        <f>'[1]参考（R1,R2）'!F35</f>
        <v>1.0006753040531551</v>
      </c>
      <c r="G35" s="37">
        <f>'[1]参考（R1,R2）'!G35</f>
        <v>2580.5690591935945</v>
      </c>
      <c r="H35" s="38">
        <f>'[1]参考（R1,R2）'!H35</f>
        <v>69.546790555442612</v>
      </c>
      <c r="I35" s="37">
        <f>'[1]参考（R1,R2）'!I35</f>
        <v>29645</v>
      </c>
      <c r="J35" s="38">
        <f>'[1]参考（R1,R2）'!J35</f>
        <v>1.1264641754373432</v>
      </c>
      <c r="K35" s="37">
        <f>'[1]参考（R1,R2）'!K35</f>
        <v>2119.3165570488991</v>
      </c>
      <c r="L35" s="38">
        <f>'[1]参考（R1,R2）'!L35</f>
        <v>78.289099131388994</v>
      </c>
      <c r="M35" s="21" t="s">
        <v>8</v>
      </c>
      <c r="N35" s="19"/>
      <c r="O35" s="19"/>
      <c r="P35" s="20" t="s">
        <v>8</v>
      </c>
      <c r="Q35" s="37">
        <f>'[1]参考（R1,R2）'!$Q35</f>
        <v>13825</v>
      </c>
      <c r="R35" s="38">
        <f t="shared" si="1"/>
        <v>1.4408516084385441</v>
      </c>
      <c r="S35" s="37">
        <f>'[1]参考（R1,R2）'!$S35</f>
        <v>34916</v>
      </c>
      <c r="T35" s="38">
        <f>'[1]参考（R1,R2）'!$T35</f>
        <v>0.98899517682155147</v>
      </c>
      <c r="U35" s="37">
        <f>'[1]参考（R1,R2）'!$U35</f>
        <v>2525.5696202531644</v>
      </c>
      <c r="V35" s="38">
        <f>'[1]参考（R1,R2）'!$V35</f>
        <v>68.639627497333251</v>
      </c>
      <c r="W35" s="37">
        <f>'[1]参考（R1,R2）'!$W35</f>
        <v>28167</v>
      </c>
      <c r="X35" s="38">
        <f>'[1]参考（R1,R2）'!$X35</f>
        <v>1.1366034574664481</v>
      </c>
      <c r="Y35" s="37">
        <f>'[1]参考（R1,R2）'!$Y35</f>
        <v>2037.3960216998191</v>
      </c>
      <c r="Z35" s="38">
        <f>'[1]参考（R1,R2）'!$Z35</f>
        <v>78.884143988858725</v>
      </c>
      <c r="AA35" s="20" t="s">
        <v>8</v>
      </c>
    </row>
    <row r="36" spans="2:27" ht="24.75" customHeight="1" x14ac:dyDescent="0.15">
      <c r="B36" s="25" t="s">
        <v>62</v>
      </c>
      <c r="C36" s="39">
        <f>'[1]参考（R1,R2）'!C36</f>
        <v>2500</v>
      </c>
      <c r="D36" s="40">
        <f>'[1]参考（R1,R2）'!D36</f>
        <v>0.25715825724877694</v>
      </c>
      <c r="E36" s="39">
        <f>'[1]参考（R1,R2）'!E36</f>
        <v>14796</v>
      </c>
      <c r="F36" s="40">
        <f>'[1]参考（R1,R2）'!F36</f>
        <v>0.41017236332023382</v>
      </c>
      <c r="G36" s="39">
        <f>'[1]参考（R1,R2）'!G36</f>
        <v>5918.4</v>
      </c>
      <c r="H36" s="40">
        <f>'[1]参考（R1,R2）'!H36</f>
        <v>159.50192216594073</v>
      </c>
      <c r="I36" s="39">
        <f>'[1]参考（R1,R2）'!I36</f>
        <v>9659</v>
      </c>
      <c r="J36" s="40">
        <f>'[1]参考（R1,R2）'!J36</f>
        <v>0.36702706933881929</v>
      </c>
      <c r="K36" s="39">
        <f>'[1]参考（R1,R2）'!K36</f>
        <v>3863.6</v>
      </c>
      <c r="L36" s="40">
        <f>'[1]参考（R1,R2）'!L36</f>
        <v>142.72420153468155</v>
      </c>
      <c r="M36" s="25" t="s">
        <v>61</v>
      </c>
      <c r="N36" s="19"/>
      <c r="O36" s="19"/>
      <c r="P36" s="25" t="s">
        <v>61</v>
      </c>
      <c r="Q36" s="39">
        <f>'[1]参考（R1,R2）'!$Q36</f>
        <v>2704</v>
      </c>
      <c r="R36" s="40">
        <f t="shared" si="1"/>
        <v>0.28181285708628018</v>
      </c>
      <c r="S36" s="39">
        <f>'[1]参考（R1,R2）'!$S36</f>
        <v>15590</v>
      </c>
      <c r="T36" s="40">
        <f>'[1]参考（R1,R2）'!$T36</f>
        <v>0.44158651640073282</v>
      </c>
      <c r="U36" s="39">
        <f>'[1]参考（R1,R2）'!$U36</f>
        <v>5765.5325443786978</v>
      </c>
      <c r="V36" s="40">
        <f>'[1]参考（R1,R2）'!$V36</f>
        <v>156.69495031787571</v>
      </c>
      <c r="W36" s="39">
        <f>'[1]参考（R1,R2）'!$W36</f>
        <v>8868</v>
      </c>
      <c r="X36" s="40">
        <f>'[1]参考（R1,R2）'!$X36</f>
        <v>0.35784426672391312</v>
      </c>
      <c r="Y36" s="39">
        <f>'[1]参考（R1,R2）'!$Y36</f>
        <v>3279.5857988165681</v>
      </c>
      <c r="Z36" s="40">
        <f>'[1]参考（R1,R2）'!$Z36</f>
        <v>126.97939704516573</v>
      </c>
      <c r="AA36" s="25" t="s">
        <v>61</v>
      </c>
    </row>
    <row r="37" spans="2:27" ht="24.75" customHeight="1" x14ac:dyDescent="0.15">
      <c r="B37" s="26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26"/>
      <c r="N37" s="19"/>
      <c r="O37" s="19"/>
      <c r="P37" s="26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26"/>
    </row>
    <row r="38" spans="2:27" ht="24.75" customHeight="1" x14ac:dyDescent="0.15">
      <c r="B38" s="6" t="s">
        <v>29</v>
      </c>
      <c r="C38" s="41"/>
      <c r="D38" s="41"/>
      <c r="E38" s="41"/>
      <c r="F38" s="41"/>
      <c r="G38" s="41"/>
      <c r="H38" s="41"/>
      <c r="I38" s="41"/>
      <c r="J38" s="41"/>
      <c r="K38" s="41"/>
      <c r="L38" s="41"/>
      <c r="N38" s="19"/>
      <c r="O38" s="19"/>
      <c r="P38" s="6" t="s">
        <v>29</v>
      </c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6"/>
    </row>
    <row r="39" spans="2:27" ht="24.75" customHeight="1" x14ac:dyDescent="0.15">
      <c r="B39" s="27" t="s">
        <v>5</v>
      </c>
      <c r="C39" s="42">
        <f>SUM(C12:C24)</f>
        <v>876540</v>
      </c>
      <c r="D39" s="43">
        <f>C39/C$11*100</f>
        <v>90.163799523537179</v>
      </c>
      <c r="E39" s="42">
        <f>SUM(E12:E24)</f>
        <v>3338402</v>
      </c>
      <c r="F39" s="43">
        <f>E39/E$11*100</f>
        <v>92.546650314476565</v>
      </c>
      <c r="G39" s="42">
        <f>E39*1000/C39</f>
        <v>3808.6134118237615</v>
      </c>
      <c r="H39" s="43">
        <f>G39/G$11*100</f>
        <v>102.64280210409429</v>
      </c>
      <c r="I39" s="42">
        <f>SUM(I12:I24)</f>
        <v>2428384</v>
      </c>
      <c r="J39" s="43">
        <f>I39/I$11*100</f>
        <v>92.27483825957961</v>
      </c>
      <c r="K39" s="42">
        <f>I39*1000/C39</f>
        <v>2770.4200606931799</v>
      </c>
      <c r="L39" s="43">
        <f>K39/K$11*100</f>
        <v>102.34133737397715</v>
      </c>
      <c r="M39" s="27" t="s">
        <v>5</v>
      </c>
      <c r="N39" s="19"/>
      <c r="O39" s="19"/>
      <c r="P39" s="27" t="s">
        <v>5</v>
      </c>
      <c r="Q39" s="42">
        <f>SUM(Q12:Q24)</f>
        <v>871092</v>
      </c>
      <c r="R39" s="43">
        <f>Q39/Q$11*100</f>
        <v>90.785845157175288</v>
      </c>
      <c r="S39" s="42">
        <f>SUM(S12:S24)</f>
        <v>3259250</v>
      </c>
      <c r="T39" s="43">
        <f>S39/S$11*100</f>
        <v>92.318207413668276</v>
      </c>
      <c r="U39" s="42">
        <f>S39*1000/Q39</f>
        <v>3741.5680548093655</v>
      </c>
      <c r="V39" s="43">
        <f>U39/U$11*100</f>
        <v>101.68788675573823</v>
      </c>
      <c r="W39" s="42">
        <f>SUM(W12:W24)</f>
        <v>2283892</v>
      </c>
      <c r="X39" s="43">
        <f>W39/W$11*100</f>
        <v>92.160313263036926</v>
      </c>
      <c r="Y39" s="42">
        <f>W39*1000/Q39</f>
        <v>2621.8723165865372</v>
      </c>
      <c r="Z39" s="43">
        <f>Y39/Y$11*100</f>
        <v>101.51396740701377</v>
      </c>
      <c r="AA39" s="27" t="s">
        <v>5</v>
      </c>
    </row>
    <row r="40" spans="2:27" ht="24.75" customHeight="1" x14ac:dyDescent="0.15">
      <c r="B40" s="28" t="s">
        <v>30</v>
      </c>
      <c r="C40" s="44">
        <f>SUM(C25:C36)</f>
        <v>89428</v>
      </c>
      <c r="D40" s="45">
        <f>C40/C$11*100</f>
        <v>9.1988594516974498</v>
      </c>
      <c r="E40" s="44">
        <f>SUM(E25:E36)</f>
        <v>268862</v>
      </c>
      <c r="F40" s="45">
        <f>E40/E$11*100</f>
        <v>7.4533496855234329</v>
      </c>
      <c r="G40" s="44">
        <f>E40*1000/C40</f>
        <v>3006.4633000849844</v>
      </c>
      <c r="H40" s="45">
        <f>G40/G$11*100</f>
        <v>81.02471534281436</v>
      </c>
      <c r="I40" s="44">
        <f>SUM(I25:I36)</f>
        <v>205016</v>
      </c>
      <c r="J40" s="45">
        <f>I40/I$11*100</f>
        <v>7.7902910909584193</v>
      </c>
      <c r="K40" s="44">
        <f>I40*1000/C40</f>
        <v>2292.5258308359798</v>
      </c>
      <c r="L40" s="45">
        <f>K40/K$11*100</f>
        <v>84.687576018143091</v>
      </c>
      <c r="M40" s="28" t="s">
        <v>30</v>
      </c>
      <c r="N40" s="19"/>
      <c r="O40" s="19"/>
      <c r="P40" s="28" t="s">
        <v>30</v>
      </c>
      <c r="Q40" s="44">
        <f>SUM(Q25:Q36)</f>
        <v>88410</v>
      </c>
      <c r="R40" s="45">
        <f>Q40/Q$11*100</f>
        <v>9.2141548428247155</v>
      </c>
      <c r="S40" s="44">
        <f>SUM(S25:S36)</f>
        <v>271202</v>
      </c>
      <c r="T40" s="45">
        <f>S40/S$11*100</f>
        <v>7.6817925863317216</v>
      </c>
      <c r="U40" s="44">
        <f>S40*1000/Q40</f>
        <v>3067.548919805452</v>
      </c>
      <c r="V40" s="45">
        <f>U40/U$11*100</f>
        <v>83.369475739966745</v>
      </c>
      <c r="W40" s="44">
        <f>SUM(W25:W36)</f>
        <v>196815</v>
      </c>
      <c r="X40" s="45">
        <f>W40/W$11*100</f>
        <v>7.9419394852578904</v>
      </c>
      <c r="Y40" s="44">
        <f>W40*1000/Q40</f>
        <v>2226.1621988462844</v>
      </c>
      <c r="Z40" s="45">
        <f>Y40/Y$11*100</f>
        <v>86.192815518424553</v>
      </c>
      <c r="AA40" s="28" t="s">
        <v>30</v>
      </c>
    </row>
    <row r="41" spans="2:27" ht="24.75" customHeight="1" x14ac:dyDescent="0.15"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7"/>
      <c r="N41" s="19"/>
      <c r="O41" s="19"/>
      <c r="Q41" s="41"/>
      <c r="R41" s="41"/>
      <c r="S41" s="41"/>
      <c r="T41" s="41"/>
      <c r="U41" s="41"/>
      <c r="V41" s="41"/>
      <c r="W41" s="41"/>
      <c r="X41" s="41"/>
      <c r="Y41" s="41"/>
      <c r="Z41" s="41"/>
    </row>
    <row r="42" spans="2:27" ht="24.75" customHeight="1" x14ac:dyDescent="0.15">
      <c r="B42" s="6" t="s">
        <v>31</v>
      </c>
      <c r="C42" s="41"/>
      <c r="D42" s="41"/>
      <c r="E42" s="41"/>
      <c r="F42" s="41"/>
      <c r="G42" s="41"/>
      <c r="H42" s="41"/>
      <c r="I42" s="41"/>
      <c r="J42" s="41"/>
      <c r="K42" s="41"/>
      <c r="L42" s="41"/>
      <c r="N42" s="19"/>
      <c r="O42" s="19"/>
      <c r="P42" s="6" t="s">
        <v>31</v>
      </c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6"/>
    </row>
    <row r="43" spans="2:27" ht="24.75" customHeight="1" x14ac:dyDescent="0.15">
      <c r="B43" s="27" t="s">
        <v>32</v>
      </c>
      <c r="C43" s="42">
        <f>SUM(C18,C25)</f>
        <v>34570</v>
      </c>
      <c r="D43" s="43">
        <f t="shared" ref="D43:D51" si="2">C43/C$11*100</f>
        <v>3.5559843812360881</v>
      </c>
      <c r="E43" s="42">
        <f>SUM(E18,E25)</f>
        <v>127868</v>
      </c>
      <c r="F43" s="43">
        <f t="shared" ref="F43:F51" si="3">E43/E$11*100</f>
        <v>3.5447363985558025</v>
      </c>
      <c r="G43" s="42">
        <f t="shared" ref="G43:G51" si="4">E43*1000/C43</f>
        <v>3698.8140005785363</v>
      </c>
      <c r="H43" s="43">
        <f t="shared" ref="H43:H51" si="5">G43/G$11*100</f>
        <v>99.683688636552034</v>
      </c>
      <c r="I43" s="42">
        <f>SUM(I18,I25)</f>
        <v>88704</v>
      </c>
      <c r="J43" s="43">
        <f t="shared" ref="J43:J51" si="6">I43/I$11*100</f>
        <v>3.3706148833865441</v>
      </c>
      <c r="K43" s="42">
        <f t="shared" ref="K43:K51" si="7">I43*1000/C43</f>
        <v>2565.9242117442868</v>
      </c>
      <c r="L43" s="43">
        <f t="shared" ref="L43:L51" si="8">K43/K$11*100</f>
        <v>94.787111584975293</v>
      </c>
      <c r="M43" s="27" t="s">
        <v>32</v>
      </c>
      <c r="N43" s="19"/>
      <c r="O43" s="19"/>
      <c r="P43" s="27" t="s">
        <v>32</v>
      </c>
      <c r="Q43" s="42">
        <f>SUM(Q18,Q25)</f>
        <v>33868</v>
      </c>
      <c r="R43" s="43">
        <f t="shared" ref="R43:R51" si="9">Q43/Q$11*100</f>
        <v>3.5297477232981276</v>
      </c>
      <c r="S43" s="42">
        <f>SUM(S18,S25)</f>
        <v>128674</v>
      </c>
      <c r="T43" s="43">
        <f t="shared" ref="T43:T51" si="10">S43/S$11*100</f>
        <v>3.6446891219594546</v>
      </c>
      <c r="U43" s="42">
        <f t="shared" ref="U43:U51" si="11">S43*1000/Q43</f>
        <v>3799.2795559229953</v>
      </c>
      <c r="V43" s="43">
        <f t="shared" ref="V43:V51" si="12">U43/U$11*100</f>
        <v>103.25636299451814</v>
      </c>
      <c r="W43" s="42">
        <f>SUM(W18,W25)</f>
        <v>84095</v>
      </c>
      <c r="X43" s="43">
        <f t="shared" ref="X43:X51" si="13">W43/W$11*100</f>
        <v>3.3934273353797333</v>
      </c>
      <c r="Y43" s="42">
        <f t="shared" ref="Y43:Y51" si="14">W43*1000/Q43</f>
        <v>2483.0223219558284</v>
      </c>
      <c r="Z43" s="43">
        <f t="shared" ref="Z43:Z51" si="15">Y43/Y$11*100</f>
        <v>96.13795663019738</v>
      </c>
      <c r="AA43" s="27" t="s">
        <v>32</v>
      </c>
    </row>
    <row r="44" spans="2:27" ht="24.75" customHeight="1" x14ac:dyDescent="0.15">
      <c r="B44" s="29" t="s">
        <v>33</v>
      </c>
      <c r="C44" s="46">
        <f>SUM(C15,C22,C26)</f>
        <v>102738</v>
      </c>
      <c r="D44" s="47">
        <f t="shared" si="2"/>
        <v>10.567970013289939</v>
      </c>
      <c r="E44" s="46">
        <f>SUM(E15,E22,E26)</f>
        <v>390657</v>
      </c>
      <c r="F44" s="47">
        <f t="shared" si="3"/>
        <v>10.829731342091957</v>
      </c>
      <c r="G44" s="46">
        <f t="shared" si="4"/>
        <v>3802.4586813058459</v>
      </c>
      <c r="H44" s="47">
        <f t="shared" si="5"/>
        <v>102.47693103285526</v>
      </c>
      <c r="I44" s="46">
        <f>SUM(I15,I22,I26)</f>
        <v>275895</v>
      </c>
      <c r="J44" s="47">
        <f t="shared" si="6"/>
        <v>10.483583527822088</v>
      </c>
      <c r="K44" s="46">
        <f t="shared" si="7"/>
        <v>2685.4231151083336</v>
      </c>
      <c r="L44" s="47">
        <f t="shared" si="8"/>
        <v>99.201488219953973</v>
      </c>
      <c r="M44" s="29" t="s">
        <v>33</v>
      </c>
      <c r="N44" s="19"/>
      <c r="O44" s="19"/>
      <c r="P44" s="29" t="s">
        <v>33</v>
      </c>
      <c r="Q44" s="46">
        <f>SUM(Q15,Q22,Q26)</f>
        <v>101498</v>
      </c>
      <c r="R44" s="47">
        <f t="shared" si="9"/>
        <v>10.578195772390261</v>
      </c>
      <c r="S44" s="46">
        <f>SUM(S15,S22,S26)</f>
        <v>374084</v>
      </c>
      <c r="T44" s="47">
        <f t="shared" si="10"/>
        <v>10.595923694756365</v>
      </c>
      <c r="U44" s="46">
        <f t="shared" si="11"/>
        <v>3685.6292734832214</v>
      </c>
      <c r="V44" s="47">
        <f t="shared" si="12"/>
        <v>100.16758928221365</v>
      </c>
      <c r="W44" s="46">
        <f>SUM(W15,W22,W26)</f>
        <v>255709</v>
      </c>
      <c r="X44" s="47">
        <f t="shared" si="13"/>
        <v>10.31844830849178</v>
      </c>
      <c r="Y44" s="46">
        <f t="shared" si="14"/>
        <v>2519.350134978029</v>
      </c>
      <c r="Z44" s="47">
        <f t="shared" si="15"/>
        <v>97.544501260068955</v>
      </c>
      <c r="AA44" s="29" t="s">
        <v>33</v>
      </c>
    </row>
    <row r="45" spans="2:27" ht="24.75" customHeight="1" x14ac:dyDescent="0.15">
      <c r="B45" s="29" t="s">
        <v>11</v>
      </c>
      <c r="C45" s="46">
        <f>SUM(C13,C27:C29)</f>
        <v>76033</v>
      </c>
      <c r="D45" s="47">
        <f t="shared" si="2"/>
        <v>7.8210055093585034</v>
      </c>
      <c r="E45" s="46">
        <f>SUM(E13,E27:E29)</f>
        <v>275150</v>
      </c>
      <c r="F45" s="47">
        <f t="shared" si="3"/>
        <v>7.6276646233821532</v>
      </c>
      <c r="G45" s="46">
        <f t="shared" si="4"/>
        <v>3618.8234056265042</v>
      </c>
      <c r="H45" s="47">
        <f t="shared" si="5"/>
        <v>97.527928017120033</v>
      </c>
      <c r="I45" s="46">
        <f>SUM(I13,I27:I29)</f>
        <v>193263</v>
      </c>
      <c r="J45" s="47">
        <f t="shared" si="6"/>
        <v>7.3436952584768855</v>
      </c>
      <c r="K45" s="46">
        <f t="shared" si="7"/>
        <v>2541.8305209580049</v>
      </c>
      <c r="L45" s="47">
        <f t="shared" si="8"/>
        <v>93.8970730769787</v>
      </c>
      <c r="M45" s="29" t="s">
        <v>11</v>
      </c>
      <c r="N45" s="19"/>
      <c r="O45" s="19"/>
      <c r="P45" s="29" t="s">
        <v>11</v>
      </c>
      <c r="Q45" s="46">
        <f>SUM(Q13,Q27:Q29)</f>
        <v>74695</v>
      </c>
      <c r="R45" s="47">
        <f t="shared" si="9"/>
        <v>7.7847675148149778</v>
      </c>
      <c r="S45" s="46">
        <f>SUM(S13,S27:S29)</f>
        <v>280748</v>
      </c>
      <c r="T45" s="47">
        <f t="shared" si="10"/>
        <v>7.9521828932952499</v>
      </c>
      <c r="U45" s="46">
        <f t="shared" si="11"/>
        <v>3758.5916058638463</v>
      </c>
      <c r="V45" s="47">
        <f t="shared" si="12"/>
        <v>102.15055077960477</v>
      </c>
      <c r="W45" s="46">
        <f>SUM(W13,W27:W29)</f>
        <v>183084</v>
      </c>
      <c r="X45" s="47">
        <f t="shared" si="13"/>
        <v>7.3878619450700178</v>
      </c>
      <c r="Y45" s="46">
        <f t="shared" si="14"/>
        <v>2451.0877568779706</v>
      </c>
      <c r="Z45" s="47">
        <f t="shared" si="15"/>
        <v>94.901510302143009</v>
      </c>
      <c r="AA45" s="29" t="s">
        <v>11</v>
      </c>
    </row>
    <row r="46" spans="2:27" ht="24.75" customHeight="1" x14ac:dyDescent="0.15">
      <c r="B46" s="29" t="s">
        <v>2</v>
      </c>
      <c r="C46" s="46">
        <f>SUM(C12,C16,C20,C30:C33)</f>
        <v>385537</v>
      </c>
      <c r="D46" s="47">
        <f t="shared" si="2"/>
        <v>39.657609209968683</v>
      </c>
      <c r="E46" s="46">
        <f>SUM(E12,E16,E20,E30:E33)</f>
        <v>1542276</v>
      </c>
      <c r="F46" s="47">
        <f t="shared" si="3"/>
        <v>42.754730454993037</v>
      </c>
      <c r="G46" s="46">
        <f t="shared" si="4"/>
        <v>4000.3320044509346</v>
      </c>
      <c r="H46" s="47">
        <f t="shared" si="5"/>
        <v>107.80965193495786</v>
      </c>
      <c r="I46" s="46">
        <f>SUM(I12,I16,I20,I30:I33)</f>
        <v>1143705</v>
      </c>
      <c r="J46" s="47">
        <f t="shared" si="6"/>
        <v>43.459022086981506</v>
      </c>
      <c r="K46" s="46">
        <f t="shared" si="7"/>
        <v>2966.5246137206027</v>
      </c>
      <c r="L46" s="47">
        <f t="shared" si="8"/>
        <v>109.58558257227784</v>
      </c>
      <c r="M46" s="29" t="s">
        <v>2</v>
      </c>
      <c r="N46" s="19"/>
      <c r="O46" s="19"/>
      <c r="P46" s="29" t="s">
        <v>2</v>
      </c>
      <c r="Q46" s="46">
        <f>SUM(Q12,Q16,Q20,Q30:Q33)</f>
        <v>386244</v>
      </c>
      <c r="R46" s="47">
        <f t="shared" si="9"/>
        <v>40.254632090396889</v>
      </c>
      <c r="S46" s="46">
        <f>SUM(S12,S16,S20,S30:S33)</f>
        <v>1489121</v>
      </c>
      <c r="T46" s="47">
        <f t="shared" si="10"/>
        <v>42.179330012134422</v>
      </c>
      <c r="U46" s="46">
        <f t="shared" si="11"/>
        <v>3855.3893393813237</v>
      </c>
      <c r="V46" s="47">
        <f t="shared" si="12"/>
        <v>104.78130794343214</v>
      </c>
      <c r="W46" s="46">
        <f>SUM(W12,W16,W20,W30:W33)</f>
        <v>1076462</v>
      </c>
      <c r="X46" s="47">
        <f t="shared" si="13"/>
        <v>43.437726099025369</v>
      </c>
      <c r="Y46" s="46">
        <f t="shared" si="14"/>
        <v>2786.9999275069645</v>
      </c>
      <c r="Z46" s="47">
        <f t="shared" si="15"/>
        <v>107.90739808894647</v>
      </c>
      <c r="AA46" s="29" t="s">
        <v>2</v>
      </c>
    </row>
    <row r="47" spans="2:27" ht="24.75" customHeight="1" x14ac:dyDescent="0.15">
      <c r="B47" s="29" t="s">
        <v>34</v>
      </c>
      <c r="C47" s="46">
        <f>SUM(C19,C23)</f>
        <v>99019</v>
      </c>
      <c r="D47" s="47">
        <f t="shared" si="2"/>
        <v>10.185421389806658</v>
      </c>
      <c r="E47" s="46">
        <f>SUM(E19,E23)</f>
        <v>389372</v>
      </c>
      <c r="F47" s="47">
        <f t="shared" si="3"/>
        <v>10.794108776069619</v>
      </c>
      <c r="G47" s="46">
        <f t="shared" si="4"/>
        <v>3932.2958220139567</v>
      </c>
      <c r="H47" s="47">
        <f t="shared" si="5"/>
        <v>105.97606483784875</v>
      </c>
      <c r="I47" s="46">
        <f>SUM(I19,I23)</f>
        <v>278919</v>
      </c>
      <c r="J47" s="47">
        <f t="shared" si="6"/>
        <v>10.598490853392084</v>
      </c>
      <c r="K47" s="46">
        <f t="shared" si="7"/>
        <v>2816.8230339631787</v>
      </c>
      <c r="L47" s="47">
        <f t="shared" si="8"/>
        <v>104.0554970459918</v>
      </c>
      <c r="M47" s="29" t="s">
        <v>34</v>
      </c>
      <c r="N47" s="19"/>
      <c r="O47" s="19"/>
      <c r="P47" s="29" t="s">
        <v>34</v>
      </c>
      <c r="Q47" s="46">
        <f>SUM(Q19,Q23)</f>
        <v>98142</v>
      </c>
      <c r="R47" s="47">
        <f t="shared" si="9"/>
        <v>10.228430998580514</v>
      </c>
      <c r="S47" s="46">
        <f>SUM(S19,S23)</f>
        <v>397068</v>
      </c>
      <c r="T47" s="47">
        <f t="shared" si="10"/>
        <v>11.246945150366015</v>
      </c>
      <c r="U47" s="46">
        <f t="shared" si="11"/>
        <v>4045.8519288378066</v>
      </c>
      <c r="V47" s="47">
        <f t="shared" si="12"/>
        <v>109.95767730091595</v>
      </c>
      <c r="W47" s="46">
        <f>SUM(W19,W23)</f>
        <v>266215</v>
      </c>
      <c r="X47" s="47">
        <f t="shared" si="13"/>
        <v>10.742389655605157</v>
      </c>
      <c r="Y47" s="46">
        <f t="shared" si="14"/>
        <v>2712.5491634570317</v>
      </c>
      <c r="Z47" s="47">
        <f t="shared" si="15"/>
        <v>105.02480446019501</v>
      </c>
      <c r="AA47" s="29" t="s">
        <v>34</v>
      </c>
    </row>
    <row r="48" spans="2:27" ht="24.75" customHeight="1" x14ac:dyDescent="0.15">
      <c r="B48" s="29" t="s">
        <v>12</v>
      </c>
      <c r="C48" s="46">
        <f>SUM(C21,C24,C34)</f>
        <v>122197</v>
      </c>
      <c r="D48" s="47">
        <f t="shared" si="2"/>
        <v>12.569587024411518</v>
      </c>
      <c r="E48" s="46">
        <f>SUM(E21,E24,E34)</f>
        <v>385751</v>
      </c>
      <c r="F48" s="47">
        <f t="shared" si="3"/>
        <v>10.693727988858036</v>
      </c>
      <c r="G48" s="46">
        <f t="shared" si="4"/>
        <v>3156.7959933549923</v>
      </c>
      <c r="H48" s="47">
        <f t="shared" si="5"/>
        <v>85.076207898395097</v>
      </c>
      <c r="I48" s="46">
        <f>SUM(I21,I24,I34)</f>
        <v>293385</v>
      </c>
      <c r="J48" s="47">
        <f t="shared" si="6"/>
        <v>11.148176492180298</v>
      </c>
      <c r="K48" s="46">
        <f t="shared" si="7"/>
        <v>2400.9181894809203</v>
      </c>
      <c r="L48" s="47">
        <f t="shared" si="8"/>
        <v>88.691668791737669</v>
      </c>
      <c r="M48" s="29" t="s">
        <v>12</v>
      </c>
      <c r="N48" s="19"/>
      <c r="O48" s="19"/>
      <c r="P48" s="29" t="s">
        <v>12</v>
      </c>
      <c r="Q48" s="46">
        <f>SUM(Q21,Q24,Q34)</f>
        <v>120880</v>
      </c>
      <c r="R48" s="47">
        <f t="shared" si="9"/>
        <v>12.59820198394584</v>
      </c>
      <c r="S48" s="46">
        <f>SUM(S21,S24,S34)</f>
        <v>383759</v>
      </c>
      <c r="T48" s="47">
        <f t="shared" si="10"/>
        <v>10.869967924786968</v>
      </c>
      <c r="U48" s="46">
        <f t="shared" si="11"/>
        <v>3174.7104566512244</v>
      </c>
      <c r="V48" s="47">
        <f t="shared" si="12"/>
        <v>86.281899104640516</v>
      </c>
      <c r="W48" s="46">
        <f>SUM(W21,W24,W34)</f>
        <v>280248</v>
      </c>
      <c r="X48" s="47">
        <f t="shared" si="13"/>
        <v>11.308653592787913</v>
      </c>
      <c r="Y48" s="46">
        <f t="shared" si="14"/>
        <v>2318.3984116479155</v>
      </c>
      <c r="Z48" s="47">
        <f t="shared" si="15"/>
        <v>89.764028289106463</v>
      </c>
      <c r="AA48" s="29" t="s">
        <v>12</v>
      </c>
    </row>
    <row r="49" spans="2:28" ht="24.75" customHeight="1" x14ac:dyDescent="0.15">
      <c r="B49" s="29" t="s">
        <v>21</v>
      </c>
      <c r="C49" s="46">
        <f>C14</f>
        <v>86499</v>
      </c>
      <c r="D49" s="47">
        <f t="shared" si="2"/>
        <v>8.8975728375047822</v>
      </c>
      <c r="E49" s="46">
        <f>E14</f>
        <v>308776</v>
      </c>
      <c r="F49" s="47">
        <f t="shared" si="3"/>
        <v>8.5598392576756233</v>
      </c>
      <c r="G49" s="46">
        <f t="shared" si="4"/>
        <v>3569.7060081619443</v>
      </c>
      <c r="H49" s="47">
        <f t="shared" si="5"/>
        <v>96.204205506410077</v>
      </c>
      <c r="I49" s="46">
        <f>I14</f>
        <v>221502</v>
      </c>
      <c r="J49" s="47">
        <f t="shared" si="6"/>
        <v>8.416733607276857</v>
      </c>
      <c r="K49" s="46">
        <f t="shared" si="7"/>
        <v>2560.7463670100233</v>
      </c>
      <c r="L49" s="47">
        <f t="shared" si="8"/>
        <v>94.595838224542447</v>
      </c>
      <c r="M49" s="29" t="s">
        <v>21</v>
      </c>
      <c r="N49" s="19"/>
      <c r="O49" s="19"/>
      <c r="P49" s="29" t="s">
        <v>21</v>
      </c>
      <c r="Q49" s="46">
        <f>Q14</f>
        <v>85555</v>
      </c>
      <c r="R49" s="47">
        <f t="shared" si="9"/>
        <v>8.9166046553316196</v>
      </c>
      <c r="S49" s="46">
        <f>S14</f>
        <v>294172</v>
      </c>
      <c r="T49" s="47">
        <f t="shared" si="10"/>
        <v>8.332417492151146</v>
      </c>
      <c r="U49" s="46">
        <f t="shared" si="11"/>
        <v>3438.3963532230728</v>
      </c>
      <c r="V49" s="47">
        <f t="shared" si="12"/>
        <v>93.448322699479974</v>
      </c>
      <c r="W49" s="46">
        <f>W14</f>
        <v>204403</v>
      </c>
      <c r="X49" s="47">
        <f t="shared" si="13"/>
        <v>8.248132797831305</v>
      </c>
      <c r="Y49" s="46">
        <f t="shared" si="14"/>
        <v>2389.1414879317399</v>
      </c>
      <c r="Z49" s="47">
        <f t="shared" si="15"/>
        <v>92.503067217400897</v>
      </c>
      <c r="AA49" s="29" t="s">
        <v>21</v>
      </c>
    </row>
    <row r="50" spans="2:28" ht="24.75" customHeight="1" x14ac:dyDescent="0.15">
      <c r="B50" s="28" t="s">
        <v>17</v>
      </c>
      <c r="C50" s="44">
        <f>SUM(C17,C35:C36)</f>
        <v>59375</v>
      </c>
      <c r="D50" s="45">
        <f t="shared" si="2"/>
        <v>6.1075086096584528</v>
      </c>
      <c r="E50" s="44">
        <f>SUM(E17,E35:E36)</f>
        <v>187414</v>
      </c>
      <c r="F50" s="45">
        <f t="shared" si="3"/>
        <v>5.19546115837377</v>
      </c>
      <c r="G50" s="44">
        <f t="shared" si="4"/>
        <v>3156.4463157894738</v>
      </c>
      <c r="H50" s="45">
        <f t="shared" si="5"/>
        <v>85.066784026429957</v>
      </c>
      <c r="I50" s="44">
        <f>SUM(I17,I35:I36)</f>
        <v>138027</v>
      </c>
      <c r="J50" s="45">
        <f t="shared" si="6"/>
        <v>5.2448126410217633</v>
      </c>
      <c r="K50" s="44">
        <f t="shared" si="7"/>
        <v>2324.6652631578945</v>
      </c>
      <c r="L50" s="45">
        <f t="shared" si="8"/>
        <v>85.874830085832102</v>
      </c>
      <c r="M50" s="28" t="s">
        <v>17</v>
      </c>
      <c r="N50" s="19"/>
      <c r="O50" s="19"/>
      <c r="P50" s="28" t="s">
        <v>17</v>
      </c>
      <c r="Q50" s="44">
        <f>SUM(Q17,Q35:Q36)</f>
        <v>58620</v>
      </c>
      <c r="R50" s="45">
        <f t="shared" si="9"/>
        <v>6.1094192612417695</v>
      </c>
      <c r="S50" s="44">
        <f>SUM(S17,S35:S36)</f>
        <v>182826</v>
      </c>
      <c r="T50" s="45">
        <f t="shared" si="10"/>
        <v>5.1785437105503771</v>
      </c>
      <c r="U50" s="44">
        <f t="shared" si="11"/>
        <v>3118.8331627430912</v>
      </c>
      <c r="V50" s="45">
        <f t="shared" si="12"/>
        <v>84.76327272877019</v>
      </c>
      <c r="W50" s="44">
        <f>SUM(W17,W35:W36)</f>
        <v>130491</v>
      </c>
      <c r="X50" s="45">
        <f t="shared" si="13"/>
        <v>5.2656130141035353</v>
      </c>
      <c r="Y50" s="44">
        <f t="shared" si="14"/>
        <v>2226.0491299897644</v>
      </c>
      <c r="Z50" s="45">
        <f t="shared" si="15"/>
        <v>86.188437704851069</v>
      </c>
      <c r="AA50" s="28" t="s">
        <v>17</v>
      </c>
    </row>
    <row r="51" spans="2:28" ht="24.75" customHeight="1" x14ac:dyDescent="0.15">
      <c r="B51" s="30" t="s">
        <v>15</v>
      </c>
      <c r="C51" s="39">
        <f>C11</f>
        <v>972164</v>
      </c>
      <c r="D51" s="40">
        <f t="shared" si="2"/>
        <v>100</v>
      </c>
      <c r="E51" s="39">
        <f>E11</f>
        <v>3607264</v>
      </c>
      <c r="F51" s="40">
        <f t="shared" si="3"/>
        <v>100</v>
      </c>
      <c r="G51" s="39">
        <f t="shared" si="4"/>
        <v>3710.5508947050084</v>
      </c>
      <c r="H51" s="40">
        <f t="shared" si="5"/>
        <v>100</v>
      </c>
      <c r="I51" s="39">
        <f>I11</f>
        <v>2631686</v>
      </c>
      <c r="J51" s="40">
        <f t="shared" si="6"/>
        <v>100</v>
      </c>
      <c r="K51" s="39">
        <f t="shared" si="7"/>
        <v>2707.0391415440195</v>
      </c>
      <c r="L51" s="40">
        <f t="shared" si="8"/>
        <v>100</v>
      </c>
      <c r="M51" s="30" t="s">
        <v>15</v>
      </c>
      <c r="N51" s="19"/>
      <c r="O51" s="19"/>
      <c r="P51" s="30" t="s">
        <v>15</v>
      </c>
      <c r="Q51" s="39">
        <f>Q11</f>
        <v>959502</v>
      </c>
      <c r="R51" s="40">
        <f t="shared" si="9"/>
        <v>100</v>
      </c>
      <c r="S51" s="39">
        <f>S11</f>
        <v>3530452</v>
      </c>
      <c r="T51" s="40">
        <f t="shared" si="10"/>
        <v>100</v>
      </c>
      <c r="U51" s="39">
        <f t="shared" si="11"/>
        <v>3679.4628880398373</v>
      </c>
      <c r="V51" s="40">
        <f t="shared" si="12"/>
        <v>100</v>
      </c>
      <c r="W51" s="39">
        <f>W11</f>
        <v>2478173</v>
      </c>
      <c r="X51" s="40">
        <f t="shared" si="13"/>
        <v>100</v>
      </c>
      <c r="Y51" s="39">
        <f t="shared" si="14"/>
        <v>2582.7700202813544</v>
      </c>
      <c r="Z51" s="40">
        <f t="shared" si="15"/>
        <v>100</v>
      </c>
      <c r="AA51" s="30" t="s">
        <v>15</v>
      </c>
    </row>
    <row r="52" spans="2:28" ht="24.75" customHeight="1" x14ac:dyDescent="0.15"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31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</row>
    <row r="53" spans="2:28" ht="24.75" customHeight="1" x14ac:dyDescent="0.15">
      <c r="B53" s="4" t="s">
        <v>72</v>
      </c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31"/>
      <c r="O53" s="31"/>
      <c r="P53" s="4" t="s">
        <v>71</v>
      </c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32"/>
    </row>
    <row r="54" spans="2:28" ht="24.75" customHeight="1" x14ac:dyDescent="0.15">
      <c r="B54" s="4" t="s">
        <v>58</v>
      </c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31"/>
      <c r="O54" s="31"/>
      <c r="P54" s="4" t="s">
        <v>73</v>
      </c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</row>
    <row r="55" spans="2:28" ht="24.75" customHeight="1" x14ac:dyDescent="0.15">
      <c r="B55" s="4" t="s">
        <v>73</v>
      </c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31"/>
      <c r="O55" s="31"/>
      <c r="P55" s="4" t="s">
        <v>60</v>
      </c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</row>
    <row r="56" spans="2:28" ht="24.75" customHeight="1" x14ac:dyDescent="0.15">
      <c r="B56" s="4" t="s">
        <v>60</v>
      </c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31"/>
      <c r="O56" s="31"/>
      <c r="P56" s="4" t="s">
        <v>59</v>
      </c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</row>
    <row r="57" spans="2:28" ht="24.75" customHeight="1" x14ac:dyDescent="0.15">
      <c r="B57" s="4" t="s">
        <v>59</v>
      </c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31"/>
      <c r="O57" s="31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</row>
    <row r="58" spans="2:28" ht="24.75" customHeight="1" x14ac:dyDescent="0.15"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31"/>
      <c r="AA58" s="32"/>
    </row>
    <row r="59" spans="2:28" ht="24.75" customHeight="1" x14ac:dyDescent="0.15">
      <c r="C59" s="19"/>
      <c r="D59" s="19"/>
      <c r="E59" s="19"/>
      <c r="F59" s="19"/>
      <c r="G59" s="19"/>
      <c r="H59" s="33">
        <f>'[2]分配（H23～R2）'!$W$626+1</f>
        <v>41</v>
      </c>
      <c r="I59" s="34"/>
      <c r="J59" s="19"/>
      <c r="K59" s="19"/>
      <c r="L59" s="19"/>
      <c r="M59" s="19"/>
      <c r="W59" s="33">
        <f>H59+1</f>
        <v>42</v>
      </c>
      <c r="AA59" s="6"/>
      <c r="AB59" s="7"/>
    </row>
  </sheetData>
  <mergeCells count="7">
    <mergeCell ref="W8:Z8"/>
    <mergeCell ref="A25:A29"/>
    <mergeCell ref="E8:H8"/>
    <mergeCell ref="I8:L8"/>
    <mergeCell ref="S8:V8"/>
    <mergeCell ref="C8:D9"/>
    <mergeCell ref="Q8:R9"/>
  </mergeCells>
  <phoneticPr fontId="2"/>
  <pageMargins left="0.59055118110236227" right="0.59055118110236227" top="0.78740157480314965" bottom="0.39370078740157483" header="0.39370078740157483" footer="0.39370078740157483"/>
  <pageSetup paperSize="9" scale="59" fitToHeight="0" pageOrder="overThenDown" orientation="portrait" r:id="rId1"/>
  <headerFooter alignWithMargins="0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参考（R1,R2）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2022-06-27T10:52:04Z</dcterms:created>
  <dcterms:modified xsi:type="dcterms:W3CDTF">2023-04-26T07:36:14Z</dcterms:modified>
</cp:coreProperties>
</file>