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8.11.9\homes\admin\01zaisei\▼財政状況資料集\12 R3-4 (R2年度決算)\17　完成版\"/>
    </mc:Choice>
  </mc:AlternateContent>
  <xr:revisionPtr revIDLastSave="0" documentId="13_ncr:1_{A38CA9EB-D79B-4D20-9D10-3E373C62FCDA}" xr6:coauthVersionLast="47" xr6:coauthVersionMax="47" xr10:uidLastSave="{00000000-0000-0000-0000-000000000000}"/>
  <bookViews>
    <workbookView xWindow="810" yWindow="-120" windowWidth="2811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Delta="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U34" i="10"/>
  <c r="U35" i="10" s="1"/>
  <c r="U36" i="10" s="1"/>
  <c r="U37" i="10" s="1"/>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<sst xmlns="http://schemas.openxmlformats.org/spreadsheetml/2006/main" count="1141" uniqueCount="627">
  <si>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</si>
  <si>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</si>
  <si>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</si>
  <si>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</si>
  <si>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</si>
  <si>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</si>
  <si>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</si>
  <si>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</si>
  <si>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</si>
  <si>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</si>
  <si>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</si>
  <si>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</si>
  <si>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</si>
  <si>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</si>
  <si>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</si>
  <si>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</si>
  <si>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</si>
  <si>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</si>
  <si>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</si>
  <si>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</si>
  <si>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</si>
  <si>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</si>
  <si>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</si>
  <si>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</si>
  <si>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</si>
  <si>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</si>
  <si>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</si>
  <si>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</si>
  <si>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</si>
  <si>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</si>
  <si>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</si>
  <si>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</si>
  <si>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</si>
  <si>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</si>
  <si>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</si>
  <si>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</si>
  <si>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</si>
  <si>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</si>
  <si>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</si>
  <si>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</si>
  <si>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</si>
  <si>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</si>
  <si>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</si>
  <si>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</si>
  <si>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</si>
  <si>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</si>
  <si>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</si>
  <si>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</si>
  <si>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</si>
  <si>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</si>
  <si>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</si>
  <si>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</si>
  <si>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</si>
  <si>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</si>
  <si>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</si>
  <si>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</si>
  <si>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</si>
  <si>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</si>
  <si>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</si>
  <si>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</si>
  <si>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</si>
  <si>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</si>
  <si>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</si>
  <si>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</si>
  <si>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</si>
  <si>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</si>
  <si>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</si>
  <si>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</si>
  <si>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</si>
  <si>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</si>
  <si>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</si>
  <si>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</si>
  <si>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</si>
  <si>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</si>
  <si>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</si>
  <si>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</si>
  <si>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</si>
  <si>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</si>
  <si>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</si>
  <si>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</si>
  <si>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</si>
  <si>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</si>
  <si>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</si>
  <si>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</si>
  <si>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</si>
  <si>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</si>
  <si>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</si>
  <si>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</si>
  <si>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</si>
  <si>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</si>
  <si>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</si>
  <si>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</si>
  <si>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</si>
  <si>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</si>
  <si>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</si>
  <si>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</si>
  <si>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</si>
  <si>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</si>
  <si>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</si>
  <si>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</si>
  <si>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</si>
  <si>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</si>
  <si>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</si>
  <si>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</si>
  <si>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</si>
  <si>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</si>
  <si>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</si>
  <si>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</si>
  <si>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</si>
  <si>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</si>
  <si>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</si>
  <si>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</si>
  <si>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</si>
  <si>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</si>
  <si>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</si>
  <si>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</si>
  <si>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</si>
  <si>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</si>
  <si>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</si>
  <si>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</si>
  <si>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</si>
  <si>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</si>
  <si>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</si>
  <si>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</si>
  <si>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</si>
  <si>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</si>
  <si>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</si>
  <si>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</si>
  <si>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</si>
  <si>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</si>
  <si>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</si>
  <si>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</si>
  <si>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</si>
  <si>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</si>
  <si>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</si>
  <si>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</si>
  <si>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</si>
  <si>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</si>
  <si>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</si>
  <si>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</si>
  <si>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</si>
  <si>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</si>
  <si>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</si>
  <si>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</si>
  <si>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</si>
  <si>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</si>
  <si>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</si>
  <si>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</si>
  <si>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</si>
  <si>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</si>
  <si>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</si>
  <si>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</si>
  <si>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</si>
  <si>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仙北市病院事業会計</t>
    <phoneticPr fontId="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</si>
  <si>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</si>
  <si>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</si>
  <si>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</si>
  <si>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</si>
  <si>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</si>
  <si>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</si>
  <si>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</si>
  <si>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</si>
  <si>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</si>
  <si>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</si>
  <si>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</si>
  <si>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</si>
  <si>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</si>
  <si>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</si>
  <si>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</si>
  <si>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</si>
  <si>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</si>
  <si>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</si>
  <si>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</si>
  <si>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</si>
  <si>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</si>
  <si>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</si>
  <si>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</si>
  <si>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</si>
  <si>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</si>
  <si>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</si>
  <si>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</si>
  <si>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</si>
  <si>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</si>
  <si>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</si>
  <si>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</si>
  <si>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</si>
  <si>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</si>
  <si>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</si>
  <si>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</si>
  <si>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</si>
  <si>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</si>
  <si>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</si>
  <si>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</si>
  <si>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</si>
  <si>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</si>
  <si>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</si>
  <si>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</si>
  <si>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</si>
  <si>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</si>
  <si>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</si>
  <si>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</si>
  <si>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</si>
  <si>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</si>
  <si>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</si>
  <si>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</si>
  <si>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</si>
  <si>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</si>
  <si>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</si>
  <si>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</si>
  <si>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</si>
  <si>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</si>
  <si>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</si>
  <si>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</si>
  <si>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</si>
  <si>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</si>
  <si>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</si>
  <si>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秋田県仙北市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</si>
  <si>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</si>
  <si>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</si>
  <si>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</si>
  <si>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</si>
  <si>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</si>
  <si>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</si>
  <si>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</si>
  <si>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</si>
  <si>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</si>
  <si>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</si>
  <si>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</si>
  <si>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</si>
  <si>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</si>
  <si>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</si>
  <si>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</si>
  <si>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</si>
  <si>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</si>
  <si>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</si>
  <si>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</si>
  <si>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</si>
  <si>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</si>
  <si>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</si>
  <si>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</si>
  <si>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</si>
  <si>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</si>
  <si>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</si>
  <si>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</si>
  <si>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</si>
  <si>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</si>
  <si>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</si>
  <si>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</si>
  <si>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</si>
  <si>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</si>
  <si>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</si>
  <si>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</si>
  <si>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</si>
  <si>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</si>
  <si>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</si>
  <si>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</si>
  <si>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</si>
  <si>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</si>
  <si>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</si>
  <si>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</si>
  <si>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</si>
  <si>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</si>
  <si>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</si>
  <si>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</si>
  <si>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</si>
  <si>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</si>
  <si>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</si>
  <si>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</si>
  <si>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</si>
  <si>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</si>
  <si>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</si>
  <si>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</si>
  <si>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</si>
  <si>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</si>
  <si>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</si>
  <si>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</si>
  <si>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</si>
  <si>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</si>
  <si>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</si>
  <si>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</si>
  <si>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</si>
  <si>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</si>
  <si>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</si>
  <si>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</si>
  <si>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</si>
  <si>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</si>
  <si>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</si>
  <si>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</si>
  <si>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</si>
  <si>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</si>
  <si>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</si>
  <si>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</si>
  <si>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</si>
  <si>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</si>
  <si>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</si>
  <si>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</si>
  <si>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</si>
  <si>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</si>
  <si>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</si>
  <si>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</si>
  <si>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</si>
  <si>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</si>
  <si>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</si>
  <si>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</si>
  <si>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</si>
  <si>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</si>
  <si>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</si>
  <si>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</si>
  <si>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</si>
  <si>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</si>
  <si>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</si>
  <si>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</si>
  <si>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</si>
  <si>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</si>
  <si>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</si>
  <si>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</si>
  <si>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</si>
  <si>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</si>
  <si>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</si>
  <si>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</si>
  <si>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</si>
  <si>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</si>
  <si>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</si>
  <si>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</si>
  <si>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</si>
  <si>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</si>
  <si>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</si>
  <si>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</si>
  <si>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</si>
  <si>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</si>
  <si>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</si>
  <si>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</si>
  <si>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</si>
  <si>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</si>
  <si>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</si>
  <si>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</si>
  <si>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</si>
  <si>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</si>
  <si>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</si>
  <si>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</si>
  <si>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</si>
  <si>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</si>
  <si>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</si>
  <si>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</si>
  <si>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</si>
  <si>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</si>
  <si>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</si>
  <si>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</si>
  <si>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</si>
  <si>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</si>
  <si>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</si>
  <si>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</si>
  <si>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</si>
  <si>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</si>
  <si>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</si>
  <si>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</si>
  <si>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</si>
  <si>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</si>
  <si>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</si>
  <si>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</si>
  <si>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</si>
  <si>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</si>
  <si>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</si>
  <si>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</si>
  <si>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</si>
  <si>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</si>
  <si>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</si>
  <si>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</si>
  <si>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</si>
  <si>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</si>
  <si>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秋田県仙北市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</si>
  <si>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</si>
  <si>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</si>
  <si>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</si>
  <si>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</si>
  <si>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</si>
  <si>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</si>
  <si>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</si>
  <si>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</si>
  <si>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</si>
  <si>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</si>
  <si>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</si>
  <si>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</si>
  <si>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</si>
  <si>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</si>
  <si>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</si>
  <si>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</si>
  <si>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</si>
  <si>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</si>
  <si>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</si>
  <si>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</si>
  <si>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</si>
  <si>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</si>
  <si>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</si>
  <si>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</si>
  <si>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</si>
  <si>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</si>
  <si>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</si>
  <si>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</si>
  <si>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</si>
  <si>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</si>
  <si>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</si>
  <si>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</si>
  <si>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</si>
  <si>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</si>
  <si>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</si>
  <si>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</si>
  <si>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</si>
  <si>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</si>
  <si>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</si>
  <si>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</si>
  <si>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</si>
  <si>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</si>
  <si>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法適用企業</t>
    <phoneticPr fontId="5"/>
  </si>
  <si>
    <t>仙北市病院事業会計</t>
    <phoneticPr fontId="5"/>
  </si>
  <si>
    <t>仙北市下水道事業会計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</si>
  <si>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</si>
  <si>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</si>
  <si>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</si>
  <si>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</si>
  <si>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</si>
  <si>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</si>
  <si>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</si>
  <si>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</si>
  <si>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</si>
  <si>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</si>
  <si>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</si>
  <si>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</si>
  <si>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</si>
  <si>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</si>
  <si>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</si>
  <si>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</si>
  <si>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</si>
  <si>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</si>
  <si>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</si>
  <si>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</si>
  <si>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</si>
  <si>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</si>
  <si>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</si>
  <si>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</si>
  <si>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</si>
  <si>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</si>
  <si>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</si>
  <si>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</si>
  <si>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</si>
  <si>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</si>
  <si>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</si>
  <si>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</si>
  <si>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</si>
  <si>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</si>
  <si>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</si>
  <si>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</si>
  <si>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</si>
  <si>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</si>
  <si>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</si>
  <si>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</si>
  <si>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</si>
  <si>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</si>
  <si>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</si>
  <si>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</si>
  <si>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</si>
  <si>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</si>
  <si>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</si>
  <si>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</si>
  <si>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</si>
  <si>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</si>
  <si>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</si>
  <si>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</si>
  <si>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</si>
  <si>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</si>
  <si>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</si>
  <si>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</si>
  <si>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</si>
  <si>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</si>
  <si>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</si>
  <si>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仙北市下水道事業会計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</si>
  <si>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</si>
  <si>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</si>
  <si>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仙北市病院事業会計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</si>
  <si>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</si>
  <si>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仙北市水道事業会計</t>
    <phoneticPr fontId="5"/>
  </si>
  <si>
    <t>(Ｆ)</t>
    <phoneticPr fontId="5"/>
  </si>
  <si>
    <t>仙北市温泉事業会計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</si>
  <si>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</si>
  <si>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</si>
  <si>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</si>
  <si>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</si>
  <si>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</si>
  <si>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</si>
  <si>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</si>
  <si>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</si>
  <si>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</si>
  <si>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</si>
  <si>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</si>
  <si>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</si>
  <si>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</si>
  <si>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</si>
  <si>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</si>
  <si>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</si>
  <si>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</si>
  <si>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</si>
  <si>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</si>
  <si>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</si>
  <si>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</si>
  <si>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</si>
  <si>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</si>
  <si>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</si>
  <si>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</si>
  <si>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</si>
  <si>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</si>
  <si>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</si>
  <si>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</si>
  <si>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</si>
  <si>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</si>
  <si>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</si>
  <si>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</si>
  <si>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</si>
  <si>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</si>
  <si>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</si>
  <si>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</si>
  <si>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</si>
  <si>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</si>
  <si>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</si>
  <si>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</si>
  <si>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</si>
  <si>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</si>
  <si>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</si>
  <si>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</si>
  <si>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</si>
  <si>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</si>
  <si>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</si>
  <si>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</si>
  <si>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</si>
  <si>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</si>
  <si>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</si>
  <si>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</si>
  <si>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</si>
  <si>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</si>
  <si>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</si>
  <si>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</si>
  <si>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</si>
  <si>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</si>
  <si>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</si>
  <si>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</si>
  <si>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</si>
  <si>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</si>
  <si>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</si>
  <si>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</si>
  <si>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</si>
  <si>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</si>
  <si>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</si>
  <si>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</si>
  <si>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</si>
  <si>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</si>
  <si>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</si>
  <si>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</si>
  <si>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</si>
  <si>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</si>
  <si>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</si>
  <si>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</si>
  <si>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</si>
  <si>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</si>
  <si>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</si>
  <si>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</si>
  <si>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</si>
  <si>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</si>
  <si>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</si>
  <si>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3.89</t>
  </si>
  <si>
    <t>▲ 4.62</t>
  </si>
  <si>
    <t>▲ 10.00</t>
  </si>
  <si>
    <t>▲ 4.70</t>
  </si>
  <si>
    <t>▲ 2.33</t>
  </si>
  <si>
    <t>仙北市病院事業会計</t>
  </si>
  <si>
    <t>▲ 4.67</t>
  </si>
  <si>
    <t>▲ 5.58</t>
  </si>
  <si>
    <t>▲ 5.93</t>
  </si>
  <si>
    <t>▲ 5.41</t>
  </si>
  <si>
    <t>▲ 3.97</t>
  </si>
  <si>
    <t>仙北市水道事業会計</t>
  </si>
  <si>
    <t>一般会計</t>
  </si>
  <si>
    <t>仙北市国民健康保険特別会計（事業勘定）</t>
  </si>
  <si>
    <t>仙北市下水道事業会計</t>
  </si>
  <si>
    <t>仙北市温泉事業会計</t>
  </si>
  <si>
    <t>仙北市後期高齢者医療特別会計</t>
  </si>
  <si>
    <t>仙北市国民健康保険特別会計（神代診療施設勘定）</t>
  </si>
  <si>
    <t>その他会計（赤字）</t>
  </si>
  <si>
    <t>▲ 0.06</t>
  </si>
  <si>
    <t>その他会計（黒字）</t>
  </si>
  <si>
    <t>（百万円）</t>
    <phoneticPr fontId="5"/>
  </si>
  <si>
    <t>H27末</t>
    <phoneticPr fontId="5"/>
  </si>
  <si>
    <t>H28末</t>
    <phoneticPr fontId="5"/>
  </si>
  <si>
    <t>H29末</t>
    <phoneticPr fontId="5"/>
  </si>
  <si>
    <t>H30末</t>
    <phoneticPr fontId="5"/>
  </si>
  <si>
    <t>R01末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</si>
  <si>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</si>
  <si>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</si>
  <si>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</si>
  <si>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</si>
  <si>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</si>
  <si>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</si>
  <si>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</si>
  <si>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</si>
  <si>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花葉館</t>
    <rPh sb="0" eb="1">
      <t>ハナ</t>
    </rPh>
    <rPh sb="1" eb="2">
      <t>ハ</t>
    </rPh>
    <rPh sb="2" eb="3">
      <t>カン</t>
    </rPh>
    <phoneticPr fontId="2"/>
  </si>
  <si>
    <t>西宮家</t>
    <rPh sb="0" eb="2">
      <t>ニシノミヤ</t>
    </rPh>
    <rPh sb="2" eb="3">
      <t>ケ</t>
    </rPh>
    <phoneticPr fontId="2"/>
  </si>
  <si>
    <t>アロマ田沢湖</t>
    <rPh sb="3" eb="6">
      <t>タザワコ</t>
    </rPh>
    <phoneticPr fontId="2"/>
  </si>
  <si>
    <t>西木村総合公社</t>
    <rPh sb="0" eb="3">
      <t>ニシキムラ</t>
    </rPh>
    <rPh sb="3" eb="5">
      <t>ソウゴウ</t>
    </rPh>
    <rPh sb="5" eb="7">
      <t>コウシャ</t>
    </rPh>
    <phoneticPr fontId="2"/>
  </si>
  <si>
    <t>-</t>
    <phoneticPr fontId="2"/>
  </si>
  <si>
    <t>ふるさと仙北応援基金</t>
    <rPh sb="4" eb="6">
      <t>センボク</t>
    </rPh>
    <rPh sb="6" eb="8">
      <t>オウエン</t>
    </rPh>
    <rPh sb="8" eb="10">
      <t>キキン</t>
    </rPh>
    <phoneticPr fontId="5"/>
  </si>
  <si>
    <t>仙北市ふるさと振興基金</t>
    <rPh sb="0" eb="3">
      <t>センボクシ</t>
    </rPh>
    <rPh sb="7" eb="9">
      <t>シンコウ</t>
    </rPh>
    <rPh sb="9" eb="11">
      <t>キキン</t>
    </rPh>
    <phoneticPr fontId="5"/>
  </si>
  <si>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5"/>
  </si>
  <si>
    <t>仙北市温泉事業施設整備基金</t>
    <rPh sb="0" eb="3">
      <t>センボクシ</t>
    </rPh>
    <rPh sb="3" eb="5">
      <t>オンセン</t>
    </rPh>
    <rPh sb="5" eb="7">
      <t>ジギョウ</t>
    </rPh>
    <rPh sb="7" eb="9">
      <t>シセツ</t>
    </rPh>
    <rPh sb="9" eb="11">
      <t>セイビ</t>
    </rPh>
    <rPh sb="11" eb="13">
      <t>キキン</t>
    </rPh>
    <phoneticPr fontId="5"/>
  </si>
  <si>
    <t>仙北市森林環境譲与税基金</t>
    <rPh sb="0" eb="3">
      <t>センボクシ</t>
    </rPh>
    <rPh sb="3" eb="5">
      <t>シンリン</t>
    </rPh>
    <rPh sb="5" eb="7">
      <t>カンキョウ</t>
    </rPh>
    <rPh sb="7" eb="10">
      <t>ジョウヨゼイ</t>
    </rPh>
    <rPh sb="10" eb="12">
      <t>キキン</t>
    </rPh>
    <phoneticPr fontId="5"/>
  </si>
  <si>
    <t>-</t>
    <phoneticPr fontId="2"/>
  </si>
  <si>
    <t>-</t>
    <phoneticPr fontId="2"/>
  </si>
  <si>
    <t>田沢湖いち</t>
    <rPh sb="0" eb="3">
      <t>タザワコ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</si>
  <si>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</si>
  <si>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</si>
  <si>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</si>
  <si>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</si>
  <si>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</si>
  <si>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</si>
  <si>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</si>
  <si>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</si>
  <si>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</si>
  <si>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</si>
  <si>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新角館庁舎本体工事及び外構工事の実施等に伴い地方債発行が増え将来負担比率が増加したが、同様に有形固定資産も増となったため有形固定資産減価償却率は減少している。特に将来負担比率の推移については、類似団体平均値は減少しているのに対し当市は増加している。
　上記事業の終了により地方債残高は本年度がピークとなると見込まれる。今後は地方債発行の抑制に努めるとともに仙北市公共施設等総合管理計画に基づく適切な長寿命化改良を実施し両比率を減少させていく。</t>
    <phoneticPr fontId="5"/>
  </si>
  <si>
    <t>　将来負担比率については、新角館庁舎本体工事及び外構工事の実施等にあたって地方債発行額が増加したことから前年度比2.5ポイントの増となっている。実質公債比率は前年度と変動はないものの、令和２年度は、病院事業会計への繰出金等が減となり分子が減額となったことと併せて地方消費税交付金の増等により分母も増となったため単年度比率としては減少となっている。今後は病院事業会計に係る元利償還額のピークを令和３年度に迎える見込みであり、一般会計においても、近年工事完成した新角館庁舎本体工事及び外構工事等に係る地方債の元金償還が始まることから、分子の増加が見込まれるため実質公債費比率については増加していくものと予想される。
　今後も比率増加の抑制のため、投資的経費の精査による地方債発行の抑制や予算見直しによる基金残高の確保等を図る。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</si>
</sst>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574-44DA-88C9-DB45333449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78853</c:v>
                </c:pt>
                <c:pt idx="1">
                  <c:v>81051</c:v>
                </c:pt>
                <c:pt idx="2">
                  <c:v>98739</c:v>
                </c:pt>
                <c:pt idx="3">
                  <c:v>143327</c:v>
                </c:pt>
                <c:pt idx="4">
                  <c:v>135336</c:v>
                </c:pt>
              </c:numCache>
            </c:numRef>
          </c:val>
          <c:smooth val="0"/>
          <c:extLst>
            <c:ext xmlns:c16="http://schemas.microsoft.com/office/drawing/2014/chart" uri="{C3380CC4-5D6E-409C-BE32-E72D297353CC}">
              <c16:uniqueId val="{00000001-0574-44DA-88C9-DB45333449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2.1800000000000002</c:v>
                </c:pt>
                <c:pt idx="1">
                  <c:v>6.49</c:v>
                </c:pt>
                <c:pt idx="2">
                  <c:v>4.8499999999999996</c:v>
                </c:pt>
                <c:pt idx="3">
                  <c:v>3.86</c:v>
                </c:pt>
                <c:pt idx="4">
                  <c:v>3.46</c:v>
                </c:pt>
              </c:numCache>
            </c:numRef>
          </c:val>
          <c:extLst>
            <c:ext xmlns:c16="http://schemas.microsoft.com/office/drawing/2014/chart" uri="{C3380CC4-5D6E-409C-BE32-E72D297353CC}">
              <c16:uniqueId val="{00000000-9969-48AF-AC3E-A2D2B31B68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22.16</c:v>
                </c:pt>
                <c:pt idx="1">
                  <c:v>14.82</c:v>
                </c:pt>
                <c:pt idx="2">
                  <c:v>9.9499999999999993</c:v>
                </c:pt>
                <c:pt idx="3">
                  <c:v>8.85</c:v>
                </c:pt>
                <c:pt idx="4">
                  <c:v>8.7799999999999994</c:v>
                </c:pt>
              </c:numCache>
            </c:numRef>
          </c:val>
          <c:extLst>
            <c:ext xmlns:c16="http://schemas.microsoft.com/office/drawing/2014/chart" uri="{C3380CC4-5D6E-409C-BE32-E72D297353CC}">
              <c16:uniqueId val="{00000001-9969-48AF-AC3E-A2D2B31B68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-3.89</c:v>
                </c:pt>
                <c:pt idx="1">
                  <c:v>-4.62</c:v>
                </c:pt>
                <c:pt idx="2">
                  <c:v>-10</c:v>
                </c:pt>
                <c:pt idx="3">
                  <c:v>-4.7</c:v>
                </c:pt>
                <c:pt idx="4">
                  <c:v>-2.33</c:v>
                </c:pt>
              </c:numCache>
            </c:numRef>
          </c:val>
          <c:smooth val="0"/>
          <c:extLst>
            <c:ext xmlns:c16="http://schemas.microsoft.com/office/drawing/2014/chart" uri="{C3380CC4-5D6E-409C-BE32-E72D297353CC}">
              <c16:uniqueId val="{00000002-9969-48AF-AC3E-A2D2B31B68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0.56999999999999995</c:v>
                </c:pt>
                <c:pt idx="8">
                  <c:v>#N/A</c:v>
                </c:pt>
                <c:pt idx="9">
                  <c:v>0</c:v>
                </c:pt>
              </c:numCache>
            </c:numRef>
          </c:val>
          <c:extLst>
            <c:ext xmlns:c16="http://schemas.microsoft.com/office/drawing/2014/chart" uri="{C3380CC4-5D6E-409C-BE32-E72D297353CC}">
              <c16:uniqueId val="{00000000-1319-404B-9C5B-CD2908B057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0.06</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19-404B-9C5B-CD2908B05713}"/>
            </c:ext>
          </c:extLst>
        </c:ser>
        <c:ser>
          <c:idx val="2"/>
          <c:order val="2"/>
          <c:tx>
            <c:strRef>
              <c:f>データシート!$A$29</c:f>
              <c:strCache>
                <c:ptCount val="1"/>
                <c:pt idx="0">
                  <c:v>仙北市国民健康保険特別会計（神代診療施設勘定）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319-404B-9C5B-CD2908B05713}"/>
            </c:ext>
          </c:extLst>
        </c:ser>
        <c:ser>
          <c:idx val="3"/>
          <c:order val="3"/>
          <c:tx>
            <c:strRef>
              <c:f>データシート!$A$30</c:f>
              <c:strCache>
                <c:ptCount val="1"/>
                <c:pt idx="0">
                  <c:v>仙北市後期高齢者医療特別会計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319-404B-9C5B-CD2908B05713}"/>
            </c:ext>
          </c:extLst>
        </c:ser>
        <c:ser>
          <c:idx val="4"/>
          <c:order val="4"/>
          <c:tx>
            <c:strRef>
              <c:f>データシート!$A$31</c:f>
              <c:strCache>
                <c:ptCount val="1"/>
                <c:pt idx="0">
                  <c:v>仙北市温泉事業会計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0.52</c:v>
                </c:pt>
                <c:pt idx="4">
                  <c:v>#N/A</c:v>
                </c:pt>
                <c:pt idx="5">
                  <c:v>0.57999999999999996</c:v>
                </c:pt>
                <c:pt idx="6">
                  <c:v>#N/A</c:v>
                </c:pt>
                <c:pt idx="7">
                  <c:v>0.69</c:v>
                </c:pt>
                <c:pt idx="8">
                  <c:v>#N/A</c:v>
                </c:pt>
                <c:pt idx="9">
                  <c:v>0.79</c:v>
                </c:pt>
              </c:numCache>
            </c:numRef>
          </c:val>
          <c:extLst>
            <c:ext xmlns:c16="http://schemas.microsoft.com/office/drawing/2014/chart" uri="{C3380CC4-5D6E-409C-BE32-E72D297353CC}">
              <c16:uniqueId val="{00000004-1319-404B-9C5B-CD2908B05713}"/>
            </c:ext>
          </c:extLst>
        </c:ser>
        <c:ser>
          <c:idx val="5"/>
          <c:order val="5"/>
          <c:tx>
            <c:strRef>
              <c:f>データシート!$A$32</c:f>
              <c:strCache>
                <c:ptCount val="1"/>
                <c:pt idx="0">
                  <c:v>仙北市下水道事業会計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1.44</c:v>
                </c:pt>
              </c:numCache>
            </c:numRef>
          </c:val>
          <c:extLst>
            <c:ext xmlns:c16="http://schemas.microsoft.com/office/drawing/2014/chart" uri="{C3380CC4-5D6E-409C-BE32-E72D297353CC}">
              <c16:uniqueId val="{00000005-1319-404B-9C5B-CD2908B05713}"/>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c:v>
                </c:pt>
                <c:pt idx="2">
                  <c:v>#N/A</c:v>
                </c:pt>
                <c:pt idx="3">
                  <c:v>1.92</c:v>
                </c:pt>
                <c:pt idx="4">
                  <c:v>#N/A</c:v>
                </c:pt>
                <c:pt idx="5">
                  <c:v>1.99</c:v>
                </c:pt>
                <c:pt idx="6">
                  <c:v>#N/A</c:v>
                </c:pt>
                <c:pt idx="7">
                  <c:v>3.14</c:v>
                </c:pt>
                <c:pt idx="8">
                  <c:v>#N/A</c:v>
                </c:pt>
                <c:pt idx="9">
                  <c:v>3.13</c:v>
                </c:pt>
              </c:numCache>
            </c:numRef>
          </c:val>
          <c:extLst>
            <c:ext xmlns:c16="http://schemas.microsoft.com/office/drawing/2014/chart" uri="{C3380CC4-5D6E-409C-BE32-E72D297353CC}">
              <c16:uniqueId val="{00000006-1319-404B-9C5B-CD2908B0571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2.1800000000000002</c:v>
                </c:pt>
                <c:pt idx="2">
                  <c:v>#N/A</c:v>
                </c:pt>
                <c:pt idx="3">
                  <c:v>6.49</c:v>
                </c:pt>
                <c:pt idx="4">
                  <c:v>#N/A</c:v>
                </c:pt>
                <c:pt idx="5">
                  <c:v>4.84</c:v>
                </c:pt>
                <c:pt idx="6">
                  <c:v>#N/A</c:v>
                </c:pt>
                <c:pt idx="7">
                  <c:v>3.86</c:v>
                </c:pt>
                <c:pt idx="8">
                  <c:v>#N/A</c:v>
                </c:pt>
                <c:pt idx="9">
                  <c:v>3.46</c:v>
                </c:pt>
              </c:numCache>
            </c:numRef>
          </c:val>
          <c:extLst>
            <c:ext xmlns:c16="http://schemas.microsoft.com/office/drawing/2014/chart" uri="{C3380CC4-5D6E-409C-BE32-E72D297353CC}">
              <c16:uniqueId val="{00000007-1319-404B-9C5B-CD2908B05713}"/>
            </c:ext>
          </c:extLst>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4.95</c:v>
                </c:pt>
                <c:pt idx="2">
                  <c:v>#N/A</c:v>
                </c:pt>
                <c:pt idx="3">
                  <c:v>5.97</c:v>
                </c:pt>
                <c:pt idx="4">
                  <c:v>#N/A</c:v>
                </c:pt>
                <c:pt idx="5">
                  <c:v>6.38</c:v>
                </c:pt>
                <c:pt idx="6">
                  <c:v>#N/A</c:v>
                </c:pt>
                <c:pt idx="7">
                  <c:v>6.35</c:v>
                </c:pt>
                <c:pt idx="8">
                  <c:v>#N/A</c:v>
                </c:pt>
                <c:pt idx="9">
                  <c:v>5.57</c:v>
                </c:pt>
              </c:numCache>
            </c:numRef>
          </c:val>
          <c:extLst>
            <c:ext xmlns:c16="http://schemas.microsoft.com/office/drawing/2014/chart" uri="{C3380CC4-5D6E-409C-BE32-E72D297353CC}">
              <c16:uniqueId val="{00000008-1319-404B-9C5B-CD2908B05713}"/>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4.67</c:v>
                </c:pt>
                <c:pt idx="1">
                  <c:v>#N/A</c:v>
                </c:pt>
                <c:pt idx="2">
                  <c:v>5.58</c:v>
                </c:pt>
                <c:pt idx="3">
                  <c:v>#N/A</c:v>
                </c:pt>
                <c:pt idx="4">
                  <c:v>5.93</c:v>
                </c:pt>
                <c:pt idx="5">
                  <c:v>#N/A</c:v>
                </c:pt>
                <c:pt idx="6">
                  <c:v>5.41</c:v>
                </c:pt>
                <c:pt idx="7">
                  <c:v>#N/A</c:v>
                </c:pt>
                <c:pt idx="8">
                  <c:v>3.97</c:v>
                </c:pt>
                <c:pt idx="9">
                  <c:v>#N/A</c:v>
                </c:pt>
              </c:numCache>
            </c:numRef>
          </c:val>
          <c:extLst>
            <c:ext xmlns:c16="http://schemas.microsoft.com/office/drawing/2014/chart" uri="{C3380CC4-5D6E-409C-BE32-E72D297353CC}">
              <c16:uniqueId val="{00000009-1319-404B-9C5B-CD2908B057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2210</c:v>
                </c:pt>
                <c:pt idx="5">
                  <c:v>2153</c:v>
                </c:pt>
                <c:pt idx="8">
                  <c:v>2243</c:v>
                </c:pt>
                <c:pt idx="11">
                  <c:v>2216</c:v>
                </c:pt>
                <c:pt idx="14">
                  <c:v>2196</c:v>
                </c:pt>
              </c:numCache>
            </c:numRef>
          </c:val>
          <c:extLst>
            <c:ext xmlns:c16="http://schemas.microsoft.com/office/drawing/2014/chart" uri="{C3380CC4-5D6E-409C-BE32-E72D297353CC}">
              <c16:uniqueId val="{00000000-482B-47A8-8CDB-CCFEAD8AED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482B-47A8-8CDB-CCFEAD8AED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19</c:v>
                </c:pt>
                <c:pt idx="6">
                  <c:v>17</c:v>
                </c:pt>
                <c:pt idx="9">
                  <c:v>16</c:v>
                </c:pt>
                <c:pt idx="12">
                  <c:v>10</c:v>
                </c:pt>
              </c:numCache>
            </c:numRef>
          </c:val>
          <c:extLst>
            <c:ext xmlns:c16="http://schemas.microsoft.com/office/drawing/2014/chart" uri="{C3380CC4-5D6E-409C-BE32-E72D297353CC}">
              <c16:uniqueId val="{00000002-482B-47A8-8CDB-CCFEAD8AED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10</c:v>
                </c:pt>
                <c:pt idx="6">
                  <c:v>7</c:v>
                </c:pt>
                <c:pt idx="9">
                  <c:v>6</c:v>
                </c:pt>
                <c:pt idx="12">
                  <c:v>3</c:v>
                </c:pt>
              </c:numCache>
            </c:numRef>
          </c:val>
          <c:extLst>
            <c:ext xmlns:c16="http://schemas.microsoft.com/office/drawing/2014/chart" uri="{C3380CC4-5D6E-409C-BE32-E72D297353CC}">
              <c16:uniqueId val="{00000003-482B-47A8-8CDB-CCFEAD8AED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793</c:v>
                </c:pt>
                <c:pt idx="3">
                  <c:v>863</c:v>
                </c:pt>
                <c:pt idx="6">
                  <c:v>1075</c:v>
                </c:pt>
                <c:pt idx="9">
                  <c:v>1063</c:v>
                </c:pt>
                <c:pt idx="12">
                  <c:v>992</c:v>
                </c:pt>
              </c:numCache>
            </c:numRef>
          </c:val>
          <c:extLst>
            <c:ext xmlns:c16="http://schemas.microsoft.com/office/drawing/2014/chart" uri="{C3380CC4-5D6E-409C-BE32-E72D297353CC}">
              <c16:uniqueId val="{00000004-482B-47A8-8CDB-CCFEAD8AED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B-47A8-8CDB-CCFEAD8AED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2B-47A8-8CDB-CCFEAD8AED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2291</c:v>
                </c:pt>
                <c:pt idx="3">
                  <c:v>2159</c:v>
                </c:pt>
                <c:pt idx="6">
                  <c:v>2122</c:v>
                </c:pt>
                <c:pt idx="9">
                  <c:v>2145</c:v>
                </c:pt>
                <c:pt idx="12">
                  <c:v>2079</c:v>
                </c:pt>
              </c:numCache>
            </c:numRef>
          </c:val>
          <c:extLst>
            <c:ext xmlns:c16="http://schemas.microsoft.com/office/drawing/2014/chart" uri="{C3380CC4-5D6E-409C-BE32-E72D297353CC}">
              <c16:uniqueId val="{00000007-482B-47A8-8CDB-CCFEAD8AED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912</c:v>
                </c:pt>
                <c:pt idx="2">
                  <c:v>#N/A</c:v>
                </c:pt>
                <c:pt idx="3">
                  <c:v>#N/A</c:v>
                </c:pt>
                <c:pt idx="4">
                  <c:v>898</c:v>
                </c:pt>
                <c:pt idx="5">
                  <c:v>#N/A</c:v>
                </c:pt>
                <c:pt idx="6">
                  <c:v>#N/A</c:v>
                </c:pt>
                <c:pt idx="7">
                  <c:v>978</c:v>
                </c:pt>
                <c:pt idx="8">
                  <c:v>#N/A</c:v>
                </c:pt>
                <c:pt idx="9">
                  <c:v>#N/A</c:v>
                </c:pt>
                <c:pt idx="10">
                  <c:v>1014</c:v>
                </c:pt>
                <c:pt idx="11">
                  <c:v>#N/A</c:v>
                </c:pt>
                <c:pt idx="12">
                  <c:v>#N/A</c:v>
                </c:pt>
                <c:pt idx="13">
                  <c:v>889</c:v>
                </c:pt>
                <c:pt idx="14">
                  <c:v>#N/A</c:v>
                </c:pt>
              </c:numCache>
            </c:numRef>
          </c:val>
          <c:smooth val="0"/>
          <c:extLst>
            <c:ext xmlns:c16="http://schemas.microsoft.com/office/drawing/2014/chart" uri="{C3380CC4-5D6E-409C-BE32-E72D297353CC}">
              <c16:uniqueId val="{00000008-482B-47A8-8CDB-CCFEAD8AED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24420</c:v>
                </c:pt>
                <c:pt idx="5">
                  <c:v>23996</c:v>
                </c:pt>
                <c:pt idx="8">
                  <c:v>24076</c:v>
                </c:pt>
                <c:pt idx="11">
                  <c:v>24884</c:v>
                </c:pt>
                <c:pt idx="14">
                  <c:v>25192</c:v>
                </c:pt>
              </c:numCache>
            </c:numRef>
          </c:val>
          <c:extLst>
            <c:ext xmlns:c16="http://schemas.microsoft.com/office/drawing/2014/chart" uri="{C3380CC4-5D6E-409C-BE32-E72D297353CC}">
              <c16:uniqueId val="{00000000-71A6-4C16-A618-CC7C2F65B7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669</c:v>
                </c:pt>
                <c:pt idx="5">
                  <c:v>606</c:v>
                </c:pt>
                <c:pt idx="8">
                  <c:v>561</c:v>
                </c:pt>
                <c:pt idx="11">
                  <c:v>518</c:v>
                </c:pt>
                <c:pt idx="14">
                  <c:v>470</c:v>
                </c:pt>
              </c:numCache>
            </c:numRef>
          </c:val>
          <c:extLst>
            <c:ext xmlns:c16="http://schemas.microsoft.com/office/drawing/2014/chart" uri="{C3380CC4-5D6E-409C-BE32-E72D297353CC}">
              <c16:uniqueId val="{00000001-71A6-4C16-A618-CC7C2F65B7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3232</c:v>
                </c:pt>
                <c:pt idx="5">
                  <c:v>2381</c:v>
                </c:pt>
                <c:pt idx="8">
                  <c:v>1804</c:v>
                </c:pt>
                <c:pt idx="11">
                  <c:v>2075</c:v>
                </c:pt>
                <c:pt idx="14">
                  <c:v>2309</c:v>
                </c:pt>
              </c:numCache>
            </c:numRef>
          </c:val>
          <c:extLst>
            <c:ext xmlns:c16="http://schemas.microsoft.com/office/drawing/2014/chart" uri="{C3380CC4-5D6E-409C-BE32-E72D297353CC}">
              <c16:uniqueId val="{00000002-71A6-4C16-A618-CC7C2F65B7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A6-4C16-A618-CC7C2F65B7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A6-4C16-A618-CC7C2F65B7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A6-4C16-A618-CC7C2F65B7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2527</c:v>
                </c:pt>
                <c:pt idx="3">
                  <c:v>2563</c:v>
                </c:pt>
                <c:pt idx="6">
                  <c:v>2430</c:v>
                </c:pt>
                <c:pt idx="9">
                  <c:v>2482</c:v>
                </c:pt>
                <c:pt idx="12">
                  <c:v>2366</c:v>
                </c:pt>
              </c:numCache>
            </c:numRef>
          </c:val>
          <c:extLst>
            <c:ext xmlns:c16="http://schemas.microsoft.com/office/drawing/2014/chart" uri="{C3380CC4-5D6E-409C-BE32-E72D297353CC}">
              <c16:uniqueId val="{00000006-71A6-4C16-A618-CC7C2F65B7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20</c:v>
                </c:pt>
                <c:pt idx="6">
                  <c:v>14</c:v>
                </c:pt>
                <c:pt idx="9">
                  <c:v>7</c:v>
                </c:pt>
                <c:pt idx="12">
                  <c:v>4</c:v>
                </c:pt>
              </c:numCache>
            </c:numRef>
          </c:val>
          <c:extLst>
            <c:ext xmlns:c16="http://schemas.microsoft.com/office/drawing/2014/chart" uri="{C3380CC4-5D6E-409C-BE32-E72D297353CC}">
              <c16:uniqueId val="{00000007-71A6-4C16-A618-CC7C2F65B7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14797</c:v>
                </c:pt>
                <c:pt idx="3">
                  <c:v>14610</c:v>
                </c:pt>
                <c:pt idx="6">
                  <c:v>14451</c:v>
                </c:pt>
                <c:pt idx="9">
                  <c:v>14370</c:v>
                </c:pt>
                <c:pt idx="12">
                  <c:v>13790</c:v>
                </c:pt>
              </c:numCache>
            </c:numRef>
          </c:val>
          <c:extLst>
            <c:ext xmlns:c16="http://schemas.microsoft.com/office/drawing/2014/chart" uri="{C3380CC4-5D6E-409C-BE32-E72D297353CC}">
              <c16:uniqueId val="{00000008-71A6-4C16-A618-CC7C2F65B7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c:v>
                </c:pt>
                <c:pt idx="3">
                  <c:v>15</c:v>
                </c:pt>
                <c:pt idx="6">
                  <c:v>8</c:v>
                </c:pt>
                <c:pt idx="9">
                  <c:v>0</c:v>
                </c:pt>
                <c:pt idx="12">
                  <c:v>0</c:v>
                </c:pt>
              </c:numCache>
            </c:numRef>
          </c:val>
          <c:extLst>
            <c:ext xmlns:c16="http://schemas.microsoft.com/office/drawing/2014/chart" uri="{C3380CC4-5D6E-409C-BE32-E72D297353CC}">
              <c16:uniqueId val="{00000009-71A6-4C16-A618-CC7C2F65B7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19956</c:v>
                </c:pt>
                <c:pt idx="3">
                  <c:v>20327</c:v>
                </c:pt>
                <c:pt idx="6">
                  <c:v>20610</c:v>
                </c:pt>
                <c:pt idx="9">
                  <c:v>22009</c:v>
                </c:pt>
                <c:pt idx="12">
                  <c:v>23537</c:v>
                </c:pt>
              </c:numCache>
            </c:numRef>
          </c:val>
          <c:extLst>
            <c:ext xmlns:c16="http://schemas.microsoft.com/office/drawing/2014/chart" uri="{C3380CC4-5D6E-409C-BE32-E72D297353CC}">
              <c16:uniqueId val="{0000000A-71A6-4C16-A618-CC7C2F65B7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9013</c:v>
                </c:pt>
                <c:pt idx="2">
                  <c:v>#N/A</c:v>
                </c:pt>
                <c:pt idx="3">
                  <c:v>#N/A</c:v>
                </c:pt>
                <c:pt idx="4">
                  <c:v>10553</c:v>
                </c:pt>
                <c:pt idx="5">
                  <c:v>#N/A</c:v>
                </c:pt>
                <c:pt idx="6">
                  <c:v>#N/A</c:v>
                </c:pt>
                <c:pt idx="7">
                  <c:v>11070</c:v>
                </c:pt>
                <c:pt idx="8">
                  <c:v>#N/A</c:v>
                </c:pt>
                <c:pt idx="9">
                  <c:v>#N/A</c:v>
                </c:pt>
                <c:pt idx="10">
                  <c:v>11391</c:v>
                </c:pt>
                <c:pt idx="11">
                  <c:v>#N/A</c:v>
                </c:pt>
                <c:pt idx="12">
                  <c:v>#N/A</c:v>
                </c:pt>
                <c:pt idx="13">
                  <c:v>11727</c:v>
                </c:pt>
                <c:pt idx="14">
                  <c:v>#N/A</c:v>
                </c:pt>
              </c:numCache>
            </c:numRef>
          </c:val>
          <c:smooth val="0"/>
          <c:extLst>
            <c:ext xmlns:c16="http://schemas.microsoft.com/office/drawing/2014/chart" uri="{C3380CC4-5D6E-409C-BE32-E72D297353CC}">
              <c16:uniqueId val="{0000000B-71A6-4C16-A618-CC7C2F65B7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1181</c:v>
                </c:pt>
                <c:pt idx="1">
                  <c:v>1039</c:v>
                </c:pt>
                <c:pt idx="2">
                  <c:v>1036</c:v>
                </c:pt>
              </c:numCache>
            </c:numRef>
          </c:val>
          <c:extLst>
            <c:ext xmlns:c16="http://schemas.microsoft.com/office/drawing/2014/chart" uri="{C3380CC4-5D6E-409C-BE32-E72D297353CC}">
              <c16:uniqueId val="{00000000-0324-4F88-9115-0E5A433067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324-4F88-9115-0E5A433067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1735</c:v>
                </c:pt>
                <c:pt idx="1">
                  <c:v>1847</c:v>
                </c:pt>
                <c:pt idx="2">
                  <c:v>1871</c:v>
                </c:pt>
              </c:numCache>
            </c:numRef>
          </c:val>
          <c:extLst>
            <c:ext xmlns:c16="http://schemas.microsoft.com/office/drawing/2014/chart" uri="{C3380CC4-5D6E-409C-BE32-E72D297353CC}">
              <c16:uniqueId val="{00000002-0324-4F88-9115-0E5A433067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{D54DF949-E78C-4A77-B2B3-55AE9CDE2276}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22A-4061-AB2F-C0CFADC8C0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{D39AACC3-32DD-4787-A16F-9D8494D0D31A}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2A-4061-AB2F-C0CFADC8C0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{95225B60-1217-4011-8701-E441C9BA3A6E}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2A-4061-AB2F-C0CFADC8C0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{17D88579-59CB-460A-8EB1-AEC83FF35D92}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2A-4061-AB2F-C0CFADC8C0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{AC35C72D-2414-4F41-9BC7-3EA55CB40157}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2A-4061-AB2F-C0CFADC8C0E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{70094A1B-BF33-4A34-A983-C951C178ED91}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22A-4061-AB2F-C0CFADC8C0E4}"/>
                </c:ext>
              </c:extLst>
            </c:dLbl>
            <c:dLbl>
              <c:idx val="16"/>
              <c:layout>
                <c:manualLayout>
                  <c:x val="0"/>
                  <c:y val="-1.201177519146061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{9A518D96-12DB-4203-B6E6-316B93B6C7F7}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22A-4061-AB2F-C0CFADC8C0E4}"/>
                </c:ext>
              </c:extLst>
            </c:dLbl>
            <c:dLbl>
              <c:idx val="24"/>
              <c:layout>
                <c:manualLayout>
                  <c:x val="0"/>
                  <c:y val="-5.4980851282259782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{E7DD1790-C380-44F2-B483-9D8143F13E3F}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22A-4061-AB2F-C0CFADC8C0E4}"/>
                </c:ext>
              </c:extLst>
            </c:dLbl>
            <c:dLbl>
              <c:idx val="32"/>
              <c:layout>
                <c:manualLayout>
                  <c:x val="0"/>
                  <c:y val="1.751021555051364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{E2C4D295-31C4-4032-AE49-405690D0B8CA}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22A-4061-AB2F-C0CFADC8C0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81.2</c:v>
                </c:pt>
                <c:pt idx="8">
                  <c:v>81</c:v>
                </c:pt>
                <c:pt idx="16">
                  <c:v>81.2</c:v>
                </c:pt>
                <c:pt idx="24">
                  <c:v>82.1</c:v>
                </c:pt>
                <c:pt idx="32">
                  <c:v>81.3</c:v>
                </c:pt>
              </c:numCache>
            </c:numRef>
          </c:xVal>
          <c:yVal>
            <c:numRef>
              <c:f>公会計指標分析・財政指標組合せ分析表!$BP$51:$DC$51</c:f>
              <c:numCache>
                <c:formatCode>#,##0.0;"▲ "#,##0.0</c:formatCode>
                <c:ptCount val="40"/>
                <c:pt idx="0">
                  <c:v>89.4</c:v>
                </c:pt>
                <c:pt idx="8">
                  <c:v>106.5</c:v>
                </c:pt>
                <c:pt idx="16">
                  <c:v>114.1</c:v>
                </c:pt>
                <c:pt idx="24">
                  <c:v>118.6</c:v>
                </c:pt>
                <c:pt idx="32">
                  <c:v>121.1</c:v>
                </c:pt>
              </c:numCache>
            </c:numRef>
          </c:yVal>
          <c:smooth val="0"/>
          <c:extLst>
            <c:ext xmlns:c16="http://schemas.microsoft.com/office/drawing/2014/chart" uri="{C3380CC4-5D6E-409C-BE32-E72D297353CC}">
              <c16:uniqueId val="{00000009-922A-4061-AB2F-C0CFADC8C0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03846625407752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{BCB70B66-4DF1-4E0E-A8EF-B503409D76AB}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22A-4061-AB2F-C0CFADC8C0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{7FF7A58D-4406-4FA0-AFC8-370D5FF33395}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2A-4061-AB2F-C0CFADC8C0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{7D623A99-B5C9-4F6C-9579-9AFD6471D3DA}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2A-4061-AB2F-C0CFADC8C0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{EEA105A7-73C6-4FAD-B679-210E85710CD8}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2A-4061-AB2F-C0CFADC8C0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{FF8E8167-01E7-4E6D-A5B4-069E55D23C46}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2A-4061-AB2F-C0CFADC8C0E4}"/>
                </c:ext>
              </c:extLst>
            </c:dLbl>
            <c:dLbl>
              <c:idx val="8"/>
              <c:layout>
                <c:manualLayout>
                  <c:x val="-3.146591654694863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{B11DFEFC-49B4-47DD-9492-EF35D873195F}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22A-4061-AB2F-C0CFADC8C0E4}"/>
                </c:ext>
              </c:extLst>
            </c:dLbl>
            <c:dLbl>
              <c:idx val="16"/>
              <c:layout>
                <c:manualLayout>
                  <c:x val="-3.2931145801268172E-2"/>
                  <c:y val="-8.079067987983251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{02823881-BAFB-4A03-89F8-F1949A1FB5C7}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22A-4061-AB2F-C0CFADC8C0E4}"/>
                </c:ext>
              </c:extLst>
            </c:dLbl>
            <c:dLbl>
              <c:idx val="24"/>
              <c:layout>
                <c:manualLayout>
                  <c:x val="-3.2015750650234161E-2"/>
                  <c:y val="-4.868740433189786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{DEEA9E1B-EE0C-4F48-86D2-AC1431927932}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22A-4061-AB2F-C0CFADC8C0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{8C4876CF-C640-4317-9623-79B6CBEAC2F9}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22A-4061-AB2F-C0CFADC8C0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22A-4061-AB2F-C0CFADC8C0E4}"/>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{05EF546A-5C87-4AA9-95DC-F7B64AB74091}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8A6-4451-8D39-F31EA5BD49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{A4B37E97-82A1-442B-B79E-7D0706A272C9}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A6-4451-8D39-F31EA5BD49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{A032C368-61AA-4C1A-992C-7BFC4C226D5E}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A6-4451-8D39-F31EA5BD49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{C711B9A6-59F3-40C7-AE72-CD3ECF71523E}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A6-4451-8D39-F31EA5BD49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{F0C9EA6D-8D6F-44E5-B0C0-662825DBABA4}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A6-4451-8D39-F31EA5BD498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{C8997E64-4BBE-46BB-83AA-136DDD0FBB37}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8A6-4451-8D39-F31EA5BD498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{6E192E4D-B5B6-4C32-A176-465A4EA8BB31}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8A6-4451-8D39-F31EA5BD4985}"/>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{E4B0A668-0D92-428F-A702-819800EDB5C2}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8A6-4451-8D39-F31EA5BD4985}"/>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{02C48630-DA47-47A5-A1F2-7E898C83092A}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8A6-4451-8D39-F31EA5BD49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9.3000000000000007</c:v>
                </c:pt>
                <c:pt idx="24">
                  <c:v>9.9</c:v>
                </c:pt>
                <c:pt idx="32">
                  <c:v>9.9</c:v>
                </c:pt>
              </c:numCache>
            </c:numRef>
          </c:xVal>
          <c:yVal>
            <c:numRef>
              <c:f>公会計指標分析・財政指標組合せ分析表!$BP$73:$DC$73</c:f>
              <c:numCache>
                <c:formatCode>#,##0.0;"▲ "#,##0.0</c:formatCode>
                <c:ptCount val="40"/>
                <c:pt idx="0">
                  <c:v>89.4</c:v>
                </c:pt>
                <c:pt idx="8">
                  <c:v>106.5</c:v>
                </c:pt>
                <c:pt idx="16">
                  <c:v>114.1</c:v>
                </c:pt>
                <c:pt idx="24">
                  <c:v>118.6</c:v>
                </c:pt>
                <c:pt idx="32">
                  <c:v>121.1</c:v>
                </c:pt>
              </c:numCache>
            </c:numRef>
          </c:yVal>
          <c:smooth val="0"/>
          <c:extLst>
            <c:ext xmlns:c16="http://schemas.microsoft.com/office/drawing/2014/chart" uri="{C3380CC4-5D6E-409C-BE32-E72D297353CC}">
              <c16:uniqueId val="{00000009-48A6-4451-8D39-F31EA5BD49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{D4D5B9F5-7111-4ED7-BD6F-783EA0B3D925}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8A6-4451-8D39-F31EA5BD49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{96796821-8520-4B26-AA19-E3DC8CB86204}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A6-4451-8D39-F31EA5BD49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{83064074-092B-4F87-916C-0D6CA6410853}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A6-4451-8D39-F31EA5BD49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{DB02C9AA-3E9B-4499-98D0-9B01D9635C3B}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A6-4451-8D39-F31EA5BD49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{EF33B0C7-2229-43B4-90D1-5B7B4060CA82}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A6-4451-8D39-F31EA5BD498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{99994CC4-2FDE-43DE-9AC1-B65A3ECE3FE1}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8A6-4451-8D39-F31EA5BD498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{3359B862-6CF4-4DC5-91AD-FD1EFE0B8C57}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8A6-4451-8D39-F31EA5BD498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{D88619C2-77E6-44DC-8172-025E40F2F920}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8A6-4451-8D39-F31EA5BD498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{0D950439-2235-4BAE-84CA-095689FF86E5}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8A6-4451-8D39-F31EA5BD49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8A6-4451-8D39-F31EA5BD4985}"/>
            </c:ext>
          </c:extLst>
        </c:ser>
        <c:dLbls>
          <c:showLegendKey val="0"/>
          <c:showVal val="1"/>
          <c:showCatName val="0"/>
          <c:showSerName val="0"/>
          <c:showPercent val="0"/>
          <c:showBubbleSize val="0"/>
        </c:dLbls>
        <c:axId val="84219776"/>
        <c:axId val="84234240"/>
      </c:scatterChart>
      <c:valAx>
        <c:axId val="84219776"/>
        <c:scaling>
          <c:orientation val="maxMin"/>
          <c:max val="1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おける元利償還金の減少に加え、公営企業債の元利償還金に対する繰入金について、下水道事業会計の地方公営企業法適用に伴う繰出基準額算出方法の変更により大きく減少し、実質公債費比率の分子は前年度比</a:t>
          </a:r>
          <a:r>
            <a:rPr kumimoji="1" lang="en-US" altLang="ja-JP" sz="1200">
              <a:latin typeface="ＭＳ ゴシック" pitchFamily="49" charset="-128"/>
              <a:ea typeface="ＭＳ ゴシック" pitchFamily="49" charset="-128"/>
            </a:rPr>
            <a:t>125</a:t>
          </a:r>
          <a:r>
            <a:rPr kumimoji="1" lang="ja-JP" altLang="en-US" sz="1200">
              <a:latin typeface="ＭＳ ゴシック" pitchFamily="49" charset="-128"/>
              <a:ea typeface="ＭＳ ゴシック" pitchFamily="49" charset="-128"/>
            </a:rPr>
            <a:t>百万円減少の</a:t>
          </a:r>
          <a:r>
            <a:rPr kumimoji="1" lang="en-US" altLang="ja-JP" sz="1200">
              <a:latin typeface="ＭＳ ゴシック" pitchFamily="49" charset="-128"/>
              <a:ea typeface="ＭＳ ゴシック" pitchFamily="49" charset="-128"/>
            </a:rPr>
            <a:t>889</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おける地方債現在高のピークは令和２年度末を見込んでいるが、元利償還額については令和３年度以降増加するものと想定される。また病院事業会計における企業債償還額のピークが令和３年度になり、実質公債費比率の分子は再び増加に転じる見込みであるため、地方債の新規発行の抑制等により減少を図っていく。</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企業債現在高の減少等に伴う公営企業債等繰入見込額の減少、ふるさと仙北応援基金の残高の増加等による充当可能基金の増加があった一方で、庁舎整備事業等大規模建設事業の実施に伴う地方債発行の増加により一般会計等に係る地方債の現在高が＋</a:t>
          </a:r>
          <a:r>
            <a:rPr kumimoji="1" lang="en-US" altLang="ja-JP" sz="1200">
              <a:latin typeface="ＭＳ ゴシック" pitchFamily="49" charset="-128"/>
              <a:ea typeface="ＭＳ ゴシック" pitchFamily="49" charset="-128"/>
            </a:rPr>
            <a:t>1,529</a:t>
          </a:r>
          <a:r>
            <a:rPr kumimoji="1" lang="ja-JP" altLang="en-US" sz="1200">
              <a:latin typeface="ＭＳ ゴシック" pitchFamily="49" charset="-128"/>
              <a:ea typeface="ＭＳ ゴシック" pitchFamily="49" charset="-128"/>
            </a:rPr>
            <a:t>百万円と大きく増加したことから将来負担比率の分子は前年度比で</a:t>
          </a:r>
          <a:r>
            <a:rPr kumimoji="1" lang="en-US" altLang="ja-JP" sz="1200">
              <a:latin typeface="ＭＳ ゴシック" pitchFamily="49" charset="-128"/>
              <a:ea typeface="ＭＳ ゴシック" pitchFamily="49" charset="-128"/>
            </a:rPr>
            <a:t>336</a:t>
          </a:r>
          <a:r>
            <a:rPr kumimoji="1" lang="ja-JP" altLang="en-US" sz="1200">
              <a:latin typeface="ＭＳ ゴシック" pitchFamily="49" charset="-128"/>
              <a:ea typeface="ＭＳ ゴシック" pitchFamily="49" charset="-128"/>
            </a:rPr>
            <a:t>百万円の増加となった。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地方債を活用した大規模建設事業の実施が集中したことから一般会計等に係る地方債現在高は増加基調にあったが、令和２年度末をピークと見込んでいる。また公営企業会計における大規模投資の実施も見込まれていないことから、企業会計も含めた地方債現在高は減少していくものと想定される。令和３年度以降は更に地方債の新規発行を抑制していくとともに、活用にあたっては交付税算入率等を考慮し将来負担額の低減を図っていく。</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ふるさと納税寄附金の増収に伴うふるさと仙北応援基金への積立額の増加が非常に大きく、基金全体の残高は前年度末比で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百万円となった。ふるさと仙北応援基金を除くと取崩し額は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百万円減少したが歳計剰余金処分を含む積立額も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百万円減少しており、ふるさと仙北応援基金を除く基金残高は前年度比で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としてはふるさと納税寄附金の増収により増加したものの、寄附金収入は安定的なものとは捉え難く、また財政調整基金については取崩し額は減少したものの残高は微減となっている。今後は更に予算見直し等を推進することで財政調整基金取崩し額を抑制し、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の確保を図る。また、ふるさと納税寄附金が使途を指定された収入であることを踏まえ当該基金については可能な限り早期に活用すべきと考える。しかし毎年度安定的に収入されるものではないため、収入状況に応じて取崩し額を調整し、コロナ禍における施策実施等に備え一定規模の残高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・仙北市公共施設等総合管理基金：公共施設等の更新、統廃合及び長寿命化等に要する経費に充てる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仙北市ふるさと振興基金について、取崩し額は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百万円となったものの、積立額は旧合併特例事業債を財源とした積立の限度額を迎えたため前年度までの積立額より大きく減少（▲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百万円となった。これにより本年度末残高は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百万円となり前年度に引き続き減少した。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ふるさと仙北応援基金について、積立の原資であるふるさと納税寄附金の収入額が前年度比＋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百万円と大きく増加したことから、積立額も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百万円となった。これに伴い取崩し額も前年度比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百万円の増となったものの、本年度末残高は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仙北市公共施設等総合管理基金について、取崩し額は前年度と同程度となった一方で積立額は過疎対策事業債（ソフト分）の配分額等の影響から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仙北市ふるさと振興基金については今後追加の積立は見込んでいないため、取崩しにあたっては一層対象経費を精査のうえ行う。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仙北応援基金はふるさと納税寄附金の増収に伴い順調に増加している。原資が寄附金であることも鑑み早期に活用していく方針だが、寄附金収入については安定的なものとは言い難いことから、収入状況を勘案し一定規模を確保できるよう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仙北市公共施設等総合管理基金については今後は取崩しを抑制し、仙北市公共施設等総合管理計画等に基づく除却や統廃合の大規模実施に備え残高の増加を図る。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特定目的基金の活用等により財政調整基金取崩し額は前年度比で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百万円と大きく減少したものの、歳計剰余金処分に係る積立も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百万円となり、積み増しには至らず残高は前年度末より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対策の実施等により歳出決算規模は大きく増加しているものの、国庫支出金や特定目的基金繰入金の活用により財政調整基金取崩し額は減少した。しかしながら、依然として財政調整基金の取崩しに依存した構造となっている。取崩し額が前年度より減少していることを踏まえても経済対策の実施等は大きな要因ではなく、経常的経費の削減が必要と考えられることから。引き続き予算の見直し等を行うことで財政調整基金に依存した予算構造から脱却し、一定規模の残高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取崩しは行っておらず積立も利息収入分のみのため、残高としては横ばいで推移している。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大規模な繰上償還等は予定されていないことから、引き続き一定規模を確保していく。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田沢湖橋等の改修・改良工事のほか新角館庁舎本体工事及び外構工事等により有形固定資産が増えたことで</a:t>
          </a:r>
          <a:r>
            <a:rPr kumimoji="1" lang="ja-JP" altLang="ja-JP" sz="1100" u="none" baseline="0">
              <a:solidFill>
                <a:schemeClr val="dk1"/>
              </a:solidFill>
              <a:effectLst/>
              <a:latin typeface="+mn-lt"/>
              <a:ea typeface="+mn-ea"/>
              <a:cs typeface="+mn-cs"/>
            </a:rPr>
            <a:t>減価</a:t>
          </a:r>
          <a:r>
            <a:rPr kumimoji="1" lang="ja-JP" altLang="ja-JP" sz="1100" baseline="0">
              <a:solidFill>
                <a:schemeClr val="dk1"/>
              </a:solidFill>
              <a:effectLst/>
              <a:latin typeface="+mn-lt"/>
              <a:ea typeface="+mn-ea"/>
              <a:cs typeface="+mn-cs"/>
            </a:rPr>
            <a:t>償却率は昨年度比</a:t>
          </a:r>
          <a:r>
            <a:rPr kumimoji="1" lang="en-US" altLang="ja-JP" sz="1100" baseline="0">
              <a:solidFill>
                <a:schemeClr val="dk1"/>
              </a:solidFill>
              <a:effectLst/>
              <a:latin typeface="+mn-lt"/>
              <a:ea typeface="+mn-ea"/>
              <a:cs typeface="+mn-cs"/>
            </a:rPr>
            <a:t>0.8</a:t>
          </a:r>
          <a:r>
            <a:rPr kumimoji="1" lang="ja-JP" altLang="ja-JP" sz="1100" baseline="0">
              <a:solidFill>
                <a:schemeClr val="dk1"/>
              </a:solidFill>
              <a:effectLst/>
              <a:latin typeface="+mn-lt"/>
              <a:ea typeface="+mn-ea"/>
              <a:cs typeface="+mn-cs"/>
            </a:rPr>
            <a:t>ポイントの減となったものの依然として類似団体平均を大きく上回っている。</a:t>
          </a:r>
          <a:endParaRPr lang="ja-JP" altLang="ja-JP">
            <a:effectLst/>
          </a:endParaRPr>
        </a:p>
        <a:p>
          <a:r>
            <a:rPr kumimoji="1" lang="ja-JP" altLang="ja-JP" sz="1100" baseline="0">
              <a:solidFill>
                <a:schemeClr val="dk1"/>
              </a:solidFill>
              <a:effectLst/>
              <a:latin typeface="+mn-lt"/>
              <a:ea typeface="+mn-ea"/>
              <a:cs typeface="+mn-cs"/>
            </a:rPr>
            <a:t>　今後も仙北市公共施設等</a:t>
          </a:r>
          <a:r>
            <a:rPr kumimoji="1" lang="ja-JP" altLang="ja-JP" sz="1100" u="none" baseline="0">
              <a:solidFill>
                <a:schemeClr val="dk1"/>
              </a:solidFill>
              <a:effectLst/>
              <a:latin typeface="+mn-lt"/>
              <a:ea typeface="+mn-ea"/>
              <a:cs typeface="+mn-cs"/>
            </a:rPr>
            <a:t>総合管理計画に基づき施設の統廃合を進め、除却も視野に入れた公共施設の適正配置の実現により限られた財源を適切に長寿命化改良へ</a:t>
          </a:r>
          <a:r>
            <a:rPr kumimoji="1" lang="ja-JP" altLang="ja-JP" sz="1100" baseline="0">
              <a:solidFill>
                <a:schemeClr val="dk1"/>
              </a:solidFill>
              <a:effectLst/>
              <a:latin typeface="+mn-lt"/>
              <a:ea typeface="+mn-ea"/>
              <a:cs typeface="+mn-cs"/>
            </a:rPr>
            <a:t>活用していく。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139192</xdr:rowOff>
    </xdr:from>
    <xdr:to>
      <xdr:col>23</xdr:col>
      <xdr:colOff>136525</xdr:colOff>
      <xdr:row>32</xdr:row>
      <xdr:rowOff>69342</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117619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20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156464</xdr:rowOff>
    </xdr:from>
    <xdr:to>
      <xdr:col>19</xdr:col>
      <xdr:colOff>187325</xdr:colOff>
      <xdr:row>32</xdr:row>
      <xdr:rowOff>86614</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18542</xdr:rowOff>
    </xdr:from>
    <xdr:to>
      <xdr:col>23</xdr:col>
      <xdr:colOff>85725</xdr:colOff>
      <xdr:row>32</xdr:row>
      <xdr:rowOff>35814</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27646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35814</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27430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16383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137033</xdr:rowOff>
    </xdr:from>
    <xdr:to>
      <xdr:col>7</xdr:col>
      <xdr:colOff>187325</xdr:colOff>
      <xdr:row>32</xdr:row>
      <xdr:rowOff>67183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16383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77741</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58310</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充当可能財源が増となった一方で、</a:t>
          </a:r>
          <a:r>
            <a:rPr kumimoji="1" lang="ja-JP" altLang="ja-JP" sz="900" baseline="0">
              <a:solidFill>
                <a:schemeClr val="dk1"/>
              </a:solidFill>
              <a:effectLst/>
              <a:latin typeface="+mn-lt"/>
              <a:ea typeface="+mn-ea"/>
              <a:cs typeface="+mn-cs"/>
            </a:rPr>
            <a:t>新角館庁舎本体工事及び外構工事</a:t>
          </a:r>
          <a:r>
            <a:rPr kumimoji="1" lang="ja-JP" altLang="ja-JP" sz="900">
              <a:solidFill>
                <a:schemeClr val="dk1"/>
              </a:solidFill>
              <a:effectLst/>
              <a:latin typeface="+mn-lt"/>
              <a:ea typeface="+mn-ea"/>
              <a:cs typeface="+mn-cs"/>
            </a:rPr>
            <a:t>の実施等により将来負担額は充当可能財源を大きく上回る値となったため、これらを算出元とした債務償還比率の分子は前年度より増加となってい</a:t>
          </a:r>
          <a:r>
            <a:rPr kumimoji="1" lang="ja-JP" altLang="ja-JP" sz="900" u="none">
              <a:solidFill>
                <a:schemeClr val="dk1"/>
              </a:solidFill>
              <a:effectLst/>
              <a:latin typeface="+mn-lt"/>
              <a:ea typeface="+mn-ea"/>
              <a:cs typeface="+mn-cs"/>
            </a:rPr>
            <a:t>る。</a:t>
          </a:r>
          <a:r>
            <a:rPr kumimoji="1" lang="ja-JP" altLang="ja-JP" sz="900">
              <a:solidFill>
                <a:schemeClr val="dk1"/>
              </a:solidFill>
              <a:effectLst/>
              <a:latin typeface="+mn-lt"/>
              <a:ea typeface="+mn-ea"/>
              <a:cs typeface="+mn-cs"/>
            </a:rPr>
            <a:t>分母の算出に係る経常経費充当財源の減により結果として前年度比△</a:t>
          </a:r>
          <a:r>
            <a:rPr kumimoji="1" lang="en-US" altLang="ja-JP" sz="900">
              <a:solidFill>
                <a:schemeClr val="dk1"/>
              </a:solidFill>
              <a:effectLst/>
              <a:latin typeface="+mn-lt"/>
              <a:ea typeface="+mn-ea"/>
              <a:cs typeface="+mn-cs"/>
            </a:rPr>
            <a:t>66.6</a:t>
          </a:r>
          <a:r>
            <a:rPr kumimoji="1" lang="ja-JP" altLang="ja-JP" sz="900" u="none">
              <a:solidFill>
                <a:schemeClr val="dk1"/>
              </a:solidFill>
              <a:effectLst/>
              <a:latin typeface="+mn-lt"/>
              <a:ea typeface="+mn-ea"/>
              <a:cs typeface="+mn-cs"/>
            </a:rPr>
            <a:t>ポイントの減となった。しかし、令和２年度は地方債発行を伴う</a:t>
          </a:r>
          <a:r>
            <a:rPr kumimoji="1" lang="ja-JP" altLang="ja-JP" sz="900" u="none" baseline="0">
              <a:solidFill>
                <a:schemeClr val="dk1"/>
              </a:solidFill>
              <a:effectLst/>
              <a:latin typeface="+mn-lt"/>
              <a:ea typeface="+mn-ea"/>
              <a:cs typeface="+mn-cs"/>
            </a:rPr>
            <a:t>新角館庁舎本体工事及び外構工事</a:t>
          </a:r>
          <a:r>
            <a:rPr kumimoji="1" lang="ja-JP" altLang="ja-JP" sz="900" u="none">
              <a:solidFill>
                <a:schemeClr val="dk1"/>
              </a:solidFill>
              <a:effectLst/>
              <a:latin typeface="+mn-lt"/>
              <a:ea typeface="+mn-ea"/>
              <a:cs typeface="+mn-cs"/>
            </a:rPr>
            <a:t>が終了したことで地方債残高はピークとなっているため、令和</a:t>
          </a:r>
          <a:r>
            <a:rPr kumimoji="1" lang="en-US" altLang="ja-JP" sz="900" u="none">
              <a:solidFill>
                <a:schemeClr val="dk1"/>
              </a:solidFill>
              <a:effectLst/>
              <a:latin typeface="+mn-lt"/>
              <a:ea typeface="+mn-ea"/>
              <a:cs typeface="+mn-cs"/>
            </a:rPr>
            <a:t>3</a:t>
          </a:r>
          <a:r>
            <a:rPr kumimoji="1" lang="ja-JP" altLang="ja-JP" sz="900" u="none">
              <a:solidFill>
                <a:schemeClr val="dk1"/>
              </a:solidFill>
              <a:effectLst/>
              <a:latin typeface="+mn-lt"/>
              <a:ea typeface="+mn-ea"/>
              <a:cs typeface="+mn-cs"/>
            </a:rPr>
            <a:t>年度以降の比率は減少すると見込まれる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今後も引き続き事務事業の見直しを行い経常経費の削減と投資的経費の精査を図る。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58112</xdr:rowOff>
    </xdr:from>
    <xdr:to>
      <xdr:col>76</xdr:col>
      <xdr:colOff>73025</xdr:colOff>
      <xdr:row>32</xdr:row>
      <xdr:rowOff>159712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3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36539</xdr:rowOff>
    </xdr:from>
    <xdr:ext cx="560923"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2944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126583</xdr:rowOff>
    </xdr:from>
    <xdr:to>
      <xdr:col>72</xdr:col>
      <xdr:colOff>123825</xdr:colOff>
      <xdr:row>33</xdr:row>
      <xdr:rowOff>56733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3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108912</xdr:rowOff>
    </xdr:from>
    <xdr:to>
      <xdr:col>76</xdr:col>
      <xdr:colOff>22225</xdr:colOff>
      <xdr:row>33</xdr:row>
      <xdr:rowOff>5933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366837"/>
          <a:ext cx="7112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125966</xdr:rowOff>
    </xdr:from>
    <xdr:to>
      <xdr:col>68</xdr:col>
      <xdr:colOff>123825</xdr:colOff>
      <xdr:row>33</xdr:row>
      <xdr:rowOff>56116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5316</xdr:rowOff>
    </xdr:from>
    <xdr:to>
      <xdr:col>72</xdr:col>
      <xdr:colOff>73025</xdr:colOff>
      <xdr:row>33</xdr:row>
      <xdr:rowOff>5933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434691"/>
          <a:ext cx="762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159343</xdr:rowOff>
    </xdr:from>
    <xdr:to>
      <xdr:col>64</xdr:col>
      <xdr:colOff>123825</xdr:colOff>
      <xdr:row>32</xdr:row>
      <xdr:rowOff>89493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38693</xdr:rowOff>
    </xdr:from>
    <xdr:to>
      <xdr:col>68</xdr:col>
      <xdr:colOff>73025</xdr:colOff>
      <xdr:row>33</xdr:row>
      <xdr:rowOff>5316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296618"/>
          <a:ext cx="762000" cy="1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43065</xdr:rowOff>
    </xdr:from>
    <xdr:to>
      <xdr:col>60</xdr:col>
      <xdr:colOff>123825</xdr:colOff>
      <xdr:row>31</xdr:row>
      <xdr:rowOff>144665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93865</xdr:rowOff>
    </xdr:from>
    <xdr:to>
      <xdr:col>64</xdr:col>
      <xdr:colOff>73025</xdr:colOff>
      <xdr:row>32</xdr:row>
      <xdr:rowOff>38693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180340"/>
          <a:ext cx="762000" cy="1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47860</xdr:rowOff>
    </xdr:from>
    <xdr:ext cx="560923"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791138" y="64772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47243</xdr:rowOff>
    </xdr:from>
    <xdr:ext cx="560923"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41838" y="64766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80620</xdr:rowOff>
    </xdr:from>
    <xdr:ext cx="560923"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279838" y="6338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135792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2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55880</xdr:rowOff>
    </xdr:from>
    <xdr:to>
      <xdr:col>24</xdr:col>
      <xdr:colOff>114300</xdr:colOff>
      <xdr:row>41</xdr:row>
      <xdr:rowOff>157480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142257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50165</xdr:rowOff>
    </xdr:from>
    <xdr:to>
      <xdr:col>20</xdr:col>
      <xdr:colOff>38100</xdr:colOff>
      <xdr:row>41</xdr:row>
      <xdr:rowOff>151765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100965</xdr:rowOff>
    </xdr:from>
    <xdr:to>
      <xdr:col>24</xdr:col>
      <xdr:colOff>63500</xdr:colOff>
      <xdr:row>41</xdr:row>
      <xdr:rowOff>106680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71304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46355</xdr:rowOff>
    </xdr:from>
    <xdr:to>
      <xdr:col>15</xdr:col>
      <xdr:colOff>101600</xdr:colOff>
      <xdr:row>41</xdr:row>
      <xdr:rowOff>147955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97155</xdr:rowOff>
    </xdr:from>
    <xdr:to>
      <xdr:col>19</xdr:col>
      <xdr:colOff>177800</xdr:colOff>
      <xdr:row>41</xdr:row>
      <xdr:rowOff>100965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71266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42545</xdr:rowOff>
    </xdr:from>
    <xdr:to>
      <xdr:col>10</xdr:col>
      <xdr:colOff>165100</xdr:colOff>
      <xdr:row>41</xdr:row>
      <xdr:rowOff>144145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93345</xdr:rowOff>
    </xdr:from>
    <xdr:to>
      <xdr:col>15</xdr:col>
      <xdr:colOff>50800</xdr:colOff>
      <xdr:row>41</xdr:row>
      <xdr:rowOff>97155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7122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63500</xdr:rowOff>
    </xdr:from>
    <xdr:to>
      <xdr:col>6</xdr:col>
      <xdr:colOff>38100</xdr:colOff>
      <xdr:row>41</xdr:row>
      <xdr:rowOff>165100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93345</xdr:rowOff>
    </xdr:from>
    <xdr:to>
      <xdr:col>10</xdr:col>
      <xdr:colOff>114300</xdr:colOff>
      <xdr:row>41</xdr:row>
      <xdr:rowOff>114300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7122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142892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139082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135272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156227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7558</xdr:rowOff>
    </xdr:from>
    <xdr:to>
      <xdr:col>55</xdr:col>
      <xdr:colOff>50800</xdr:colOff>
      <xdr:row>40</xdr:row>
      <xdr:rowOff>109158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8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30435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15668</xdr:rowOff>
    </xdr:from>
    <xdr:to>
      <xdr:col>50</xdr:col>
      <xdr:colOff>165100</xdr:colOff>
      <xdr:row>40</xdr:row>
      <xdr:rowOff>117268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8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58358</xdr:rowOff>
    </xdr:from>
    <xdr:to>
      <xdr:col>55</xdr:col>
      <xdr:colOff>0</xdr:colOff>
      <xdr:row>40</xdr:row>
      <xdr:rowOff>66468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916358"/>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23571</xdr:rowOff>
    </xdr:from>
    <xdr:to>
      <xdr:col>46</xdr:col>
      <xdr:colOff>38100</xdr:colOff>
      <xdr:row>40</xdr:row>
      <xdr:rowOff>125171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8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66468</xdr:rowOff>
    </xdr:from>
    <xdr:to>
      <xdr:col>50</xdr:col>
      <xdr:colOff>114300</xdr:colOff>
      <xdr:row>40</xdr:row>
      <xdr:rowOff>74371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924468"/>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27588</xdr:rowOff>
    </xdr:from>
    <xdr:to>
      <xdr:col>41</xdr:col>
      <xdr:colOff>101600</xdr:colOff>
      <xdr:row>40</xdr:row>
      <xdr:rowOff>129188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8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74371</xdr:rowOff>
    </xdr:from>
    <xdr:to>
      <xdr:col>45</xdr:col>
      <xdr:colOff>177800</xdr:colOff>
      <xdr:row>40</xdr:row>
      <xdr:rowOff>78388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93237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34653</xdr:rowOff>
    </xdr:from>
    <xdr:to>
      <xdr:col>36</xdr:col>
      <xdr:colOff>165100</xdr:colOff>
      <xdr:row>40</xdr:row>
      <xdr:rowOff>136253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8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78388</xdr:rowOff>
    </xdr:from>
    <xdr:to>
      <xdr:col>41</xdr:col>
      <xdr:colOff>50800</xdr:colOff>
      <xdr:row>40</xdr:row>
      <xdr:rowOff>85453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936388"/>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133795</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6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141698</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6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145715</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6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152780</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6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135272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141605</xdr:rowOff>
    </xdr:from>
    <xdr:to>
      <xdr:col>20</xdr:col>
      <xdr:colOff>38100</xdr:colOff>
      <xdr:row>63</xdr:row>
      <xdr:rowOff>71755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20955</xdr:rowOff>
    </xdr:from>
    <xdr:to>
      <xdr:col>24</xdr:col>
      <xdr:colOff>63500</xdr:colOff>
      <xdr:row>63</xdr:row>
      <xdr:rowOff>36195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8223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20955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7975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62</xdr:row>
      <xdr:rowOff>167640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774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71120</xdr:rowOff>
    </xdr:from>
    <xdr:to>
      <xdr:col>6</xdr:col>
      <xdr:colOff>38100</xdr:colOff>
      <xdr:row>63</xdr:row>
      <xdr:rowOff>1270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121920</xdr:rowOff>
    </xdr:from>
    <xdr:to>
      <xdr:col>10</xdr:col>
      <xdr:colOff>114300</xdr:colOff>
      <xdr:row>62</xdr:row>
      <xdr:rowOff>144780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62882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163847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62734</xdr:rowOff>
    </xdr:from>
    <xdr:to>
      <xdr:col>55</xdr:col>
      <xdr:colOff>50800</xdr:colOff>
      <xdr:row>60</xdr:row>
      <xdr:rowOff>164334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85611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2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81630</xdr:rowOff>
    </xdr:from>
    <xdr:to>
      <xdr:col>50</xdr:col>
      <xdr:colOff>165100</xdr:colOff>
      <xdr:row>61</xdr:row>
      <xdr:rowOff>11780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3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113534</xdr:rowOff>
    </xdr:from>
    <xdr:to>
      <xdr:col>55</xdr:col>
      <xdr:colOff>0</xdr:colOff>
      <xdr:row>60</xdr:row>
      <xdr:rowOff>132430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400534"/>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95114</xdr:rowOff>
    </xdr:from>
    <xdr:to>
      <xdr:col>46</xdr:col>
      <xdr:colOff>38100</xdr:colOff>
      <xdr:row>61</xdr:row>
      <xdr:rowOff>25264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3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132430</xdr:rowOff>
    </xdr:from>
    <xdr:to>
      <xdr:col>50</xdr:col>
      <xdr:colOff>114300</xdr:colOff>
      <xdr:row>60</xdr:row>
      <xdr:rowOff>145914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419430"/>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109977</xdr:rowOff>
    </xdr:from>
    <xdr:to>
      <xdr:col>41</xdr:col>
      <xdr:colOff>101600</xdr:colOff>
      <xdr:row>61</xdr:row>
      <xdr:rowOff>40127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3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145914</xdr:rowOff>
    </xdr:from>
    <xdr:to>
      <xdr:col>45</xdr:col>
      <xdr:colOff>177800</xdr:colOff>
      <xdr:row>60</xdr:row>
      <xdr:rowOff>160777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432914"/>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123190</xdr:rowOff>
    </xdr:from>
    <xdr:to>
      <xdr:col>36</xdr:col>
      <xdr:colOff>165100</xdr:colOff>
      <xdr:row>61</xdr:row>
      <xdr:rowOff>53340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160777</xdr:rowOff>
    </xdr:from>
    <xdr:to>
      <xdr:col>41</xdr:col>
      <xdr:colOff>50800</xdr:colOff>
      <xdr:row>61</xdr:row>
      <xdr:rowOff>2540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44777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28307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1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41791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15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56654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1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69867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18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84</xdr:row>
      <xdr:rowOff>167639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527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125730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497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2539</xdr:rowOff>
    </xdr:from>
    <xdr:to>
      <xdr:col>10</xdr:col>
      <xdr:colOff>165100</xdr:colOff>
      <xdr:row>84</xdr:row>
      <xdr:rowOff>104139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53339</xdr:rowOff>
    </xdr:from>
    <xdr:to>
      <xdr:col>15</xdr:col>
      <xdr:colOff>50800</xdr:colOff>
      <xdr:row>84</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53339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420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95266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125191</xdr:rowOff>
    </xdr:from>
    <xdr:to>
      <xdr:col>50</xdr:col>
      <xdr:colOff>165100</xdr:colOff>
      <xdr:row>86</xdr:row>
      <xdr:rowOff>55341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4541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48511"/>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125695</xdr:rowOff>
    </xdr:from>
    <xdr:to>
      <xdr:col>46</xdr:col>
      <xdr:colOff>38100</xdr:colOff>
      <xdr:row>86</xdr:row>
      <xdr:rowOff>55845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4541</xdr:rowOff>
    </xdr:from>
    <xdr:to>
      <xdr:col>50</xdr:col>
      <xdr:colOff>114300</xdr:colOff>
      <xdr:row>86</xdr:row>
      <xdr:rowOff>5045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49241"/>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126335</xdr:rowOff>
    </xdr:from>
    <xdr:to>
      <xdr:col>41</xdr:col>
      <xdr:colOff>101600</xdr:colOff>
      <xdr:row>86</xdr:row>
      <xdr:rowOff>56485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5045</xdr:rowOff>
    </xdr:from>
    <xdr:to>
      <xdr:col>45</xdr:col>
      <xdr:colOff>177800</xdr:colOff>
      <xdr:row>86</xdr:row>
      <xdr:rowOff>5685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49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5685</xdr:rowOff>
    </xdr:from>
    <xdr:to>
      <xdr:col>41</xdr:col>
      <xdr:colOff>50800</xdr:colOff>
      <xdr:row>86</xdr:row>
      <xdr:rowOff>6051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503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46468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46972</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47612</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47978</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131535</xdr:rowOff>
    </xdr:from>
    <xdr:to>
      <xdr:col>85</xdr:col>
      <xdr:colOff>177800</xdr:colOff>
      <xdr:row>40</xdr:row>
      <xdr:rowOff>61685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109962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10885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8427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39</xdr:row>
      <xdr:rowOff>156210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7937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45176</xdr:rowOff>
    </xdr:from>
    <xdr:to>
      <xdr:col>76</xdr:col>
      <xdr:colOff>114300</xdr:colOff>
      <xdr:row>39</xdr:row>
      <xdr:rowOff>107224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7317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45176</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7056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27033</xdr:rowOff>
    </xdr:from>
    <xdr:to>
      <xdr:col>116</xdr:col>
      <xdr:colOff>114300</xdr:colOff>
      <xdr:row>41</xdr:row>
      <xdr:rowOff>128633</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5460</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31931</xdr:rowOff>
    </xdr:from>
    <xdr:to>
      <xdr:col>112</xdr:col>
      <xdr:colOff>38100</xdr:colOff>
      <xdr:row>41</xdr:row>
      <xdr:rowOff>133531</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77833</xdr:rowOff>
    </xdr:from>
    <xdr:to>
      <xdr:col>116</xdr:col>
      <xdr:colOff>63500</xdr:colOff>
      <xdr:row>41</xdr:row>
      <xdr:rowOff>82731</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710728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138067</xdr:rowOff>
    </xdr:from>
    <xdr:to>
      <xdr:col>107</xdr:col>
      <xdr:colOff>101600</xdr:colOff>
      <xdr:row>40</xdr:row>
      <xdr:rowOff>68217</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17417</xdr:rowOff>
    </xdr:from>
    <xdr:to>
      <xdr:col>111</xdr:col>
      <xdr:colOff>177800</xdr:colOff>
      <xdr:row>41</xdr:row>
      <xdr:rowOff>82731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0434300" y="6875417"/>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146231</xdr:rowOff>
    </xdr:from>
    <xdr:to>
      <xdr:col>102</xdr:col>
      <xdr:colOff>165100</xdr:colOff>
      <xdr:row>40</xdr:row>
      <xdr:rowOff>76381</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17417</xdr:rowOff>
    </xdr:from>
    <xdr:to>
      <xdr:col>107</xdr:col>
      <xdr:colOff>50800</xdr:colOff>
      <xdr:row>40</xdr:row>
      <xdr:rowOff>25581</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87541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87449</xdr:rowOff>
    </xdr:from>
    <xdr:to>
      <xdr:col>98</xdr:col>
      <xdr:colOff>38100</xdr:colOff>
      <xdr:row>41</xdr:row>
      <xdr:rowOff>17599</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25581</xdr:rowOff>
    </xdr:from>
    <xdr:to>
      <xdr:col>102</xdr:col>
      <xdr:colOff>114300</xdr:colOff>
      <xdr:row>40</xdr:row>
      <xdr:rowOff>138249</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883581"/>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124658</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71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84744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92908</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6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34126</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7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60</xdr:row>
      <xdr:rowOff>7620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2584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59</xdr:row>
      <xdr:rowOff>165735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4592300" y="102584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59</xdr:row>
      <xdr:rowOff>165735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24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133350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133985</xdr:rowOff>
    </xdr:from>
    <xdr:to>
      <xdr:col>116</xdr:col>
      <xdr:colOff>114300</xdr:colOff>
      <xdr:row>62</xdr:row>
      <xdr:rowOff>64135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112412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119697</xdr:rowOff>
    </xdr:from>
    <xdr:to>
      <xdr:col>112</xdr:col>
      <xdr:colOff>38100</xdr:colOff>
      <xdr:row>62</xdr:row>
      <xdr:rowOff>49847</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5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170497</xdr:rowOff>
    </xdr:from>
    <xdr:to>
      <xdr:col>116</xdr:col>
      <xdr:colOff>63500</xdr:colOff>
      <xdr:row>62</xdr:row>
      <xdr:rowOff>13335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1323300" y="10628947"/>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128842</xdr:rowOff>
    </xdr:from>
    <xdr:to>
      <xdr:col>107</xdr:col>
      <xdr:colOff>101600</xdr:colOff>
      <xdr:row>62</xdr:row>
      <xdr:rowOff>58992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5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170497</xdr:rowOff>
    </xdr:from>
    <xdr:to>
      <xdr:col>111</xdr:col>
      <xdr:colOff>177800</xdr:colOff>
      <xdr:row>62</xdr:row>
      <xdr:rowOff>8192</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62894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137414</xdr:rowOff>
    </xdr:from>
    <xdr:to>
      <xdr:col>102</xdr:col>
      <xdr:colOff>165100</xdr:colOff>
      <xdr:row>62</xdr:row>
      <xdr:rowOff>67564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8192</xdr:rowOff>
    </xdr:from>
    <xdr:to>
      <xdr:col>107</xdr:col>
      <xdr:colOff>50800</xdr:colOff>
      <xdr:row>62</xdr:row>
      <xdr:rowOff>16764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63809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145224</xdr:rowOff>
    </xdr:from>
    <xdr:to>
      <xdr:col>98</xdr:col>
      <xdr:colOff>38100</xdr:colOff>
      <xdr:row>62</xdr:row>
      <xdr:rowOff>75374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xdr:rowOff>
    </xdr:from>
    <xdr:to>
      <xdr:col>102</xdr:col>
      <xdr:colOff>114300</xdr:colOff>
      <xdr:row>62</xdr:row>
      <xdr:rowOff>24574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64666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40974</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67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50119</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6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58691</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66501</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6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170180</xdr:rowOff>
    </xdr:from>
    <xdr:to>
      <xdr:col>85</xdr:col>
      <xdr:colOff>177800</xdr:colOff>
      <xdr:row>86</xdr:row>
      <xdr:rowOff>100330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85107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65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142421</xdr:rowOff>
    </xdr:from>
    <xdr:to>
      <xdr:col>81</xdr:col>
      <xdr:colOff>101600</xdr:colOff>
      <xdr:row>86</xdr:row>
      <xdr:rowOff>72571</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21771</xdr:rowOff>
    </xdr:from>
    <xdr:to>
      <xdr:col>85</xdr:col>
      <xdr:colOff>127000</xdr:colOff>
      <xdr:row>86</xdr:row>
      <xdr:rowOff>49530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7664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167095</xdr:rowOff>
    </xdr:from>
    <xdr:to>
      <xdr:col>81</xdr:col>
      <xdr:colOff>50800</xdr:colOff>
      <xdr:row>86</xdr:row>
      <xdr:rowOff>21771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7403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88537</xdr:rowOff>
    </xdr:from>
    <xdr:to>
      <xdr:col>72</xdr:col>
      <xdr:colOff>38100</xdr:colOff>
      <xdr:row>86</xdr:row>
      <xdr:rowOff>18687</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139337</xdr:rowOff>
    </xdr:from>
    <xdr:to>
      <xdr:col>76</xdr:col>
      <xdr:colOff>114300</xdr:colOff>
      <xdr:row>85</xdr:row>
      <xdr:rowOff>167095</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7125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54248</xdr:rowOff>
    </xdr:from>
    <xdr:to>
      <xdr:col>67</xdr:col>
      <xdr:colOff>101600</xdr:colOff>
      <xdr:row>85</xdr:row>
      <xdr:rowOff>155848</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105048</xdr:rowOff>
    </xdr:from>
    <xdr:to>
      <xdr:col>71</xdr:col>
      <xdr:colOff>177800</xdr:colOff>
      <xdr:row>85</xdr:row>
      <xdr:rowOff>139337</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678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63698</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9814</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146975</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146050</xdr:rowOff>
    </xdr:from>
    <xdr:to>
      <xdr:col>112</xdr:col>
      <xdr:colOff>38100</xdr:colOff>
      <xdr:row>82</xdr:row>
      <xdr:rowOff>76200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25400</xdr:rowOff>
    </xdr:from>
    <xdr:to>
      <xdr:col>116</xdr:col>
      <xdr:colOff>63500</xdr:colOff>
      <xdr:row>82</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08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25400</xdr:rowOff>
    </xdr:from>
    <xdr:to>
      <xdr:col>111</xdr:col>
      <xdr:colOff>177800</xdr:colOff>
      <xdr:row>82</xdr:row>
      <xdr:rowOff>38100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20434300" y="1408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0</xdr:rowOff>
    </xdr:from>
    <xdr:to>
      <xdr:col>102</xdr:col>
      <xdr:colOff>165100</xdr:colOff>
      <xdr:row>82</xdr:row>
      <xdr:rowOff>101600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50800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9545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133350</xdr:rowOff>
    </xdr:from>
    <xdr:to>
      <xdr:col>98</xdr:col>
      <xdr:colOff>38100</xdr:colOff>
      <xdr:row>82</xdr:row>
      <xdr:rowOff>63500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12700</xdr:rowOff>
    </xdr:from>
    <xdr:to>
      <xdr:col>102</xdr:col>
      <xdr:colOff>114300</xdr:colOff>
      <xdr:row>82</xdr:row>
      <xdr:rowOff>50800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07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92727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80027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164464</xdr:rowOff>
    </xdr:from>
    <xdr:to>
      <xdr:col>85</xdr:col>
      <xdr:colOff>177800</xdr:colOff>
      <xdr:row>108</xdr:row>
      <xdr:rowOff>94614</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79391</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842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133986</xdr:rowOff>
    </xdr:from>
    <xdr:to>
      <xdr:col>81</xdr:col>
      <xdr:colOff>101600</xdr:colOff>
      <xdr:row>108</xdr:row>
      <xdr:rowOff>64136</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13336</xdr:rowOff>
    </xdr:from>
    <xdr:to>
      <xdr:col>85</xdr:col>
      <xdr:colOff>127000</xdr:colOff>
      <xdr:row>108</xdr:row>
      <xdr:rowOff>43814</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5299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97789</xdr:rowOff>
    </xdr:from>
    <xdr:to>
      <xdr:col>76</xdr:col>
      <xdr:colOff>165100</xdr:colOff>
      <xdr:row>108</xdr:row>
      <xdr:rowOff>27939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148589</xdr:rowOff>
    </xdr:from>
    <xdr:to>
      <xdr:col>81</xdr:col>
      <xdr:colOff>50800</xdr:colOff>
      <xdr:row>108</xdr:row>
      <xdr:rowOff>13336</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8493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xdr:rowOff>
    </xdr:from>
    <xdr:to>
      <xdr:col>72</xdr:col>
      <xdr:colOff>38100</xdr:colOff>
      <xdr:row>107</xdr:row>
      <xdr:rowOff>117475</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66675</xdr:rowOff>
    </xdr:from>
    <xdr:to>
      <xdr:col>76</xdr:col>
      <xdr:colOff>114300</xdr:colOff>
      <xdr:row>107</xdr:row>
      <xdr:rowOff>148589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84118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66675</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834133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55263</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19066</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108602</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21589</xdr:rowOff>
    </xdr:from>
    <xdr:to>
      <xdr:col>116</xdr:col>
      <xdr:colOff>114300</xdr:colOff>
      <xdr:row>104</xdr:row>
      <xdr:rowOff>123189</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44466</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36830</xdr:rowOff>
    </xdr:from>
    <xdr:to>
      <xdr:col>112</xdr:col>
      <xdr:colOff>38100</xdr:colOff>
      <xdr:row>104</xdr:row>
      <xdr:rowOff>138430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72389</xdr:rowOff>
    </xdr:from>
    <xdr:to>
      <xdr:col>116</xdr:col>
      <xdr:colOff>63500</xdr:colOff>
      <xdr:row>104</xdr:row>
      <xdr:rowOff>87630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1323300" y="17903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53975</xdr:rowOff>
    </xdr:from>
    <xdr:to>
      <xdr:col>107</xdr:col>
      <xdr:colOff>101600</xdr:colOff>
      <xdr:row>104</xdr:row>
      <xdr:rowOff>155575</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104775</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7918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69214</xdr:rowOff>
    </xdr:from>
    <xdr:to>
      <xdr:col>102</xdr:col>
      <xdr:colOff>165100</xdr:colOff>
      <xdr:row>104</xdr:row>
      <xdr:rowOff>170814</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104775</xdr:rowOff>
    </xdr:from>
    <xdr:to>
      <xdr:col>107</xdr:col>
      <xdr:colOff>50800</xdr:colOff>
      <xdr:row>104</xdr:row>
      <xdr:rowOff>120014</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9545300" y="179355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120014</xdr:rowOff>
    </xdr:from>
    <xdr:to>
      <xdr:col>102</xdr:col>
      <xdr:colOff>114300</xdr:colOff>
      <xdr:row>104</xdr:row>
      <xdr:rowOff>133350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18656300" y="179508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154957</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652</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15891</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76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認定こども園･幼稚園･保育所」の角館西保育園トイレ設備改修工事や「学校施設」の小中学ネットワーク整備業務委託、生保内小学校冷房設備設置工事等の工事等を行っており有形固定資産の増があるものの、減価償却累計額が大きく結果として</a:t>
          </a:r>
          <a:r>
            <a:rPr kumimoji="1" lang="ja-JP" altLang="ja-JP" sz="1100">
              <a:solidFill>
                <a:schemeClr val="dk1"/>
              </a:solidFill>
              <a:effectLst/>
              <a:latin typeface="+mn-lt"/>
              <a:ea typeface="+mn-ea"/>
              <a:cs typeface="+mn-cs"/>
            </a:rPr>
            <a:t>有形固定資産減価償却率は増加して</a:t>
          </a:r>
          <a:r>
            <a:rPr kumimoji="1" lang="ja-JP" altLang="ja-JP" sz="1100" baseline="0">
              <a:solidFill>
                <a:schemeClr val="dk1"/>
              </a:solidFill>
              <a:effectLst/>
              <a:latin typeface="+mn-lt"/>
              <a:ea typeface="+mn-ea"/>
              <a:cs typeface="+mn-cs"/>
            </a:rPr>
            <a:t>いる。さらに、</a:t>
          </a:r>
          <a:r>
            <a:rPr kumimoji="1" lang="ja-JP" altLang="ja-JP" sz="1100">
              <a:solidFill>
                <a:schemeClr val="dk1"/>
              </a:solidFill>
              <a:effectLst/>
              <a:latin typeface="+mn-lt"/>
              <a:ea typeface="+mn-ea"/>
              <a:cs typeface="+mn-cs"/>
            </a:rPr>
            <a:t>人口減少に対して施設の統廃合による延べ床面積縮減の取組が不十分であることから、一人当たりの面積は増加傾向にある。</a:t>
          </a:r>
          <a:endParaRPr lang="ja-JP" altLang="ja-JP">
            <a:effectLst/>
          </a:endParaRPr>
        </a:p>
        <a:p>
          <a:r>
            <a:rPr kumimoji="1" lang="ja-JP" altLang="ja-JP" sz="1100">
              <a:solidFill>
                <a:schemeClr val="dk1"/>
              </a:solidFill>
              <a:effectLst/>
              <a:latin typeface="+mn-lt"/>
              <a:ea typeface="+mn-ea"/>
              <a:cs typeface="+mn-cs"/>
            </a:rPr>
            <a:t>　また、「道路」についても山谷川崎黒沢線の道路</a:t>
          </a:r>
          <a:r>
            <a:rPr kumimoji="1" lang="ja-JP" altLang="ja-JP" sz="1100" baseline="0">
              <a:solidFill>
                <a:schemeClr val="dk1"/>
              </a:solidFill>
              <a:effectLst/>
              <a:latin typeface="+mn-lt"/>
              <a:ea typeface="+mn-ea"/>
              <a:cs typeface="+mn-cs"/>
            </a:rPr>
            <a:t>改良</a:t>
          </a:r>
          <a:r>
            <a:rPr kumimoji="1" lang="ja-JP" altLang="ja-JP" sz="1100">
              <a:solidFill>
                <a:schemeClr val="dk1"/>
              </a:solidFill>
              <a:effectLst/>
              <a:latin typeface="+mn-lt"/>
              <a:ea typeface="+mn-ea"/>
              <a:cs typeface="+mn-cs"/>
            </a:rPr>
            <a:t>工事等があったものの、道路全体に対して工事額が小さいため有形固定資産減価償却率は増加傾向にある。</a:t>
          </a:r>
          <a:endParaRPr lang="ja-JP" altLang="ja-JP">
            <a:effectLst/>
          </a:endParaRPr>
        </a:p>
        <a:p>
          <a:r>
            <a:rPr kumimoji="1" lang="ja-JP" altLang="ja-JP" sz="1100">
              <a:solidFill>
                <a:schemeClr val="dk1"/>
              </a:solidFill>
              <a:effectLst/>
              <a:latin typeface="+mn-lt"/>
              <a:ea typeface="+mn-ea"/>
              <a:cs typeface="+mn-cs"/>
            </a:rPr>
            <a:t>　本市は人口規模に対して面積が広大</a:t>
          </a:r>
          <a:r>
            <a:rPr kumimoji="1" lang="ja-JP" altLang="ja-JP" sz="1100" u="none">
              <a:solidFill>
                <a:schemeClr val="dk1"/>
              </a:solidFill>
              <a:effectLst/>
              <a:latin typeface="+mn-lt"/>
              <a:ea typeface="+mn-ea"/>
              <a:cs typeface="+mn-cs"/>
            </a:rPr>
            <a:t>である。また高齢者</a:t>
          </a:r>
          <a:r>
            <a:rPr kumimoji="1" lang="ja-JP" altLang="ja-JP" sz="1100">
              <a:solidFill>
                <a:schemeClr val="dk1"/>
              </a:solidFill>
              <a:effectLst/>
              <a:latin typeface="+mn-lt"/>
              <a:ea typeface="+mn-ea"/>
              <a:cs typeface="+mn-cs"/>
            </a:rPr>
            <a:t>の割合が高く自身での長距離</a:t>
          </a:r>
          <a:r>
            <a:rPr kumimoji="1" lang="ja-JP" altLang="ja-JP" sz="1100" u="none">
              <a:solidFill>
                <a:schemeClr val="dk1"/>
              </a:solidFill>
              <a:effectLst/>
              <a:latin typeface="+mn-lt"/>
              <a:ea typeface="+mn-ea"/>
              <a:cs typeface="+mn-cs"/>
            </a:rPr>
            <a:t>移動</a:t>
          </a:r>
          <a:r>
            <a:rPr kumimoji="1" lang="ja-JP" altLang="ja-JP" sz="1100">
              <a:solidFill>
                <a:schemeClr val="dk1"/>
              </a:solidFill>
              <a:effectLst/>
              <a:latin typeface="+mn-lt"/>
              <a:ea typeface="+mn-ea"/>
              <a:cs typeface="+mn-cs"/>
            </a:rPr>
            <a:t>手段の確保等が困難なことから、施設を一つの地域に集約することは難しい。しかし、財政規模等を鑑みると現有施設の維持継続は不可能であるため、住民のニーズを考慮しつつ</a:t>
          </a:r>
          <a:r>
            <a:rPr kumimoji="1" lang="ja-JP" altLang="ja-JP" sz="1100" u="none">
              <a:solidFill>
                <a:schemeClr val="dk1"/>
              </a:solidFill>
              <a:effectLst/>
              <a:latin typeface="+mn-lt"/>
              <a:ea typeface="+mn-ea"/>
              <a:cs typeface="+mn-cs"/>
            </a:rPr>
            <a:t>仙北市</a:t>
          </a:r>
          <a:r>
            <a:rPr kumimoji="1" lang="ja-JP" altLang="ja-JP" sz="1100">
              <a:solidFill>
                <a:schemeClr val="dk1"/>
              </a:solidFill>
              <a:effectLst/>
              <a:latin typeface="+mn-lt"/>
              <a:ea typeface="+mn-ea"/>
              <a:cs typeface="+mn-cs"/>
            </a:rPr>
            <a:t>公共施設等総合管理計画に基づき、施設の適正配置の実現に努めると共に財源も検討の</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老朽化対策を実施していく。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118473</xdr:rowOff>
    </xdr:from>
    <xdr:to>
      <xdr:col>6</xdr:col>
      <xdr:colOff>38100</xdr:colOff>
      <xdr:row>38</xdr:row>
      <xdr:rowOff>48623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169273</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12923"/>
          <a:ext cx="8890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48260</xdr:rowOff>
    </xdr:from>
    <xdr:to>
      <xdr:col>50</xdr:col>
      <xdr:colOff>165100</xdr:colOff>
      <xdr:row>41</xdr:row>
      <xdr:rowOff>149860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99060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124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99060</xdr:rowOff>
    </xdr:from>
    <xdr:to>
      <xdr:col>50</xdr:col>
      <xdr:colOff>114300</xdr:colOff>
      <xdr:row>41</xdr:row>
      <xdr:rowOff>99060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154940</xdr:rowOff>
    </xdr:from>
    <xdr:to>
      <xdr:col>41</xdr:col>
      <xdr:colOff>101600</xdr:colOff>
      <xdr:row>40</xdr:row>
      <xdr:rowOff>85090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41</xdr:row>
      <xdr:rowOff>99060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89229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34290</xdr:rowOff>
    </xdr:from>
    <xdr:to>
      <xdr:col>41</xdr:col>
      <xdr:colOff>50800</xdr:colOff>
      <xdr:row>40</xdr:row>
      <xdr:rowOff>41910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89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140987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101617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109237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141605</xdr:rowOff>
    </xdr:from>
    <xdr:to>
      <xdr:col>6</xdr:col>
      <xdr:colOff>38100</xdr:colOff>
      <xdr:row>63</xdr:row>
      <xdr:rowOff>71755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20955</xdr:rowOff>
    </xdr:from>
    <xdr:to>
      <xdr:col>10</xdr:col>
      <xdr:colOff>114300</xdr:colOff>
      <xdr:row>64</xdr:row>
      <xdr:rowOff>76200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82230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62882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23876</xdr:rowOff>
    </xdr:from>
    <xdr:to>
      <xdr:col>55</xdr:col>
      <xdr:colOff>50800</xdr:colOff>
      <xdr:row>63</xdr:row>
      <xdr:rowOff>125476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46753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27686</xdr:rowOff>
    </xdr:from>
    <xdr:to>
      <xdr:col>50</xdr:col>
      <xdr:colOff>165100</xdr:colOff>
      <xdr:row>63</xdr:row>
      <xdr:rowOff>129286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74676</xdr:rowOff>
    </xdr:from>
    <xdr:to>
      <xdr:col>55</xdr:col>
      <xdr:colOff>0</xdr:colOff>
      <xdr:row>63</xdr:row>
      <xdr:rowOff>78486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87602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31115</xdr:rowOff>
    </xdr:from>
    <xdr:to>
      <xdr:col>46</xdr:col>
      <xdr:colOff>38100</xdr:colOff>
      <xdr:row>63</xdr:row>
      <xdr:rowOff>132715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78486</xdr:rowOff>
    </xdr:from>
    <xdr:to>
      <xdr:col>50</xdr:col>
      <xdr:colOff>114300</xdr:colOff>
      <xdr:row>63</xdr:row>
      <xdr:rowOff>81915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798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21971</xdr:rowOff>
    </xdr:from>
    <xdr:to>
      <xdr:col>41</xdr:col>
      <xdr:colOff>101600</xdr:colOff>
      <xdr:row>63</xdr:row>
      <xdr:rowOff>123571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72771</xdr:rowOff>
    </xdr:from>
    <xdr:to>
      <xdr:col>45</xdr:col>
      <xdr:colOff>177800</xdr:colOff>
      <xdr:row>63</xdr:row>
      <xdr:rowOff>81915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8741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25400</xdr:rowOff>
    </xdr:from>
    <xdr:to>
      <xdr:col>36</xdr:col>
      <xdr:colOff>165100</xdr:colOff>
      <xdr:row>63</xdr:row>
      <xdr:rowOff>127000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72771</xdr:rowOff>
    </xdr:from>
    <xdr:to>
      <xdr:col>41</xdr:col>
      <xdr:colOff>50800</xdr:colOff>
      <xdr:row>63</xdr:row>
      <xdr:rowOff>76200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8741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145813</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149242</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0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140098</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5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143527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131536</xdr:rowOff>
    </xdr:from>
    <xdr:to>
      <xdr:col>24</xdr:col>
      <xdr:colOff>114300</xdr:colOff>
      <xdr:row>108</xdr:row>
      <xdr:rowOff>61686</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109963</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95613</xdr:rowOff>
    </xdr:from>
    <xdr:to>
      <xdr:col>20</xdr:col>
      <xdr:colOff>38100</xdr:colOff>
      <xdr:row>108</xdr:row>
      <xdr:rowOff>25763</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146413</xdr:rowOff>
    </xdr:from>
    <xdr:to>
      <xdr:col>24</xdr:col>
      <xdr:colOff>63500</xdr:colOff>
      <xdr:row>108</xdr:row>
      <xdr:rowOff>10886</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849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59689</xdr:rowOff>
    </xdr:from>
    <xdr:to>
      <xdr:col>15</xdr:col>
      <xdr:colOff>101600</xdr:colOff>
      <xdr:row>107</xdr:row>
      <xdr:rowOff>161289</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110489</xdr:rowOff>
    </xdr:from>
    <xdr:to>
      <xdr:col>19</xdr:col>
      <xdr:colOff>177800</xdr:colOff>
      <xdr:row>107</xdr:row>
      <xdr:rowOff>146413</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845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23768</xdr:rowOff>
    </xdr:from>
    <xdr:to>
      <xdr:col>10</xdr:col>
      <xdr:colOff>165100</xdr:colOff>
      <xdr:row>107</xdr:row>
      <xdr:rowOff>125368</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74568</xdr:rowOff>
    </xdr:from>
    <xdr:to>
      <xdr:col>15</xdr:col>
      <xdr:colOff>50800</xdr:colOff>
      <xdr:row>107</xdr:row>
      <xdr:rowOff>110489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841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159294</xdr:rowOff>
    </xdr:from>
    <xdr:to>
      <xdr:col>6</xdr:col>
      <xdr:colOff>38100</xdr:colOff>
      <xdr:row>107</xdr:row>
      <xdr:rowOff>89444</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38644</xdr:rowOff>
    </xdr:from>
    <xdr:to>
      <xdr:col>10</xdr:col>
      <xdr:colOff>114300</xdr:colOff>
      <xdr:row>107</xdr:row>
      <xdr:rowOff>74568</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130300" y="1838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16890</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152416</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116495</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80571</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61595</xdr:rowOff>
    </xdr:from>
    <xdr:to>
      <xdr:col>55</xdr:col>
      <xdr:colOff>50800</xdr:colOff>
      <xdr:row>107</xdr:row>
      <xdr:rowOff>163195</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0426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40022</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10515600"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112395</xdr:rowOff>
    </xdr:from>
    <xdr:to>
      <xdr:col>55</xdr:col>
      <xdr:colOff>0</xdr:colOff>
      <xdr:row>107</xdr:row>
      <xdr:rowOff>118111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9639300" y="184575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74930</xdr:rowOff>
    </xdr:from>
    <xdr:to>
      <xdr:col>41</xdr:col>
      <xdr:colOff>101600</xdr:colOff>
      <xdr:row>108</xdr:row>
      <xdr:rowOff>5080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781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125730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7861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78739</xdr:rowOff>
    </xdr:from>
    <xdr:to>
      <xdr:col>36</xdr:col>
      <xdr:colOff>165100</xdr:colOff>
      <xdr:row>108</xdr:row>
      <xdr:rowOff>8889</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921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125730</xdr:rowOff>
    </xdr:from>
    <xdr:to>
      <xdr:col>41</xdr:col>
      <xdr:colOff>50800</xdr:colOff>
      <xdr:row>107</xdr:row>
      <xdr:rowOff>129539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6972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167657</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7626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6737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F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F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00000000-0008-0000-0F00-0000A8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F00-0000AA01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108676</xdr:rowOff>
    </xdr:from>
    <xdr:to>
      <xdr:col>76</xdr:col>
      <xdr:colOff>165100</xdr:colOff>
      <xdr:row>36</xdr:row>
      <xdr:rowOff>38826</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170724</xdr:rowOff>
    </xdr:from>
    <xdr:to>
      <xdr:col>72</xdr:col>
      <xdr:colOff>38100</xdr:colOff>
      <xdr:row>37</xdr:row>
      <xdr:rowOff>100874</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3652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159476</xdr:rowOff>
    </xdr:from>
    <xdr:to>
      <xdr:col>76</xdr:col>
      <xdr:colOff>114300</xdr:colOff>
      <xdr:row>37</xdr:row>
      <xdr:rowOff>50074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3703300" y="616022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126637</xdr:rowOff>
    </xdr:from>
    <xdr:to>
      <xdr:col>67</xdr:col>
      <xdr:colOff>101600</xdr:colOff>
      <xdr:row>37</xdr:row>
      <xdr:rowOff>56787</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2763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5987</xdr:rowOff>
    </xdr:from>
    <xdr:to>
      <xdr:col>71</xdr:col>
      <xdr:colOff>177800</xdr:colOff>
      <xdr:row>37</xdr:row>
      <xdr:rowOff>50074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814300" y="63496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92001</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00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73314</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11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0F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0F00-0000D7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0F00-0000D9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0F00-0000DB01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17490</xdr:rowOff>
    </xdr:from>
    <xdr:to>
      <xdr:col>107</xdr:col>
      <xdr:colOff>101600</xdr:colOff>
      <xdr:row>40</xdr:row>
      <xdr:rowOff>119090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0383500" y="6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104896</xdr:rowOff>
    </xdr:from>
    <xdr:to>
      <xdr:col>102</xdr:col>
      <xdr:colOff>165100</xdr:colOff>
      <xdr:row>41</xdr:row>
      <xdr:rowOff>35046</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9494500" y="6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68290</xdr:rowOff>
    </xdr:from>
    <xdr:to>
      <xdr:col>107</xdr:col>
      <xdr:colOff>50800</xdr:colOff>
      <xdr:row>40</xdr:row>
      <xdr:rowOff>155696</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9545300" y="6926290"/>
          <a:ext cx="889000" cy="8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107831</xdr:rowOff>
    </xdr:from>
    <xdr:to>
      <xdr:col>98</xdr:col>
      <xdr:colOff>38100</xdr:colOff>
      <xdr:row>41</xdr:row>
      <xdr:rowOff>37981</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8605500" y="69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155696</xdr:rowOff>
    </xdr:from>
    <xdr:to>
      <xdr:col>102</xdr:col>
      <xdr:colOff>114300</xdr:colOff>
      <xdr:row>40</xdr:row>
      <xdr:rowOff>158631</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8656300" y="701369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491" name="n_1aveValue【一般廃棄物処理施設】&#10;一人当たり有形固定資産（償却資産）額">
          <a:extLst>
            <a:ext uri="{FF2B5EF4-FFF2-40B4-BE49-F238E27FC236}">
              <a16:creationId xmlns:a16="http://schemas.microsoft.com/office/drawing/2014/main" id="{00000000-0008-0000-0F00-0000EB01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492" name="n_2ave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93" name="n_3ave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494" name="n_4ave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110217</xdr:rowOff>
    </xdr:from>
    <xdr:ext cx="599010" cy="259045"/>
    <xdr:sp macro="" textlink="">
      <xdr:nvSpPr>
        <xdr:cNvPr id="495" name="n_2main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20134795" y="69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26173</xdr:rowOff>
    </xdr:from>
    <xdr:ext cx="534377" cy="259045"/>
    <xdr:sp macro="" textlink="">
      <xdr:nvSpPr>
        <xdr:cNvPr id="496" name="n_3main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19278111" y="70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29108</xdr:rowOff>
    </xdr:from>
    <xdr:ext cx="534377" cy="259045"/>
    <xdr:sp macro="" textlink="">
      <xdr:nvSpPr>
        <xdr:cNvPr id="497" name="n_4main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18389111" y="70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00000000-0008-0000-0F00-00000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4" name="【保健センター・保健所】&#10;有形固定資産減価償却率最小値テキスト">
          <a:extLst>
            <a:ext uri="{FF2B5EF4-FFF2-40B4-BE49-F238E27FC236}">
              <a16:creationId xmlns:a16="http://schemas.microsoft.com/office/drawing/2014/main" id="{00000000-0008-0000-0F00-00000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00000000-0008-0000-0F00-00000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00000000-0008-0000-0F00-00001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40" name="【保健センター・保健所】&#10;有形固定資産減価償却率該当値テキスト">
          <a:extLst>
            <a:ext uri="{FF2B5EF4-FFF2-40B4-BE49-F238E27FC236}">
              <a16:creationId xmlns:a16="http://schemas.microsoft.com/office/drawing/2014/main" id="{00000000-0008-0000-0F00-00001C020000}"/>
            </a:ext>
          </a:extLst>
        </xdr:cNvPr>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161653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5481300" y="105858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61</xdr:row>
      <xdr:rowOff>127363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4592300" y="1038333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365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96338</xdr:rowOff>
    </xdr:from>
    <xdr:to>
      <xdr:col>76</xdr:col>
      <xdr:colOff>114300</xdr:colOff>
      <xdr:row>61</xdr:row>
      <xdr:rowOff>86541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3703300" y="10383338"/>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86541</xdr:rowOff>
    </xdr:from>
    <xdr:to>
      <xdr:col>71</xdr:col>
      <xdr:colOff>177800</xdr:colOff>
      <xdr:row>61</xdr:row>
      <xdr:rowOff>99604</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2814300" y="10544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49" name="n_1ave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0" name="n_2ave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51" name="n_3ave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2" name="n_4ave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553" name="n_1main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138265</xdr:rowOff>
    </xdr:from>
    <xdr:ext cx="405111" cy="259045"/>
    <xdr:sp macro="" textlink="">
      <xdr:nvSpPr>
        <xdr:cNvPr id="554" name="n_2main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4389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555" name="n_3main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3500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556" name="n_4main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00000000-0008-0000-0F00-00004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00000000-0008-0000-0F00-00004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00000000-0008-0000-0F00-00004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597" name="【保健センター・保健所】&#10;一人当たり面積該当値テキスト">
          <a:extLst>
            <a:ext uri="{FF2B5EF4-FFF2-40B4-BE49-F238E27FC236}">
              <a16:creationId xmlns:a16="http://schemas.microsoft.com/office/drawing/2014/main" id="{00000000-0008-0000-0F00-000055020000}"/>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63</xdr:row>
      <xdr:rowOff>95250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1323300" y="107937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0434300" y="10881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80010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9545300" y="10843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45720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8656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06" name="n_1aveValue【保健センター・保健所】&#10;一人当たり面積">
          <a:extLst>
            <a:ext uri="{FF2B5EF4-FFF2-40B4-BE49-F238E27FC236}">
              <a16:creationId xmlns:a16="http://schemas.microsoft.com/office/drawing/2014/main" id="{00000000-0008-0000-0F00-00005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07" name="n_2aveValue【保健センター・保健所】&#10;一人当たり面積">
          <a:extLst>
            <a:ext uri="{FF2B5EF4-FFF2-40B4-BE49-F238E27FC236}">
              <a16:creationId xmlns:a16="http://schemas.microsoft.com/office/drawing/2014/main" id="{00000000-0008-0000-0F00-00005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08" name="n_3aveValue【保健センター・保健所】&#10;一人当たり面積">
          <a:extLst>
            <a:ext uri="{FF2B5EF4-FFF2-40B4-BE49-F238E27FC236}">
              <a16:creationId xmlns:a16="http://schemas.microsoft.com/office/drawing/2014/main" id="{00000000-0008-0000-0F00-00006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09" name="n_4aveValue【保健センター・保健所】&#10;一人当たり面積">
          <a:extLst>
            <a:ext uri="{FF2B5EF4-FFF2-40B4-BE49-F238E27FC236}">
              <a16:creationId xmlns:a16="http://schemas.microsoft.com/office/drawing/2014/main" id="{00000000-0008-0000-0F00-000061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10" name="n_1mainValue【保健センター・保健所】&#10;一人当たり面積">
          <a:extLst>
            <a:ext uri="{FF2B5EF4-FFF2-40B4-BE49-F238E27FC236}">
              <a16:creationId xmlns:a16="http://schemas.microsoft.com/office/drawing/2014/main" id="{00000000-0008-0000-0F00-000062020000}"/>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11" name="n_2mainValue【保健センター・保健所】&#10;一人当たり面積">
          <a:extLst>
            <a:ext uri="{FF2B5EF4-FFF2-40B4-BE49-F238E27FC236}">
              <a16:creationId xmlns:a16="http://schemas.microsoft.com/office/drawing/2014/main" id="{00000000-0008-0000-0F00-000063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612" name="n_3mainValue【保健センター・保健所】&#10;一人当たり面積">
          <a:extLst>
            <a:ext uri="{FF2B5EF4-FFF2-40B4-BE49-F238E27FC236}">
              <a16:creationId xmlns:a16="http://schemas.microsoft.com/office/drawing/2014/main" id="{00000000-0008-0000-0F00-000064020000}"/>
            </a:ext>
          </a:extLst>
        </xdr:cNvPr>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613" name="n_4mainValue【保健センター・保健所】&#10;一人当たり面積">
          <a:extLst>
            <a:ext uri="{FF2B5EF4-FFF2-40B4-BE49-F238E27FC236}">
              <a16:creationId xmlns:a16="http://schemas.microsoft.com/office/drawing/2014/main" id="{00000000-0008-0000-0F00-000065020000}"/>
            </a:ext>
          </a:extLst>
        </xdr:cNvPr>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8" name="【消防施設】&#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0" name="【消防施設】&#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134620</xdr:rowOff>
    </xdr:from>
    <xdr:to>
      <xdr:col>85</xdr:col>
      <xdr:colOff>177800</xdr:colOff>
      <xdr:row>85</xdr:row>
      <xdr:rowOff>64770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45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49547</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129539</xdr:rowOff>
    </xdr:from>
    <xdr:to>
      <xdr:col>81</xdr:col>
      <xdr:colOff>101600</xdr:colOff>
      <xdr:row>85</xdr:row>
      <xdr:rowOff>59689</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45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8889</xdr:rowOff>
    </xdr:from>
    <xdr:to>
      <xdr:col>85</xdr:col>
      <xdr:colOff>127000</xdr:colOff>
      <xdr:row>85</xdr:row>
      <xdr:rowOff>13970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145821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125730</xdr:rowOff>
    </xdr:from>
    <xdr:to>
      <xdr:col>76</xdr:col>
      <xdr:colOff>165100</xdr:colOff>
      <xdr:row>85</xdr:row>
      <xdr:rowOff>55880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5080</xdr:rowOff>
    </xdr:from>
    <xdr:to>
      <xdr:col>81</xdr:col>
      <xdr:colOff>50800</xdr:colOff>
      <xdr:row>85</xdr:row>
      <xdr:rowOff>8889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14578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119380</xdr:rowOff>
    </xdr:from>
    <xdr:to>
      <xdr:col>72</xdr:col>
      <xdr:colOff>38100</xdr:colOff>
      <xdr:row>85</xdr:row>
      <xdr:rowOff>49530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170180</xdr:rowOff>
    </xdr:from>
    <xdr:to>
      <xdr:col>76</xdr:col>
      <xdr:colOff>114300</xdr:colOff>
      <xdr:row>85</xdr:row>
      <xdr:rowOff>5080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703300" y="145719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114300</xdr:rowOff>
    </xdr:from>
    <xdr:to>
      <xdr:col>67</xdr:col>
      <xdr:colOff>101600</xdr:colOff>
      <xdr:row>85</xdr:row>
      <xdr:rowOff>44450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165100</xdr:rowOff>
    </xdr:from>
    <xdr:to>
      <xdr:col>71</xdr:col>
      <xdr:colOff>177800</xdr:colOff>
      <xdr:row>84</xdr:row>
      <xdr:rowOff>170180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4566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63" name="n_1aveValue【消防施設】&#10;有形固定資産減価償却率">
          <a:extLst>
            <a:ext uri="{FF2B5EF4-FFF2-40B4-BE49-F238E27FC236}">
              <a16:creationId xmlns:a16="http://schemas.microsoft.com/office/drawing/2014/main" id="{00000000-0008-0000-0F00-00009702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64" name="n_2aveValue【消防施設】&#10;有形固定資産減価償却率">
          <a:extLst>
            <a:ext uri="{FF2B5EF4-FFF2-40B4-BE49-F238E27FC236}">
              <a16:creationId xmlns:a16="http://schemas.microsoft.com/office/drawing/2014/main" id="{00000000-0008-0000-0F00-00009802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65" name="n_3aveValue【消防施設】&#10;有形固定資産減価償却率">
          <a:extLst>
            <a:ext uri="{FF2B5EF4-FFF2-40B4-BE49-F238E27FC236}">
              <a16:creationId xmlns:a16="http://schemas.microsoft.com/office/drawing/2014/main" id="{00000000-0008-0000-0F00-00009902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66" name="n_4aveValue【消防施設】&#10;有形固定資産減価償却率">
          <a:extLst>
            <a:ext uri="{FF2B5EF4-FFF2-40B4-BE49-F238E27FC236}">
              <a16:creationId xmlns:a16="http://schemas.microsoft.com/office/drawing/2014/main" id="{00000000-0008-0000-0F00-00009A020000}"/>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50816</xdr:rowOff>
    </xdr:from>
    <xdr:ext cx="405111" cy="259045"/>
    <xdr:sp macro="" textlink="">
      <xdr:nvSpPr>
        <xdr:cNvPr id="667" name="n_1mainValue【消防施設】&#10;有形固定資産減価償却率">
          <a:extLst>
            <a:ext uri="{FF2B5EF4-FFF2-40B4-BE49-F238E27FC236}">
              <a16:creationId xmlns:a16="http://schemas.microsoft.com/office/drawing/2014/main" id="{00000000-0008-0000-0F00-00009B020000}"/>
            </a:ext>
          </a:extLst>
        </xdr:cNvPr>
        <xdr:cNvSpPr txBox="1"/>
      </xdr:nvSpPr>
      <xdr:spPr>
        <a:xfrm>
          <a:off x="15266044"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47007</xdr:rowOff>
    </xdr:from>
    <xdr:ext cx="405111" cy="259045"/>
    <xdr:sp macro="" textlink="">
      <xdr:nvSpPr>
        <xdr:cNvPr id="668" name="n_2mainValue【消防施設】&#10;有形固定資産減価償却率">
          <a:extLst>
            <a:ext uri="{FF2B5EF4-FFF2-40B4-BE49-F238E27FC236}">
              <a16:creationId xmlns:a16="http://schemas.microsoft.com/office/drawing/2014/main" id="{00000000-0008-0000-0F00-00009C020000}"/>
            </a:ext>
          </a:extLst>
        </xdr:cNvPr>
        <xdr:cNvSpPr txBox="1"/>
      </xdr:nvSpPr>
      <xdr:spPr>
        <a:xfrm>
          <a:off x="14389744" y="1462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40657</xdr:rowOff>
    </xdr:from>
    <xdr:ext cx="405111" cy="259045"/>
    <xdr:sp macro="" textlink="">
      <xdr:nvSpPr>
        <xdr:cNvPr id="669" name="n_3mainValue【消防施設】&#10;有形固定資産減価償却率">
          <a:extLst>
            <a:ext uri="{FF2B5EF4-FFF2-40B4-BE49-F238E27FC236}">
              <a16:creationId xmlns:a16="http://schemas.microsoft.com/office/drawing/2014/main" id="{00000000-0008-0000-0F00-00009D020000}"/>
            </a:ext>
          </a:extLst>
        </xdr:cNvPr>
        <xdr:cNvSpPr txBox="1"/>
      </xdr:nvSpPr>
      <xdr:spPr>
        <a:xfrm>
          <a:off x="13500744" y="1461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35577</xdr:rowOff>
    </xdr:from>
    <xdr:ext cx="405111" cy="259045"/>
    <xdr:sp macro="" textlink="">
      <xdr:nvSpPr>
        <xdr:cNvPr id="670" name="n_4mainValue【消防施設】&#10;有形固定資産減価償却率">
          <a:extLst>
            <a:ext uri="{FF2B5EF4-FFF2-40B4-BE49-F238E27FC236}">
              <a16:creationId xmlns:a16="http://schemas.microsoft.com/office/drawing/2014/main" id="{00000000-0008-0000-0F00-00009E020000}"/>
            </a:ext>
          </a:extLst>
        </xdr:cNvPr>
        <xdr:cNvSpPr txBox="1"/>
      </xdr:nvSpPr>
      <xdr:spPr>
        <a:xfrm>
          <a:off x="12611744"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F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95" name="【消防施設】&#10;一人当たり面積最小値テキスト">
          <a:extLst>
            <a:ext uri="{FF2B5EF4-FFF2-40B4-BE49-F238E27FC236}">
              <a16:creationId xmlns:a16="http://schemas.microsoft.com/office/drawing/2014/main" id="{00000000-0008-0000-0F00-0000B7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97" name="【消防施設】&#10;一人当たり面積最大値テキスト">
          <a:extLst>
            <a:ext uri="{FF2B5EF4-FFF2-40B4-BE49-F238E27FC236}">
              <a16:creationId xmlns:a16="http://schemas.microsoft.com/office/drawing/2014/main" id="{00000000-0008-0000-0F00-0000B9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99" name="【消防施設】&#10;一人当たり面積平均値テキスト">
          <a:extLst>
            <a:ext uri="{FF2B5EF4-FFF2-40B4-BE49-F238E27FC236}">
              <a16:creationId xmlns:a16="http://schemas.microsoft.com/office/drawing/2014/main" id="{00000000-0008-0000-0F00-0000BB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63210</xdr:rowOff>
    </xdr:from>
    <xdr:to>
      <xdr:col>116</xdr:col>
      <xdr:colOff>114300</xdr:colOff>
      <xdr:row>86</xdr:row>
      <xdr:rowOff>164810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48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11" name="【消防施設】&#10;一人当たり面積該当値テキスト">
          <a:extLst>
            <a:ext uri="{FF2B5EF4-FFF2-40B4-BE49-F238E27FC236}">
              <a16:creationId xmlns:a16="http://schemas.microsoft.com/office/drawing/2014/main" id="{00000000-0008-0000-0F00-0000C702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63222</xdr:rowOff>
    </xdr:from>
    <xdr:to>
      <xdr:col>112</xdr:col>
      <xdr:colOff>38100</xdr:colOff>
      <xdr:row>86</xdr:row>
      <xdr:rowOff>164822</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48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114010</xdr:rowOff>
    </xdr:from>
    <xdr:to>
      <xdr:col>116</xdr:col>
      <xdr:colOff>63500</xdr:colOff>
      <xdr:row>86</xdr:row>
      <xdr:rowOff>114022</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1323300" y="14858710"/>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63222</xdr:rowOff>
    </xdr:from>
    <xdr:to>
      <xdr:col>107</xdr:col>
      <xdr:colOff>101600</xdr:colOff>
      <xdr:row>86</xdr:row>
      <xdr:rowOff>164822</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48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114022</xdr:rowOff>
    </xdr:from>
    <xdr:to>
      <xdr:col>111</xdr:col>
      <xdr:colOff>177800</xdr:colOff>
      <xdr:row>86</xdr:row>
      <xdr:rowOff>114022</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0434300" y="14858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63230</xdr:rowOff>
    </xdr:from>
    <xdr:to>
      <xdr:col>102</xdr:col>
      <xdr:colOff>165100</xdr:colOff>
      <xdr:row>86</xdr:row>
      <xdr:rowOff>164830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48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114022</xdr:rowOff>
    </xdr:from>
    <xdr:to>
      <xdr:col>107</xdr:col>
      <xdr:colOff>50800</xdr:colOff>
      <xdr:row>86</xdr:row>
      <xdr:rowOff>114030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9545300" y="1485872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63233</xdr:rowOff>
    </xdr:from>
    <xdr:to>
      <xdr:col>98</xdr:col>
      <xdr:colOff>38100</xdr:colOff>
      <xdr:row>86</xdr:row>
      <xdr:rowOff>164833</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48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114030</xdr:rowOff>
    </xdr:from>
    <xdr:to>
      <xdr:col>102</xdr:col>
      <xdr:colOff>114300</xdr:colOff>
      <xdr:row>86</xdr:row>
      <xdr:rowOff>114033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656300" y="1485873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20" name="n_1aveValue【消防施設】&#10;一人当たり面積">
          <a:extLst>
            <a:ext uri="{FF2B5EF4-FFF2-40B4-BE49-F238E27FC236}">
              <a16:creationId xmlns:a16="http://schemas.microsoft.com/office/drawing/2014/main" id="{00000000-0008-0000-0F00-0000D002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21" name="n_2aveValue【消防施設】&#10;一人当たり面積">
          <a:extLst>
            <a:ext uri="{FF2B5EF4-FFF2-40B4-BE49-F238E27FC236}">
              <a16:creationId xmlns:a16="http://schemas.microsoft.com/office/drawing/2014/main" id="{00000000-0008-0000-0F00-0000D102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22" name="n_3aveValue【消防施設】&#10;一人当たり面積">
          <a:extLst>
            <a:ext uri="{FF2B5EF4-FFF2-40B4-BE49-F238E27FC236}">
              <a16:creationId xmlns:a16="http://schemas.microsoft.com/office/drawing/2014/main" id="{00000000-0008-0000-0F00-0000D202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23" name="n_4aveValue【消防施設】&#10;一人当たり面積">
          <a:extLst>
            <a:ext uri="{FF2B5EF4-FFF2-40B4-BE49-F238E27FC236}">
              <a16:creationId xmlns:a16="http://schemas.microsoft.com/office/drawing/2014/main" id="{00000000-0008-0000-0F00-0000D302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155949</xdr:rowOff>
    </xdr:from>
    <xdr:ext cx="469744" cy="259045"/>
    <xdr:sp macro="" textlink="">
      <xdr:nvSpPr>
        <xdr:cNvPr id="724" name="n_1mainValue【消防施設】&#10;一人当たり面積">
          <a:extLst>
            <a:ext uri="{FF2B5EF4-FFF2-40B4-BE49-F238E27FC236}">
              <a16:creationId xmlns:a16="http://schemas.microsoft.com/office/drawing/2014/main" id="{00000000-0008-0000-0F00-0000D4020000}"/>
            </a:ext>
          </a:extLst>
        </xdr:cNvPr>
        <xdr:cNvSpPr txBox="1"/>
      </xdr:nvSpPr>
      <xdr:spPr>
        <a:xfrm>
          <a:off x="21075727" y="149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155949</xdr:rowOff>
    </xdr:from>
    <xdr:ext cx="469744" cy="259045"/>
    <xdr:sp macro="" textlink="">
      <xdr:nvSpPr>
        <xdr:cNvPr id="725" name="n_2mainValue【消防施設】&#10;一人当たり面積">
          <a:extLst>
            <a:ext uri="{FF2B5EF4-FFF2-40B4-BE49-F238E27FC236}">
              <a16:creationId xmlns:a16="http://schemas.microsoft.com/office/drawing/2014/main" id="{00000000-0008-0000-0F00-0000D5020000}"/>
            </a:ext>
          </a:extLst>
        </xdr:cNvPr>
        <xdr:cNvSpPr txBox="1"/>
      </xdr:nvSpPr>
      <xdr:spPr>
        <a:xfrm>
          <a:off x="20199427" y="149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155957</xdr:rowOff>
    </xdr:from>
    <xdr:ext cx="469744" cy="259045"/>
    <xdr:sp macro="" textlink="">
      <xdr:nvSpPr>
        <xdr:cNvPr id="726" name="n_3mainValue【消防施設】&#10;一人当たり面積">
          <a:extLst>
            <a:ext uri="{FF2B5EF4-FFF2-40B4-BE49-F238E27FC236}">
              <a16:creationId xmlns:a16="http://schemas.microsoft.com/office/drawing/2014/main" id="{00000000-0008-0000-0F00-0000D6020000}"/>
            </a:ext>
          </a:extLst>
        </xdr:cNvPr>
        <xdr:cNvSpPr txBox="1"/>
      </xdr:nvSpPr>
      <xdr:spPr>
        <a:xfrm>
          <a:off x="19310427" y="149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155960</xdr:rowOff>
    </xdr:from>
    <xdr:ext cx="469744" cy="259045"/>
    <xdr:sp macro="" textlink="">
      <xdr:nvSpPr>
        <xdr:cNvPr id="727" name="n_4mainValue【消防施設】&#10;一人当たり面積">
          <a:extLst>
            <a:ext uri="{FF2B5EF4-FFF2-40B4-BE49-F238E27FC236}">
              <a16:creationId xmlns:a16="http://schemas.microsoft.com/office/drawing/2014/main" id="{00000000-0008-0000-0F00-0000D7020000}"/>
            </a:ext>
          </a:extLst>
        </xdr:cNvPr>
        <xdr:cNvSpPr txBox="1"/>
      </xdr:nvSpPr>
      <xdr:spPr>
        <a:xfrm>
          <a:off x="18421427" y="1490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00000000-0008-0000-0F00-0000F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00000000-0008-0000-0F00-0000F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56" name="【庁舎】&#10;有形固定資産減価償却率最大値テキスト">
          <a:extLst>
            <a:ext uri="{FF2B5EF4-FFF2-40B4-BE49-F238E27FC236}">
              <a16:creationId xmlns:a16="http://schemas.microsoft.com/office/drawing/2014/main" id="{00000000-0008-0000-0F00-0000F4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58" name="【庁舎】&#10;有形固定資産減価償却率平均値テキスト">
          <a:extLst>
            <a:ext uri="{FF2B5EF4-FFF2-40B4-BE49-F238E27FC236}">
              <a16:creationId xmlns:a16="http://schemas.microsoft.com/office/drawing/2014/main" id="{00000000-0008-0000-0F00-0000F602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133169</xdr:rowOff>
    </xdr:from>
    <xdr:to>
      <xdr:col>85</xdr:col>
      <xdr:colOff>177800</xdr:colOff>
      <xdr:row>102</xdr:row>
      <xdr:rowOff>63319</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6268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156046</xdr:rowOff>
    </xdr:from>
    <xdr:ext cx="405111" cy="259045"/>
    <xdr:sp macro="" textlink="">
      <xdr:nvSpPr>
        <xdr:cNvPr id="770" name="【庁舎】&#10;有形固定資産減価償却率該当値テキスト">
          <a:extLst>
            <a:ext uri="{FF2B5EF4-FFF2-40B4-BE49-F238E27FC236}">
              <a16:creationId xmlns:a16="http://schemas.microsoft.com/office/drawing/2014/main" id="{00000000-0008-0000-0F00-000002030000}"/>
            </a:ext>
          </a:extLst>
        </xdr:cNvPr>
        <xdr:cNvSpPr txBox="1"/>
      </xdr:nvSpPr>
      <xdr:spPr>
        <a:xfrm>
          <a:off x="16357600"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169092</xdr:rowOff>
    </xdr:from>
    <xdr:to>
      <xdr:col>81</xdr:col>
      <xdr:colOff>101600</xdr:colOff>
      <xdr:row>108</xdr:row>
      <xdr:rowOff>99242</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5430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12519</xdr:rowOff>
    </xdr:from>
    <xdr:to>
      <xdr:col>85</xdr:col>
      <xdr:colOff>127000</xdr:colOff>
      <xdr:row>108</xdr:row>
      <xdr:rowOff>48442</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5481300" y="17500419"/>
          <a:ext cx="838200" cy="106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48442</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4592300" y="185438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152763</xdr:rowOff>
    </xdr:from>
    <xdr:to>
      <xdr:col>72</xdr:col>
      <xdr:colOff>38100</xdr:colOff>
      <xdr:row>108</xdr:row>
      <xdr:rowOff>82913</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3652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32113</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13703300" y="185438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141332</xdr:rowOff>
    </xdr:from>
    <xdr:to>
      <xdr:col>67</xdr:col>
      <xdr:colOff>101600</xdr:colOff>
      <xdr:row>108</xdr:row>
      <xdr:rowOff>71482</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276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20682</xdr:rowOff>
    </xdr:from>
    <xdr:to>
      <xdr:col>71</xdr:col>
      <xdr:colOff>177800</xdr:colOff>
      <xdr:row>108</xdr:row>
      <xdr:rowOff>32113</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814300" y="185372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79" name="n_1aveValue【庁舎】&#10;有形固定資産減価償却率">
          <a:extLst>
            <a:ext uri="{FF2B5EF4-FFF2-40B4-BE49-F238E27FC236}">
              <a16:creationId xmlns:a16="http://schemas.microsoft.com/office/drawing/2014/main" id="{00000000-0008-0000-0F00-00000B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0" name="n_2aveValue【庁舎】&#10;有形固定資産減価償却率">
          <a:extLst>
            <a:ext uri="{FF2B5EF4-FFF2-40B4-BE49-F238E27FC236}">
              <a16:creationId xmlns:a16="http://schemas.microsoft.com/office/drawing/2014/main" id="{00000000-0008-0000-0F00-00000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81" name="n_3aveValue【庁舎】&#10;有形固定資産減価償却率">
          <a:extLst>
            <a:ext uri="{FF2B5EF4-FFF2-40B4-BE49-F238E27FC236}">
              <a16:creationId xmlns:a16="http://schemas.microsoft.com/office/drawing/2014/main" id="{00000000-0008-0000-0F00-00000D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82" name="n_4aveValue【庁舎】&#10;有形固定資産減価償却率">
          <a:extLst>
            <a:ext uri="{FF2B5EF4-FFF2-40B4-BE49-F238E27FC236}">
              <a16:creationId xmlns:a16="http://schemas.microsoft.com/office/drawing/2014/main" id="{00000000-0008-0000-0F00-00000E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90369</xdr:rowOff>
    </xdr:from>
    <xdr:ext cx="405111" cy="259045"/>
    <xdr:sp macro="" textlink="">
      <xdr:nvSpPr>
        <xdr:cNvPr id="783" name="n_1mainValue【庁舎】&#10;有形固定資産減価償却率">
          <a:extLst>
            <a:ext uri="{FF2B5EF4-FFF2-40B4-BE49-F238E27FC236}">
              <a16:creationId xmlns:a16="http://schemas.microsoft.com/office/drawing/2014/main" id="{00000000-0008-0000-0F00-00000F030000}"/>
            </a:ext>
          </a:extLst>
        </xdr:cNvPr>
        <xdr:cNvSpPr txBox="1"/>
      </xdr:nvSpPr>
      <xdr:spPr>
        <a:xfrm>
          <a:off x="152660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84" name="n_2mainValue【庁舎】&#10;有形固定資産減価償却率">
          <a:extLst>
            <a:ext uri="{FF2B5EF4-FFF2-40B4-BE49-F238E27FC236}">
              <a16:creationId xmlns:a16="http://schemas.microsoft.com/office/drawing/2014/main" id="{00000000-0008-0000-0F00-000010030000}"/>
            </a:ext>
          </a:extLst>
        </xdr:cNvPr>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74040</xdr:rowOff>
    </xdr:from>
    <xdr:ext cx="405111" cy="259045"/>
    <xdr:sp macro="" textlink="">
      <xdr:nvSpPr>
        <xdr:cNvPr id="785" name="n_3mainValue【庁舎】&#10;有形固定資産減価償却率">
          <a:extLst>
            <a:ext uri="{FF2B5EF4-FFF2-40B4-BE49-F238E27FC236}">
              <a16:creationId xmlns:a16="http://schemas.microsoft.com/office/drawing/2014/main" id="{00000000-0008-0000-0F00-000011030000}"/>
            </a:ext>
          </a:extLst>
        </xdr:cNvPr>
        <xdr:cNvSpPr txBox="1"/>
      </xdr:nvSpPr>
      <xdr:spPr>
        <a:xfrm>
          <a:off x="13500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62609</xdr:rowOff>
    </xdr:from>
    <xdr:ext cx="405111" cy="259045"/>
    <xdr:sp macro="" textlink="">
      <xdr:nvSpPr>
        <xdr:cNvPr id="786" name="n_4mainValue【庁舎】&#10;有形固定資産減価償却率">
          <a:extLst>
            <a:ext uri="{FF2B5EF4-FFF2-40B4-BE49-F238E27FC236}">
              <a16:creationId xmlns:a16="http://schemas.microsoft.com/office/drawing/2014/main" id="{00000000-0008-0000-0F00-000012030000}"/>
            </a:ext>
          </a:extLst>
        </xdr:cNvPr>
        <xdr:cNvSpPr txBox="1"/>
      </xdr:nvSpPr>
      <xdr:spPr>
        <a:xfrm>
          <a:off x="12611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00000000-0008-0000-0F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3" name="【庁舎】&#10;一人当たり面積最小値テキスト">
          <a:extLst>
            <a:ext uri="{FF2B5EF4-FFF2-40B4-BE49-F238E27FC236}">
              <a16:creationId xmlns:a16="http://schemas.microsoft.com/office/drawing/2014/main" id="{00000000-0008-0000-0F00-00002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15" name="【庁舎】&#10;一人当たり面積最大値テキスト">
          <a:extLst>
            <a:ext uri="{FF2B5EF4-FFF2-40B4-BE49-F238E27FC236}">
              <a16:creationId xmlns:a16="http://schemas.microsoft.com/office/drawing/2014/main" id="{00000000-0008-0000-0F00-00002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17" name="【庁舎】&#10;一人当たり面積平均値テキスト">
          <a:extLst>
            <a:ext uri="{FF2B5EF4-FFF2-40B4-BE49-F238E27FC236}">
              <a16:creationId xmlns:a16="http://schemas.microsoft.com/office/drawing/2014/main" id="{00000000-0008-0000-0F00-000031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144599</xdr:rowOff>
    </xdr:from>
    <xdr:to>
      <xdr:col>116</xdr:col>
      <xdr:colOff>114300</xdr:colOff>
      <xdr:row>103</xdr:row>
      <xdr:rowOff>74749</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2110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167476</xdr:rowOff>
    </xdr:from>
    <xdr:ext cx="469744" cy="259045"/>
    <xdr:sp macro="" textlink="">
      <xdr:nvSpPr>
        <xdr:cNvPr id="829" name="【庁舎】&#10;一人当たり面積該当値テキスト">
          <a:extLst>
            <a:ext uri="{FF2B5EF4-FFF2-40B4-BE49-F238E27FC236}">
              <a16:creationId xmlns:a16="http://schemas.microsoft.com/office/drawing/2014/main" id="{00000000-0008-0000-0F00-00003D030000}"/>
            </a:ext>
          </a:extLst>
        </xdr:cNvPr>
        <xdr:cNvSpPr txBox="1"/>
      </xdr:nvSpPr>
      <xdr:spPr>
        <a:xfrm>
          <a:off x="22199600" y="174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159294</xdr:rowOff>
    </xdr:from>
    <xdr:to>
      <xdr:col>112</xdr:col>
      <xdr:colOff>38100</xdr:colOff>
      <xdr:row>104</xdr:row>
      <xdr:rowOff>89444</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127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23949</xdr:rowOff>
    </xdr:from>
    <xdr:to>
      <xdr:col>116</xdr:col>
      <xdr:colOff>63500</xdr:colOff>
      <xdr:row>104</xdr:row>
      <xdr:rowOff>38644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21323300" y="17683299"/>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5806</xdr:rowOff>
    </xdr:from>
    <xdr:to>
      <xdr:col>107</xdr:col>
      <xdr:colOff>101600</xdr:colOff>
      <xdr:row>104</xdr:row>
      <xdr:rowOff>107406</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038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38644</xdr:rowOff>
    </xdr:from>
    <xdr:to>
      <xdr:col>111</xdr:col>
      <xdr:colOff>177800</xdr:colOff>
      <xdr:row>104</xdr:row>
      <xdr:rowOff>56606</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20434300" y="178694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23768</xdr:rowOff>
    </xdr:from>
    <xdr:to>
      <xdr:col>102</xdr:col>
      <xdr:colOff>165100</xdr:colOff>
      <xdr:row>104</xdr:row>
      <xdr:rowOff>125368</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9494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56606</xdr:rowOff>
    </xdr:from>
    <xdr:to>
      <xdr:col>107</xdr:col>
      <xdr:colOff>50800</xdr:colOff>
      <xdr:row>104</xdr:row>
      <xdr:rowOff>74568</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19545300" y="1788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40095</xdr:rowOff>
    </xdr:from>
    <xdr:to>
      <xdr:col>98</xdr:col>
      <xdr:colOff>38100</xdr:colOff>
      <xdr:row>104</xdr:row>
      <xdr:rowOff>141695</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8605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74568</xdr:rowOff>
    </xdr:from>
    <xdr:to>
      <xdr:col>102</xdr:col>
      <xdr:colOff>114300</xdr:colOff>
      <xdr:row>104</xdr:row>
      <xdr:rowOff>90895</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18656300" y="179053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38" name="n_1aveValue【庁舎】&#10;一人当たり面積">
          <a:extLst>
            <a:ext uri="{FF2B5EF4-FFF2-40B4-BE49-F238E27FC236}">
              <a16:creationId xmlns:a16="http://schemas.microsoft.com/office/drawing/2014/main" id="{00000000-0008-0000-0F00-000046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39" name="n_2aveValue【庁舎】&#10;一人当たり面積">
          <a:extLst>
            <a:ext uri="{FF2B5EF4-FFF2-40B4-BE49-F238E27FC236}">
              <a16:creationId xmlns:a16="http://schemas.microsoft.com/office/drawing/2014/main" id="{00000000-0008-0000-0F00-000047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40" name="n_3aveValue【庁舎】&#10;一人当たり面積">
          <a:extLst>
            <a:ext uri="{FF2B5EF4-FFF2-40B4-BE49-F238E27FC236}">
              <a16:creationId xmlns:a16="http://schemas.microsoft.com/office/drawing/2014/main" id="{00000000-0008-0000-0F00-000048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1" name="n_4aveValue【庁舎】&#10;一人当たり面積">
          <a:extLst>
            <a:ext uri="{FF2B5EF4-FFF2-40B4-BE49-F238E27FC236}">
              <a16:creationId xmlns:a16="http://schemas.microsoft.com/office/drawing/2014/main" id="{00000000-0008-0000-0F00-000049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105971</xdr:rowOff>
    </xdr:from>
    <xdr:ext cx="469744" cy="259045"/>
    <xdr:sp macro="" textlink="">
      <xdr:nvSpPr>
        <xdr:cNvPr id="842" name="n_1mainValue【庁舎】&#10;一人当たり面積">
          <a:extLst>
            <a:ext uri="{FF2B5EF4-FFF2-40B4-BE49-F238E27FC236}">
              <a16:creationId xmlns:a16="http://schemas.microsoft.com/office/drawing/2014/main" id="{00000000-0008-0000-0F00-00004A030000}"/>
            </a:ext>
          </a:extLst>
        </xdr:cNvPr>
        <xdr:cNvSpPr txBox="1"/>
      </xdr:nvSpPr>
      <xdr:spPr>
        <a:xfrm>
          <a:off x="210757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123933</xdr:rowOff>
    </xdr:from>
    <xdr:ext cx="469744" cy="259045"/>
    <xdr:sp macro="" textlink="">
      <xdr:nvSpPr>
        <xdr:cNvPr id="843" name="n_2mainValue【庁舎】&#10;一人当たり面積">
          <a:extLst>
            <a:ext uri="{FF2B5EF4-FFF2-40B4-BE49-F238E27FC236}">
              <a16:creationId xmlns:a16="http://schemas.microsoft.com/office/drawing/2014/main" id="{00000000-0008-0000-0F00-00004B030000}"/>
            </a:ext>
          </a:extLst>
        </xdr:cNvPr>
        <xdr:cNvSpPr txBox="1"/>
      </xdr:nvSpPr>
      <xdr:spPr>
        <a:xfrm>
          <a:off x="20199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141895</xdr:rowOff>
    </xdr:from>
    <xdr:ext cx="469744" cy="259045"/>
    <xdr:sp macro="" textlink="">
      <xdr:nvSpPr>
        <xdr:cNvPr id="844" name="n_3mainValue【庁舎】&#10;一人当たり面積">
          <a:extLst>
            <a:ext uri="{FF2B5EF4-FFF2-40B4-BE49-F238E27FC236}">
              <a16:creationId xmlns:a16="http://schemas.microsoft.com/office/drawing/2014/main" id="{00000000-0008-0000-0F00-00004C030000}"/>
            </a:ext>
          </a:extLst>
        </xdr:cNvPr>
        <xdr:cNvSpPr txBox="1"/>
      </xdr:nvSpPr>
      <xdr:spPr>
        <a:xfrm>
          <a:off x="193104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158222</xdr:rowOff>
    </xdr:from>
    <xdr:ext cx="469744" cy="259045"/>
    <xdr:sp macro="" textlink="">
      <xdr:nvSpPr>
        <xdr:cNvPr id="845" name="n_4mainValue【庁舎】&#10;一人当たり面積">
          <a:extLst>
            <a:ext uri="{FF2B5EF4-FFF2-40B4-BE49-F238E27FC236}">
              <a16:creationId xmlns:a16="http://schemas.microsoft.com/office/drawing/2014/main" id="{00000000-0008-0000-0F00-00004D030000}"/>
            </a:ext>
          </a:extLst>
        </xdr:cNvPr>
        <xdr:cNvSpPr txBox="1"/>
      </xdr:nvSpPr>
      <xdr:spPr>
        <a:xfrm>
          <a:off x="184214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1" lang="ja-JP" altLang="ja-JP" sz="1050" b="0" i="0" u="none" strike="noStrike" kern="0" cap="none" spc="0" normalizeH="0" baseline="0" noProof="0">
              <a:ln>
                <a:noFill/>
              </a:ln>
              <a:solidFill>
                <a:schemeClr val="tx1"/>
              </a:solidFill>
              <a:effectLst/>
              <a:uLnTx/>
              <a:uFillTx/>
              <a:latin typeface="+mn-lt"/>
              <a:ea typeface="+mn-ea"/>
              <a:cs typeface="+mn-cs"/>
            </a:rPr>
            <a:t>施設全体としては</a:t>
          </a:r>
          <a:r>
            <a:rPr kumimoji="1" lang="ja-JP" altLang="en-US" sz="1050" b="0" i="0" u="none" strike="noStrike" kern="0" cap="none" spc="0" normalizeH="0" baseline="0" noProof="0">
              <a:ln>
                <a:noFill/>
              </a:ln>
              <a:solidFill>
                <a:schemeClr val="tx1"/>
              </a:solidFill>
              <a:effectLst/>
              <a:uLnTx/>
              <a:uFillTx/>
              <a:latin typeface="+mn-lt"/>
              <a:ea typeface="+mn-ea"/>
              <a:cs typeface="+mn-cs"/>
            </a:rPr>
            <a:t>、財政の健全化のために不急である</a:t>
          </a:r>
          <a:r>
            <a:rPr kumimoji="1" lang="ja-JP" altLang="ja-JP" sz="1050" b="0" i="0" u="none" strike="noStrike" kern="0" cap="none" spc="0" normalizeH="0" baseline="0" noProof="0">
              <a:ln>
                <a:noFill/>
              </a:ln>
              <a:solidFill>
                <a:schemeClr val="tx1"/>
              </a:solidFill>
              <a:effectLst/>
              <a:uLnTx/>
              <a:uFillTx/>
              <a:latin typeface="+mn-lt"/>
              <a:ea typeface="+mn-ea"/>
              <a:cs typeface="+mn-cs"/>
            </a:rPr>
            <a:t>有形固定資産の増に係る改良工事等</a:t>
          </a:r>
          <a:r>
            <a:rPr kumimoji="1" lang="ja-JP" altLang="en-US" sz="1050" b="0" i="0" u="none" strike="noStrike" kern="0" cap="none" spc="0" normalizeH="0" baseline="0" noProof="0">
              <a:ln>
                <a:noFill/>
              </a:ln>
              <a:solidFill>
                <a:schemeClr val="tx1"/>
              </a:solidFill>
              <a:effectLst/>
              <a:uLnTx/>
              <a:uFillTx/>
              <a:latin typeface="+mn-lt"/>
              <a:ea typeface="+mn-ea"/>
              <a:cs typeface="+mn-cs"/>
            </a:rPr>
            <a:t>を</a:t>
          </a:r>
          <a:r>
            <a:rPr kumimoji="1" lang="ja-JP" altLang="ja-JP" sz="1050" b="0" i="0" u="none" strike="noStrike" kern="0" cap="none" spc="0" normalizeH="0" baseline="0" noProof="0">
              <a:ln>
                <a:noFill/>
              </a:ln>
              <a:solidFill>
                <a:schemeClr val="tx1"/>
              </a:solidFill>
              <a:effectLst/>
              <a:uLnTx/>
              <a:uFillTx/>
              <a:latin typeface="+mn-lt"/>
              <a:ea typeface="+mn-ea"/>
              <a:cs typeface="+mn-cs"/>
            </a:rPr>
            <a:t>実施していない</a:t>
          </a:r>
          <a:r>
            <a:rPr kumimoji="1" lang="ja-JP" altLang="en-US" sz="1050" b="0" i="0" u="none" strike="noStrike" kern="0" cap="none" spc="0" normalizeH="0" baseline="0" noProof="0">
              <a:ln>
                <a:noFill/>
              </a:ln>
              <a:solidFill>
                <a:schemeClr val="tx1"/>
              </a:solidFill>
              <a:effectLst/>
              <a:uLnTx/>
              <a:uFillTx/>
              <a:latin typeface="+mn-lt"/>
              <a:ea typeface="+mn-ea"/>
              <a:cs typeface="+mn-cs"/>
            </a:rPr>
            <a:t>。そのため</a:t>
          </a:r>
          <a:r>
            <a:rPr kumimoji="1" lang="ja-JP" altLang="ja-JP" sz="1050" b="0" i="0" u="none" strike="noStrike" kern="0" cap="none" spc="0" normalizeH="0" baseline="0" noProof="0">
              <a:ln>
                <a:noFill/>
              </a:ln>
              <a:solidFill>
                <a:schemeClr val="tx1"/>
              </a:solidFill>
              <a:effectLst/>
              <a:uLnTx/>
              <a:uFillTx/>
              <a:latin typeface="+mn-lt"/>
              <a:ea typeface="+mn-ea"/>
              <a:cs typeface="+mn-cs"/>
            </a:rPr>
            <a:t>有形固定資産減価償却率は増加傾向にあり、「体育館・プール」については前年度に引き続き</a:t>
          </a:r>
          <a:r>
            <a:rPr kumimoji="1" lang="en-US" altLang="ja-JP" sz="1050" b="0" i="0" u="none" strike="noStrike" kern="0" cap="none" spc="0" normalizeH="0" baseline="0" noProof="0">
              <a:ln>
                <a:noFill/>
              </a:ln>
              <a:solidFill>
                <a:schemeClr val="tx1"/>
              </a:solidFill>
              <a:effectLst/>
              <a:uLnTx/>
              <a:uFillTx/>
              <a:latin typeface="+mn-lt"/>
              <a:ea typeface="+mn-ea"/>
              <a:cs typeface="+mn-cs"/>
            </a:rPr>
            <a:t>100</a:t>
          </a:r>
          <a:r>
            <a:rPr kumimoji="1" lang="ja-JP" altLang="ja-JP" sz="1050" b="0" i="0" u="none" strike="noStrike" kern="0" cap="none" spc="0" normalizeH="0" baseline="0" noProof="0">
              <a:ln>
                <a:noFill/>
              </a:ln>
              <a:solidFill>
                <a:schemeClr val="tx1"/>
              </a:solidFill>
              <a:effectLst/>
              <a:uLnTx/>
              <a:uFillTx/>
              <a:latin typeface="+mn-lt"/>
              <a:ea typeface="+mn-ea"/>
              <a:cs typeface="+mn-cs"/>
            </a:rPr>
            <a:t>％となっている。</a:t>
          </a:r>
          <a:r>
            <a:rPr kumimoji="1" lang="ja-JP" altLang="en-US" sz="1050" b="0" i="0" u="none" strike="noStrike" kern="0" cap="none" spc="0" normalizeH="0" baseline="0" noProof="0">
              <a:ln>
                <a:noFill/>
              </a:ln>
              <a:solidFill>
                <a:schemeClr val="tx1"/>
              </a:solidFill>
              <a:effectLst/>
              <a:uLnTx/>
              <a:uFillTx/>
              <a:latin typeface="+mn-lt"/>
              <a:ea typeface="+mn-ea"/>
              <a:cs typeface="+mn-cs"/>
            </a:rPr>
            <a:t>さらに</a:t>
          </a:r>
          <a:r>
            <a:rPr kumimoji="1" lang="ja-JP" altLang="ja-JP" sz="1050" b="0" i="0" u="none" strike="noStrike" kern="0" cap="none" spc="0" normalizeH="0" baseline="0" noProof="0">
              <a:ln>
                <a:noFill/>
              </a:ln>
              <a:solidFill>
                <a:schemeClr val="tx1"/>
              </a:solidFill>
              <a:effectLst/>
              <a:uLnTx/>
              <a:uFillTx/>
              <a:latin typeface="+mn-lt"/>
              <a:ea typeface="+mn-ea"/>
              <a:cs typeface="+mn-cs"/>
            </a:rPr>
            <a:t>、人口減少より分母の値が年々小さくなっているため、一人当たりの面積も増加傾向にある。</a:t>
          </a:r>
          <a:endParaRPr kumimoji="1" lang="en-US"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mn-ea"/>
              <a:cs typeface="+mn-cs"/>
            </a:rPr>
            <a:t>　</a:t>
          </a:r>
          <a:r>
            <a:rPr kumimoji="1" lang="ja-JP" altLang="ja-JP" sz="1050">
              <a:solidFill>
                <a:schemeClr val="dk1"/>
              </a:solidFill>
              <a:effectLst/>
              <a:latin typeface="+mn-lt"/>
              <a:ea typeface="+mn-ea"/>
              <a:cs typeface="+mn-cs"/>
            </a:rPr>
            <a:t>「消防施設」については、令和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年度に防火水槽新設工事があったが全体的に施設の老朽化が進んでいるため有形固定資産減価償却率は増とな</a:t>
          </a:r>
          <a:r>
            <a:rPr kumimoji="1" lang="ja-JP" altLang="en-US" sz="1050">
              <a:solidFill>
                <a:schemeClr val="dk1"/>
              </a:solidFill>
              <a:effectLst/>
              <a:latin typeface="+mn-lt"/>
              <a:ea typeface="+mn-ea"/>
              <a:cs typeface="+mn-cs"/>
            </a:rPr>
            <a:t>っており、</a:t>
          </a:r>
          <a:r>
            <a:rPr kumimoji="1" lang="ja-JP" altLang="ja-JP" sz="1050">
              <a:solidFill>
                <a:schemeClr val="dk1"/>
              </a:solidFill>
              <a:effectLst/>
              <a:latin typeface="+mn-lt"/>
              <a:ea typeface="+mn-ea"/>
              <a:cs typeface="+mn-cs"/>
            </a:rPr>
            <a:t>「市民会館」についても、築年数が</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年を経過し老朽化が進んでいることで有形固定資産減価償却率は増となっているが、安全に配慮した維持管理を行っている。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mn-ea"/>
              <a:cs typeface="+mn-cs"/>
            </a:rPr>
            <a:t>　</a:t>
          </a:r>
          <a:r>
            <a:rPr kumimoji="1" lang="ja-JP" altLang="ja-JP" sz="1050" b="0" i="0" u="none" strike="noStrike" kern="0" cap="none" spc="0" normalizeH="0" baseline="0" noProof="0">
              <a:ln>
                <a:noFill/>
              </a:ln>
              <a:solidFill>
                <a:schemeClr val="tx1"/>
              </a:solidFill>
              <a:effectLst/>
              <a:uLnTx/>
              <a:uFillTx/>
              <a:latin typeface="+mn-lt"/>
              <a:ea typeface="+mn-ea"/>
              <a:cs typeface="+mn-cs"/>
            </a:rPr>
            <a:t>分庁方式を採用している本市の「庁舎」については、その一つである新角館庁舎本体工事及び外構工事の終了に伴い有形固定資産が増えたため有形固定資産減価償却率は前年度比△</a:t>
          </a:r>
          <a:r>
            <a:rPr kumimoji="1" lang="en-US" altLang="ja-JP" sz="1050" b="0" i="0" u="none" strike="noStrike" kern="0" cap="none" spc="0" normalizeH="0" baseline="0" noProof="0">
              <a:ln>
                <a:noFill/>
              </a:ln>
              <a:solidFill>
                <a:schemeClr val="tx1"/>
              </a:solidFill>
              <a:effectLst/>
              <a:uLnTx/>
              <a:uFillTx/>
              <a:latin typeface="+mn-lt"/>
              <a:ea typeface="+mn-ea"/>
              <a:cs typeface="+mn-cs"/>
            </a:rPr>
            <a:t>75.2</a:t>
          </a:r>
          <a:r>
            <a:rPr kumimoji="1" lang="ja-JP" altLang="ja-JP" sz="1050" b="0" i="0" u="none" strike="noStrike" kern="0" cap="none" spc="0" normalizeH="0" baseline="0" noProof="0">
              <a:ln>
                <a:noFill/>
              </a:ln>
              <a:solidFill>
                <a:schemeClr val="tx1"/>
              </a:solidFill>
              <a:effectLst/>
              <a:uLnTx/>
              <a:uFillTx/>
              <a:latin typeface="+mn-lt"/>
              <a:ea typeface="+mn-ea"/>
              <a:cs typeface="+mn-cs"/>
            </a:rPr>
            <a:t>ポイントと著しく減少した。一方で一人当たりの面積は有形固定資産の増と人口減少により前年度比</a:t>
          </a:r>
          <a:r>
            <a:rPr kumimoji="1" lang="en-US" altLang="ja-JP" sz="1050" b="0" i="0" u="none" strike="noStrike" kern="0" cap="none" spc="0" normalizeH="0" baseline="0" noProof="0">
              <a:ln>
                <a:noFill/>
              </a:ln>
              <a:solidFill>
                <a:schemeClr val="tx1"/>
              </a:solidFill>
              <a:effectLst/>
              <a:uLnTx/>
              <a:uFillTx/>
              <a:latin typeface="+mn-lt"/>
              <a:ea typeface="+mn-ea"/>
              <a:cs typeface="+mn-cs"/>
            </a:rPr>
            <a:t>14㎡</a:t>
          </a:r>
          <a:r>
            <a:rPr kumimoji="1" lang="ja-JP" altLang="ja-JP" sz="1050" b="0" i="0" u="none" strike="noStrike" kern="0" cap="none" spc="0" normalizeH="0" baseline="0" noProof="0">
              <a:ln>
                <a:noFill/>
              </a:ln>
              <a:solidFill>
                <a:schemeClr val="tx1"/>
              </a:solidFill>
              <a:effectLst/>
              <a:uLnTx/>
              <a:uFillTx/>
              <a:latin typeface="+mn-lt"/>
              <a:ea typeface="+mn-ea"/>
              <a:cs typeface="+mn-cs"/>
            </a:rPr>
            <a:t>増加している。</a:t>
          </a:r>
          <a:endParaRPr kumimoji="1" lang="en-US"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mn-ea"/>
              <a:cs typeface="+mn-cs"/>
            </a:rPr>
            <a:t>　</a:t>
          </a:r>
          <a:r>
            <a:rPr kumimoji="1" lang="ja-JP" altLang="ja-JP" sz="1100" b="0" i="0" baseline="0">
              <a:solidFill>
                <a:schemeClr val="dk1"/>
              </a:solidFill>
              <a:effectLst/>
              <a:latin typeface="+mn-lt"/>
              <a:ea typeface="+mn-ea"/>
              <a:cs typeface="+mn-cs"/>
            </a:rPr>
            <a:t>また、令和元年度に一般廃棄物処理施設及び廃棄物処理業務が大曲仙北広域市町村圏組合へ移管されたため、「一般廃棄物処理施設」の有形固定資産減価償却率及び一人当たり有形固定資産額の数値は同年度から消去されている。</a:t>
          </a:r>
          <a:endParaRPr kumimoji="0" lang="ja-JP"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chemeClr val="tx1"/>
              </a:solidFill>
              <a:effectLst/>
              <a:uLnTx/>
              <a:uFillTx/>
              <a:latin typeface="+mn-lt"/>
              <a:ea typeface="+mn-ea"/>
              <a:cs typeface="+mn-cs"/>
            </a:rPr>
            <a:t>　今後も本市の規模や住民のニーズを考慮した施設の維持管理等を継続すべく、仙北市公共施設等総合</a:t>
          </a:r>
          <a:r>
            <a:rPr kumimoji="1" lang="ja-JP" altLang="en-US" sz="1050" b="0" i="0" u="none" strike="noStrike" kern="0" cap="none" spc="0" normalizeH="0" baseline="0" noProof="0">
              <a:ln>
                <a:noFill/>
              </a:ln>
              <a:solidFill>
                <a:schemeClr val="tx1"/>
              </a:solidFill>
              <a:effectLst/>
              <a:uLnTx/>
              <a:uFillTx/>
              <a:latin typeface="+mn-lt"/>
              <a:ea typeface="+mn-ea"/>
              <a:cs typeface="+mn-cs"/>
            </a:rPr>
            <a:t>管理</a:t>
          </a:r>
          <a:r>
            <a:rPr kumimoji="1" lang="ja-JP" altLang="ja-JP" sz="1050" b="0" i="0" u="none" strike="noStrike" kern="0" cap="none" spc="0" normalizeH="0" baseline="0" noProof="0">
              <a:ln>
                <a:noFill/>
              </a:ln>
              <a:solidFill>
                <a:schemeClr val="tx1"/>
              </a:solidFill>
              <a:effectLst/>
              <a:uLnTx/>
              <a:uFillTx/>
              <a:latin typeface="+mn-lt"/>
              <a:ea typeface="+mn-ea"/>
              <a:cs typeface="+mn-cs"/>
            </a:rPr>
            <a:t>計画に基づき統廃合等による適正配置を実現した上で、適切な長寿命化改良を行えるよう努める。</a:t>
          </a:r>
          <a:endParaRPr kumimoji="0" lang="ja-JP"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類似団体平均と同様に前年度同値となった。令和２年度はコロナ禍における国庫支出金の増加があったものの、歳入総額に対し普通交付税の占める割合は約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％となっており、引き続き交付税に依存した財政構造となっている。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をもって合併算定替が終了し、交付基準額は更に減少することが想定される。合併算定替の縮減に合わせて段階的に経常経費を縮減すべきところ、現時点で充分な取組が行えていないことから、引き続き財政規模に見合った予算構造の実現に向けた予算見直し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経常一般財源総額については概ね前年度と同程度となっているが、認定子ども園２園の民営化に伴う物件費・扶助費の減少等により経常経費充当一般財源等は</a:t>
          </a:r>
          <a:r>
            <a:rPr kumimoji="1" lang="en-US" altLang="ja-JP" sz="1200">
              <a:latin typeface="ＭＳ Ｐゴシック" panose="020B0600070205080204" pitchFamily="50" charset="-128"/>
              <a:ea typeface="ＭＳ Ｐゴシック" panose="020B0600070205080204" pitchFamily="50" charset="-128"/>
            </a:rPr>
            <a:t>391</a:t>
          </a:r>
          <a:r>
            <a:rPr kumimoji="1" lang="ja-JP" altLang="en-US" sz="1200">
              <a:latin typeface="ＭＳ Ｐゴシック" panose="020B0600070205080204" pitchFamily="50" charset="-128"/>
              <a:ea typeface="ＭＳ Ｐゴシック" panose="020B0600070205080204" pitchFamily="50" charset="-128"/>
            </a:rPr>
            <a:t>百万円の減少となり、経常収支比率は前年度比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ポイントの改善となった。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平均を上回っているものの、企業会計補助金の削減や公共施設の民営化等により一定の歳出削減は実現できたものと考える。しかし全国平均、秋田県平均と比較し未だ高い水準となっており、今後も経費節減やふるさと納税寄附金等特定財源の有効活用により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19413</xdr:rowOff>
    </xdr:from>
    <xdr:to>
      <xdr:col>23</xdr:col>
      <xdr:colOff>133350</xdr:colOff>
      <xdr:row>61</xdr:row>
      <xdr:rowOff>126274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77863"/>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126274</xdr:rowOff>
    </xdr:from>
    <xdr:to>
      <xdr:col>19</xdr:col>
      <xdr:colOff>133350</xdr:colOff>
      <xdr:row>61</xdr:row>
      <xdr:rowOff>146957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847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163285</xdr:rowOff>
    </xdr:from>
    <xdr:to>
      <xdr:col>15</xdr:col>
      <xdr:colOff>82550</xdr:colOff>
      <xdr:row>61</xdr:row>
      <xdr:rowOff>146957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502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87449</xdr:rowOff>
    </xdr:from>
    <xdr:to>
      <xdr:col>11</xdr:col>
      <xdr:colOff>31750</xdr:colOff>
      <xdr:row>60</xdr:row>
      <xdr:rowOff>163285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744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112140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75474</xdr:rowOff>
    </xdr:from>
    <xdr:to>
      <xdr:col>19</xdr:col>
      <xdr:colOff>184150</xdr:colOff>
      <xdr:row>62</xdr:row>
      <xdr:rowOff>5624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161851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11084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112485</xdr:rowOff>
    </xdr:from>
    <xdr:to>
      <xdr:col>11</xdr:col>
      <xdr:colOff>82550</xdr:colOff>
      <xdr:row>61</xdr:row>
      <xdr:rowOff>42635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27412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123026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職務経験者の採用</a:t>
          </a:r>
          <a:r>
            <a:rPr kumimoji="1" lang="ja-JP" altLang="en-US" sz="1200">
              <a:latin typeface="ＭＳ Ｐゴシック" panose="020B0600070205080204" pitchFamily="50" charset="-128"/>
              <a:ea typeface="ＭＳ Ｐゴシック" panose="020B0600070205080204" pitchFamily="50" charset="-128"/>
            </a:rPr>
            <a:t>に伴う人件費の増加、ふるさと納税関連事務費の増加、コロナ禍における経済対策の実施に伴う物件費及び降雪量に対応した除排雪経費の増加に伴う維持補修費の増加により全体として増加に転じ、縮小しつつあった類似団体平均との差は再び拡大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除排雪経費等外的・臨時的要因による増加もあるが、職員採用やふるさと納税関連事務費の増加は今後同様の規模での推移が想定される。定員管理や事務事業、施策の見直しを一体として行い、経常経費を中心としたコストの削減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155893</xdr:rowOff>
    </xdr:from>
    <xdr:to>
      <xdr:col>23</xdr:col>
      <xdr:colOff>133350</xdr:colOff>
      <xdr:row>84</xdr:row>
      <xdr:rowOff>76016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86243"/>
          <a:ext cx="8382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155893</xdr:rowOff>
    </xdr:from>
    <xdr:to>
      <xdr:col>19</xdr:col>
      <xdr:colOff>133350</xdr:colOff>
      <xdr:row>84</xdr:row>
      <xdr:rowOff>47453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386243"/>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47453</xdr:rowOff>
    </xdr:from>
    <xdr:to>
      <xdr:col>15</xdr:col>
      <xdr:colOff>82550</xdr:colOff>
      <xdr:row>84</xdr:row>
      <xdr:rowOff>50981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49253"/>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163771</xdr:rowOff>
    </xdr:from>
    <xdr:to>
      <xdr:col>11</xdr:col>
      <xdr:colOff>31750</xdr:colOff>
      <xdr:row>84</xdr:row>
      <xdr:rowOff>50981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94121"/>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25216</xdr:rowOff>
    </xdr:from>
    <xdr:to>
      <xdr:col>23</xdr:col>
      <xdr:colOff>184150</xdr:colOff>
      <xdr:row>84</xdr:row>
      <xdr:rowOff>126816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168743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105093</xdr:rowOff>
    </xdr:from>
    <xdr:to>
      <xdr:col>19</xdr:col>
      <xdr:colOff>184150</xdr:colOff>
      <xdr:row>84</xdr:row>
      <xdr:rowOff>35243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20020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168103</xdr:rowOff>
    </xdr:from>
    <xdr:to>
      <xdr:col>15</xdr:col>
      <xdr:colOff>133350</xdr:colOff>
      <xdr:row>84</xdr:row>
      <xdr:rowOff>98253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83030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181</xdr:rowOff>
    </xdr:from>
    <xdr:to>
      <xdr:col>11</xdr:col>
      <xdr:colOff>82550</xdr:colOff>
      <xdr:row>84</xdr:row>
      <xdr:rowOff>101781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86558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8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112971</xdr:rowOff>
    </xdr:from>
    <xdr:to>
      <xdr:col>7</xdr:col>
      <xdr:colOff>31750</xdr:colOff>
      <xdr:row>84</xdr:row>
      <xdr:rowOff>43121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27898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国家公務員給与削減措置の終了後、平成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年度以降緩やかな減少基調にあったが、年齢階層の変動等により令和元年度以降増加基調に転じている。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類似団体平均との差は縮小したものの引き続きこれを下回る値となった。引き続き県人事委員会勧告に沿い、地域実情との均衡も考慮した適正な給与水準を維持していく。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157238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6711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53823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326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65314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職務経験者を採用したこともあり職員数は前年度を上回っている。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職務経験者の採用は定員適正化計画外のものだったが、全体の採用者数は計画を下回った。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比較的広大な面積を持ち、支所・出張所を多数設置していることに加え、合併前の旧３町村ごとに市庁舎を配置する分庁舎方式を取っていることから、一定程度類似団体平均を上回るのはやむを得ない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今後は一層事務事業の見直しや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の推進により業務の効率化を推進し、仙北市定員適正化計画も踏まえた採用者数の抑制を行うことで、適切な定員管理を実現する。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126698</xdr:rowOff>
    </xdr:from>
    <xdr:to>
      <xdr:col>81</xdr:col>
      <xdr:colOff>44450</xdr:colOff>
      <xdr:row>65</xdr:row>
      <xdr:rowOff>10402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99498"/>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126698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089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116356</xdr:rowOff>
    </xdr:from>
    <xdr:to>
      <xdr:col>72</xdr:col>
      <xdr:colOff>203200</xdr:colOff>
      <xdr:row>64</xdr:row>
      <xdr:rowOff>126698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089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114058</xdr:rowOff>
    </xdr:from>
    <xdr:to>
      <xdr:col>68</xdr:col>
      <xdr:colOff>152400</xdr:colOff>
      <xdr:row>64</xdr:row>
      <xdr:rowOff>126698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868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131052</xdr:rowOff>
    </xdr:from>
    <xdr:to>
      <xdr:col>81</xdr:col>
      <xdr:colOff>95250</xdr:colOff>
      <xdr:row>65</xdr:row>
      <xdr:rowOff>61202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103129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0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75898</xdr:rowOff>
    </xdr:from>
    <xdr:to>
      <xdr:col>77</xdr:col>
      <xdr:colOff>95250</xdr:colOff>
      <xdr:row>65</xdr:row>
      <xdr:rowOff>6048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162275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13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65556</xdr:rowOff>
    </xdr:from>
    <xdr:to>
      <xdr:col>73</xdr:col>
      <xdr:colOff>44450</xdr:colOff>
      <xdr:row>64</xdr:row>
      <xdr:rowOff>167156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151933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75898</xdr:rowOff>
    </xdr:from>
    <xdr:to>
      <xdr:col>68</xdr:col>
      <xdr:colOff>203200</xdr:colOff>
      <xdr:row>65</xdr:row>
      <xdr:rowOff>6048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162275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63258</xdr:rowOff>
    </xdr:from>
    <xdr:to>
      <xdr:col>64</xdr:col>
      <xdr:colOff>152400</xdr:colOff>
      <xdr:row>64</xdr:row>
      <xdr:rowOff>164858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149635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一般会計等元利償還金の減少、下水道事業会計に対する繰出基準額算出方法の変更等に伴う公営企業債の元利償還金に対する繰入金の減少の影響により、単年度比率では約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ポイント減少し、３カ年平均値は前年度と同値となった。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病院事業会計の元利償還額のピークを令和３年度、一般会計の元利償還額のピークを令和５年度と見込んでおり、今後は比率の上昇が想定される。地方債発行を伴う大規模投資を集中して行ったため一定の上昇はやむを得ないものと考えるが、今後は投資的経費の抑制や交付税算入率の高い地方債の活用により比率の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36089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79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36089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28046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6767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44133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1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79710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ふるさと納税寄附金の増収に伴う充当可能基金の増加等比率の低下に資する要因はあったものの、庁舎整備事業の実施に伴う新規の地方債発行の影響が非常に大きく、比率は前年度より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企業会計ともに今後大規模な地方債発行を伴う建設事業の実施は計画されていないことから、地方債残高及び将来負担比率は令和２年度をピークとして減少していく見込みである。今後は事業計画や対象経費の精査により地方債の新規発行を抑制し、比率の低下を推進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104436</xdr:rowOff>
    </xdr:from>
    <xdr:to>
      <xdr:col>81</xdr:col>
      <xdr:colOff>44450</xdr:colOff>
      <xdr:row>16</xdr:row>
      <xdr:rowOff>114490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84763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86339</xdr:rowOff>
    </xdr:from>
    <xdr:to>
      <xdr:col>77</xdr:col>
      <xdr:colOff>44450</xdr:colOff>
      <xdr:row>16</xdr:row>
      <xdr:rowOff>104436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82953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55774</xdr:rowOff>
    </xdr:from>
    <xdr:to>
      <xdr:col>72</xdr:col>
      <xdr:colOff>203200</xdr:colOff>
      <xdr:row>16</xdr:row>
      <xdr:rowOff>86339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79897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158454</xdr:rowOff>
    </xdr:from>
    <xdr:to>
      <xdr:col>68</xdr:col>
      <xdr:colOff>152400</xdr:colOff>
      <xdr:row>16</xdr:row>
      <xdr:rowOff>55774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3020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63690</xdr:rowOff>
    </xdr:from>
    <xdr:to>
      <xdr:col>81</xdr:col>
      <xdr:colOff>95250</xdr:colOff>
      <xdr:row>16</xdr:row>
      <xdr:rowOff>165290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35767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53636</xdr:rowOff>
    </xdr:from>
    <xdr:to>
      <xdr:col>77</xdr:col>
      <xdr:colOff>95250</xdr:colOff>
      <xdr:row>16</xdr:row>
      <xdr:rowOff>155236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140013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8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35539</xdr:rowOff>
    </xdr:from>
    <xdr:to>
      <xdr:col>73</xdr:col>
      <xdr:colOff>44450</xdr:colOff>
      <xdr:row>16</xdr:row>
      <xdr:rowOff>137139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121916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4974</xdr:rowOff>
    </xdr:from>
    <xdr:to>
      <xdr:col>68</xdr:col>
      <xdr:colOff>203200</xdr:colOff>
      <xdr:row>16</xdr:row>
      <xdr:rowOff>106574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91351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3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107654</xdr:rowOff>
    </xdr:from>
    <xdr:to>
      <xdr:col>64</xdr:col>
      <xdr:colOff>152400</xdr:colOff>
      <xdr:row>16</xdr:row>
      <xdr:rowOff>37804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22581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会計年度任用職員制度の導入により類似団体平均同様増加したことに加え、職務経験者の採用に伴う増加等により類似団体平均を上回った。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適正配置を実現し人件費を抑制していく必要がある。特に正職員については長期的な支出に関わるものであるため、仙北市定員適正化計画も踏まえ適正な職員数・職員配置による行政運営の実現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物件費全体の支出決算額は微増したものの、経常一般財源ベースでは会計年度任用職員制度の導入や認定子ども園２園の民営化に伴う減少により前年度比▲</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ポイントと大きく低下した。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改善されているものの、依然として指定管理施設含む公共施設の維持管理費が大きな負担となっているため、引き続き仙北市公共施設等総合管理計画に基づく統廃合、除却を推進し、経常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70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21</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9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02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57150</xdr:rowOff>
    </xdr:from>
    <xdr:to>
      <xdr:col>74</xdr:col>
      <xdr:colOff>31750</xdr:colOff>
      <xdr:row>21</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認定子ども園２園の民営化に伴い児童福祉費が前年度より大きく減少した。また受給者数の減少等により生活保護費も減少しており今後このベースで推移することが見込まれる。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扶助費等については人口減少に伴い緩やかな減少が見込まれているため、単独事業についてもニーズや人口減少の状況を勘案し所要の見直しを行っていく。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15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除排雪経費の増加により維持補修費は増加したものの、繰出金は国民健康保険田沢診療所の用途廃止に伴う減少、下水道事業関連３会計への地方公営企業法の適用に伴う皆減により大きく減少しており、比率は前年度から</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ポイント低下し類似団体平均を下回った。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除排雪経費については積雪量に対応した増減はやむを得ないが、近年労務単価の上昇等の影響から増加基調にあるため、手法の見直し等により市民生活への影響も勘案しつつ抑制を図る。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58</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6724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4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8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0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病院事業会計補助金の減少があった一方で、認定子ども園２園の民営化に対応した運営費補助金の増加や地方公営企業法の適用に伴う下水道事業会計補助金の増加により前年度から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ポイント上昇し、引き続き類似団体平均を大きく上回る数値となった。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支出額の大部分は企業会計補助金と一部事務組合負担金であり一定程度の支出はやむを得ないものと考えるが、引き続き企業会計に係る経営改善等を推進し支出額の抑制に努める。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381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39</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5922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626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115062</xdr:rowOff>
    </xdr:from>
    <xdr:to>
      <xdr:col>82</xdr:col>
      <xdr:colOff>158750</xdr:colOff>
      <xdr:row>40</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87139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支出決算額は地方債元利償還金の減少により前年度比で</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百万円減少しており、比率は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ポイント低下し引き続き類似団体平均を下回っている。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残高のピークは令和２年度末を見込んでいるが、元利償還額については今後増加に転じ令和５年度にピークを迎えるため、比率の上昇が懸念される。引き続き事業計画の精査による地方債の新規発行の抑制や交付税算入率の高い地方債の活用により実質公債費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295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114317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74</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74</xdr:row>
      <xdr:rowOff>149860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167005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37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102870</xdr:rowOff>
    </xdr:from>
    <xdr:to>
      <xdr:col>20</xdr:col>
      <xdr:colOff>38100</xdr:colOff>
      <xdr:row>75</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43197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病院事業会計補助金の減少や総合給食センターの運用開始に伴う管理運営費の減少、下水道事業関連３会計への地方公営企業法適用に伴う繰出基準内の補助金の減少等により前年度比</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ポイントの低下となったものの、引き続き類似団体平均を上回っている。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依然として経常一般財源総額に対して過大な水準となっているため、引き続き企業会計も含めた経費削減や特定財源の獲得・活用を図り適切な水準の経常経費負担の実現に努める。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54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995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577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15933</xdr:rowOff>
    </xdr:from>
    <xdr:to>
      <xdr:col>29</xdr:col>
      <xdr:colOff>127000</xdr:colOff>
      <xdr:row>15</xdr:row>
      <xdr:rowOff>130418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5308"/>
          <a:ext cx="647700" cy="11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130418</xdr:rowOff>
    </xdr:from>
    <xdr:to>
      <xdr:col>26</xdr:col>
      <xdr:colOff>50800</xdr:colOff>
      <xdr:row>15</xdr:row>
      <xdr:rowOff>147824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9793"/>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147824</xdr:rowOff>
    </xdr:from>
    <xdr:to>
      <xdr:col>22</xdr:col>
      <xdr:colOff>114300</xdr:colOff>
      <xdr:row>15</xdr:row>
      <xdr:rowOff>164316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7199"/>
          <a:ext cx="698500" cy="1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164316</xdr:rowOff>
    </xdr:from>
    <xdr:to>
      <xdr:col>18</xdr:col>
      <xdr:colOff>177800</xdr:colOff>
      <xdr:row>16</xdr:row>
      <xdr:rowOff>36823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83691"/>
          <a:ext cx="698500" cy="4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136583</xdr:rowOff>
    </xdr:from>
    <xdr:to>
      <xdr:col>29</xdr:col>
      <xdr:colOff>177800</xdr:colOff>
      <xdr:row>15</xdr:row>
      <xdr:rowOff>66733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8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153110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79618</xdr:rowOff>
    </xdr:from>
    <xdr:to>
      <xdr:col>26</xdr:col>
      <xdr:colOff>101600</xdr:colOff>
      <xdr:row>16</xdr:row>
      <xdr:rowOff>9768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19945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97024</xdr:rowOff>
    </xdr:from>
    <xdr:to>
      <xdr:col>22</xdr:col>
      <xdr:colOff>165100</xdr:colOff>
      <xdr:row>16</xdr:row>
      <xdr:rowOff>27174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37351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113516</xdr:rowOff>
    </xdr:from>
    <xdr:to>
      <xdr:col>19</xdr:col>
      <xdr:colOff>38100</xdr:colOff>
      <xdr:row>16</xdr:row>
      <xdr:rowOff>43666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53843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0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157473</xdr:rowOff>
    </xdr:from>
    <xdr:to>
      <xdr:col>15</xdr:col>
      <xdr:colOff>101600</xdr:colOff>
      <xdr:row>16</xdr:row>
      <xdr:rowOff>87623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7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97800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282197</xdr:rowOff>
    </xdr:from>
    <xdr:to>
      <xdr:col>29</xdr:col>
      <xdr:colOff>127000</xdr:colOff>
      <xdr:row>37</xdr:row>
      <xdr:rowOff>297997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06897"/>
          <a:ext cx="647700" cy="1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282774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7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282197</xdr:rowOff>
    </xdr:from>
    <xdr:to>
      <xdr:col>26</xdr:col>
      <xdr:colOff>50800</xdr:colOff>
      <xdr:row>37</xdr:row>
      <xdr:rowOff>290971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06897"/>
          <a:ext cx="69850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290971</xdr:rowOff>
    </xdr:from>
    <xdr:to>
      <xdr:col>22</xdr:col>
      <xdr:colOff>114300</xdr:colOff>
      <xdr:row>37</xdr:row>
      <xdr:rowOff>304984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15671"/>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304984</xdr:rowOff>
    </xdr:from>
    <xdr:to>
      <xdr:col>18</xdr:col>
      <xdr:colOff>177800</xdr:colOff>
      <xdr:row>37</xdr:row>
      <xdr:rowOff>305666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29684"/>
          <a:ext cx="6985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247197</xdr:rowOff>
    </xdr:from>
    <xdr:to>
      <xdr:col>29</xdr:col>
      <xdr:colOff>177800</xdr:colOff>
      <xdr:row>38</xdr:row>
      <xdr:rowOff>5897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92274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231397</xdr:rowOff>
    </xdr:from>
    <xdr:to>
      <xdr:col>26</xdr:col>
      <xdr:colOff>101600</xdr:colOff>
      <xdr:row>37</xdr:row>
      <xdr:rowOff>332997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5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240171</xdr:rowOff>
    </xdr:from>
    <xdr:to>
      <xdr:col>22</xdr:col>
      <xdr:colOff>165100</xdr:colOff>
      <xdr:row>37</xdr:row>
      <xdr:rowOff>341771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254184</xdr:rowOff>
    </xdr:from>
    <xdr:to>
      <xdr:col>19</xdr:col>
      <xdr:colOff>38100</xdr:colOff>
      <xdr:row>38</xdr:row>
      <xdr:rowOff>12884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7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23061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4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254866</xdr:rowOff>
    </xdr:from>
    <xdr:to>
      <xdr:col>15</xdr:col>
      <xdr:colOff>101600</xdr:colOff>
      <xdr:row>38</xdr:row>
      <xdr:rowOff>13566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149073</xdr:rowOff>
    </xdr:from>
    <xdr:to>
      <xdr:col>24</xdr:col>
      <xdr:colOff>63500</xdr:colOff>
      <xdr:row>34</xdr:row>
      <xdr:rowOff>99804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35473"/>
          <a:ext cx="838200" cy="29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89441</xdr:rowOff>
    </xdr:from>
    <xdr:to>
      <xdr:col>19</xdr:col>
      <xdr:colOff>177800</xdr:colOff>
      <xdr:row>34</xdr:row>
      <xdr:rowOff>99804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187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82779</xdr:rowOff>
    </xdr:from>
    <xdr:to>
      <xdr:col>15</xdr:col>
      <xdr:colOff>50800</xdr:colOff>
      <xdr:row>34</xdr:row>
      <xdr:rowOff>89441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12079"/>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17475</xdr:rowOff>
    </xdr:from>
    <xdr:to>
      <xdr:col>10</xdr:col>
      <xdr:colOff>114300</xdr:colOff>
      <xdr:row>34</xdr:row>
      <xdr:rowOff>82779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46775"/>
          <a:ext cx="8890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98273</xdr:rowOff>
    </xdr:from>
    <xdr:to>
      <xdr:col>24</xdr:col>
      <xdr:colOff>114300</xdr:colOff>
      <xdr:row>33</xdr:row>
      <xdr:rowOff>28423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121150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49004</xdr:rowOff>
    </xdr:from>
    <xdr:to>
      <xdr:col>20</xdr:col>
      <xdr:colOff>38100</xdr:colOff>
      <xdr:row>34</xdr:row>
      <xdr:rowOff>150604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167131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5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38641</xdr:rowOff>
    </xdr:from>
    <xdr:to>
      <xdr:col>15</xdr:col>
      <xdr:colOff>101600</xdr:colOff>
      <xdr:row>34</xdr:row>
      <xdr:rowOff>140241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156768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31979</xdr:rowOff>
    </xdr:from>
    <xdr:to>
      <xdr:col>10</xdr:col>
      <xdr:colOff>165100</xdr:colOff>
      <xdr:row>34</xdr:row>
      <xdr:rowOff>133579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150106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138125</xdr:rowOff>
    </xdr:from>
    <xdr:to>
      <xdr:col>6</xdr:col>
      <xdr:colOff>38100</xdr:colOff>
      <xdr:row>34</xdr:row>
      <xdr:rowOff>68275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84802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7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118352</xdr:rowOff>
    </xdr:from>
    <xdr:to>
      <xdr:col>24</xdr:col>
      <xdr:colOff>63500</xdr:colOff>
      <xdr:row>57</xdr:row>
      <xdr:rowOff>133995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91002"/>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78409</xdr:rowOff>
    </xdr:from>
    <xdr:to>
      <xdr:col>19</xdr:col>
      <xdr:colOff>177800</xdr:colOff>
      <xdr:row>57</xdr:row>
      <xdr:rowOff>133995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851059"/>
          <a:ext cx="889000" cy="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78409</xdr:rowOff>
    </xdr:from>
    <xdr:to>
      <xdr:col>15</xdr:col>
      <xdr:colOff>50800</xdr:colOff>
      <xdr:row>57</xdr:row>
      <xdr:rowOff>82367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51059"/>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82367</xdr:rowOff>
    </xdr:from>
    <xdr:to>
      <xdr:col>10</xdr:col>
      <xdr:colOff>114300</xdr:colOff>
      <xdr:row>57</xdr:row>
      <xdr:rowOff>135428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55017"/>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67552</xdr:rowOff>
    </xdr:from>
    <xdr:to>
      <xdr:col>24</xdr:col>
      <xdr:colOff>114300</xdr:colOff>
      <xdr:row>57</xdr:row>
      <xdr:rowOff>169152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90429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83195</xdr:rowOff>
    </xdr:from>
    <xdr:to>
      <xdr:col>20</xdr:col>
      <xdr:colOff>38100</xdr:colOff>
      <xdr:row>58</xdr:row>
      <xdr:rowOff>13345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29872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3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27609</xdr:rowOff>
    </xdr:from>
    <xdr:to>
      <xdr:col>15</xdr:col>
      <xdr:colOff>101600</xdr:colOff>
      <xdr:row>57</xdr:row>
      <xdr:rowOff>129209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145736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7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31567</xdr:rowOff>
    </xdr:from>
    <xdr:to>
      <xdr:col>10</xdr:col>
      <xdr:colOff>165100</xdr:colOff>
      <xdr:row>57</xdr:row>
      <xdr:rowOff>133167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149694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7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84628</xdr:rowOff>
    </xdr:from>
    <xdr:to>
      <xdr:col>6</xdr:col>
      <xdr:colOff>38100</xdr:colOff>
      <xdr:row>58</xdr:row>
      <xdr:rowOff>14778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31305</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89960</xdr:rowOff>
    </xdr:from>
    <xdr:to>
      <xdr:col>24</xdr:col>
      <xdr:colOff>63500</xdr:colOff>
      <xdr:row>77</xdr:row>
      <xdr:rowOff>152349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20160"/>
          <a:ext cx="838200" cy="23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163227</xdr:rowOff>
    </xdr:from>
    <xdr:to>
      <xdr:col>19</xdr:col>
      <xdr:colOff>177800</xdr:colOff>
      <xdr:row>77</xdr:row>
      <xdr:rowOff>152349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193427"/>
          <a:ext cx="889000" cy="1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106535</xdr:rowOff>
    </xdr:from>
    <xdr:to>
      <xdr:col>15</xdr:col>
      <xdr:colOff>50800</xdr:colOff>
      <xdr:row>76</xdr:row>
      <xdr:rowOff>163227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13673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106535</xdr:rowOff>
    </xdr:from>
    <xdr:to>
      <xdr:col>10</xdr:col>
      <xdr:colOff>114300</xdr:colOff>
      <xdr:row>77</xdr:row>
      <xdr:rowOff>14884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136735"/>
          <a:ext cx="889000" cy="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39160</xdr:rowOff>
    </xdr:from>
    <xdr:to>
      <xdr:col>24</xdr:col>
      <xdr:colOff>114300</xdr:colOff>
      <xdr:row>76</xdr:row>
      <xdr:rowOff>140760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0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62037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101549</xdr:rowOff>
    </xdr:from>
    <xdr:to>
      <xdr:col>20</xdr:col>
      <xdr:colOff>38100</xdr:colOff>
      <xdr:row>78</xdr:row>
      <xdr:rowOff>31699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48226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112427</xdr:rowOff>
    </xdr:from>
    <xdr:to>
      <xdr:col>15</xdr:col>
      <xdr:colOff>101600</xdr:colOff>
      <xdr:row>77</xdr:row>
      <xdr:rowOff>42577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59103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55735</xdr:rowOff>
    </xdr:from>
    <xdr:to>
      <xdr:col>10</xdr:col>
      <xdr:colOff>165100</xdr:colOff>
      <xdr:row>76</xdr:row>
      <xdr:rowOff>157335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0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2411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8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135534</xdr:rowOff>
    </xdr:from>
    <xdr:to>
      <xdr:col>6</xdr:col>
      <xdr:colOff>38100</xdr:colOff>
      <xdr:row>77</xdr:row>
      <xdr:rowOff>65684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82211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6135</xdr:rowOff>
    </xdr:from>
    <xdr:to>
      <xdr:col>24</xdr:col>
      <xdr:colOff>63500</xdr:colOff>
      <xdr:row>97</xdr:row>
      <xdr:rowOff>166039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36785"/>
          <a:ext cx="838200" cy="1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6135</xdr:rowOff>
    </xdr:from>
    <xdr:to>
      <xdr:col>19</xdr:col>
      <xdr:colOff>177800</xdr:colOff>
      <xdr:row>97</xdr:row>
      <xdr:rowOff>22771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36785"/>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22771</xdr:rowOff>
    </xdr:from>
    <xdr:to>
      <xdr:col>15</xdr:col>
      <xdr:colOff>50800</xdr:colOff>
      <xdr:row>97</xdr:row>
      <xdr:rowOff>32169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5342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153339</xdr:rowOff>
    </xdr:from>
    <xdr:to>
      <xdr:col>10</xdr:col>
      <xdr:colOff>114300</xdr:colOff>
      <xdr:row>97</xdr:row>
      <xdr:rowOff>32169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12539"/>
          <a:ext cx="8890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115239</xdr:rowOff>
    </xdr:from>
    <xdr:to>
      <xdr:col>24</xdr:col>
      <xdr:colOff>114300</xdr:colOff>
      <xdr:row>98</xdr:row>
      <xdr:rowOff>45389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93666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2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126785</xdr:rowOff>
    </xdr:from>
    <xdr:to>
      <xdr:col>20</xdr:col>
      <xdr:colOff>38100</xdr:colOff>
      <xdr:row>97</xdr:row>
      <xdr:rowOff>56935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48062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143421</xdr:rowOff>
    </xdr:from>
    <xdr:to>
      <xdr:col>15</xdr:col>
      <xdr:colOff>101600</xdr:colOff>
      <xdr:row>97</xdr:row>
      <xdr:rowOff>73571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64698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152819</xdr:rowOff>
    </xdr:from>
    <xdr:to>
      <xdr:col>10</xdr:col>
      <xdr:colOff>165100</xdr:colOff>
      <xdr:row>97</xdr:row>
      <xdr:rowOff>82969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74096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102539</xdr:rowOff>
    </xdr:from>
    <xdr:to>
      <xdr:col>6</xdr:col>
      <xdr:colOff>38100</xdr:colOff>
      <xdr:row>97</xdr:row>
      <xdr:rowOff>32689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23816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103454</xdr:rowOff>
    </xdr:from>
    <xdr:to>
      <xdr:col>55</xdr:col>
      <xdr:colOff>0</xdr:colOff>
      <xdr:row>36</xdr:row>
      <xdr:rowOff>101759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761304"/>
          <a:ext cx="838200" cy="5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101759</xdr:rowOff>
    </xdr:from>
    <xdr:to>
      <xdr:col>50</xdr:col>
      <xdr:colOff>114300</xdr:colOff>
      <xdr:row>37</xdr:row>
      <xdr:rowOff>83020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73959"/>
          <a:ext cx="889000" cy="1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62812</xdr:rowOff>
    </xdr:from>
    <xdr:to>
      <xdr:col>45</xdr:col>
      <xdr:colOff>177800</xdr:colOff>
      <xdr:row>37</xdr:row>
      <xdr:rowOff>83020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06462"/>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62812</xdr:rowOff>
    </xdr:from>
    <xdr:to>
      <xdr:col>41</xdr:col>
      <xdr:colOff>50800</xdr:colOff>
      <xdr:row>37</xdr:row>
      <xdr:rowOff>151150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06462"/>
          <a:ext cx="889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52654</xdr:rowOff>
    </xdr:from>
    <xdr:to>
      <xdr:col>55</xdr:col>
      <xdr:colOff>50800</xdr:colOff>
      <xdr:row>33</xdr:row>
      <xdr:rowOff>154254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7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75531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56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50959</xdr:rowOff>
    </xdr:from>
    <xdr:to>
      <xdr:col>50</xdr:col>
      <xdr:colOff>165100</xdr:colOff>
      <xdr:row>36</xdr:row>
      <xdr:rowOff>152559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169086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9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32220</xdr:rowOff>
    </xdr:from>
    <xdr:to>
      <xdr:col>46</xdr:col>
      <xdr:colOff>38100</xdr:colOff>
      <xdr:row>37</xdr:row>
      <xdr:rowOff>133820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150347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12012</xdr:rowOff>
    </xdr:from>
    <xdr:to>
      <xdr:col>41</xdr:col>
      <xdr:colOff>101600</xdr:colOff>
      <xdr:row>37</xdr:row>
      <xdr:rowOff>113612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130139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100350</xdr:rowOff>
    </xdr:from>
    <xdr:to>
      <xdr:col>36</xdr:col>
      <xdr:colOff>165100</xdr:colOff>
      <xdr:row>38</xdr:row>
      <xdr:rowOff>30500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47027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170209</xdr:rowOff>
    </xdr:from>
    <xdr:to>
      <xdr:col>55</xdr:col>
      <xdr:colOff>0</xdr:colOff>
      <xdr:row>55</xdr:row>
      <xdr:rowOff>35294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28509"/>
          <a:ext cx="838200" cy="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170209</xdr:rowOff>
    </xdr:from>
    <xdr:to>
      <xdr:col>50</xdr:col>
      <xdr:colOff>114300</xdr:colOff>
      <xdr:row>56</xdr:row>
      <xdr:rowOff>31166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28509"/>
          <a:ext cx="889000" cy="20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31166</xdr:rowOff>
    </xdr:from>
    <xdr:to>
      <xdr:col>45</xdr:col>
      <xdr:colOff>177800</xdr:colOff>
      <xdr:row>56</xdr:row>
      <xdr:rowOff>112035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32366"/>
          <a:ext cx="8890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112035</xdr:rowOff>
    </xdr:from>
    <xdr:to>
      <xdr:col>41</xdr:col>
      <xdr:colOff>50800</xdr:colOff>
      <xdr:row>56</xdr:row>
      <xdr:rowOff>122084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1323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155944</xdr:rowOff>
    </xdr:from>
    <xdr:to>
      <xdr:col>55</xdr:col>
      <xdr:colOff>50800</xdr:colOff>
      <xdr:row>55</xdr:row>
      <xdr:rowOff>86094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7371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6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119409</xdr:rowOff>
    </xdr:from>
    <xdr:to>
      <xdr:col>50</xdr:col>
      <xdr:colOff>165100</xdr:colOff>
      <xdr:row>55</xdr:row>
      <xdr:rowOff>49559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66086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5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151816</xdr:rowOff>
    </xdr:from>
    <xdr:to>
      <xdr:col>46</xdr:col>
      <xdr:colOff>38100</xdr:colOff>
      <xdr:row>56</xdr:row>
      <xdr:rowOff>81966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98493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61235</xdr:rowOff>
    </xdr:from>
    <xdr:to>
      <xdr:col>41</xdr:col>
      <xdr:colOff>101600</xdr:colOff>
      <xdr:row>56</xdr:row>
      <xdr:rowOff>162835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153962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71284</xdr:rowOff>
    </xdr:from>
    <xdr:to>
      <xdr:col>36</xdr:col>
      <xdr:colOff>165100</xdr:colOff>
      <xdr:row>57</xdr:row>
      <xdr:rowOff>1434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164011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49659</xdr:rowOff>
    </xdr:from>
    <xdr:to>
      <xdr:col>55</xdr:col>
      <xdr:colOff>0</xdr:colOff>
      <xdr:row>78</xdr:row>
      <xdr:rowOff>2896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08409"/>
          <a:ext cx="838200" cy="46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49659</xdr:rowOff>
    </xdr:from>
    <xdr:to>
      <xdr:col>50</xdr:col>
      <xdr:colOff>114300</xdr:colOff>
      <xdr:row>78</xdr:row>
      <xdr:rowOff>71065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08409"/>
          <a:ext cx="889000" cy="5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132201</xdr:rowOff>
    </xdr:from>
    <xdr:to>
      <xdr:col>45</xdr:col>
      <xdr:colOff>177800</xdr:colOff>
      <xdr:row>78</xdr:row>
      <xdr:rowOff>71065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3851"/>
          <a:ext cx="889000" cy="1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12233</xdr:rowOff>
    </xdr:from>
    <xdr:to>
      <xdr:col>41</xdr:col>
      <xdr:colOff>50800</xdr:colOff>
      <xdr:row>77</xdr:row>
      <xdr:rowOff>132201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13883"/>
          <a:ext cx="889000" cy="1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123546</xdr:rowOff>
    </xdr:from>
    <xdr:to>
      <xdr:col>55</xdr:col>
      <xdr:colOff>50800</xdr:colOff>
      <xdr:row>78</xdr:row>
      <xdr:rowOff>53696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101973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170309</xdr:rowOff>
    </xdr:from>
    <xdr:to>
      <xdr:col>50</xdr:col>
      <xdr:colOff>165100</xdr:colOff>
      <xdr:row>75</xdr:row>
      <xdr:rowOff>100459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116986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6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20265</xdr:rowOff>
    </xdr:from>
    <xdr:to>
      <xdr:col>46</xdr:col>
      <xdr:colOff>38100</xdr:colOff>
      <xdr:row>78</xdr:row>
      <xdr:rowOff>121865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112992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81401</xdr:rowOff>
    </xdr:from>
    <xdr:to>
      <xdr:col>41</xdr:col>
      <xdr:colOff>101600</xdr:colOff>
      <xdr:row>78</xdr:row>
      <xdr:rowOff>11551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2678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132883</xdr:rowOff>
    </xdr:from>
    <xdr:to>
      <xdr:col>36</xdr:col>
      <xdr:colOff>165100</xdr:colOff>
      <xdr:row>77</xdr:row>
      <xdr:rowOff>63033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79560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123741</xdr:rowOff>
    </xdr:from>
    <xdr:to>
      <xdr:col>55</xdr:col>
      <xdr:colOff>0</xdr:colOff>
      <xdr:row>95</xdr:row>
      <xdr:rowOff>142019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897141"/>
          <a:ext cx="838200" cy="53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56130</xdr:rowOff>
    </xdr:from>
    <xdr:to>
      <xdr:col>50</xdr:col>
      <xdr:colOff>114300</xdr:colOff>
      <xdr:row>95</xdr:row>
      <xdr:rowOff>142019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343880"/>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56130</xdr:rowOff>
    </xdr:from>
    <xdr:to>
      <xdr:col>45</xdr:col>
      <xdr:colOff>177800</xdr:colOff>
      <xdr:row>97</xdr:row>
      <xdr:rowOff>84269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343880"/>
          <a:ext cx="889000" cy="3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84269</xdr:rowOff>
    </xdr:from>
    <xdr:to>
      <xdr:col>41</xdr:col>
      <xdr:colOff>50800</xdr:colOff>
      <xdr:row>98</xdr:row>
      <xdr:rowOff>159327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14919"/>
          <a:ext cx="889000" cy="2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72941</xdr:rowOff>
    </xdr:from>
    <xdr:to>
      <xdr:col>55</xdr:col>
      <xdr:colOff>50800</xdr:colOff>
      <xdr:row>93</xdr:row>
      <xdr:rowOff>3091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8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95818</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69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91219</xdr:rowOff>
    </xdr:from>
    <xdr:to>
      <xdr:col>50</xdr:col>
      <xdr:colOff>165100</xdr:colOff>
      <xdr:row>96</xdr:row>
      <xdr:rowOff>21369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37896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5330</xdr:rowOff>
    </xdr:from>
    <xdr:to>
      <xdr:col>46</xdr:col>
      <xdr:colOff>38100</xdr:colOff>
      <xdr:row>95</xdr:row>
      <xdr:rowOff>106930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123457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0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33469</xdr:rowOff>
    </xdr:from>
    <xdr:to>
      <xdr:col>41</xdr:col>
      <xdr:colOff>101600</xdr:colOff>
      <xdr:row>97</xdr:row>
      <xdr:rowOff>135069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126196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108527</xdr:rowOff>
    </xdr:from>
    <xdr:to>
      <xdr:col>36</xdr:col>
      <xdr:colOff>165100</xdr:colOff>
      <xdr:row>99</xdr:row>
      <xdr:rowOff>38677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29804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70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37782</xdr:rowOff>
    </xdr:from>
    <xdr:to>
      <xdr:col>85</xdr:col>
      <xdr:colOff>127000</xdr:colOff>
      <xdr:row>39</xdr:row>
      <xdr:rowOff>40640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4332"/>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90412</xdr:rowOff>
    </xdr:from>
    <xdr:to>
      <xdr:col>81</xdr:col>
      <xdr:colOff>50800</xdr:colOff>
      <xdr:row>39</xdr:row>
      <xdr:rowOff>37782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05512"/>
          <a:ext cx="889000" cy="1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90412</xdr:rowOff>
    </xdr:from>
    <xdr:to>
      <xdr:col>76</xdr:col>
      <xdr:colOff>114300</xdr:colOff>
      <xdr:row>38</xdr:row>
      <xdr:rowOff>114986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0551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114986</xdr:rowOff>
    </xdr:from>
    <xdr:to>
      <xdr:col>71</xdr:col>
      <xdr:colOff>177800</xdr:colOff>
      <xdr:row>39</xdr:row>
      <xdr:rowOff>40487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30086"/>
          <a:ext cx="889000" cy="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76217</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158432</xdr:rowOff>
    </xdr:from>
    <xdr:to>
      <xdr:col>81</xdr:col>
      <xdr:colOff>101600</xdr:colOff>
      <xdr:row>39</xdr:row>
      <xdr:rowOff>88582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79709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39612</xdr:rowOff>
    </xdr:from>
    <xdr:to>
      <xdr:col>76</xdr:col>
      <xdr:colOff>165100</xdr:colOff>
      <xdr:row>38</xdr:row>
      <xdr:rowOff>141212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157738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64186</xdr:rowOff>
    </xdr:from>
    <xdr:to>
      <xdr:col>72</xdr:col>
      <xdr:colOff>38100</xdr:colOff>
      <xdr:row>38</xdr:row>
      <xdr:rowOff>165786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10863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161137</xdr:rowOff>
    </xdr:from>
    <xdr:to>
      <xdr:col>67</xdr:col>
      <xdr:colOff>101600</xdr:colOff>
      <xdr:row>39</xdr:row>
      <xdr:rowOff>91287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82414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170904</xdr:rowOff>
    </xdr:from>
    <xdr:to>
      <xdr:col>85</xdr:col>
      <xdr:colOff>127000</xdr:colOff>
      <xdr:row>78</xdr:row>
      <xdr:rowOff>1963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72554"/>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170904</xdr:rowOff>
    </xdr:from>
    <xdr:to>
      <xdr:col>81</xdr:col>
      <xdr:colOff>50800</xdr:colOff>
      <xdr:row>78</xdr:row>
      <xdr:rowOff>8058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72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8058</xdr:rowOff>
    </xdr:from>
    <xdr:to>
      <xdr:col>76</xdr:col>
      <xdr:colOff>114300</xdr:colOff>
      <xdr:row>78</xdr:row>
      <xdr:rowOff>9065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1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169966</xdr:rowOff>
    </xdr:from>
    <xdr:to>
      <xdr:col>71</xdr:col>
      <xdr:colOff>177800</xdr:colOff>
      <xdr:row>78</xdr:row>
      <xdr:rowOff>9065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71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122613</xdr:rowOff>
    </xdr:from>
    <xdr:to>
      <xdr:col>85</xdr:col>
      <xdr:colOff>177800</xdr:colOff>
      <xdr:row>78</xdr:row>
      <xdr:rowOff>52763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145490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120104</xdr:rowOff>
    </xdr:from>
    <xdr:to>
      <xdr:col>81</xdr:col>
      <xdr:colOff>101600</xdr:colOff>
      <xdr:row>78</xdr:row>
      <xdr:rowOff>50254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66781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128708</xdr:rowOff>
    </xdr:from>
    <xdr:to>
      <xdr:col>76</xdr:col>
      <xdr:colOff>165100</xdr:colOff>
      <xdr:row>78</xdr:row>
      <xdr:rowOff>58858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75385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129715</xdr:rowOff>
    </xdr:from>
    <xdr:to>
      <xdr:col>72</xdr:col>
      <xdr:colOff>38100</xdr:colOff>
      <xdr:row>78</xdr:row>
      <xdr:rowOff>59865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76392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119166</xdr:rowOff>
    </xdr:from>
    <xdr:to>
      <xdr:col>67</xdr:col>
      <xdr:colOff>101600</xdr:colOff>
      <xdr:row>78</xdr:row>
      <xdr:rowOff>49316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65843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5457</xdr:rowOff>
    </xdr:from>
    <xdr:to>
      <xdr:col>85</xdr:col>
      <xdr:colOff>127000</xdr:colOff>
      <xdr:row>98</xdr:row>
      <xdr:rowOff>48834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07557"/>
          <a:ext cx="8382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48834</xdr:rowOff>
    </xdr:from>
    <xdr:to>
      <xdr:col>81</xdr:col>
      <xdr:colOff>50800</xdr:colOff>
      <xdr:row>98</xdr:row>
      <xdr:rowOff>108291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0934"/>
          <a:ext cx="889000" cy="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108291</xdr:rowOff>
    </xdr:from>
    <xdr:to>
      <xdr:col>76</xdr:col>
      <xdr:colOff>114300</xdr:colOff>
      <xdr:row>98</xdr:row>
      <xdr:rowOff>116867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0391"/>
          <a:ext cx="889000" cy="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116867</xdr:rowOff>
    </xdr:from>
    <xdr:to>
      <xdr:col>71</xdr:col>
      <xdr:colOff>177800</xdr:colOff>
      <xdr:row>98</xdr:row>
      <xdr:rowOff>123586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8967"/>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126107</xdr:rowOff>
    </xdr:from>
    <xdr:to>
      <xdr:col>85</xdr:col>
      <xdr:colOff>177800</xdr:colOff>
      <xdr:row>98</xdr:row>
      <xdr:rowOff>56257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148984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169484</xdr:rowOff>
    </xdr:from>
    <xdr:to>
      <xdr:col>81</xdr:col>
      <xdr:colOff>101600</xdr:colOff>
      <xdr:row>98</xdr:row>
      <xdr:rowOff>99634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116161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57491</xdr:rowOff>
    </xdr:from>
    <xdr:to>
      <xdr:col>76</xdr:col>
      <xdr:colOff>165100</xdr:colOff>
      <xdr:row>98</xdr:row>
      <xdr:rowOff>159091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150218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66067</xdr:rowOff>
    </xdr:from>
    <xdr:to>
      <xdr:col>72</xdr:col>
      <xdr:colOff>38100</xdr:colOff>
      <xdr:row>98</xdr:row>
      <xdr:rowOff>167667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158794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72786</xdr:rowOff>
    </xdr:from>
    <xdr:to>
      <xdr:col>67</xdr:col>
      <xdr:colOff>101600</xdr:colOff>
      <xdr:row>99</xdr:row>
      <xdr:rowOff>2936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165513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6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73086</xdr:rowOff>
    </xdr:from>
    <xdr:to>
      <xdr:col>116</xdr:col>
      <xdr:colOff>63500</xdr:colOff>
      <xdr:row>35</xdr:row>
      <xdr:rowOff>80493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902386"/>
          <a:ext cx="838200" cy="1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80493</xdr:rowOff>
    </xdr:from>
    <xdr:to>
      <xdr:col>111</xdr:col>
      <xdr:colOff>177800</xdr:colOff>
      <xdr:row>35</xdr:row>
      <xdr:rowOff>147564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081243"/>
          <a:ext cx="8890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147564</xdr:rowOff>
    </xdr:from>
    <xdr:to>
      <xdr:col>107</xdr:col>
      <xdr:colOff>50800</xdr:colOff>
      <xdr:row>36</xdr:row>
      <xdr:rowOff>106553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148314"/>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106553</xdr:rowOff>
    </xdr:from>
    <xdr:to>
      <xdr:col>102</xdr:col>
      <xdr:colOff>114300</xdr:colOff>
      <xdr:row>36</xdr:row>
      <xdr:rowOff>156937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278753"/>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22286</xdr:rowOff>
    </xdr:from>
    <xdr:to>
      <xdr:col>116</xdr:col>
      <xdr:colOff>114300</xdr:colOff>
      <xdr:row>34</xdr:row>
      <xdr:rowOff>123886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8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45163</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29693</xdr:rowOff>
    </xdr:from>
    <xdr:to>
      <xdr:col>112</xdr:col>
      <xdr:colOff>38100</xdr:colOff>
      <xdr:row>35</xdr:row>
      <xdr:rowOff>131293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147820</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6111" y="58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96764</xdr:rowOff>
    </xdr:from>
    <xdr:to>
      <xdr:col>107</xdr:col>
      <xdr:colOff>101600</xdr:colOff>
      <xdr:row>36</xdr:row>
      <xdr:rowOff>26914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0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43441</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67111" y="58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55753</xdr:rowOff>
    </xdr:from>
    <xdr:to>
      <xdr:col>102</xdr:col>
      <xdr:colOff>165100</xdr:colOff>
      <xdr:row>36</xdr:row>
      <xdr:rowOff>157353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2430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106137</xdr:rowOff>
    </xdr:from>
    <xdr:to>
      <xdr:col>98</xdr:col>
      <xdr:colOff>38100</xdr:colOff>
      <xdr:row>37</xdr:row>
      <xdr:rowOff>36287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2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52814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0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24845</xdr:rowOff>
    </xdr:from>
    <xdr:to>
      <xdr:col>116</xdr:col>
      <xdr:colOff>63500</xdr:colOff>
      <xdr:row>58</xdr:row>
      <xdr:rowOff>28552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68945"/>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28552</xdr:rowOff>
    </xdr:from>
    <xdr:to>
      <xdr:col>111</xdr:col>
      <xdr:colOff>177800</xdr:colOff>
      <xdr:row>58</xdr:row>
      <xdr:rowOff>32748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72652"/>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19391</xdr:rowOff>
    </xdr:from>
    <xdr:to>
      <xdr:col>107</xdr:col>
      <xdr:colOff>50800</xdr:colOff>
      <xdr:row>58</xdr:row>
      <xdr:rowOff>32748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6349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117183</xdr:rowOff>
    </xdr:from>
    <xdr:to>
      <xdr:col>102</xdr:col>
      <xdr:colOff>114300</xdr:colOff>
      <xdr:row>58</xdr:row>
      <xdr:rowOff>19391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89833"/>
          <a:ext cx="889000" cy="7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145495</xdr:rowOff>
    </xdr:from>
    <xdr:to>
      <xdr:col>116</xdr:col>
      <xdr:colOff>114300</xdr:colOff>
      <xdr:row>58</xdr:row>
      <xdr:rowOff>75645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168372</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149202</xdr:rowOff>
    </xdr:from>
    <xdr:to>
      <xdr:col>112</xdr:col>
      <xdr:colOff>38100</xdr:colOff>
      <xdr:row>58</xdr:row>
      <xdr:rowOff>79352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95879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153398</xdr:rowOff>
    </xdr:from>
    <xdr:to>
      <xdr:col>107</xdr:col>
      <xdr:colOff>101600</xdr:colOff>
      <xdr:row>58</xdr:row>
      <xdr:rowOff>83548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100075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7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140041</xdr:rowOff>
    </xdr:from>
    <xdr:to>
      <xdr:col>102</xdr:col>
      <xdr:colOff>165100</xdr:colOff>
      <xdr:row>58</xdr:row>
      <xdr:rowOff>70191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86718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8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66383</xdr:rowOff>
    </xdr:from>
    <xdr:to>
      <xdr:col>98</xdr:col>
      <xdr:colOff>38100</xdr:colOff>
      <xdr:row>57</xdr:row>
      <xdr:rowOff>167983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13060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56376</xdr:rowOff>
    </xdr:from>
    <xdr:to>
      <xdr:col>116</xdr:col>
      <xdr:colOff>63500</xdr:colOff>
      <xdr:row>75</xdr:row>
      <xdr:rowOff>11093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400776"/>
          <a:ext cx="838200" cy="46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30487</xdr:rowOff>
    </xdr:from>
    <xdr:to>
      <xdr:col>111</xdr:col>
      <xdr:colOff>177800</xdr:colOff>
      <xdr:row>72</xdr:row>
      <xdr:rowOff>56376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374887"/>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30487</xdr:rowOff>
    </xdr:from>
    <xdr:to>
      <xdr:col>107</xdr:col>
      <xdr:colOff>50800</xdr:colOff>
      <xdr:row>72</xdr:row>
      <xdr:rowOff>83827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7488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50050</xdr:rowOff>
    </xdr:from>
    <xdr:to>
      <xdr:col>102</xdr:col>
      <xdr:colOff>114300</xdr:colOff>
      <xdr:row>72</xdr:row>
      <xdr:rowOff>83827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394450"/>
          <a:ext cx="889000" cy="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131743</xdr:rowOff>
    </xdr:from>
    <xdr:to>
      <xdr:col>116</xdr:col>
      <xdr:colOff>114300</xdr:colOff>
      <xdr:row>75</xdr:row>
      <xdr:rowOff>61893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154620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5576</xdr:rowOff>
    </xdr:from>
    <xdr:to>
      <xdr:col>112</xdr:col>
      <xdr:colOff>38100</xdr:colOff>
      <xdr:row>72</xdr:row>
      <xdr:rowOff>107176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123703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151137</xdr:rowOff>
    </xdr:from>
    <xdr:to>
      <xdr:col>107</xdr:col>
      <xdr:colOff>101600</xdr:colOff>
      <xdr:row>72</xdr:row>
      <xdr:rowOff>81287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97814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0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33027</xdr:rowOff>
    </xdr:from>
    <xdr:to>
      <xdr:col>102</xdr:col>
      <xdr:colOff>165100</xdr:colOff>
      <xdr:row>72</xdr:row>
      <xdr:rowOff>134627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151154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170700</xdr:rowOff>
    </xdr:from>
    <xdr:to>
      <xdr:col>98</xdr:col>
      <xdr:colOff>38100</xdr:colOff>
      <xdr:row>72</xdr:row>
      <xdr:rowOff>100850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117377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会計年度任用職員制度の導入に伴う増加や積立不足額の発生に対応した退職手当負担金の増加等により大きく増加した。維持補修費は積雪量の増加に対応し除排雪経費が大きく増加したため、住民一人当たりコストは前年度のおよそ２倍となった。補助費等は特別定額給付金給付事業の実施、ふるさと納税寄附金収入の増加に伴う返礼品費の増加、認定子ども園２園の民営化に伴う法人運営費補助金の増加等により大きく増加した。増加要因の大部分は特別定額給付金の給付によるものだが、ふるさと納税寄附金の収入状況や認定子ども園の運営については大きな状況の変化は見込まれないため、令和３年度以降も令和元年度までの水準を上回って推移することが見込まれる。扶助費は認定子ども園２園の民営化に伴い大きく減少し、類似団体平均を下回る推移となった。普通建設事業費については総合給食センター建設事業の終了により前年度より減少したものの、更新整備分については庁舎整備事業等の実施により大きく増加した。積立金はふるさと納税寄附金の増収に伴いふるさと仙北応援基金積立金が大きく増加し、引き続き類似団体平均を上回った。繰出金については下水道事業関連３会計への地方公営企業法の適用により大きく減少しており、類似団体平均に大きく近づいたものの依然として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性質別で見ると特に人件費と補助費等において大きく増加した。人件費は先述の要因に加え職務経験者の採用等に伴う職員数の増加により常勤職員に係る支出も増加している。今後は長期的視点も踏まえ新規採用数を再考し、人件費抑制を図っていく。補助費等は令和２年度は特別定額給付金をはじめとする各種経済対策の実施に伴う増加も大きいが、依然として公営企業会計に対する補助金や一部事務組合に対する負担金、イベント開催等に係る補助金も高い水準で推移している。一般会計・企業会計問わず事務事業の見直しやニーズも踏まえた施策のあり方の検討により一般財源ベースでの支出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4064</xdr:rowOff>
    </xdr:from>
    <xdr:to>
      <xdr:col>24</xdr:col>
      <xdr:colOff>63500</xdr:colOff>
      <xdr:row>34</xdr:row>
      <xdr:rowOff>79311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33364"/>
          <a:ext cx="8382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xdr:rowOff>
    </xdr:from>
    <xdr:to>
      <xdr:col>19</xdr:col>
      <xdr:colOff>177800</xdr:colOff>
      <xdr:row>34</xdr:row>
      <xdr:rowOff>4064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8485"/>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635</xdr:rowOff>
    </xdr:from>
    <xdr:to>
      <xdr:col>15</xdr:col>
      <xdr:colOff>50800</xdr:colOff>
      <xdr:row>34</xdr:row>
      <xdr:rowOff>55499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58485"/>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55499</xdr:rowOff>
    </xdr:from>
    <xdr:to>
      <xdr:col>10</xdr:col>
      <xdr:colOff>114300</xdr:colOff>
      <xdr:row>34</xdr:row>
      <xdr:rowOff>72644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8479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28511</xdr:rowOff>
    </xdr:from>
    <xdr:to>
      <xdr:col>24</xdr:col>
      <xdr:colOff>114300</xdr:colOff>
      <xdr:row>34</xdr:row>
      <xdr:rowOff>130111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51388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124714</xdr:rowOff>
    </xdr:from>
    <xdr:to>
      <xdr:col>20</xdr:col>
      <xdr:colOff>38100</xdr:colOff>
      <xdr:row>34</xdr:row>
      <xdr:rowOff>54864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71391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121285</xdr:rowOff>
    </xdr:from>
    <xdr:to>
      <xdr:col>15</xdr:col>
      <xdr:colOff>101600</xdr:colOff>
      <xdr:row>33</xdr:row>
      <xdr:rowOff>51435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67962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4699</xdr:rowOff>
    </xdr:from>
    <xdr:to>
      <xdr:col>10</xdr:col>
      <xdr:colOff>165100</xdr:colOff>
      <xdr:row>34</xdr:row>
      <xdr:rowOff>106299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122826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21844</xdr:rowOff>
    </xdr:from>
    <xdr:to>
      <xdr:col>6</xdr:col>
      <xdr:colOff>38100</xdr:colOff>
      <xdr:row>34</xdr:row>
      <xdr:rowOff>123444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139971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45680</xdr:rowOff>
    </xdr:from>
    <xdr:to>
      <xdr:col>24</xdr:col>
      <xdr:colOff>63500</xdr:colOff>
      <xdr:row>58</xdr:row>
      <xdr:rowOff>10168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46880"/>
          <a:ext cx="838200" cy="3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10168</xdr:rowOff>
    </xdr:from>
    <xdr:to>
      <xdr:col>19</xdr:col>
      <xdr:colOff>177800</xdr:colOff>
      <xdr:row>58</xdr:row>
      <xdr:rowOff>112570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4268"/>
          <a:ext cx="889000" cy="10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112570</xdr:rowOff>
    </xdr:from>
    <xdr:to>
      <xdr:col>15</xdr:col>
      <xdr:colOff>50800</xdr:colOff>
      <xdr:row>58</xdr:row>
      <xdr:rowOff>134083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6670"/>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134083</xdr:rowOff>
    </xdr:from>
    <xdr:to>
      <xdr:col>10</xdr:col>
      <xdr:colOff>114300</xdr:colOff>
      <xdr:row>58</xdr:row>
      <xdr:rowOff>134336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8183"/>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166330</xdr:rowOff>
    </xdr:from>
    <xdr:to>
      <xdr:col>24</xdr:col>
      <xdr:colOff>114300</xdr:colOff>
      <xdr:row>56</xdr:row>
      <xdr:rowOff>96480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17757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130818</xdr:rowOff>
    </xdr:from>
    <xdr:to>
      <xdr:col>20</xdr:col>
      <xdr:colOff>38100</xdr:colOff>
      <xdr:row>58</xdr:row>
      <xdr:rowOff>60968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77495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61770</xdr:rowOff>
    </xdr:from>
    <xdr:to>
      <xdr:col>15</xdr:col>
      <xdr:colOff>101600</xdr:colOff>
      <xdr:row>58</xdr:row>
      <xdr:rowOff>163370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83283</xdr:rowOff>
    </xdr:from>
    <xdr:to>
      <xdr:col>10</xdr:col>
      <xdr:colOff>165100</xdr:colOff>
      <xdr:row>59</xdr:row>
      <xdr:rowOff>13433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83536</xdr:rowOff>
    </xdr:from>
    <xdr:to>
      <xdr:col>6</xdr:col>
      <xdr:colOff>38100</xdr:colOff>
      <xdr:row>59</xdr:row>
      <xdr:rowOff>13686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90605</xdr:rowOff>
    </xdr:from>
    <xdr:to>
      <xdr:col>24</xdr:col>
      <xdr:colOff>63500</xdr:colOff>
      <xdr:row>76</xdr:row>
      <xdr:rowOff>99040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0805"/>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69200</xdr:rowOff>
    </xdr:from>
    <xdr:to>
      <xdr:col>19</xdr:col>
      <xdr:colOff>177800</xdr:colOff>
      <xdr:row>76</xdr:row>
      <xdr:rowOff>99040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99400"/>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69200</xdr:rowOff>
    </xdr:from>
    <xdr:to>
      <xdr:col>15</xdr:col>
      <xdr:colOff>50800</xdr:colOff>
      <xdr:row>76</xdr:row>
      <xdr:rowOff>71600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940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71600</xdr:rowOff>
    </xdr:from>
    <xdr:to>
      <xdr:col>10</xdr:col>
      <xdr:colOff>114300</xdr:colOff>
      <xdr:row>76</xdr:row>
      <xdr:rowOff>94419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1800"/>
          <a:ext cx="889000" cy="2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39805</xdr:rowOff>
    </xdr:from>
    <xdr:to>
      <xdr:col>24</xdr:col>
      <xdr:colOff>114300</xdr:colOff>
      <xdr:row>76</xdr:row>
      <xdr:rowOff>141405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48240</xdr:rowOff>
    </xdr:from>
    <xdr:to>
      <xdr:col>20</xdr:col>
      <xdr:colOff>38100</xdr:colOff>
      <xdr:row>76</xdr:row>
      <xdr:rowOff>149840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18400</xdr:rowOff>
    </xdr:from>
    <xdr:to>
      <xdr:col>15</xdr:col>
      <xdr:colOff>101600</xdr:colOff>
      <xdr:row>76</xdr:row>
      <xdr:rowOff>120000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136527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20800</xdr:rowOff>
    </xdr:from>
    <xdr:to>
      <xdr:col>10</xdr:col>
      <xdr:colOff>165100</xdr:colOff>
      <xdr:row>76</xdr:row>
      <xdr:rowOff>122400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138927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2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43619</xdr:rowOff>
    </xdr:from>
    <xdr:to>
      <xdr:col>6</xdr:col>
      <xdr:colOff>38100</xdr:colOff>
      <xdr:row>76</xdr:row>
      <xdr:rowOff>145219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161746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94938</xdr:rowOff>
    </xdr:from>
    <xdr:to>
      <xdr:col>24</xdr:col>
      <xdr:colOff>63500</xdr:colOff>
      <xdr:row>92</xdr:row>
      <xdr:rowOff>106434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868338"/>
          <a:ext cx="8382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14906</xdr:rowOff>
    </xdr:from>
    <xdr:to>
      <xdr:col>19</xdr:col>
      <xdr:colOff>177800</xdr:colOff>
      <xdr:row>92</xdr:row>
      <xdr:rowOff>106434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616856"/>
          <a:ext cx="889000" cy="2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14906</xdr:rowOff>
    </xdr:from>
    <xdr:to>
      <xdr:col>15</xdr:col>
      <xdr:colOff>50800</xdr:colOff>
      <xdr:row>93</xdr:row>
      <xdr:rowOff>30037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616856"/>
          <a:ext cx="889000" cy="35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30037</xdr:rowOff>
    </xdr:from>
    <xdr:to>
      <xdr:col>10</xdr:col>
      <xdr:colOff>114300</xdr:colOff>
      <xdr:row>94</xdr:row>
      <xdr:rowOff>49273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974887"/>
          <a:ext cx="889000" cy="19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44138</xdr:rowOff>
    </xdr:from>
    <xdr:to>
      <xdr:col>24</xdr:col>
      <xdr:colOff>114300</xdr:colOff>
      <xdr:row>92</xdr:row>
      <xdr:rowOff>145738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67015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66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55634</xdr:rowOff>
    </xdr:from>
    <xdr:to>
      <xdr:col>20</xdr:col>
      <xdr:colOff>38100</xdr:colOff>
      <xdr:row>92</xdr:row>
      <xdr:rowOff>157234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8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2311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60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135556</xdr:rowOff>
    </xdr:from>
    <xdr:to>
      <xdr:col>15</xdr:col>
      <xdr:colOff>101600</xdr:colOff>
      <xdr:row>91</xdr:row>
      <xdr:rowOff>65706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5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82233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34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150687</xdr:rowOff>
    </xdr:from>
    <xdr:to>
      <xdr:col>10</xdr:col>
      <xdr:colOff>165100</xdr:colOff>
      <xdr:row>93</xdr:row>
      <xdr:rowOff>80837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97364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6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169923</xdr:rowOff>
    </xdr:from>
    <xdr:to>
      <xdr:col>6</xdr:col>
      <xdr:colOff>38100</xdr:colOff>
      <xdr:row>94</xdr:row>
      <xdr:rowOff>100073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116600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8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155375</xdr:rowOff>
    </xdr:from>
    <xdr:to>
      <xdr:col>55</xdr:col>
      <xdr:colOff>0</xdr:colOff>
      <xdr:row>34</xdr:row>
      <xdr:rowOff>11684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81322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130556</xdr:rowOff>
    </xdr:from>
    <xdr:to>
      <xdr:col>50</xdr:col>
      <xdr:colOff>114300</xdr:colOff>
      <xdr:row>34</xdr:row>
      <xdr:rowOff>11684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7884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64915</xdr:rowOff>
    </xdr:from>
    <xdr:to>
      <xdr:col>45</xdr:col>
      <xdr:colOff>177800</xdr:colOff>
      <xdr:row>33</xdr:row>
      <xdr:rowOff>130556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55131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64915</xdr:rowOff>
    </xdr:from>
    <xdr:to>
      <xdr:col>41</xdr:col>
      <xdr:colOff>50800</xdr:colOff>
      <xdr:row>34</xdr:row>
      <xdr:rowOff>32584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551315"/>
          <a:ext cx="889000" cy="3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104575</xdr:rowOff>
    </xdr:from>
    <xdr:to>
      <xdr:col>55</xdr:col>
      <xdr:colOff>50800</xdr:colOff>
      <xdr:row>34</xdr:row>
      <xdr:rowOff>34725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7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127452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1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132334</xdr:rowOff>
    </xdr:from>
    <xdr:to>
      <xdr:col>50</xdr:col>
      <xdr:colOff>165100</xdr:colOff>
      <xdr:row>34</xdr:row>
      <xdr:rowOff>62484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79011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79756</xdr:rowOff>
    </xdr:from>
    <xdr:to>
      <xdr:col>46</xdr:col>
      <xdr:colOff>38100</xdr:colOff>
      <xdr:row>34</xdr:row>
      <xdr:rowOff>9906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26433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14115</xdr:rowOff>
    </xdr:from>
    <xdr:to>
      <xdr:col>41</xdr:col>
      <xdr:colOff>101600</xdr:colOff>
      <xdr:row>32</xdr:row>
      <xdr:rowOff>115715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132242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153234</xdr:rowOff>
    </xdr:from>
    <xdr:to>
      <xdr:col>36</xdr:col>
      <xdr:colOff>165100</xdr:colOff>
      <xdr:row>34</xdr:row>
      <xdr:rowOff>83384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99911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91040</xdr:rowOff>
    </xdr:from>
    <xdr:to>
      <xdr:col>55</xdr:col>
      <xdr:colOff>0</xdr:colOff>
      <xdr:row>57</xdr:row>
      <xdr:rowOff>92334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63690"/>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88434</xdr:rowOff>
    </xdr:from>
    <xdr:to>
      <xdr:col>50</xdr:col>
      <xdr:colOff>114300</xdr:colOff>
      <xdr:row>57</xdr:row>
      <xdr:rowOff>91040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6108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42138</xdr:rowOff>
    </xdr:from>
    <xdr:to>
      <xdr:col>45</xdr:col>
      <xdr:colOff>177800</xdr:colOff>
      <xdr:row>57</xdr:row>
      <xdr:rowOff>88434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14788"/>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42138</xdr:rowOff>
    </xdr:from>
    <xdr:to>
      <xdr:col>41</xdr:col>
      <xdr:colOff>50800</xdr:colOff>
      <xdr:row>57</xdr:row>
      <xdr:rowOff>54249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14788"/>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41534</xdr:rowOff>
    </xdr:from>
    <xdr:to>
      <xdr:col>55</xdr:col>
      <xdr:colOff>50800</xdr:colOff>
      <xdr:row>57</xdr:row>
      <xdr:rowOff>143134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64411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40240</xdr:rowOff>
    </xdr:from>
    <xdr:to>
      <xdr:col>50</xdr:col>
      <xdr:colOff>165100</xdr:colOff>
      <xdr:row>57</xdr:row>
      <xdr:rowOff>141840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158367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37634</xdr:rowOff>
    </xdr:from>
    <xdr:to>
      <xdr:col>46</xdr:col>
      <xdr:colOff>38100</xdr:colOff>
      <xdr:row>57</xdr:row>
      <xdr:rowOff>139234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155761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162788</xdr:rowOff>
    </xdr:from>
    <xdr:to>
      <xdr:col>41</xdr:col>
      <xdr:colOff>101600</xdr:colOff>
      <xdr:row>57</xdr:row>
      <xdr:rowOff>92938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109465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xdr:rowOff>
    </xdr:from>
    <xdr:to>
      <xdr:col>36</xdr:col>
      <xdr:colOff>165100</xdr:colOff>
      <xdr:row>57</xdr:row>
      <xdr:rowOff>105049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121576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91266</xdr:rowOff>
    </xdr:from>
    <xdr:to>
      <xdr:col>55</xdr:col>
      <xdr:colOff>0</xdr:colOff>
      <xdr:row>76</xdr:row>
      <xdr:rowOff>164475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21466"/>
          <a:ext cx="8382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164475</xdr:rowOff>
    </xdr:from>
    <xdr:to>
      <xdr:col>50</xdr:col>
      <xdr:colOff>114300</xdr:colOff>
      <xdr:row>76</xdr:row>
      <xdr:rowOff>166343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4675"/>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126081</xdr:rowOff>
    </xdr:from>
    <xdr:to>
      <xdr:col>45</xdr:col>
      <xdr:colOff>177800</xdr:colOff>
      <xdr:row>76</xdr:row>
      <xdr:rowOff>166343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56281"/>
          <a:ext cx="889000" cy="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122789</xdr:rowOff>
    </xdr:from>
    <xdr:to>
      <xdr:col>41</xdr:col>
      <xdr:colOff>50800</xdr:colOff>
      <xdr:row>76</xdr:row>
      <xdr:rowOff>126081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5298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40466</xdr:rowOff>
    </xdr:from>
    <xdr:to>
      <xdr:col>55</xdr:col>
      <xdr:colOff>50800</xdr:colOff>
      <xdr:row>76</xdr:row>
      <xdr:rowOff>142066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63343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113675</xdr:rowOff>
    </xdr:from>
    <xdr:to>
      <xdr:col>50</xdr:col>
      <xdr:colOff>165100</xdr:colOff>
      <xdr:row>77</xdr:row>
      <xdr:rowOff>43825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4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60351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115543</xdr:rowOff>
    </xdr:from>
    <xdr:to>
      <xdr:col>46</xdr:col>
      <xdr:colOff>38100</xdr:colOff>
      <xdr:row>77</xdr:row>
      <xdr:rowOff>45693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62220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75281</xdr:rowOff>
    </xdr:from>
    <xdr:to>
      <xdr:col>41</xdr:col>
      <xdr:colOff>101600</xdr:colOff>
      <xdr:row>77</xdr:row>
      <xdr:rowOff>5431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21958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71989</xdr:rowOff>
    </xdr:from>
    <xdr:to>
      <xdr:col>36</xdr:col>
      <xdr:colOff>165100</xdr:colOff>
      <xdr:row>77</xdr:row>
      <xdr:rowOff>2139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18666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76747</xdr:rowOff>
    </xdr:from>
    <xdr:to>
      <xdr:col>55</xdr:col>
      <xdr:colOff>0</xdr:colOff>
      <xdr:row>96</xdr:row>
      <xdr:rowOff>44689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193047"/>
          <a:ext cx="838200" cy="3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153361</xdr:rowOff>
    </xdr:from>
    <xdr:to>
      <xdr:col>50</xdr:col>
      <xdr:colOff>114300</xdr:colOff>
      <xdr:row>96</xdr:row>
      <xdr:rowOff>44689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41111"/>
          <a:ext cx="889000" cy="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85271</xdr:rowOff>
    </xdr:from>
    <xdr:to>
      <xdr:col>45</xdr:col>
      <xdr:colOff>177800</xdr:colOff>
      <xdr:row>95</xdr:row>
      <xdr:rowOff>153361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73021"/>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85271</xdr:rowOff>
    </xdr:from>
    <xdr:to>
      <xdr:col>41</xdr:col>
      <xdr:colOff>50800</xdr:colOff>
      <xdr:row>95</xdr:row>
      <xdr:rowOff>144794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73021"/>
          <a:ext cx="889000" cy="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25947</xdr:rowOff>
    </xdr:from>
    <xdr:to>
      <xdr:col>55</xdr:col>
      <xdr:colOff>50800</xdr:colOff>
      <xdr:row>94</xdr:row>
      <xdr:rowOff>127547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48824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165339</xdr:rowOff>
    </xdr:from>
    <xdr:to>
      <xdr:col>50</xdr:col>
      <xdr:colOff>165100</xdr:colOff>
      <xdr:row>96</xdr:row>
      <xdr:rowOff>95489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86616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102561</xdr:rowOff>
    </xdr:from>
    <xdr:to>
      <xdr:col>46</xdr:col>
      <xdr:colOff>38100</xdr:colOff>
      <xdr:row>96</xdr:row>
      <xdr:rowOff>32711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49238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34471</xdr:rowOff>
    </xdr:from>
    <xdr:to>
      <xdr:col>41</xdr:col>
      <xdr:colOff>101600</xdr:colOff>
      <xdr:row>95</xdr:row>
      <xdr:rowOff>136071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152598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93994</xdr:rowOff>
    </xdr:from>
    <xdr:to>
      <xdr:col>36</xdr:col>
      <xdr:colOff>165100</xdr:colOff>
      <xdr:row>96</xdr:row>
      <xdr:rowOff>24144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40671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129266</xdr:rowOff>
    </xdr:from>
    <xdr:to>
      <xdr:col>85</xdr:col>
      <xdr:colOff>127000</xdr:colOff>
      <xdr:row>36</xdr:row>
      <xdr:rowOff>28111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30016"/>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28111</xdr:rowOff>
    </xdr:from>
    <xdr:to>
      <xdr:col>81</xdr:col>
      <xdr:colOff>50800</xdr:colOff>
      <xdr:row>36</xdr:row>
      <xdr:rowOff>121053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00311"/>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126931</xdr:rowOff>
    </xdr:from>
    <xdr:to>
      <xdr:col>76</xdr:col>
      <xdr:colOff>114300</xdr:colOff>
      <xdr:row>36</xdr:row>
      <xdr:rowOff>121053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27681"/>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126931</xdr:rowOff>
    </xdr:from>
    <xdr:to>
      <xdr:col>71</xdr:col>
      <xdr:colOff>177800</xdr:colOff>
      <xdr:row>36</xdr:row>
      <xdr:rowOff>79921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27681"/>
          <a:ext cx="889000" cy="1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78466</xdr:rowOff>
    </xdr:from>
    <xdr:to>
      <xdr:col>85</xdr:col>
      <xdr:colOff>177800</xdr:colOff>
      <xdr:row>36</xdr:row>
      <xdr:rowOff>8616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101343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148761</xdr:rowOff>
    </xdr:from>
    <xdr:to>
      <xdr:col>81</xdr:col>
      <xdr:colOff>101600</xdr:colOff>
      <xdr:row>36</xdr:row>
      <xdr:rowOff>78911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95438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70253</xdr:rowOff>
    </xdr:from>
    <xdr:to>
      <xdr:col>76</xdr:col>
      <xdr:colOff>165100</xdr:colOff>
      <xdr:row>37</xdr:row>
      <xdr:rowOff>403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16930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76131</xdr:rowOff>
    </xdr:from>
    <xdr:to>
      <xdr:col>72</xdr:col>
      <xdr:colOff>38100</xdr:colOff>
      <xdr:row>36</xdr:row>
      <xdr:rowOff>6281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22808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29121</xdr:rowOff>
    </xdr:from>
    <xdr:to>
      <xdr:col>67</xdr:col>
      <xdr:colOff>101600</xdr:colOff>
      <xdr:row>36</xdr:row>
      <xdr:rowOff>130721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147248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9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155435</xdr:rowOff>
    </xdr:from>
    <xdr:to>
      <xdr:col>85</xdr:col>
      <xdr:colOff>127000</xdr:colOff>
      <xdr:row>56</xdr:row>
      <xdr:rowOff>77734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42285"/>
          <a:ext cx="838200" cy="4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155435</xdr:rowOff>
    </xdr:from>
    <xdr:to>
      <xdr:col>81</xdr:col>
      <xdr:colOff>50800</xdr:colOff>
      <xdr:row>56</xdr:row>
      <xdr:rowOff>113556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42285"/>
          <a:ext cx="889000" cy="4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113556</xdr:rowOff>
    </xdr:from>
    <xdr:to>
      <xdr:col>76</xdr:col>
      <xdr:colOff>114300</xdr:colOff>
      <xdr:row>56</xdr:row>
      <xdr:rowOff>151374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14756"/>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151374</xdr:rowOff>
    </xdr:from>
    <xdr:to>
      <xdr:col>71</xdr:col>
      <xdr:colOff>177800</xdr:colOff>
      <xdr:row>56</xdr:row>
      <xdr:rowOff>162872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257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26934</xdr:rowOff>
    </xdr:from>
    <xdr:to>
      <xdr:col>85</xdr:col>
      <xdr:colOff>177800</xdr:colOff>
      <xdr:row>56</xdr:row>
      <xdr:rowOff>128534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5361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104635</xdr:rowOff>
    </xdr:from>
    <xdr:to>
      <xdr:col>81</xdr:col>
      <xdr:colOff>101600</xdr:colOff>
      <xdr:row>54</xdr:row>
      <xdr:rowOff>34785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51312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96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62756</xdr:rowOff>
    </xdr:from>
    <xdr:to>
      <xdr:col>76</xdr:col>
      <xdr:colOff>165100</xdr:colOff>
      <xdr:row>56</xdr:row>
      <xdr:rowOff>164356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155483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100574</xdr:rowOff>
    </xdr:from>
    <xdr:to>
      <xdr:col>72</xdr:col>
      <xdr:colOff>38100</xdr:colOff>
      <xdr:row>57</xdr:row>
      <xdr:rowOff>30724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112072</xdr:rowOff>
    </xdr:from>
    <xdr:to>
      <xdr:col>67</xdr:col>
      <xdr:colOff>101600</xdr:colOff>
      <xdr:row>57</xdr:row>
      <xdr:rowOff>42222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33349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37782</xdr:rowOff>
    </xdr:from>
    <xdr:to>
      <xdr:col>85</xdr:col>
      <xdr:colOff>127000</xdr:colOff>
      <xdr:row>79</xdr:row>
      <xdr:rowOff>40639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233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90412</xdr:rowOff>
    </xdr:from>
    <xdr:to>
      <xdr:col>81</xdr:col>
      <xdr:colOff>50800</xdr:colOff>
      <xdr:row>79</xdr:row>
      <xdr:rowOff>37782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63512"/>
          <a:ext cx="889000" cy="1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90412</xdr:rowOff>
    </xdr:from>
    <xdr:to>
      <xdr:col>76</xdr:col>
      <xdr:colOff>114300</xdr:colOff>
      <xdr:row>78</xdr:row>
      <xdr:rowOff>114985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63512"/>
          <a:ext cx="8890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114985</xdr:rowOff>
    </xdr:from>
    <xdr:to>
      <xdr:col>71</xdr:col>
      <xdr:colOff>177800</xdr:colOff>
      <xdr:row>79</xdr:row>
      <xdr:rowOff>40487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8085"/>
          <a:ext cx="889000" cy="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161289</xdr:rowOff>
    </xdr:from>
    <xdr:to>
      <xdr:col>85</xdr:col>
      <xdr:colOff>177800</xdr:colOff>
      <xdr:row>79</xdr:row>
      <xdr:rowOff>91439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76216</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4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158432</xdr:rowOff>
    </xdr:from>
    <xdr:to>
      <xdr:col>81</xdr:col>
      <xdr:colOff>101600</xdr:colOff>
      <xdr:row>79</xdr:row>
      <xdr:rowOff>88582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79709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39612</xdr:rowOff>
    </xdr:from>
    <xdr:to>
      <xdr:col>76</xdr:col>
      <xdr:colOff>165100</xdr:colOff>
      <xdr:row>78</xdr:row>
      <xdr:rowOff>141212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157739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64185</xdr:rowOff>
    </xdr:from>
    <xdr:to>
      <xdr:col>72</xdr:col>
      <xdr:colOff>38100</xdr:colOff>
      <xdr:row>78</xdr:row>
      <xdr:rowOff>165785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10862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161137</xdr:rowOff>
    </xdr:from>
    <xdr:to>
      <xdr:col>67</xdr:col>
      <xdr:colOff>101600</xdr:colOff>
      <xdr:row>79</xdr:row>
      <xdr:rowOff>91287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82414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170904</xdr:rowOff>
    </xdr:from>
    <xdr:to>
      <xdr:col>85</xdr:col>
      <xdr:colOff>127000</xdr:colOff>
      <xdr:row>98</xdr:row>
      <xdr:rowOff>1963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01554"/>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170904</xdr:rowOff>
    </xdr:from>
    <xdr:to>
      <xdr:col>81</xdr:col>
      <xdr:colOff>50800</xdr:colOff>
      <xdr:row>98</xdr:row>
      <xdr:rowOff>8058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01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8058</xdr:rowOff>
    </xdr:from>
    <xdr:to>
      <xdr:col>76</xdr:col>
      <xdr:colOff>114300</xdr:colOff>
      <xdr:row>98</xdr:row>
      <xdr:rowOff>9065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10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169966</xdr:rowOff>
    </xdr:from>
    <xdr:to>
      <xdr:col>71</xdr:col>
      <xdr:colOff>177800</xdr:colOff>
      <xdr:row>98</xdr:row>
      <xdr:rowOff>9065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00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122613</xdr:rowOff>
    </xdr:from>
    <xdr:to>
      <xdr:col>85</xdr:col>
      <xdr:colOff>177800</xdr:colOff>
      <xdr:row>98</xdr:row>
      <xdr:rowOff>52763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145490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120104</xdr:rowOff>
    </xdr:from>
    <xdr:to>
      <xdr:col>81</xdr:col>
      <xdr:colOff>101600</xdr:colOff>
      <xdr:row>98</xdr:row>
      <xdr:rowOff>50254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66781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128708</xdr:rowOff>
    </xdr:from>
    <xdr:to>
      <xdr:col>76</xdr:col>
      <xdr:colOff>165100</xdr:colOff>
      <xdr:row>98</xdr:row>
      <xdr:rowOff>58858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75385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129715</xdr:rowOff>
    </xdr:from>
    <xdr:to>
      <xdr:col>72</xdr:col>
      <xdr:colOff>38100</xdr:colOff>
      <xdr:row>98</xdr:row>
      <xdr:rowOff>59865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76392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119166</xdr:rowOff>
    </xdr:from>
    <xdr:to>
      <xdr:col>67</xdr:col>
      <xdr:colOff>101600</xdr:colOff>
      <xdr:row>98</xdr:row>
      <xdr:rowOff>49316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65843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8255</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128905</xdr:rowOff>
    </xdr:from>
    <xdr:to>
      <xdr:col>98</xdr:col>
      <xdr:colOff>38100</xdr:colOff>
      <xdr:row>36</xdr:row>
      <xdr:rowOff>59055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75582</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や庁舎整備事業等、補助事業・単独事業ともに大規模な事業が集中したことに加え、ふるさと納税寄附金収入の大幅増収に伴い関連事務費や基金積立額が増加し、前年度を大きく上回った。衛生費は病院事業会計補助金の減少により決算額は前年度を下回ったが、人口減少により住民一人当たりコストはわずかながら増加に転じた。商工費はプレミアム商品券事業費補助金等コロナ禍における観光・商工業支援を目的とした経済対策の実施により増加した。土木費は除排雪経費や橋りょう長寿命化工事等普通建設事業費の増加、下水道事業関連３会計への法適用化に伴う会計の一本化による下水道事業会計補助金の増加等により大きく増加し、再び類似団体平均を上回った。消防費は大曲仙北広域市町村圏組合におけるはしご付消防ポンプ自動車の購入に係る負担金の増加等により引き続き増加した。教育費は総合給食センター建設事業の終了等により大きく減少し再び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目的別では概ね前年度より増加しているが、投資的経費に係る増加やコロナ禍等における臨時的経費に係る増加もあるため、情勢にもよるが今後は減少に転じていくものと見込んでいる。しかし普通交付税の合併算定替が令和２年度をもって終了することも踏まえれば経常経費の削減は不可欠と考えられるため、財政状況や人口減少を鑑み適切な規模の予算編成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予算編成段階における歳出削減やコロナ禍における事業の縮小等により財政調整基金取崩し額は前年度比で</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百万円の減少を実現したものの、残高については増加には至らず</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百万円の微減となっている。また実質収支は概ね前年度並みの金額となっているが、財政調整基金取崩し額が大きく減少したことで実質単年度収支赤字は</a:t>
          </a:r>
          <a:r>
            <a:rPr kumimoji="1" lang="en-US" altLang="ja-JP" sz="1200">
              <a:latin typeface="ＭＳ ゴシック" pitchFamily="49" charset="-128"/>
              <a:ea typeface="ＭＳ ゴシック" pitchFamily="49" charset="-128"/>
            </a:rPr>
            <a:t>277</a:t>
          </a:r>
          <a:r>
            <a:rPr kumimoji="1" lang="ja-JP" altLang="en-US" sz="1200">
              <a:latin typeface="ＭＳ ゴシック" pitchFamily="49" charset="-128"/>
              <a:ea typeface="ＭＳ ゴシック" pitchFamily="49" charset="-128"/>
            </a:rPr>
            <a:t>百万円改善された。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合併算定替の終了に伴う普通交付税収入の減少や庁舎整備事業の実施に伴い発行した地方債に係る償還費の増加が見込まれるため、引き続き予算見直しによる歳出削減や特定財源の獲得・活用に努め財政調整基金に依存した予算構造からの脱却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赤字額（資金不足額）の発生は前年度に引き続き病院事業会計のみであり、連結実質赤字は発生していない。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○仙北市病院事業会計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新型コロナウイルス感染症の感染拡大に伴う受診控えや常勤医の不在による収益の減少はあったものの、特別減収対策企業債を発行（</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百万円）し当該収入額が解消可能資金不足額とされたことで、資金不足額は前年度比▲</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百万円と大きく減少した。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○仙北市水道事業会計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上水道未普及地域解消事業等大規模建設事業の実施に伴い年度末時点の未払費用が増加したことで流動負債が前年度より大きく増加し、資金剰余額は前年度比</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百万円減少の</a:t>
          </a:r>
          <a:r>
            <a:rPr kumimoji="1" lang="en-US" altLang="ja-JP" sz="1400">
              <a:latin typeface="ＭＳ ゴシック" pitchFamily="49" charset="-128"/>
              <a:ea typeface="ＭＳ ゴシック" pitchFamily="49" charset="-128"/>
            </a:rPr>
            <a:t>659</a:t>
          </a:r>
          <a:r>
            <a:rPr kumimoji="1" lang="ja-JP" altLang="en-US" sz="1400">
              <a:latin typeface="ＭＳ ゴシック" pitchFamily="49" charset="-128"/>
              <a:ea typeface="ＭＳ ゴシック" pitchFamily="49" charset="-128"/>
            </a:rPr>
            <a:t>百万円となった。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26149214</v>
      </c>
      <c r="BO4" s="433"/>
      <c r="BP4" s="433"/>
      <c r="BQ4" s="433"/>
      <c r="BR4" s="433"/>
      <c r="BS4" s="433"/>
      <c r="BT4" s="433"/>
      <c r="BU4" s="434"/>
      <c r="BV4" s="432">
        <v>22168656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3.9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25717227</v>
      </c>
      <c r="BO5" s="470"/>
      <c r="BP5" s="470"/>
      <c r="BQ5" s="470"/>
      <c r="BR5" s="470"/>
      <c r="BS5" s="470"/>
      <c r="BT5" s="470"/>
      <c r="BU5" s="471"/>
      <c r="BV5" s="469">
        <v>21674686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95.8</v>
      </c>
      <c r="CU5" s="467"/>
      <c r="CV5" s="467"/>
      <c r="CW5" s="467"/>
      <c r="CX5" s="467"/>
      <c r="CY5" s="467"/>
      <c r="CZ5" s="467"/>
      <c r="DA5" s="468"/>
      <c r="DB5" s="466">
        <v>98.9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431987</v>
      </c>
      <c r="BO6" s="470"/>
      <c r="BP6" s="470"/>
      <c r="BQ6" s="470"/>
      <c r="BR6" s="470"/>
      <c r="BS6" s="470"/>
      <c r="BT6" s="470"/>
      <c r="BU6" s="471"/>
      <c r="BV6" s="469">
        <v>493970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98.9</v>
      </c>
      <c r="CU6" s="507"/>
      <c r="CV6" s="507"/>
      <c r="CW6" s="507"/>
      <c r="CX6" s="507"/>
      <c r="CY6" s="507"/>
      <c r="CZ6" s="507"/>
      <c r="DA6" s="508"/>
      <c r="DB6" s="506">
        <v>102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23125</v>
      </c>
      <c r="BO7" s="470"/>
      <c r="BP7" s="470"/>
      <c r="BQ7" s="470"/>
      <c r="BR7" s="470"/>
      <c r="BS7" s="470"/>
      <c r="BT7" s="470"/>
      <c r="BU7" s="471"/>
      <c r="BV7" s="469">
        <v>40255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11802748</v>
      </c>
      <c r="CU7" s="470"/>
      <c r="CV7" s="470"/>
      <c r="CW7" s="470"/>
      <c r="CX7" s="470"/>
      <c r="CY7" s="470"/>
      <c r="CZ7" s="470"/>
      <c r="DA7" s="471"/>
      <c r="DB7" s="469">
        <v>11745623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408862</v>
      </c>
      <c r="BO8" s="470"/>
      <c r="BP8" s="470"/>
      <c r="BQ8" s="470"/>
      <c r="BR8" s="470"/>
      <c r="BS8" s="470"/>
      <c r="BT8" s="470"/>
      <c r="BU8" s="471"/>
      <c r="BV8" s="469">
        <v>453715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0.26</v>
      </c>
      <c r="CU8" s="510"/>
      <c r="CV8" s="510"/>
      <c r="CW8" s="510"/>
      <c r="CX8" s="510"/>
      <c r="CY8" s="510"/>
      <c r="CZ8" s="510"/>
      <c r="DA8" s="511"/>
      <c r="DB8" s="509">
        <v>0.26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24610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-44853</v>
      </c>
      <c r="BO9" s="470"/>
      <c r="BP9" s="470"/>
      <c r="BQ9" s="470"/>
      <c r="BR9" s="470"/>
      <c r="BS9" s="470"/>
      <c r="BT9" s="470"/>
      <c r="BU9" s="471"/>
      <c r="BV9" s="469">
        <v>-122131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14.2</v>
      </c>
      <c r="CU9" s="467"/>
      <c r="CV9" s="467"/>
      <c r="CW9" s="467"/>
      <c r="CX9" s="467"/>
      <c r="CY9" s="467"/>
      <c r="CZ9" s="467"/>
      <c r="DA9" s="468"/>
      <c r="DB9" s="466">
        <v>15.2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27523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17</v>
      </c>
      <c r="BO10" s="470"/>
      <c r="BP10" s="470"/>
      <c r="BQ10" s="470"/>
      <c r="BR10" s="470"/>
      <c r="BS10" s="470"/>
      <c r="BT10" s="470"/>
      <c r="BU10" s="471"/>
      <c r="BV10" s="469">
        <v>111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25310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230000</v>
      </c>
      <c r="BO12" s="470"/>
      <c r="BP12" s="470"/>
      <c r="BQ12" s="470"/>
      <c r="BR12" s="470"/>
      <c r="BS12" s="470"/>
      <c r="BT12" s="470"/>
      <c r="BU12" s="471"/>
      <c r="BV12" s="469">
        <v>430284</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25219</v>
      </c>
      <c r="S13" s="554"/>
      <c r="T13" s="554"/>
      <c r="U13" s="554"/>
      <c r="V13" s="555"/>
      <c r="W13" s="485" t="s">
        <v>140</v>
      </c>
      <c r="X13" s="486"/>
      <c r="Y13" s="486"/>
      <c r="Z13" s="486"/>
      <c r="AA13" s="486"/>
      <c r="AB13" s="476"/>
      <c r="AC13" s="520">
        <v>1879</v>
      </c>
      <c r="AD13" s="521"/>
      <c r="AE13" s="521"/>
      <c r="AF13" s="521"/>
      <c r="AG13" s="563"/>
      <c r="AH13" s="520">
        <v>1883</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-274836</v>
      </c>
      <c r="BO13" s="470"/>
      <c r="BP13" s="470"/>
      <c r="BQ13" s="470"/>
      <c r="BR13" s="470"/>
      <c r="BS13" s="470"/>
      <c r="BT13" s="470"/>
      <c r="BU13" s="471"/>
      <c r="BV13" s="469">
        <v>-552304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9.9</v>
      </c>
      <c r="CU13" s="467"/>
      <c r="CV13" s="467"/>
      <c r="CW13" s="467"/>
      <c r="CX13" s="467"/>
      <c r="CY13" s="467"/>
      <c r="CZ13" s="467"/>
      <c r="DA13" s="468"/>
      <c r="DB13" s="466">
        <v>9.9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25860</v>
      </c>
      <c r="S14" s="554"/>
      <c r="T14" s="554"/>
      <c r="U14" s="554"/>
      <c r="V14" s="555"/>
      <c r="W14" s="459"/>
      <c r="X14" s="460"/>
      <c r="Y14" s="460"/>
      <c r="Z14" s="460"/>
      <c r="AA14" s="460"/>
      <c r="AB14" s="449"/>
      <c r="AC14" s="556">
        <v>14.1</v>
      </c>
      <c r="AD14" s="557"/>
      <c r="AE14" s="557"/>
      <c r="AF14" s="557"/>
      <c r="AG14" s="558"/>
      <c r="AH14" s="556">
        <v>13.5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121.1</v>
      </c>
      <c r="CU14" s="568"/>
      <c r="CV14" s="568"/>
      <c r="CW14" s="568"/>
      <c r="CX14" s="568"/>
      <c r="CY14" s="568"/>
      <c r="CZ14" s="568"/>
      <c r="DA14" s="569"/>
      <c r="DB14" s="567">
        <v>118.6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25743</v>
      </c>
      <c r="S15" s="554"/>
      <c r="T15" s="554"/>
      <c r="U15" s="554"/>
      <c r="V15" s="555"/>
      <c r="W15" s="485" t="s">
        <v>147</v>
      </c>
      <c r="X15" s="486"/>
      <c r="Y15" s="486"/>
      <c r="Z15" s="486"/>
      <c r="AA15" s="486"/>
      <c r="AB15" s="476"/>
      <c r="AC15" s="520">
        <v>3365</v>
      </c>
      <c r="AD15" s="521"/>
      <c r="AE15" s="521"/>
      <c r="AF15" s="521"/>
      <c r="AG15" s="563"/>
      <c r="AH15" s="520">
        <v>3556</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2862340</v>
      </c>
      <c r="BO15" s="433"/>
      <c r="BP15" s="433"/>
      <c r="BQ15" s="433"/>
      <c r="BR15" s="433"/>
      <c r="BS15" s="433"/>
      <c r="BT15" s="433"/>
      <c r="BU15" s="434"/>
      <c r="BV15" s="432">
        <v>2691004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25.2</v>
      </c>
      <c r="AD16" s="557"/>
      <c r="AE16" s="557"/>
      <c r="AF16" s="557"/>
      <c r="AG16" s="558"/>
      <c r="AH16" s="556">
        <v>25.6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10723768</v>
      </c>
      <c r="BO16" s="470"/>
      <c r="BP16" s="470"/>
      <c r="BQ16" s="470"/>
      <c r="BR16" s="470"/>
      <c r="BS16" s="470"/>
      <c r="BT16" s="470"/>
      <c r="BU16" s="471"/>
      <c r="BV16" s="469">
        <v>10565727</v>
      </c>
      <c r="BW16" s="470"/>
      <c r="BX16" s="470"/>
      <c r="BY16" s="470"/>
      <c r="BZ16" s="470"/>
      <c r="CA16" s="470"/>
      <c r="CB16" s="470"/>
      <c r="CC16" s="471"/>
      <c r="CD16" s="201"/>
      <c r="CE16" s="579" t="s">
        <v>153</v>
      </c>
      <c r="CF16" s="579"/>
      <c r="CG16" s="579"/>
      <c r="CH16" s="579"/>
      <c r="CI16" s="579"/>
      <c r="CJ16" s="579"/>
      <c r="CK16" s="579"/>
      <c r="CL16" s="579"/>
      <c r="CM16" s="579"/>
      <c r="CN16" s="579"/>
      <c r="CO16" s="579"/>
      <c r="CP16" s="579"/>
      <c r="CQ16" s="579"/>
      <c r="CR16" s="579"/>
      <c r="CS16" s="580"/>
      <c r="CT16" s="466">
        <v>13.4</v>
      </c>
      <c r="CU16" s="467"/>
      <c r="CV16" s="467"/>
      <c r="CW16" s="467"/>
      <c r="CX16" s="467"/>
      <c r="CY16" s="467"/>
      <c r="CZ16" s="467"/>
      <c r="DA16" s="468"/>
      <c r="DB16" s="466">
        <v>16.7</v>
      </c>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8094</v>
      </c>
      <c r="AD17" s="521"/>
      <c r="AE17" s="521"/>
      <c r="AF17" s="521"/>
      <c r="AG17" s="563"/>
      <c r="AH17" s="520">
        <v>8470</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3556841</v>
      </c>
      <c r="BO17" s="470"/>
      <c r="BP17" s="470"/>
      <c r="BQ17" s="470"/>
      <c r="BR17" s="470"/>
      <c r="BS17" s="470"/>
      <c r="BT17" s="470"/>
      <c r="BU17" s="471"/>
      <c r="BV17" s="469">
        <v>3375683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1093.56</v>
      </c>
      <c r="M18" s="585"/>
      <c r="N18" s="585"/>
      <c r="O18" s="585"/>
      <c r="P18" s="585"/>
      <c r="Q18" s="585"/>
      <c r="R18" s="586"/>
      <c r="S18" s="586"/>
      <c r="T18" s="586"/>
      <c r="U18" s="586"/>
      <c r="V18" s="587"/>
      <c r="W18" s="487"/>
      <c r="X18" s="488"/>
      <c r="Y18" s="488"/>
      <c r="Z18" s="488"/>
      <c r="AA18" s="488"/>
      <c r="AB18" s="479"/>
      <c r="AC18" s="588">
        <v>60.7</v>
      </c>
      <c r="AD18" s="589"/>
      <c r="AE18" s="589"/>
      <c r="AF18" s="589"/>
      <c r="AG18" s="590"/>
      <c r="AH18" s="588">
        <v>60.9</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11412255</v>
      </c>
      <c r="BO18" s="470"/>
      <c r="BP18" s="470"/>
      <c r="BQ18" s="470"/>
      <c r="BR18" s="470"/>
      <c r="BS18" s="470"/>
      <c r="BT18" s="470"/>
      <c r="BU18" s="471"/>
      <c r="BV18" s="469">
        <v>11803218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14106923</v>
      </c>
      <c r="BO19" s="470"/>
      <c r="BP19" s="470"/>
      <c r="BQ19" s="470"/>
      <c r="BR19" s="470"/>
      <c r="BS19" s="470"/>
      <c r="BT19" s="470"/>
      <c r="BU19" s="471"/>
      <c r="BV19" s="469">
        <v>13629613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9252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23537220</v>
      </c>
      <c r="BO23" s="470"/>
      <c r="BP23" s="470"/>
      <c r="BQ23" s="470"/>
      <c r="BR23" s="470"/>
      <c r="BS23" s="470"/>
      <c r="BT23" s="470"/>
      <c r="BU23" s="471"/>
      <c r="BV23" s="469">
        <v>22008519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7650</v>
      </c>
      <c r="R24" s="521"/>
      <c r="S24" s="521"/>
      <c r="T24" s="521"/>
      <c r="U24" s="521"/>
      <c r="V24" s="563"/>
      <c r="W24" s="622"/>
      <c r="X24" s="610"/>
      <c r="Y24" s="611"/>
      <c r="Z24" s="519" t="s">
        <v>172</v>
      </c>
      <c r="AA24" s="499"/>
      <c r="AB24" s="499"/>
      <c r="AC24" s="499"/>
      <c r="AD24" s="499"/>
      <c r="AE24" s="499"/>
      <c r="AF24" s="499"/>
      <c r="AG24" s="500"/>
      <c r="AH24" s="520">
        <v>341</v>
      </c>
      <c r="AI24" s="521"/>
      <c r="AJ24" s="521"/>
      <c r="AK24" s="521"/>
      <c r="AL24" s="563"/>
      <c r="AM24" s="520">
        <v>1028115</v>
      </c>
      <c r="AN24" s="521"/>
      <c r="AO24" s="521"/>
      <c r="AP24" s="521"/>
      <c r="AQ24" s="521"/>
      <c r="AR24" s="563"/>
      <c r="AS24" s="520">
        <v>3015</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19942930</v>
      </c>
      <c r="BO24" s="470"/>
      <c r="BP24" s="470"/>
      <c r="BQ24" s="470"/>
      <c r="BR24" s="470"/>
      <c r="BS24" s="470"/>
      <c r="BT24" s="470"/>
      <c r="BU24" s="471"/>
      <c r="BV24" s="469">
        <v>18132564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5742</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177</v>
      </c>
      <c r="AN25" s="521"/>
      <c r="AO25" s="521"/>
      <c r="AP25" s="521"/>
      <c r="AQ25" s="521"/>
      <c r="AR25" s="563"/>
      <c r="AS25" s="520" t="s">
        <v>129</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581667</v>
      </c>
      <c r="BO25" s="433"/>
      <c r="BP25" s="433"/>
      <c r="BQ25" s="433"/>
      <c r="BR25" s="433"/>
      <c r="BS25" s="433"/>
      <c r="BT25" s="433"/>
      <c r="BU25" s="434"/>
      <c r="BV25" s="432">
        <v>728495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5202</v>
      </c>
      <c r="R26" s="521"/>
      <c r="S26" s="521"/>
      <c r="T26" s="521"/>
      <c r="U26" s="521"/>
      <c r="V26" s="563"/>
      <c r="W26" s="622"/>
      <c r="X26" s="610"/>
      <c r="Y26" s="611"/>
      <c r="Z26" s="519" t="s">
        <v>180</v>
      </c>
      <c r="AA26" s="632"/>
      <c r="AB26" s="632"/>
      <c r="AC26" s="632"/>
      <c r="AD26" s="632"/>
      <c r="AE26" s="632"/>
      <c r="AF26" s="632"/>
      <c r="AG26" s="633"/>
      <c r="AH26" s="520">
        <v>18</v>
      </c>
      <c r="AI26" s="521"/>
      <c r="AJ26" s="521"/>
      <c r="AK26" s="521"/>
      <c r="AL26" s="563"/>
      <c r="AM26" s="520">
        <v>49788</v>
      </c>
      <c r="AN26" s="521"/>
      <c r="AO26" s="521"/>
      <c r="AP26" s="521"/>
      <c r="AQ26" s="521"/>
      <c r="AR26" s="563"/>
      <c r="AS26" s="520">
        <v>2766</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3750</v>
      </c>
      <c r="R27" s="521"/>
      <c r="S27" s="521"/>
      <c r="T27" s="521"/>
      <c r="U27" s="521"/>
      <c r="V27" s="563"/>
      <c r="W27" s="622"/>
      <c r="X27" s="610"/>
      <c r="Y27" s="611"/>
      <c r="Z27" s="519" t="s">
        <v>183</v>
      </c>
      <c r="AA27" s="499"/>
      <c r="AB27" s="499"/>
      <c r="AC27" s="499"/>
      <c r="AD27" s="499"/>
      <c r="AE27" s="499"/>
      <c r="AF27" s="499"/>
      <c r="AG27" s="500"/>
      <c r="AH27" s="520">
        <v>4</v>
      </c>
      <c r="AI27" s="521"/>
      <c r="AJ27" s="521"/>
      <c r="AK27" s="521"/>
      <c r="AL27" s="563"/>
      <c r="AM27" s="520">
        <v>16180</v>
      </c>
      <c r="AN27" s="521"/>
      <c r="AO27" s="521"/>
      <c r="AP27" s="521"/>
      <c r="AQ27" s="521"/>
      <c r="AR27" s="563"/>
      <c r="AS27" s="520">
        <v>4045</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177</v>
      </c>
      <c r="BO27" s="646"/>
      <c r="BP27" s="646"/>
      <c r="BQ27" s="646"/>
      <c r="BR27" s="646"/>
      <c r="BS27" s="646"/>
      <c r="BT27" s="646"/>
      <c r="BU27" s="647"/>
      <c r="BV27" s="645" t="s">
        <v>177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3280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1035980</v>
      </c>
      <c r="BO28" s="433"/>
      <c r="BP28" s="433"/>
      <c r="BQ28" s="433"/>
      <c r="BR28" s="433"/>
      <c r="BS28" s="433"/>
      <c r="BT28" s="433"/>
      <c r="BU28" s="434"/>
      <c r="BV28" s="432">
        <v>1039106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16</v>
      </c>
      <c r="M29" s="521"/>
      <c r="N29" s="521"/>
      <c r="O29" s="521"/>
      <c r="P29" s="563"/>
      <c r="Q29" s="520">
        <v>3120</v>
      </c>
      <c r="R29" s="521"/>
      <c r="S29" s="521"/>
      <c r="T29" s="521"/>
      <c r="U29" s="521"/>
      <c r="V29" s="563"/>
      <c r="W29" s="623"/>
      <c r="X29" s="624"/>
      <c r="Y29" s="625"/>
      <c r="Z29" s="519" t="s">
        <v>189</v>
      </c>
      <c r="AA29" s="499"/>
      <c r="AB29" s="499"/>
      <c r="AC29" s="499"/>
      <c r="AD29" s="499"/>
      <c r="AE29" s="499"/>
      <c r="AF29" s="499"/>
      <c r="AG29" s="500"/>
      <c r="AH29" s="520">
        <v>345</v>
      </c>
      <c r="AI29" s="521"/>
      <c r="AJ29" s="521"/>
      <c r="AK29" s="521"/>
      <c r="AL29" s="563"/>
      <c r="AM29" s="520">
        <v>1044295</v>
      </c>
      <c r="AN29" s="521"/>
      <c r="AO29" s="521"/>
      <c r="AP29" s="521"/>
      <c r="AQ29" s="521"/>
      <c r="AR29" s="563"/>
      <c r="AS29" s="520">
        <v>3027</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1050</v>
      </c>
      <c r="BO29" s="470"/>
      <c r="BP29" s="470"/>
      <c r="BQ29" s="470"/>
      <c r="BR29" s="470"/>
      <c r="BS29" s="470"/>
      <c r="BT29" s="470"/>
      <c r="BU29" s="471"/>
      <c r="BV29" s="469">
        <v>1050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1870803</v>
      </c>
      <c r="BO30" s="646"/>
      <c r="BP30" s="646"/>
      <c r="BQ30" s="646"/>
      <c r="BR30" s="646"/>
      <c r="BS30" s="646"/>
      <c r="BT30" s="646"/>
      <c r="BU30" s="647"/>
      <c r="BV30" s="645">
        <v>1847045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仙北市国民健康保険特別会計（事業勘定）</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仙北市水道事業会計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秋田県市町村総合事務組合（一般会計）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花葉館</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仙北市集中管理特別会計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仙北市国民健康保険特別会計（神代診療施設勘定）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仙北市温泉事業会計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秋田県市町村総合事務組合（交通災害共済事業等特別会計）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西宮家</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仙北市後期高齢者医療特別会計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仙北市病院事業会計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秋田県市町村会館管理組合（一般会計）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アロマ田沢湖</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仙北市介護保険特別会計（介護サービス事業）</v>
      </c>
      <c r="X37" s="659"/>
      <c r="Y37" s="659"/>
      <c r="Z37" s="659"/>
      <c r="AA37" s="659"/>
      <c r="AB37" s="659"/>
      <c r="AC37" s="659"/>
      <c r="AD37" s="659"/>
      <c r="AE37" s="659"/>
      <c r="AF37" s="659"/>
      <c r="AG37" s="659"/>
      <c r="AH37" s="659"/>
      <c r="AI37" s="659"/>
      <c r="AJ37" s="659"/>
      <c r="AK37" s="659"/>
      <c r="AL37" s="214"/>
      <c r="AM37" s="658">
        <f t="shared" si="0"/>
        <v>10</v>
      </c>
      <c r="AN37" s="658"/>
      <c r="AO37" s="659" t="str">
        <f>IF('各会計、関係団体の財政状況及び健全化判断比率'!B35="","",'各会計、関係団体の財政状況及び健全化判断比率'!B35)</f>
        <v>仙北市下水道事業会計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秋田県後期高齢者医療広域連合（一般会計）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西木村総合公社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秋田県後期高齢者医療広域連合（後期高齢者医療特別会計）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f t="shared" si="3"/>
        <v>22</v>
      </c>
      <c r="CP38" s="658"/>
      <c r="CQ38" s="659" t="str">
        <f>IF('各会計、関係団体の財政状況及び健全化判断比率'!BS11="","",'各会計、関係団体の財政状況及び健全化判断比率'!BS11)</f>
        <v>田沢湖いち</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大曲仙北広域市町村圏組合（一般会計）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大曲仙北広域市町村圏組合（介護保険特別会計）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fuP8u3wNHAG0qFlJZ5RPXULW0F+W6x8Bx3kmFBtonJxCp1Mxd6RVzUPPzqLaeNjrVd6Y1GMxKfKOZgC2Lq/Ow==" saltValue="ZPxSRlhIs8AOsB4CdjCH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572</v>
      </c>
      <c r="D34" s="1250"/>
      <c r="E34" s="1251"/>
      <c r="F34" s="32" t="s">
        <v>573</v>
      </c>
      <c r="G34" s="33" t="s">
        <v>574</v>
      </c>
      <c r="H34" s="33" t="s">
        <v>575</v>
      </c>
      <c r="I34" s="33" t="s">
        <v>576</v>
      </c>
      <c r="J34" s="34" t="s">
        <v>577</v>
      </c>
      <c r="K34" s="22"/>
      <c r="L34" s="22"/>
      <c r="M34" s="22"/>
      <c r="N34" s="22"/>
      <c r="O34" s="22"/>
      <c r="P34" s="22"/>
    </row>
    <row r="35" spans="1:16" ht="39" customHeight="1" x14ac:dyDescent="0.15">
      <c r="A35" s="22"/>
      <c r="B35" s="35"/>
      <c r="C35" s="1244" t="s">
        <v>578</v>
      </c>
      <c r="D35" s="1245"/>
      <c r="E35" s="1246"/>
      <c r="F35" s="36">
        <v>4.95</v>
      </c>
      <c r="G35" s="37">
        <v>5.97</v>
      </c>
      <c r="H35" s="37">
        <v>6.38</v>
      </c>
      <c r="I35" s="37">
        <v>6.35</v>
      </c>
      <c r="J35" s="38">
        <v>5.57</v>
      </c>
      <c r="K35" s="22"/>
      <c r="L35" s="22"/>
      <c r="M35" s="22"/>
      <c r="N35" s="22"/>
      <c r="O35" s="22"/>
      <c r="P35" s="22"/>
    </row>
    <row r="36" spans="1:16" ht="39" customHeight="1" x14ac:dyDescent="0.15">
      <c r="A36" s="22"/>
      <c r="B36" s="35"/>
      <c r="C36" s="1244" t="s">
        <v>579</v>
      </c>
      <c r="D36" s="1245"/>
      <c r="E36" s="1246"/>
      <c r="F36" s="36">
        <v>2.1800000000000002</v>
      </c>
      <c r="G36" s="37">
        <v>6.49</v>
      </c>
      <c r="H36" s="37">
        <v>4.84</v>
      </c>
      <c r="I36" s="37">
        <v>3.86</v>
      </c>
      <c r="J36" s="38">
        <v>3.46</v>
      </c>
      <c r="K36" s="22"/>
      <c r="L36" s="22"/>
      <c r="M36" s="22"/>
      <c r="N36" s="22"/>
      <c r="O36" s="22"/>
      <c r="P36" s="22"/>
    </row>
    <row r="37" spans="1:16" ht="39" customHeight="1" x14ac:dyDescent="0.15">
      <c r="A37" s="22"/>
      <c r="B37" s="35"/>
      <c r="C37" s="1244" t="s">
        <v>580</v>
      </c>
      <c r="D37" s="1245"/>
      <c r="E37" s="1246"/>
      <c r="F37" s="36">
        <v>1.7</v>
      </c>
      <c r="G37" s="37">
        <v>1.92</v>
      </c>
      <c r="H37" s="37">
        <v>1.99</v>
      </c>
      <c r="I37" s="37">
        <v>3.14</v>
      </c>
      <c r="J37" s="38">
        <v>3.13</v>
      </c>
      <c r="K37" s="22"/>
      <c r="L37" s="22"/>
      <c r="M37" s="22"/>
      <c r="N37" s="22"/>
      <c r="O37" s="22"/>
      <c r="P37" s="22"/>
    </row>
    <row r="38" spans="1:16" ht="39" customHeight="1" x14ac:dyDescent="0.15">
      <c r="A38" s="22"/>
      <c r="B38" s="35"/>
      <c r="C38" s="1244" t="s">
        <v>581</v>
      </c>
      <c r="D38" s="1245"/>
      <c r="E38" s="1246"/>
      <c r="F38" s="36" t="s">
        <v>521</v>
      </c>
      <c r="G38" s="37" t="s">
        <v>521</v>
      </c>
      <c r="H38" s="37" t="s">
        <v>521</v>
      </c>
      <c r="I38" s="37" t="s">
        <v>521</v>
      </c>
      <c r="J38" s="38">
        <v>1.44</v>
      </c>
      <c r="K38" s="22"/>
      <c r="L38" s="22"/>
      <c r="M38" s="22"/>
      <c r="N38" s="22"/>
      <c r="O38" s="22"/>
      <c r="P38" s="22"/>
    </row>
    <row r="39" spans="1:16" ht="39" customHeight="1" x14ac:dyDescent="0.15">
      <c r="A39" s="22"/>
      <c r="B39" s="35"/>
      <c r="C39" s="1244" t="s">
        <v>582</v>
      </c>
      <c r="D39" s="1245"/>
      <c r="E39" s="1246"/>
      <c r="F39" s="36">
        <v>0.5</v>
      </c>
      <c r="G39" s="37">
        <v>0.52</v>
      </c>
      <c r="H39" s="37">
        <v>0.57999999999999996</v>
      </c>
      <c r="I39" s="37">
        <v>0.69</v>
      </c>
      <c r="J39" s="38">
        <v>0.79</v>
      </c>
      <c r="K39" s="22"/>
      <c r="L39" s="22"/>
      <c r="M39" s="22"/>
      <c r="N39" s="22"/>
      <c r="O39" s="22"/>
      <c r="P39" s="22"/>
    </row>
    <row r="40" spans="1:16" ht="39" customHeight="1" x14ac:dyDescent="0.15">
      <c r="A40" s="22"/>
      <c r="B40" s="35"/>
      <c r="C40" s="1244" t="s">
        <v>583</v>
      </c>
      <c r="D40" s="1245"/>
      <c r="E40" s="1246"/>
      <c r="F40" s="36">
        <v>0</v>
      </c>
      <c r="G40" s="37">
        <v>0</v>
      </c>
      <c r="H40" s="37">
        <v>0</v>
      </c>
      <c r="I40" s="37">
        <v>0</v>
      </c>
      <c r="J40" s="38">
        <v>0.01</v>
      </c>
      <c r="K40" s="22"/>
      <c r="L40" s="22"/>
      <c r="M40" s="22"/>
      <c r="N40" s="22"/>
      <c r="O40" s="22"/>
      <c r="P40" s="22"/>
    </row>
    <row r="41" spans="1:16" ht="39" customHeight="1" x14ac:dyDescent="0.15">
      <c r="A41" s="22"/>
      <c r="B41" s="35"/>
      <c r="C41" s="1244" t="s">
        <v>584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585</v>
      </c>
      <c r="D42" s="1245"/>
      <c r="E42" s="1246"/>
      <c r="F42" s="36" t="s">
        <v>586</v>
      </c>
      <c r="G42" s="37" t="s">
        <v>521</v>
      </c>
      <c r="H42" s="37" t="s">
        <v>521</v>
      </c>
      <c r="I42" s="37" t="s">
        <v>521</v>
      </c>
      <c r="J42" s="38" t="s">
        <v>521</v>
      </c>
      <c r="K42" s="22"/>
      <c r="L42" s="22"/>
      <c r="M42" s="22"/>
      <c r="N42" s="22"/>
      <c r="O42" s="22"/>
      <c r="P42" s="22"/>
    </row>
    <row r="43" spans="1:16" ht="39" customHeight="1" thickBot="1" x14ac:dyDescent="0.2">
      <c r="A43" s="22"/>
      <c r="B43" s="40"/>
      <c r="C43" s="1247" t="s">
        <v>587</v>
      </c>
      <c r="D43" s="1248"/>
      <c r="E43" s="1249"/>
      <c r="F43" s="41">
        <v>0.08</v>
      </c>
      <c r="G43" s="42">
        <v>0</v>
      </c>
      <c r="H43" s="42">
        <v>0</v>
      </c>
      <c r="I43" s="42">
        <v>0.56999999999999995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XEvkDVdIATOHL8HRopq5GMIa8g9S34jt3GBqZz+FFTl/lUgNGQ7rHgoAjZ4cSXji7b4dkyTY3S0J/VsnJ6esA==" saltValue="1hW5EnBdY555ss7/Gktt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2291</v>
      </c>
      <c r="L45" s="60">
        <v>2159</v>
      </c>
      <c r="M45" s="60">
        <v>2122</v>
      </c>
      <c r="N45" s="60">
        <v>2145</v>
      </c>
      <c r="O45" s="61">
        <v>2079</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14</v>
      </c>
      <c r="F48" s="1260"/>
      <c r="G48" s="1260"/>
      <c r="H48" s="1260"/>
      <c r="I48" s="1260"/>
      <c r="J48" s="1261"/>
      <c r="K48" s="63">
        <v>793</v>
      </c>
      <c r="L48" s="64">
        <v>863</v>
      </c>
      <c r="M48" s="64">
        <v>1075</v>
      </c>
      <c r="N48" s="64">
        <v>1063</v>
      </c>
      <c r="O48" s="65">
        <v>992</v>
      </c>
      <c r="P48" s="48"/>
      <c r="Q48" s="48"/>
      <c r="R48" s="48"/>
      <c r="S48" s="48"/>
      <c r="T48" s="48"/>
      <c r="U48" s="48"/>
    </row>
    <row r="49" spans="1:21" ht="30.75" customHeight="1" x14ac:dyDescent="0.15">
      <c r="A49" s="48"/>
      <c r="B49" s="1254"/>
      <c r="C49" s="1255"/>
      <c r="D49" s="62"/>
      <c r="E49" s="1260" t="s">
        <v>15</v>
      </c>
      <c r="F49" s="1260"/>
      <c r="G49" s="1260"/>
      <c r="H49" s="1260"/>
      <c r="I49" s="1260"/>
      <c r="J49" s="1261"/>
      <c r="K49" s="63">
        <v>16</v>
      </c>
      <c r="L49" s="64">
        <v>10</v>
      </c>
      <c r="M49" s="64">
        <v>7</v>
      </c>
      <c r="N49" s="64">
        <v>6</v>
      </c>
      <c r="O49" s="65">
        <v>3</v>
      </c>
      <c r="P49" s="48"/>
      <c r="Q49" s="48"/>
      <c r="R49" s="48"/>
      <c r="S49" s="48"/>
      <c r="T49" s="48"/>
      <c r="U49" s="48"/>
    </row>
    <row r="50" spans="1:21" ht="30.75" customHeight="1" x14ac:dyDescent="0.15">
      <c r="A50" s="48"/>
      <c r="B50" s="1254"/>
      <c r="C50" s="1255"/>
      <c r="D50" s="62"/>
      <c r="E50" s="1260" t="s">
        <v>16</v>
      </c>
      <c r="F50" s="1260"/>
      <c r="G50" s="1260"/>
      <c r="H50" s="1260"/>
      <c r="I50" s="1260"/>
      <c r="J50" s="1261"/>
      <c r="K50" s="63">
        <v>22</v>
      </c>
      <c r="L50" s="64">
        <v>19</v>
      </c>
      <c r="M50" s="64">
        <v>17</v>
      </c>
      <c r="N50" s="64">
        <v>16</v>
      </c>
      <c r="O50" s="65">
        <v>10</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1</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2210</v>
      </c>
      <c r="L52" s="64">
        <v>2153</v>
      </c>
      <c r="M52" s="64">
        <v>2243</v>
      </c>
      <c r="N52" s="64">
        <v>2216</v>
      </c>
      <c r="O52" s="65">
        <v>2196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912</v>
      </c>
      <c r="L53" s="69">
        <v>898</v>
      </c>
      <c r="M53" s="69">
        <v>978</v>
      </c>
      <c r="N53" s="69">
        <v>1014</v>
      </c>
      <c r="O53" s="70">
        <v>889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613</v>
      </c>
      <c r="L57" s="84" t="s">
        <v>613</v>
      </c>
      <c r="M57" s="84" t="s">
        <v>613</v>
      </c>
      <c r="N57" s="84" t="s">
        <v>613</v>
      </c>
      <c r="O57" s="85" t="s">
        <v>613</v>
      </c>
    </row>
    <row r="58" spans="1:21" ht="31.5" customHeight="1" thickBot="1" x14ac:dyDescent="0.2">
      <c r="B58" s="1270"/>
      <c r="C58" s="1271"/>
      <c r="D58" s="1275" t="s">
        <v>26</v>
      </c>
      <c r="E58" s="1276"/>
      <c r="F58" s="1276"/>
      <c r="G58" s="1276"/>
      <c r="H58" s="1276"/>
      <c r="I58" s="1276"/>
      <c r="J58" s="1277"/>
      <c r="K58" s="86" t="s">
        <v>613</v>
      </c>
      <c r="L58" s="87" t="s">
        <v>613</v>
      </c>
      <c r="M58" s="87" t="s">
        <v>613</v>
      </c>
      <c r="N58" s="87" t="s">
        <v>613</v>
      </c>
      <c r="O58" s="88" t="s">
        <v>613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P97Ipa4pj4r5ZE2QkK7CnF3dMq3EPHqoYBmF9+rf24vWbqx+4J6jYxpEmJycPx/3vgvidk/KZNFgfDkQECmOA==" saltValue="D4PLl61CYOGhbVRHt67L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8" t="s">
        <v>29</v>
      </c>
      <c r="C41" s="1279"/>
      <c r="D41" s="102"/>
      <c r="E41" s="1284" t="s">
        <v>30</v>
      </c>
      <c r="F41" s="1284"/>
      <c r="G41" s="1284"/>
      <c r="H41" s="1285"/>
      <c r="I41" s="103">
        <v>19956</v>
      </c>
      <c r="J41" s="104">
        <v>20327</v>
      </c>
      <c r="K41" s="104">
        <v>20610</v>
      </c>
      <c r="L41" s="104">
        <v>22009</v>
      </c>
      <c r="M41" s="105">
        <v>23537</v>
      </c>
    </row>
    <row r="42" spans="2:13" ht="27.75" customHeight="1" x14ac:dyDescent="0.15">
      <c r="B42" s="1280"/>
      <c r="C42" s="1281"/>
      <c r="D42" s="106"/>
      <c r="E42" s="1286" t="s">
        <v>31</v>
      </c>
      <c r="F42" s="1286"/>
      <c r="G42" s="1286"/>
      <c r="H42" s="1287"/>
      <c r="I42" s="107">
        <v>24</v>
      </c>
      <c r="J42" s="108">
        <v>15</v>
      </c>
      <c r="K42" s="108">
        <v>8</v>
      </c>
      <c r="L42" s="108" t="s">
        <v>521</v>
      </c>
      <c r="M42" s="109" t="s">
        <v>521</v>
      </c>
    </row>
    <row r="43" spans="2:13" ht="27.75" customHeight="1" x14ac:dyDescent="0.15">
      <c r="B43" s="1280"/>
      <c r="C43" s="1281"/>
      <c r="D43" s="106"/>
      <c r="E43" s="1286" t="s">
        <v>32</v>
      </c>
      <c r="F43" s="1286"/>
      <c r="G43" s="1286"/>
      <c r="H43" s="1287"/>
      <c r="I43" s="107">
        <v>14797</v>
      </c>
      <c r="J43" s="108">
        <v>14610</v>
      </c>
      <c r="K43" s="108">
        <v>14451</v>
      </c>
      <c r="L43" s="108">
        <v>14370</v>
      </c>
      <c r="M43" s="109">
        <v>13790</v>
      </c>
    </row>
    <row r="44" spans="2:13" ht="27.75" customHeight="1" x14ac:dyDescent="0.15">
      <c r="B44" s="1280"/>
      <c r="C44" s="1281"/>
      <c r="D44" s="106"/>
      <c r="E44" s="1286" t="s">
        <v>33</v>
      </c>
      <c r="F44" s="1286"/>
      <c r="G44" s="1286"/>
      <c r="H44" s="1287"/>
      <c r="I44" s="107">
        <v>29</v>
      </c>
      <c r="J44" s="108">
        <v>20</v>
      </c>
      <c r="K44" s="108">
        <v>14</v>
      </c>
      <c r="L44" s="108">
        <v>7</v>
      </c>
      <c r="M44" s="109">
        <v>4</v>
      </c>
    </row>
    <row r="45" spans="2:13" ht="27.75" customHeight="1" x14ac:dyDescent="0.15">
      <c r="B45" s="1280"/>
      <c r="C45" s="1281"/>
      <c r="D45" s="106"/>
      <c r="E45" s="1286" t="s">
        <v>34</v>
      </c>
      <c r="F45" s="1286"/>
      <c r="G45" s="1286"/>
      <c r="H45" s="1287"/>
      <c r="I45" s="107">
        <v>2527</v>
      </c>
      <c r="J45" s="108">
        <v>2563</v>
      </c>
      <c r="K45" s="108">
        <v>2430</v>
      </c>
      <c r="L45" s="108">
        <v>2482</v>
      </c>
      <c r="M45" s="109">
        <v>2366</v>
      </c>
    </row>
    <row r="46" spans="2:13" ht="27.75" customHeight="1" x14ac:dyDescent="0.15">
      <c r="B46" s="1280"/>
      <c r="C46" s="1281"/>
      <c r="D46" s="110"/>
      <c r="E46" s="1286" t="s">
        <v>35</v>
      </c>
      <c r="F46" s="1286"/>
      <c r="G46" s="1286"/>
      <c r="H46" s="1287"/>
      <c r="I46" s="107" t="s">
        <v>521</v>
      </c>
      <c r="J46" s="108" t="s">
        <v>521</v>
      </c>
      <c r="K46" s="108" t="s">
        <v>521</v>
      </c>
      <c r="L46" s="108" t="s">
        <v>521</v>
      </c>
      <c r="M46" s="109" t="s">
        <v>521</v>
      </c>
    </row>
    <row r="47" spans="2:13" ht="27.75" customHeight="1" x14ac:dyDescent="0.15">
      <c r="B47" s="1280"/>
      <c r="C47" s="1281"/>
      <c r="D47" s="111"/>
      <c r="E47" s="1288" t="s">
        <v>36</v>
      </c>
      <c r="F47" s="1289"/>
      <c r="G47" s="1289"/>
      <c r="H47" s="1290"/>
      <c r="I47" s="107" t="s">
        <v>521</v>
      </c>
      <c r="J47" s="108" t="s">
        <v>521</v>
      </c>
      <c r="K47" s="108" t="s">
        <v>521</v>
      </c>
      <c r="L47" s="108" t="s">
        <v>521</v>
      </c>
      <c r="M47" s="109" t="s">
        <v>521</v>
      </c>
    </row>
    <row r="48" spans="2:13" ht="27.75" customHeight="1" x14ac:dyDescent="0.15">
      <c r="B48" s="1280"/>
      <c r="C48" s="1281"/>
      <c r="D48" s="106"/>
      <c r="E48" s="1286" t="s">
        <v>37</v>
      </c>
      <c r="F48" s="1286"/>
      <c r="G48" s="1286"/>
      <c r="H48" s="1287"/>
      <c r="I48" s="107" t="s">
        <v>521</v>
      </c>
      <c r="J48" s="108" t="s">
        <v>521</v>
      </c>
      <c r="K48" s="108" t="s">
        <v>521</v>
      </c>
      <c r="L48" s="108" t="s">
        <v>521</v>
      </c>
      <c r="M48" s="109" t="s">
        <v>521</v>
      </c>
    </row>
    <row r="49" spans="2:13" ht="27.75" customHeight="1" x14ac:dyDescent="0.15">
      <c r="B49" s="1282"/>
      <c r="C49" s="1283"/>
      <c r="D49" s="106"/>
      <c r="E49" s="1286" t="s">
        <v>38</v>
      </c>
      <c r="F49" s="1286"/>
      <c r="G49" s="1286"/>
      <c r="H49" s="1287"/>
      <c r="I49" s="107" t="s">
        <v>521</v>
      </c>
      <c r="J49" s="108" t="s">
        <v>521</v>
      </c>
      <c r="K49" s="108" t="s">
        <v>521</v>
      </c>
      <c r="L49" s="108" t="s">
        <v>521</v>
      </c>
      <c r="M49" s="109" t="s">
        <v>521</v>
      </c>
    </row>
    <row r="50" spans="2:13" ht="27.75" customHeight="1" x14ac:dyDescent="0.15">
      <c r="B50" s="1291" t="s">
        <v>39</v>
      </c>
      <c r="C50" s="1292"/>
      <c r="D50" s="112"/>
      <c r="E50" s="1286" t="s">
        <v>40</v>
      </c>
      <c r="F50" s="1286"/>
      <c r="G50" s="1286"/>
      <c r="H50" s="1287"/>
      <c r="I50" s="107">
        <v>3232</v>
      </c>
      <c r="J50" s="108">
        <v>2381</v>
      </c>
      <c r="K50" s="108">
        <v>1804</v>
      </c>
      <c r="L50" s="108">
        <v>2075</v>
      </c>
      <c r="M50" s="109">
        <v>2309</v>
      </c>
    </row>
    <row r="51" spans="2:13" ht="27.75" customHeight="1" x14ac:dyDescent="0.15">
      <c r="B51" s="1280"/>
      <c r="C51" s="1281"/>
      <c r="D51" s="106"/>
      <c r="E51" s="1286" t="s">
        <v>41</v>
      </c>
      <c r="F51" s="1286"/>
      <c r="G51" s="1286"/>
      <c r="H51" s="1287"/>
      <c r="I51" s="107">
        <v>669</v>
      </c>
      <c r="J51" s="108">
        <v>606</v>
      </c>
      <c r="K51" s="108">
        <v>561</v>
      </c>
      <c r="L51" s="108">
        <v>518</v>
      </c>
      <c r="M51" s="109">
        <v>470</v>
      </c>
    </row>
    <row r="52" spans="2:13" ht="27.75" customHeight="1" x14ac:dyDescent="0.15">
      <c r="B52" s="1282"/>
      <c r="C52" s="1283"/>
      <c r="D52" s="106"/>
      <c r="E52" s="1286" t="s">
        <v>42</v>
      </c>
      <c r="F52" s="1286"/>
      <c r="G52" s="1286"/>
      <c r="H52" s="1287"/>
      <c r="I52" s="107">
        <v>24420</v>
      </c>
      <c r="J52" s="108">
        <v>23996</v>
      </c>
      <c r="K52" s="108">
        <v>24076</v>
      </c>
      <c r="L52" s="108">
        <v>24884</v>
      </c>
      <c r="M52" s="109">
        <v>25192</v>
      </c>
    </row>
    <row r="53" spans="2:13" ht="27.75" customHeight="1" thickBot="1" x14ac:dyDescent="0.2">
      <c r="B53" s="1293" t="s">
        <v>43</v>
      </c>
      <c r="C53" s="1294"/>
      <c r="D53" s="113"/>
      <c r="E53" s="1295" t="s">
        <v>44</v>
      </c>
      <c r="F53" s="1295"/>
      <c r="G53" s="1295"/>
      <c r="H53" s="1296"/>
      <c r="I53" s="114">
        <v>9013</v>
      </c>
      <c r="J53" s="115">
        <v>10553</v>
      </c>
      <c r="K53" s="115">
        <v>11070</v>
      </c>
      <c r="L53" s="115">
        <v>11391</v>
      </c>
      <c r="M53" s="116">
        <v>11727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QT6KP791fFvDyF8FnlSDGUQBwyff4WBCJaAo46qpalEj3EfoM+gU+5zx/Y0T4ICz+Rr9f8ifzub807OybcO+g==" saltValue="FcI60vTwAWnjvU/Imt3E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1181</v>
      </c>
      <c r="G55" s="128">
        <v>1039</v>
      </c>
      <c r="H55" s="129">
        <v>1036</v>
      </c>
    </row>
    <row r="56" spans="2:8" ht="52.5" customHeight="1" x14ac:dyDescent="0.15">
      <c r="B56" s="130"/>
      <c r="C56" s="1307" t="s">
        <v>48</v>
      </c>
      <c r="D56" s="1307"/>
      <c r="E56" s="1308"/>
      <c r="F56" s="131">
        <v>1</v>
      </c>
      <c r="G56" s="131">
        <v>1</v>
      </c>
      <c r="H56" s="132">
        <v>1</v>
      </c>
    </row>
    <row r="57" spans="2:8" ht="53.25" customHeight="1" x14ac:dyDescent="0.15">
      <c r="B57" s="130"/>
      <c r="C57" s="1309" t="s">
        <v>49</v>
      </c>
      <c r="D57" s="1309"/>
      <c r="E57" s="1310"/>
      <c r="F57" s="133">
        <v>1735</v>
      </c>
      <c r="G57" s="133">
        <v>1847</v>
      </c>
      <c r="H57" s="134">
        <v>1871</v>
      </c>
    </row>
    <row r="58" spans="2:8" ht="45.75" customHeight="1" x14ac:dyDescent="0.15">
      <c r="B58" s="135"/>
      <c r="C58" s="1297" t="s">
        <v>608</v>
      </c>
      <c r="D58" s="1298"/>
      <c r="E58" s="1299"/>
      <c r="F58" s="136">
        <v>1240</v>
      </c>
      <c r="G58" s="136">
        <v>1054</v>
      </c>
      <c r="H58" s="137">
        <v>905</v>
      </c>
    </row>
    <row r="59" spans="2:8" ht="45.75" customHeight="1" x14ac:dyDescent="0.15">
      <c r="B59" s="135"/>
      <c r="C59" s="1297" t="s">
        <v>607</v>
      </c>
      <c r="D59" s="1298"/>
      <c r="E59" s="1299"/>
      <c r="F59" s="136">
        <v>205</v>
      </c>
      <c r="G59" s="136">
        <v>491</v>
      </c>
      <c r="H59" s="137">
        <v>759</v>
      </c>
    </row>
    <row r="60" spans="2:8" ht="45.75" customHeight="1" x14ac:dyDescent="0.15">
      <c r="B60" s="135"/>
      <c r="C60" s="1297" t="s">
        <v>609</v>
      </c>
      <c r="D60" s="1298"/>
      <c r="E60" s="1299"/>
      <c r="F60" s="136">
        <v>130</v>
      </c>
      <c r="G60" s="136">
        <v>130</v>
      </c>
      <c r="H60" s="137">
        <v>64</v>
      </c>
    </row>
    <row r="61" spans="2:8" ht="45.75" customHeight="1" x14ac:dyDescent="0.15">
      <c r="B61" s="135"/>
      <c r="C61" s="1297" t="s">
        <v>610</v>
      </c>
      <c r="D61" s="1298"/>
      <c r="E61" s="1299"/>
      <c r="F61" s="136">
        <v>50</v>
      </c>
      <c r="G61" s="136">
        <v>44</v>
      </c>
      <c r="H61" s="137">
        <v>37</v>
      </c>
    </row>
    <row r="62" spans="2:8" ht="45.75" customHeight="1" thickBot="1" x14ac:dyDescent="0.2">
      <c r="B62" s="138"/>
      <c r="C62" s="1300" t="s">
        <v>611</v>
      </c>
      <c r="D62" s="1301"/>
      <c r="E62" s="1302"/>
      <c r="F62" s="139" t="s">
        <v>612</v>
      </c>
      <c r="G62" s="139">
        <v>22</v>
      </c>
      <c r="H62" s="140">
        <v>24</v>
      </c>
    </row>
    <row r="63" spans="2:8" ht="52.5" customHeight="1" thickBot="1" x14ac:dyDescent="0.2">
      <c r="B63" s="141"/>
      <c r="C63" s="1303" t="s">
        <v>50</v>
      </c>
      <c r="D63" s="1303"/>
      <c r="E63" s="1304"/>
      <c r="F63" s="142">
        <v>2918</v>
      </c>
      <c r="G63" s="142">
        <v>2887</v>
      </c>
      <c r="H63" s="143">
        <v>2908</v>
      </c>
    </row>
    <row r="64" spans="2:8" ht="15" customHeight="1" x14ac:dyDescent="0.15"/>
  </sheetData>
  <sheetProtection algorithmName="SHA-512" hashValue="UmFXVyz5Yl+uOKrW9hSGTHFQs1FH/5AGDGYrVn0hGAyQtzrjhvbgoX5MngCHEmt42HYwDLZiRexYGTIZ7EX4Ng==" saltValue="sqGHr5dW5ifzVf5Qkk/9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625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562</v>
      </c>
      <c r="BQ50" s="1325"/>
      <c r="BR50" s="1325"/>
      <c r="BS50" s="1325"/>
      <c r="BT50" s="1325"/>
      <c r="BU50" s="1325"/>
      <c r="BV50" s="1325"/>
      <c r="BW50" s="1325"/>
      <c r="BX50" s="1325" t="s">
        <v>563</v>
      </c>
      <c r="BY50" s="1325"/>
      <c r="BZ50" s="1325"/>
      <c r="CA50" s="1325"/>
      <c r="CB50" s="1325"/>
      <c r="CC50" s="1325"/>
      <c r="CD50" s="1325"/>
      <c r="CE50" s="1325"/>
      <c r="CF50" s="1325" t="s">
        <v>564</v>
      </c>
      <c r="CG50" s="1325"/>
      <c r="CH50" s="1325"/>
      <c r="CI50" s="1325"/>
      <c r="CJ50" s="1325"/>
      <c r="CK50" s="1325"/>
      <c r="CL50" s="1325"/>
      <c r="CM50" s="1325"/>
      <c r="CN50" s="1325" t="s">
        <v>565</v>
      </c>
      <c r="CO50" s="1325"/>
      <c r="CP50" s="1325"/>
      <c r="CQ50" s="1325"/>
      <c r="CR50" s="1325"/>
      <c r="CS50" s="1325"/>
      <c r="CT50" s="1325"/>
      <c r="CU50" s="1325"/>
      <c r="CV50" s="1325" t="s">
        <v>566</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619</v>
      </c>
      <c r="AO51" s="1328"/>
      <c r="AP51" s="1328"/>
      <c r="AQ51" s="1328"/>
      <c r="AR51" s="1328"/>
      <c r="AS51" s="1328"/>
      <c r="AT51" s="1328"/>
      <c r="AU51" s="1328"/>
      <c r="AV51" s="1328"/>
      <c r="AW51" s="1328"/>
      <c r="AX51" s="1328"/>
      <c r="AY51" s="1328"/>
      <c r="AZ51" s="1328"/>
      <c r="BA51" s="1328"/>
      <c r="BB51" s="1328" t="s">
        <v>620</v>
      </c>
      <c r="BC51" s="1328"/>
      <c r="BD51" s="1328"/>
      <c r="BE51" s="1328"/>
      <c r="BF51" s="1328"/>
      <c r="BG51" s="1328"/>
      <c r="BH51" s="1328"/>
      <c r="BI51" s="1328"/>
      <c r="BJ51" s="1328"/>
      <c r="BK51" s="1328"/>
      <c r="BL51" s="1328"/>
      <c r="BM51" s="1328"/>
      <c r="BN51" s="1328"/>
      <c r="BO51" s="1328"/>
      <c r="BP51" s="1311">
        <v>89.4</v>
      </c>
      <c r="BQ51" s="1311"/>
      <c r="BR51" s="1311"/>
      <c r="BS51" s="1311"/>
      <c r="BT51" s="1311"/>
      <c r="BU51" s="1311"/>
      <c r="BV51" s="1311"/>
      <c r="BW51" s="1311"/>
      <c r="BX51" s="1311">
        <v>106.5</v>
      </c>
      <c r="BY51" s="1311"/>
      <c r="BZ51" s="1311"/>
      <c r="CA51" s="1311"/>
      <c r="CB51" s="1311"/>
      <c r="CC51" s="1311"/>
      <c r="CD51" s="1311"/>
      <c r="CE51" s="1311"/>
      <c r="CF51" s="1311">
        <v>114.1</v>
      </c>
      <c r="CG51" s="1311"/>
      <c r="CH51" s="1311"/>
      <c r="CI51" s="1311"/>
      <c r="CJ51" s="1311"/>
      <c r="CK51" s="1311"/>
      <c r="CL51" s="1311"/>
      <c r="CM51" s="1311"/>
      <c r="CN51" s="1311">
        <v>118.6</v>
      </c>
      <c r="CO51" s="1311"/>
      <c r="CP51" s="1311"/>
      <c r="CQ51" s="1311"/>
      <c r="CR51" s="1311"/>
      <c r="CS51" s="1311"/>
      <c r="CT51" s="1311"/>
      <c r="CU51" s="1311"/>
      <c r="CV51" s="1311">
        <v>121.1</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621</v>
      </c>
      <c r="BC53" s="1328"/>
      <c r="BD53" s="1328"/>
      <c r="BE53" s="1328"/>
      <c r="BF53" s="1328"/>
      <c r="BG53" s="1328"/>
      <c r="BH53" s="1328"/>
      <c r="BI53" s="1328"/>
      <c r="BJ53" s="1328"/>
      <c r="BK53" s="1328"/>
      <c r="BL53" s="1328"/>
      <c r="BM53" s="1328"/>
      <c r="BN53" s="1328"/>
      <c r="BO53" s="1328"/>
      <c r="BP53" s="1311">
        <v>81.2</v>
      </c>
      <c r="BQ53" s="1311"/>
      <c r="BR53" s="1311"/>
      <c r="BS53" s="1311"/>
      <c r="BT53" s="1311"/>
      <c r="BU53" s="1311"/>
      <c r="BV53" s="1311"/>
      <c r="BW53" s="1311"/>
      <c r="BX53" s="1311">
        <v>81</v>
      </c>
      <c r="BY53" s="1311"/>
      <c r="BZ53" s="1311"/>
      <c r="CA53" s="1311"/>
      <c r="CB53" s="1311"/>
      <c r="CC53" s="1311"/>
      <c r="CD53" s="1311"/>
      <c r="CE53" s="1311"/>
      <c r="CF53" s="1311">
        <v>81.2</v>
      </c>
      <c r="CG53" s="1311"/>
      <c r="CH53" s="1311"/>
      <c r="CI53" s="1311"/>
      <c r="CJ53" s="1311"/>
      <c r="CK53" s="1311"/>
      <c r="CL53" s="1311"/>
      <c r="CM53" s="1311"/>
      <c r="CN53" s="1311">
        <v>82.1</v>
      </c>
      <c r="CO53" s="1311"/>
      <c r="CP53" s="1311"/>
      <c r="CQ53" s="1311"/>
      <c r="CR53" s="1311"/>
      <c r="CS53" s="1311"/>
      <c r="CT53" s="1311"/>
      <c r="CU53" s="1311"/>
      <c r="CV53" s="1311">
        <v>81.3</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622</v>
      </c>
      <c r="AO55" s="1325"/>
      <c r="AP55" s="1325"/>
      <c r="AQ55" s="1325"/>
      <c r="AR55" s="1325"/>
      <c r="AS55" s="1325"/>
      <c r="AT55" s="1325"/>
      <c r="AU55" s="1325"/>
      <c r="AV55" s="1325"/>
      <c r="AW55" s="1325"/>
      <c r="AX55" s="1325"/>
      <c r="AY55" s="1325"/>
      <c r="AZ55" s="1325"/>
      <c r="BA55" s="1325"/>
      <c r="BB55" s="1328" t="s">
        <v>620</v>
      </c>
      <c r="BC55" s="1328"/>
      <c r="BD55" s="1328"/>
      <c r="BE55" s="1328"/>
      <c r="BF55" s="1328"/>
      <c r="BG55" s="1328"/>
      <c r="BH55" s="1328"/>
      <c r="BI55" s="1328"/>
      <c r="BJ55" s="1328"/>
      <c r="BK55" s="1328"/>
      <c r="BL55" s="1328"/>
      <c r="BM55" s="1328"/>
      <c r="BN55" s="1328"/>
      <c r="BO55" s="1328"/>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621</v>
      </c>
      <c r="BC57" s="1328"/>
      <c r="BD57" s="1328"/>
      <c r="BE57" s="1328"/>
      <c r="BF57" s="1328"/>
      <c r="BG57" s="1328"/>
      <c r="BH57" s="1328"/>
      <c r="BI57" s="1328"/>
      <c r="BJ57" s="1328"/>
      <c r="BK57" s="1328"/>
      <c r="BL57" s="1328"/>
      <c r="BM57" s="1328"/>
      <c r="BN57" s="1328"/>
      <c r="BO57" s="1328"/>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626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562</v>
      </c>
      <c r="BQ72" s="1325"/>
      <c r="BR72" s="1325"/>
      <c r="BS72" s="1325"/>
      <c r="BT72" s="1325"/>
      <c r="BU72" s="1325"/>
      <c r="BV72" s="1325"/>
      <c r="BW72" s="1325"/>
      <c r="BX72" s="1325" t="s">
        <v>563</v>
      </c>
      <c r="BY72" s="1325"/>
      <c r="BZ72" s="1325"/>
      <c r="CA72" s="1325"/>
      <c r="CB72" s="1325"/>
      <c r="CC72" s="1325"/>
      <c r="CD72" s="1325"/>
      <c r="CE72" s="1325"/>
      <c r="CF72" s="1325" t="s">
        <v>564</v>
      </c>
      <c r="CG72" s="1325"/>
      <c r="CH72" s="1325"/>
      <c r="CI72" s="1325"/>
      <c r="CJ72" s="1325"/>
      <c r="CK72" s="1325"/>
      <c r="CL72" s="1325"/>
      <c r="CM72" s="1325"/>
      <c r="CN72" s="1325" t="s">
        <v>565</v>
      </c>
      <c r="CO72" s="1325"/>
      <c r="CP72" s="1325"/>
      <c r="CQ72" s="1325"/>
      <c r="CR72" s="1325"/>
      <c r="CS72" s="1325"/>
      <c r="CT72" s="1325"/>
      <c r="CU72" s="1325"/>
      <c r="CV72" s="1325" t="s">
        <v>566</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619</v>
      </c>
      <c r="AO73" s="1328"/>
      <c r="AP73" s="1328"/>
      <c r="AQ73" s="1328"/>
      <c r="AR73" s="1328"/>
      <c r="AS73" s="1328"/>
      <c r="AT73" s="1328"/>
      <c r="AU73" s="1328"/>
      <c r="AV73" s="1328"/>
      <c r="AW73" s="1328"/>
      <c r="AX73" s="1328"/>
      <c r="AY73" s="1328"/>
      <c r="AZ73" s="1328"/>
      <c r="BA73" s="1328"/>
      <c r="BB73" s="1328" t="s">
        <v>620</v>
      </c>
      <c r="BC73" s="1328"/>
      <c r="BD73" s="1328"/>
      <c r="BE73" s="1328"/>
      <c r="BF73" s="1328"/>
      <c r="BG73" s="1328"/>
      <c r="BH73" s="1328"/>
      <c r="BI73" s="1328"/>
      <c r="BJ73" s="1328"/>
      <c r="BK73" s="1328"/>
      <c r="BL73" s="1328"/>
      <c r="BM73" s="1328"/>
      <c r="BN73" s="1328"/>
      <c r="BO73" s="1328"/>
      <c r="BP73" s="1311">
        <v>89.4</v>
      </c>
      <c r="BQ73" s="1311"/>
      <c r="BR73" s="1311"/>
      <c r="BS73" s="1311"/>
      <c r="BT73" s="1311"/>
      <c r="BU73" s="1311"/>
      <c r="BV73" s="1311"/>
      <c r="BW73" s="1311"/>
      <c r="BX73" s="1311">
        <v>106.5</v>
      </c>
      <c r="BY73" s="1311"/>
      <c r="BZ73" s="1311"/>
      <c r="CA73" s="1311"/>
      <c r="CB73" s="1311"/>
      <c r="CC73" s="1311"/>
      <c r="CD73" s="1311"/>
      <c r="CE73" s="1311"/>
      <c r="CF73" s="1311">
        <v>114.1</v>
      </c>
      <c r="CG73" s="1311"/>
      <c r="CH73" s="1311"/>
      <c r="CI73" s="1311"/>
      <c r="CJ73" s="1311"/>
      <c r="CK73" s="1311"/>
      <c r="CL73" s="1311"/>
      <c r="CM73" s="1311"/>
      <c r="CN73" s="1311">
        <v>118.6</v>
      </c>
      <c r="CO73" s="1311"/>
      <c r="CP73" s="1311"/>
      <c r="CQ73" s="1311"/>
      <c r="CR73" s="1311"/>
      <c r="CS73" s="1311"/>
      <c r="CT73" s="1311"/>
      <c r="CU73" s="1311"/>
      <c r="CV73" s="1311">
        <v>121.1</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624</v>
      </c>
      <c r="BC75" s="1328"/>
      <c r="BD75" s="1328"/>
      <c r="BE75" s="1328"/>
      <c r="BF75" s="1328"/>
      <c r="BG75" s="1328"/>
      <c r="BH75" s="1328"/>
      <c r="BI75" s="1328"/>
      <c r="BJ75" s="1328"/>
      <c r="BK75" s="1328"/>
      <c r="BL75" s="1328"/>
      <c r="BM75" s="1328"/>
      <c r="BN75" s="1328"/>
      <c r="BO75" s="1328"/>
      <c r="BP75" s="1311">
        <v>10.3</v>
      </c>
      <c r="BQ75" s="1311"/>
      <c r="BR75" s="1311"/>
      <c r="BS75" s="1311"/>
      <c r="BT75" s="1311"/>
      <c r="BU75" s="1311"/>
      <c r="BV75" s="1311"/>
      <c r="BW75" s="1311"/>
      <c r="BX75" s="1311">
        <v>9.5</v>
      </c>
      <c r="BY75" s="1311"/>
      <c r="BZ75" s="1311"/>
      <c r="CA75" s="1311"/>
      <c r="CB75" s="1311"/>
      <c r="CC75" s="1311"/>
      <c r="CD75" s="1311"/>
      <c r="CE75" s="1311"/>
      <c r="CF75" s="1311">
        <v>9.3000000000000007</v>
      </c>
      <c r="CG75" s="1311"/>
      <c r="CH75" s="1311"/>
      <c r="CI75" s="1311"/>
      <c r="CJ75" s="1311"/>
      <c r="CK75" s="1311"/>
      <c r="CL75" s="1311"/>
      <c r="CM75" s="1311"/>
      <c r="CN75" s="1311">
        <v>9.9</v>
      </c>
      <c r="CO75" s="1311"/>
      <c r="CP75" s="1311"/>
      <c r="CQ75" s="1311"/>
      <c r="CR75" s="1311"/>
      <c r="CS75" s="1311"/>
      <c r="CT75" s="1311"/>
      <c r="CU75" s="1311"/>
      <c r="CV75" s="1311">
        <v>9.9</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622</v>
      </c>
      <c r="AO77" s="1325"/>
      <c r="AP77" s="1325"/>
      <c r="AQ77" s="1325"/>
      <c r="AR77" s="1325"/>
      <c r="AS77" s="1325"/>
      <c r="AT77" s="1325"/>
      <c r="AU77" s="1325"/>
      <c r="AV77" s="1325"/>
      <c r="AW77" s="1325"/>
      <c r="AX77" s="1325"/>
      <c r="AY77" s="1325"/>
      <c r="AZ77" s="1325"/>
      <c r="BA77" s="1325"/>
      <c r="BB77" s="1328" t="s">
        <v>620</v>
      </c>
      <c r="BC77" s="1328"/>
      <c r="BD77" s="1328"/>
      <c r="BE77" s="1328"/>
      <c r="BF77" s="1328"/>
      <c r="BG77" s="1328"/>
      <c r="BH77" s="1328"/>
      <c r="BI77" s="1328"/>
      <c r="BJ77" s="1328"/>
      <c r="BK77" s="1328"/>
      <c r="BL77" s="1328"/>
      <c r="BM77" s="1328"/>
      <c r="BN77" s="1328"/>
      <c r="BO77" s="1328"/>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624</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Xihmyk67dB9tnYHHxeHJ7adFUmYzGH0ZcAVY0XqRGOxDNHKmAUsJvcLTCB7xDKW5uOZeipWrDgefwEBPwpOjA==" saltValue="gtu5psFDAOnS4Azo3Nlvi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3uplHpiXkBzAh8QH5YY3v8i9eOX84PxDVasW4E1QUXHsOC6K/0hXDq2daNZ2SjYfDSLZ9Pb1KemZ8VhW0ME83g==" saltValue="GoHCzeH3RKs5YlNw5Mqb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sP87yMnSgCgc4rOXa0EiaxG2VvY39myBupvWuyaoIVHP7hJ3sdscYk0xfOb8YtwokWFFrX/WDuGsZMamAoiZZQ==" saltValue="rC1N4fkkKV0WYuqAK65a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78853</v>
      </c>
      <c r="E3" s="162"/>
      <c r="F3" s="163">
        <v>83280</v>
      </c>
      <c r="G3" s="164"/>
      <c r="H3" s="165"/>
    </row>
    <row r="4" spans="1:8" x14ac:dyDescent="0.15">
      <c r="A4" s="166"/>
      <c r="B4" s="167"/>
      <c r="C4" s="168"/>
      <c r="D4" s="169">
        <v>39982</v>
      </c>
      <c r="E4" s="170"/>
      <c r="F4" s="171">
        <v>43123</v>
      </c>
      <c r="G4" s="172"/>
      <c r="H4" s="173"/>
    </row>
    <row r="5" spans="1:8" x14ac:dyDescent="0.15">
      <c r="A5" s="154" t="s">
        <v>554</v>
      </c>
      <c r="B5" s="159"/>
      <c r="C5" s="160"/>
      <c r="D5" s="161">
        <v>81051</v>
      </c>
      <c r="E5" s="162"/>
      <c r="F5" s="163">
        <v>88968</v>
      </c>
      <c r="G5" s="164"/>
      <c r="H5" s="165"/>
    </row>
    <row r="6" spans="1:8" x14ac:dyDescent="0.15">
      <c r="A6" s="166"/>
      <c r="B6" s="167"/>
      <c r="C6" s="168"/>
      <c r="D6" s="169">
        <v>38128</v>
      </c>
      <c r="E6" s="170"/>
      <c r="F6" s="171">
        <v>45482</v>
      </c>
      <c r="G6" s="172"/>
      <c r="H6" s="173"/>
    </row>
    <row r="7" spans="1:8" x14ac:dyDescent="0.15">
      <c r="A7" s="154" t="s">
        <v>555</v>
      </c>
      <c r="B7" s="159"/>
      <c r="C7" s="160"/>
      <c r="D7" s="161">
        <v>98739</v>
      </c>
      <c r="E7" s="162"/>
      <c r="F7" s="163">
        <v>85173</v>
      </c>
      <c r="G7" s="164"/>
      <c r="H7" s="165"/>
    </row>
    <row r="8" spans="1:8" x14ac:dyDescent="0.15">
      <c r="A8" s="166"/>
      <c r="B8" s="167"/>
      <c r="C8" s="168"/>
      <c r="D8" s="169">
        <v>49605</v>
      </c>
      <c r="E8" s="170"/>
      <c r="F8" s="171">
        <v>43913</v>
      </c>
      <c r="G8" s="172"/>
      <c r="H8" s="173"/>
    </row>
    <row r="9" spans="1:8" x14ac:dyDescent="0.15">
      <c r="A9" s="154" t="s">
        <v>556</v>
      </c>
      <c r="B9" s="159"/>
      <c r="C9" s="160"/>
      <c r="D9" s="161">
        <v>143327</v>
      </c>
      <c r="E9" s="162"/>
      <c r="F9" s="163">
        <v>94081</v>
      </c>
      <c r="G9" s="164"/>
      <c r="H9" s="165"/>
    </row>
    <row r="10" spans="1:8" x14ac:dyDescent="0.15">
      <c r="A10" s="166"/>
      <c r="B10" s="167"/>
      <c r="C10" s="168"/>
      <c r="D10" s="169">
        <v>109459</v>
      </c>
      <c r="E10" s="170"/>
      <c r="F10" s="171">
        <v>48949</v>
      </c>
      <c r="G10" s="172"/>
      <c r="H10" s="173"/>
    </row>
    <row r="11" spans="1:8" x14ac:dyDescent="0.15">
      <c r="A11" s="154" t="s">
        <v>557</v>
      </c>
      <c r="B11" s="159"/>
      <c r="C11" s="160"/>
      <c r="D11" s="161">
        <v>135336</v>
      </c>
      <c r="E11" s="162"/>
      <c r="F11" s="163">
        <v>92632</v>
      </c>
      <c r="G11" s="164"/>
      <c r="H11" s="165"/>
    </row>
    <row r="12" spans="1:8" x14ac:dyDescent="0.15">
      <c r="A12" s="166"/>
      <c r="B12" s="167"/>
      <c r="C12" s="174"/>
      <c r="D12" s="169">
        <v>100779</v>
      </c>
      <c r="E12" s="170"/>
      <c r="F12" s="171">
        <v>47978</v>
      </c>
      <c r="G12" s="172"/>
      <c r="H12" s="173"/>
    </row>
    <row r="13" spans="1:8" x14ac:dyDescent="0.15">
      <c r="A13" s="154"/>
      <c r="B13" s="159"/>
      <c r="C13" s="175"/>
      <c r="D13" s="176">
        <v>107461</v>
      </c>
      <c r="E13" s="177"/>
      <c r="F13" s="178">
        <v>88827</v>
      </c>
      <c r="G13" s="179"/>
      <c r="H13" s="165"/>
    </row>
    <row r="14" spans="1:8" x14ac:dyDescent="0.15">
      <c r="A14" s="166"/>
      <c r="B14" s="167"/>
      <c r="C14" s="168"/>
      <c r="D14" s="169">
        <v>67591</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2.1800000000000002</v>
      </c>
      <c r="C19" s="180">
        <f>ROUND(VALUE(SUBSTITUTE(実質収支比率等に係る経年分析!G$48,"▲","-")),2)</f>
        <v>6.49</v>
      </c>
      <c r="D19" s="180">
        <f>ROUND(VALUE(SUBSTITUTE(実質収支比率等に係る経年分析!H$48,"▲","-")),2)</f>
        <v>4.8499999999999996</v>
      </c>
      <c r="E19" s="180">
        <f>ROUND(VALUE(SUBSTITUTE(実質収支比率等に係る経年分析!I$48,"▲","-")),2)</f>
        <v>3.86</v>
      </c>
      <c r="F19" s="180">
        <f>ROUND(VALUE(SUBSTITUTE(実質収支比率等に係る経年分析!J$48,"▲","-")),2)</f>
        <v>3.46</v>
      </c>
    </row>
    <row r="20" spans="1:11" x14ac:dyDescent="0.15">
      <c r="A20" s="180" t="s">
        <v>54</v>
      </c>
      <c r="B20" s="180">
        <f>ROUND(VALUE(SUBSTITUTE(実質収支比率等に係る経年分析!F$47,"▲","-")),2)</f>
        <v>22.16</v>
      </c>
      <c r="C20" s="180">
        <f>ROUND(VALUE(SUBSTITUTE(実質収支比率等に係る経年分析!G$47,"▲","-")),2)</f>
        <v>14.82</v>
      </c>
      <c r="D20" s="180">
        <f>ROUND(VALUE(SUBSTITUTE(実質収支比率等に係る経年分析!H$47,"▲","-")),2)</f>
        <v>9.9499999999999993</v>
      </c>
      <c r="E20" s="180">
        <f>ROUND(VALUE(SUBSTITUTE(実質収支比率等に係る経年分析!I$47,"▲","-")),2)</f>
        <v>8.85</v>
      </c>
      <c r="F20" s="180">
        <f>ROUND(VALUE(SUBSTITUTE(実質収支比率等に係る経年分析!J$47,"▲","-")),2)</f>
        <v>8.7799999999999994</v>
      </c>
    </row>
    <row r="21" spans="1:11" x14ac:dyDescent="0.15">
      <c r="A21" s="180" t="s">
        <v>55</v>
      </c>
      <c r="B21" s="180">
        <f>IF(ISNUMBER(VALUE(SUBSTITUTE(実質収支比率等に係る経年分析!F$49,"▲","-"))),ROUND(VALUE(SUBSTITUTE(実質収支比率等に係る経年分析!F$49,"▲","-")),2),NA())</f>
        <v>-3.89</v>
      </c>
      <c r="C21" s="180">
        <f>IF(ISNUMBER(VALUE(SUBSTITUTE(実質収支比率等に係る経年分析!G$49,"▲","-"))),ROUND(VALUE(SUBSTITUTE(実質収支比率等に係る経年分析!G$49,"▲","-")),2),NA())</f>
        <v>-4.62</v>
      </c>
      <c r="D21" s="180">
        <f>IF(ISNUMBER(VALUE(SUBSTITUTE(実質収支比率等に係る経年分析!H$49,"▲","-"))),ROUND(VALUE(SUBSTITUTE(実質収支比率等に係る経年分析!H$49,"▲","-")),2),NA())</f>
        <v>-10</v>
      </c>
      <c r="E21" s="180">
        <f>IF(ISNUMBER(VALUE(SUBSTITUTE(実質収支比率等に係る経年分析!I$49,"▲","-"))),ROUND(VALUE(SUBSTITUTE(実質収支比率等に係る経年分析!I$49,"▲","-")),2),NA())</f>
        <v>-4.7</v>
      </c>
      <c r="F21" s="180">
        <f>IF(ISNUMBER(VALUE(SUBSTITUTE(実質収支比率等に係る経年分析!J$49,"▲","-"))),ROUND(VALUE(SUBSTITUTE(実質収支比率等に係る経年分析!J$49,"▲","-")),2),NA())</f>
        <v>-2.33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0.56999999999999995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0.06</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仙北市国民健康保険特別会計（神代診療施設勘定）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仙北市後期高齢者医療特別会計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仙北市温泉事業会計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15">
      <c r="A32" s="181" t="str">
        <f>IF(連結実質赤字比率に係る赤字・黒字の構成分析!C$38="",NA(),連結実質赤字比率に係る赤字・黒字の構成分析!C$38)</f>
        <v>仙北市下水道事業会計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x14ac:dyDescent="0.15">
      <c r="A33" s="181" t="str">
        <f>IF(連結実質赤字比率に係る赤字・黒字の構成分析!C$37="",NA(),連結実質赤字比率に係る赤字・黒字の構成分析!C$37)</f>
        <v>仙北市国民健康保険特別会計（事業勘定）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2.1800000000000002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3.46</v>
      </c>
    </row>
    <row r="35" spans="1:16" x14ac:dyDescent="0.15">
      <c r="A35" s="181" t="str">
        <f>IF(連結実質赤字比率に係る赤字・黒字の構成分析!C$35="",NA(),連結実質赤字比率に係る赤字・黒字の構成分析!C$35)</f>
        <v>仙北市水道事業会計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5.57</v>
      </c>
    </row>
    <row r="36" spans="1:16" x14ac:dyDescent="0.15">
      <c r="A36" s="181" t="str">
        <f>IF(連結実質赤字比率に係る赤字・黒字の構成分析!C$34="",NA(),連結実質赤字比率に係る赤字・黒字の構成分析!C$34)</f>
        <v>仙北市病院事業会計</v>
      </c>
      <c r="B36" s="181">
        <f>IF(ROUND(VALUE(SUBSTITUTE(連結実質赤字比率に係る赤字・黒字の構成分析!F$34,"▲", "-")), 2) &lt; 0, ABS(ROUND(VALUE(SUBSTITUTE(連結実質赤字比率に係る赤字・黒字の構成分析!F$34,"▲", "-")), 2)), NA())</f>
        <v>4.67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5.58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5.93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5.41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3.97</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2210</v>
      </c>
      <c r="E42" s="182"/>
      <c r="F42" s="182"/>
      <c r="G42" s="182">
        <f>'実質公債費比率（分子）の構造'!L$52</f>
        <v>2153</v>
      </c>
      <c r="H42" s="182"/>
      <c r="I42" s="182"/>
      <c r="J42" s="182">
        <f>'実質公債費比率（分子）の構造'!M$52</f>
        <v>2243</v>
      </c>
      <c r="K42" s="182"/>
      <c r="L42" s="182"/>
      <c r="M42" s="182">
        <f>'実質公債費比率（分子）の構造'!N$52</f>
        <v>2216</v>
      </c>
      <c r="N42" s="182"/>
      <c r="O42" s="182"/>
      <c r="P42" s="182">
        <f>'実質公債費比率（分子）の構造'!O$52</f>
        <v>2196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22</v>
      </c>
      <c r="C44" s="182"/>
      <c r="D44" s="182"/>
      <c r="E44" s="182">
        <f>'実質公債費比率（分子）の構造'!L$50</f>
        <v>19</v>
      </c>
      <c r="F44" s="182"/>
      <c r="G44" s="182"/>
      <c r="H44" s="182">
        <f>'実質公債費比率（分子）の構造'!M$50</f>
        <v>17</v>
      </c>
      <c r="I44" s="182"/>
      <c r="J44" s="182"/>
      <c r="K44" s="182">
        <f>'実質公債費比率（分子）の構造'!N$50</f>
        <v>16</v>
      </c>
      <c r="L44" s="182"/>
      <c r="M44" s="182"/>
      <c r="N44" s="182">
        <f>'実質公債費比率（分子）の構造'!O$50</f>
        <v>10</v>
      </c>
      <c r="O44" s="182"/>
      <c r="P44" s="182"/>
    </row>
    <row r="45" spans="1:16" x14ac:dyDescent="0.15">
      <c r="A45" s="182" t="s">
        <v>65</v>
      </c>
      <c r="B45" s="182">
        <f>'実質公債費比率（分子）の構造'!K$49</f>
        <v>16</v>
      </c>
      <c r="C45" s="182"/>
      <c r="D45" s="182"/>
      <c r="E45" s="182">
        <f>'実質公債費比率（分子）の構造'!L$49</f>
        <v>10</v>
      </c>
      <c r="F45" s="182"/>
      <c r="G45" s="182"/>
      <c r="H45" s="182">
        <f>'実質公債費比率（分子）の構造'!M$49</f>
        <v>7</v>
      </c>
      <c r="I45" s="182"/>
      <c r="J45" s="182"/>
      <c r="K45" s="182">
        <f>'実質公債費比率（分子）の構造'!N$49</f>
        <v>6</v>
      </c>
      <c r="L45" s="182"/>
      <c r="M45" s="182"/>
      <c r="N45" s="182">
        <f>'実質公債費比率（分子）の構造'!O$49</f>
        <v>3</v>
      </c>
      <c r="O45" s="182"/>
      <c r="P45" s="182"/>
    </row>
    <row r="46" spans="1:16" x14ac:dyDescent="0.15">
      <c r="A46" s="182" t="s">
        <v>66</v>
      </c>
      <c r="B46" s="182">
        <f>'実質公債費比率（分子）の構造'!K$48</f>
        <v>793</v>
      </c>
      <c r="C46" s="182"/>
      <c r="D46" s="182"/>
      <c r="E46" s="182">
        <f>'実質公債費比率（分子）の構造'!L$48</f>
        <v>863</v>
      </c>
      <c r="F46" s="182"/>
      <c r="G46" s="182"/>
      <c r="H46" s="182">
        <f>'実質公債費比率（分子）の構造'!M$48</f>
        <v>1075</v>
      </c>
      <c r="I46" s="182"/>
      <c r="J46" s="182"/>
      <c r="K46" s="182">
        <f>'実質公債費比率（分子）の構造'!N$48</f>
        <v>1063</v>
      </c>
      <c r="L46" s="182"/>
      <c r="M46" s="182"/>
      <c r="N46" s="182">
        <f>'実質公債費比率（分子）の構造'!O$48</f>
        <v>992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2291</v>
      </c>
      <c r="C49" s="182"/>
      <c r="D49" s="182"/>
      <c r="E49" s="182">
        <f>'実質公債費比率（分子）の構造'!L$45</f>
        <v>2159</v>
      </c>
      <c r="F49" s="182"/>
      <c r="G49" s="182"/>
      <c r="H49" s="182">
        <f>'実質公債費比率（分子）の構造'!M$45</f>
        <v>2122</v>
      </c>
      <c r="I49" s="182"/>
      <c r="J49" s="182"/>
      <c r="K49" s="182">
        <f>'実質公債費比率（分子）の構造'!N$45</f>
        <v>2145</v>
      </c>
      <c r="L49" s="182"/>
      <c r="M49" s="182"/>
      <c r="N49" s="182">
        <f>'実質公債費比率（分子）の構造'!O$45</f>
        <v>2079</v>
      </c>
      <c r="O49" s="182"/>
      <c r="P49" s="182"/>
    </row>
    <row r="50" spans="1:16" x14ac:dyDescent="0.15">
      <c r="A50" s="182" t="s">
        <v>70</v>
      </c>
      <c r="B50" s="182" t="e">
        <f>NA()</f>
        <v>#N/A</v>
      </c>
      <c r="C50" s="182">
        <f>IF(ISNUMBER('実質公債費比率（分子）の構造'!K$53),'実質公債費比率（分子）の構造'!K$53,NA())</f>
        <v>912</v>
      </c>
      <c r="D50" s="182" t="e">
        <f>NA()</f>
        <v>#N/A</v>
      </c>
      <c r="E50" s="182" t="e">
        <f>NA()</f>
        <v>#N/A</v>
      </c>
      <c r="F50" s="182">
        <f>IF(ISNUMBER('実質公債費比率（分子）の構造'!L$53),'実質公債費比率（分子）の構造'!L$53,NA())</f>
        <v>898</v>
      </c>
      <c r="G50" s="182" t="e">
        <f>NA()</f>
        <v>#N/A</v>
      </c>
      <c r="H50" s="182" t="e">
        <f>NA()</f>
        <v>#N/A</v>
      </c>
      <c r="I50" s="182">
        <f>IF(ISNUMBER('実質公債費比率（分子）の構造'!M$53),'実質公債費比率（分子）の構造'!M$53,NA())</f>
        <v>978</v>
      </c>
      <c r="J50" s="182" t="e">
        <f>NA()</f>
        <v>#N/A</v>
      </c>
      <c r="K50" s="182" t="e">
        <f>NA()</f>
        <v>#N/A</v>
      </c>
      <c r="L50" s="182">
        <f>IF(ISNUMBER('実質公債費比率（分子）の構造'!N$53),'実質公債費比率（分子）の構造'!N$53,NA())</f>
        <v>1014</v>
      </c>
      <c r="M50" s="182" t="e">
        <f>NA()</f>
        <v>#N/A</v>
      </c>
      <c r="N50" s="182" t="e">
        <f>NA()</f>
        <v>#N/A</v>
      </c>
      <c r="O50" s="182">
        <f>IF(ISNUMBER('実質公債費比率（分子）の構造'!O$53),'実質公債費比率（分子）の構造'!O$53,NA())</f>
        <v>889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24420</v>
      </c>
      <c r="E56" s="181"/>
      <c r="F56" s="181"/>
      <c r="G56" s="181">
        <f>'将来負担比率（分子）の構造'!J$52</f>
        <v>23996</v>
      </c>
      <c r="H56" s="181"/>
      <c r="I56" s="181"/>
      <c r="J56" s="181">
        <f>'将来負担比率（分子）の構造'!K$52</f>
        <v>24076</v>
      </c>
      <c r="K56" s="181"/>
      <c r="L56" s="181"/>
      <c r="M56" s="181">
        <f>'将来負担比率（分子）の構造'!L$52</f>
        <v>24884</v>
      </c>
      <c r="N56" s="181"/>
      <c r="O56" s="181"/>
      <c r="P56" s="181">
        <f>'将来負担比率（分子）の構造'!M$52</f>
        <v>25192</v>
      </c>
    </row>
    <row r="57" spans="1:16" x14ac:dyDescent="0.15">
      <c r="A57" s="181" t="s">
        <v>41</v>
      </c>
      <c r="B57" s="181"/>
      <c r="C57" s="181"/>
      <c r="D57" s="181">
        <f>'将来負担比率（分子）の構造'!I$51</f>
        <v>669</v>
      </c>
      <c r="E57" s="181"/>
      <c r="F57" s="181"/>
      <c r="G57" s="181">
        <f>'将来負担比率（分子）の構造'!J$51</f>
        <v>606</v>
      </c>
      <c r="H57" s="181"/>
      <c r="I57" s="181"/>
      <c r="J57" s="181">
        <f>'将来負担比率（分子）の構造'!K$51</f>
        <v>561</v>
      </c>
      <c r="K57" s="181"/>
      <c r="L57" s="181"/>
      <c r="M57" s="181">
        <f>'将来負担比率（分子）の構造'!L$51</f>
        <v>518</v>
      </c>
      <c r="N57" s="181"/>
      <c r="O57" s="181"/>
      <c r="P57" s="181">
        <f>'将来負担比率（分子）の構造'!M$51</f>
        <v>470</v>
      </c>
    </row>
    <row r="58" spans="1:16" x14ac:dyDescent="0.15">
      <c r="A58" s="181" t="s">
        <v>40</v>
      </c>
      <c r="B58" s="181"/>
      <c r="C58" s="181"/>
      <c r="D58" s="181">
        <f>'将来負担比率（分子）の構造'!I$50</f>
        <v>3232</v>
      </c>
      <c r="E58" s="181"/>
      <c r="F58" s="181"/>
      <c r="G58" s="181">
        <f>'将来負担比率（分子）の構造'!J$50</f>
        <v>2381</v>
      </c>
      <c r="H58" s="181"/>
      <c r="I58" s="181"/>
      <c r="J58" s="181">
        <f>'将来負担比率（分子）の構造'!K$50</f>
        <v>1804</v>
      </c>
      <c r="K58" s="181"/>
      <c r="L58" s="181"/>
      <c r="M58" s="181">
        <f>'将来負担比率（分子）の構造'!L$50</f>
        <v>2075</v>
      </c>
      <c r="N58" s="181"/>
      <c r="O58" s="181"/>
      <c r="P58" s="181">
        <f>'将来負担比率（分子）の構造'!M$50</f>
        <v>2309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2527</v>
      </c>
      <c r="C62" s="181"/>
      <c r="D62" s="181"/>
      <c r="E62" s="181">
        <f>'将来負担比率（分子）の構造'!J$45</f>
        <v>2563</v>
      </c>
      <c r="F62" s="181"/>
      <c r="G62" s="181"/>
      <c r="H62" s="181">
        <f>'将来負担比率（分子）の構造'!K$45</f>
        <v>2430</v>
      </c>
      <c r="I62" s="181"/>
      <c r="J62" s="181"/>
      <c r="K62" s="181">
        <f>'将来負担比率（分子）の構造'!L$45</f>
        <v>2482</v>
      </c>
      <c r="L62" s="181"/>
      <c r="M62" s="181"/>
      <c r="N62" s="181">
        <f>'将来負担比率（分子）の構造'!M$45</f>
        <v>2366</v>
      </c>
      <c r="O62" s="181"/>
      <c r="P62" s="181"/>
    </row>
    <row r="63" spans="1:16" x14ac:dyDescent="0.15">
      <c r="A63" s="181" t="s">
        <v>33</v>
      </c>
      <c r="B63" s="181">
        <f>'将来負担比率（分子）の構造'!I$44</f>
        <v>29</v>
      </c>
      <c r="C63" s="181"/>
      <c r="D63" s="181"/>
      <c r="E63" s="181">
        <f>'将来負担比率（分子）の構造'!J$44</f>
        <v>20</v>
      </c>
      <c r="F63" s="181"/>
      <c r="G63" s="181"/>
      <c r="H63" s="181">
        <f>'将来負担比率（分子）の構造'!K$44</f>
        <v>14</v>
      </c>
      <c r="I63" s="181"/>
      <c r="J63" s="181"/>
      <c r="K63" s="181">
        <f>'将来負担比率（分子）の構造'!L$44</f>
        <v>7</v>
      </c>
      <c r="L63" s="181"/>
      <c r="M63" s="181"/>
      <c r="N63" s="181">
        <f>'将来負担比率（分子）の構造'!M$44</f>
        <v>4</v>
      </c>
      <c r="O63" s="181"/>
      <c r="P63" s="181"/>
    </row>
    <row r="64" spans="1:16" x14ac:dyDescent="0.15">
      <c r="A64" s="181" t="s">
        <v>32</v>
      </c>
      <c r="B64" s="181">
        <f>'将来負担比率（分子）の構造'!I$43</f>
        <v>14797</v>
      </c>
      <c r="C64" s="181"/>
      <c r="D64" s="181"/>
      <c r="E64" s="181">
        <f>'将来負担比率（分子）の構造'!J$43</f>
        <v>14610</v>
      </c>
      <c r="F64" s="181"/>
      <c r="G64" s="181"/>
      <c r="H64" s="181">
        <f>'将来負担比率（分子）の構造'!K$43</f>
        <v>14451</v>
      </c>
      <c r="I64" s="181"/>
      <c r="J64" s="181"/>
      <c r="K64" s="181">
        <f>'将来負担比率（分子）の構造'!L$43</f>
        <v>14370</v>
      </c>
      <c r="L64" s="181"/>
      <c r="M64" s="181"/>
      <c r="N64" s="181">
        <f>'将来負担比率（分子）の構造'!M$43</f>
        <v>13790</v>
      </c>
      <c r="O64" s="181"/>
      <c r="P64" s="181"/>
    </row>
    <row r="65" spans="1:16" x14ac:dyDescent="0.15">
      <c r="A65" s="181" t="s">
        <v>31</v>
      </c>
      <c r="B65" s="181">
        <f>'将来負担比率（分子）の構造'!I$42</f>
        <v>24</v>
      </c>
      <c r="C65" s="181"/>
      <c r="D65" s="181"/>
      <c r="E65" s="181">
        <f>'将来負担比率（分子）の構造'!J$42</f>
        <v>15</v>
      </c>
      <c r="F65" s="181"/>
      <c r="G65" s="181"/>
      <c r="H65" s="181">
        <f>'将来負担比率（分子）の構造'!K$42</f>
        <v>8</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19956</v>
      </c>
      <c r="C66" s="181"/>
      <c r="D66" s="181"/>
      <c r="E66" s="181">
        <f>'将来負担比率（分子）の構造'!J$41</f>
        <v>20327</v>
      </c>
      <c r="F66" s="181"/>
      <c r="G66" s="181"/>
      <c r="H66" s="181">
        <f>'将来負担比率（分子）の構造'!K$41</f>
        <v>20610</v>
      </c>
      <c r="I66" s="181"/>
      <c r="J66" s="181"/>
      <c r="K66" s="181">
        <f>'将来負担比率（分子）の構造'!L$41</f>
        <v>22009</v>
      </c>
      <c r="L66" s="181"/>
      <c r="M66" s="181"/>
      <c r="N66" s="181">
        <f>'将来負担比率（分子）の構造'!M$41</f>
        <v>23537</v>
      </c>
      <c r="O66" s="181"/>
      <c r="P66" s="181"/>
    </row>
    <row r="67" spans="1:16" x14ac:dyDescent="0.15">
      <c r="A67" s="181" t="s">
        <v>74</v>
      </c>
      <c r="B67" s="181" t="e">
        <f>NA()</f>
        <v>#N/A</v>
      </c>
      <c r="C67" s="181">
        <f>IF(ISNUMBER('将来負担比率（分子）の構造'!I$53), IF('将来負担比率（分子）の構造'!I$53 &lt; 0, 0, '将来負担比率（分子）の構造'!I$53), NA())</f>
        <v>9013</v>
      </c>
      <c r="D67" s="181" t="e">
        <f>NA()</f>
        <v>#N/A</v>
      </c>
      <c r="E67" s="181" t="e">
        <f>NA()</f>
        <v>#N/A</v>
      </c>
      <c r="F67" s="181">
        <f>IF(ISNUMBER('将来負担比率（分子）の構造'!J$53), IF('将来負担比率（分子）の構造'!J$53 &lt; 0, 0, '将来負担比率（分子）の構造'!J$53), NA())</f>
        <v>10553</v>
      </c>
      <c r="G67" s="181" t="e">
        <f>NA()</f>
        <v>#N/A</v>
      </c>
      <c r="H67" s="181" t="e">
        <f>NA()</f>
        <v>#N/A</v>
      </c>
      <c r="I67" s="181">
        <f>IF(ISNUMBER('将来負担比率（分子）の構造'!K$53), IF('将来負担比率（分子）の構造'!K$53 &lt; 0, 0, '将来負担比率（分子）の構造'!K$53), NA())</f>
        <v>11070</v>
      </c>
      <c r="J67" s="181" t="e">
        <f>NA()</f>
        <v>#N/A</v>
      </c>
      <c r="K67" s="181" t="e">
        <f>NA()</f>
        <v>#N/A</v>
      </c>
      <c r="L67" s="181">
        <f>IF(ISNUMBER('将来負担比率（分子）の構造'!L$53), IF('将来負担比率（分子）の構造'!L$53 &lt; 0, 0, '将来負担比率（分子）の構造'!L$53), NA())</f>
        <v>11391</v>
      </c>
      <c r="M67" s="181" t="e">
        <f>NA()</f>
        <v>#N/A</v>
      </c>
      <c r="N67" s="181" t="e">
        <f>NA()</f>
        <v>#N/A</v>
      </c>
      <c r="O67" s="181">
        <f>IF(ISNUMBER('将来負担比率（分子）の構造'!M$53), IF('将来負担比率（分子）の構造'!M$53 &lt; 0, 0, '将来負担比率（分子）の構造'!M$53), NA())</f>
        <v>11727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1181</v>
      </c>
      <c r="C72" s="185">
        <f>基金残高に係る経年分析!G55</f>
        <v>1039</v>
      </c>
      <c r="D72" s="185">
        <f>基金残高に係る経年分析!H55</f>
        <v>1036</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1735</v>
      </c>
      <c r="C74" s="185">
        <f>基金残高に係る経年分析!G57</f>
        <v>1847</v>
      </c>
      <c r="D74" s="185">
        <f>基金残高に係る経年分析!H57</f>
        <v>1871</v>
      </c>
    </row>
  </sheetData>
  <sheetProtection algorithmName="SHA-512" hashValue="tGOx35jsYFcnhvqTFimwgN9hn0cVXYORDYKSZy8qiDm/WZF26Q2DLCKaDMTPWBl81Yo6y+yuz31aRNv6wj6+Eg==" saltValue="GhNBE1pirHJgXF7zjIjk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2680327</v>
      </c>
      <c r="S5" s="675"/>
      <c r="T5" s="675"/>
      <c r="U5" s="675"/>
      <c r="V5" s="675"/>
      <c r="W5" s="675"/>
      <c r="X5" s="675"/>
      <c r="Y5" s="676"/>
      <c r="Z5" s="677">
        <v>10.3</v>
      </c>
      <c r="AA5" s="677"/>
      <c r="AB5" s="677"/>
      <c r="AC5" s="677"/>
      <c r="AD5" s="678">
        <v>2680327</v>
      </c>
      <c r="AE5" s="678"/>
      <c r="AF5" s="678"/>
      <c r="AG5" s="678"/>
      <c r="AH5" s="678"/>
      <c r="AI5" s="678"/>
      <c r="AJ5" s="678"/>
      <c r="AK5" s="678"/>
      <c r="AL5" s="679">
        <v>23.2</v>
      </c>
      <c r="AM5" s="680"/>
      <c r="AN5" s="680"/>
      <c r="AO5" s="681"/>
      <c r="AP5" s="671" t="s">
        <v>229</v>
      </c>
      <c r="AQ5" s="672"/>
      <c r="AR5" s="672"/>
      <c r="AS5" s="672"/>
      <c r="AT5" s="672"/>
      <c r="AU5" s="672"/>
      <c r="AV5" s="672"/>
      <c r="AW5" s="672"/>
      <c r="AX5" s="672"/>
      <c r="AY5" s="672"/>
      <c r="AZ5" s="672"/>
      <c r="BA5" s="672"/>
      <c r="BB5" s="672"/>
      <c r="BC5" s="672"/>
      <c r="BD5" s="672"/>
      <c r="BE5" s="672"/>
      <c r="BF5" s="673"/>
      <c r="BG5" s="685">
        <v>2591925</v>
      </c>
      <c r="BH5" s="686"/>
      <c r="BI5" s="686"/>
      <c r="BJ5" s="686"/>
      <c r="BK5" s="686"/>
      <c r="BL5" s="686"/>
      <c r="BM5" s="686"/>
      <c r="BN5" s="687"/>
      <c r="BO5" s="688">
        <v>96.7</v>
      </c>
      <c r="BP5" s="688"/>
      <c r="BQ5" s="688"/>
      <c r="BR5" s="688"/>
      <c r="BS5" s="689" t="s">
        <v>177</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272304</v>
      </c>
      <c r="S6" s="686"/>
      <c r="T6" s="686"/>
      <c r="U6" s="686"/>
      <c r="V6" s="686"/>
      <c r="W6" s="686"/>
      <c r="X6" s="686"/>
      <c r="Y6" s="687"/>
      <c r="Z6" s="688">
        <v>1</v>
      </c>
      <c r="AA6" s="688"/>
      <c r="AB6" s="688"/>
      <c r="AC6" s="688"/>
      <c r="AD6" s="689">
        <v>272304</v>
      </c>
      <c r="AE6" s="689"/>
      <c r="AF6" s="689"/>
      <c r="AG6" s="689"/>
      <c r="AH6" s="689"/>
      <c r="AI6" s="689"/>
      <c r="AJ6" s="689"/>
      <c r="AK6" s="689"/>
      <c r="AL6" s="690">
        <v>2.4</v>
      </c>
      <c r="AM6" s="691"/>
      <c r="AN6" s="691"/>
      <c r="AO6" s="692"/>
      <c r="AP6" s="682" t="s">
        <v>234</v>
      </c>
      <c r="AQ6" s="683"/>
      <c r="AR6" s="683"/>
      <c r="AS6" s="683"/>
      <c r="AT6" s="683"/>
      <c r="AU6" s="683"/>
      <c r="AV6" s="683"/>
      <c r="AW6" s="683"/>
      <c r="AX6" s="683"/>
      <c r="AY6" s="683"/>
      <c r="AZ6" s="683"/>
      <c r="BA6" s="683"/>
      <c r="BB6" s="683"/>
      <c r="BC6" s="683"/>
      <c r="BD6" s="683"/>
      <c r="BE6" s="683"/>
      <c r="BF6" s="684"/>
      <c r="BG6" s="685">
        <v>2591925</v>
      </c>
      <c r="BH6" s="686"/>
      <c r="BI6" s="686"/>
      <c r="BJ6" s="686"/>
      <c r="BK6" s="686"/>
      <c r="BL6" s="686"/>
      <c r="BM6" s="686"/>
      <c r="BN6" s="687"/>
      <c r="BO6" s="688">
        <v>96.7</v>
      </c>
      <c r="BP6" s="688"/>
      <c r="BQ6" s="688"/>
      <c r="BR6" s="688"/>
      <c r="BS6" s="689" t="s">
        <v>177</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159887</v>
      </c>
      <c r="CS6" s="686"/>
      <c r="CT6" s="686"/>
      <c r="CU6" s="686"/>
      <c r="CV6" s="686"/>
      <c r="CW6" s="686"/>
      <c r="CX6" s="686"/>
      <c r="CY6" s="687"/>
      <c r="CZ6" s="679">
        <v>0.6</v>
      </c>
      <c r="DA6" s="680"/>
      <c r="DB6" s="680"/>
      <c r="DC6" s="699"/>
      <c r="DD6" s="694" t="s">
        <v>177</v>
      </c>
      <c r="DE6" s="686"/>
      <c r="DF6" s="686"/>
      <c r="DG6" s="686"/>
      <c r="DH6" s="686"/>
      <c r="DI6" s="686"/>
      <c r="DJ6" s="686"/>
      <c r="DK6" s="686"/>
      <c r="DL6" s="686"/>
      <c r="DM6" s="686"/>
      <c r="DN6" s="686"/>
      <c r="DO6" s="686"/>
      <c r="DP6" s="687"/>
      <c r="DQ6" s="694">
        <v>159884</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1636</v>
      </c>
      <c r="S7" s="686"/>
      <c r="T7" s="686"/>
      <c r="U7" s="686"/>
      <c r="V7" s="686"/>
      <c r="W7" s="686"/>
      <c r="X7" s="686"/>
      <c r="Y7" s="687"/>
      <c r="Z7" s="688">
        <v>0</v>
      </c>
      <c r="AA7" s="688"/>
      <c r="AB7" s="688"/>
      <c r="AC7" s="688"/>
      <c r="AD7" s="689">
        <v>1636</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886561</v>
      </c>
      <c r="BH7" s="686"/>
      <c r="BI7" s="686"/>
      <c r="BJ7" s="686"/>
      <c r="BK7" s="686"/>
      <c r="BL7" s="686"/>
      <c r="BM7" s="686"/>
      <c r="BN7" s="687"/>
      <c r="BO7" s="688">
        <v>33.1</v>
      </c>
      <c r="BP7" s="688"/>
      <c r="BQ7" s="688"/>
      <c r="BR7" s="688"/>
      <c r="BS7" s="689" t="s">
        <v>177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8797238</v>
      </c>
      <c r="CS7" s="686"/>
      <c r="CT7" s="686"/>
      <c r="CU7" s="686"/>
      <c r="CV7" s="686"/>
      <c r="CW7" s="686"/>
      <c r="CX7" s="686"/>
      <c r="CY7" s="687"/>
      <c r="CZ7" s="688">
        <v>34.200000000000003</v>
      </c>
      <c r="DA7" s="688"/>
      <c r="DB7" s="688"/>
      <c r="DC7" s="688"/>
      <c r="DD7" s="694">
        <v>1950360</v>
      </c>
      <c r="DE7" s="686"/>
      <c r="DF7" s="686"/>
      <c r="DG7" s="686"/>
      <c r="DH7" s="686"/>
      <c r="DI7" s="686"/>
      <c r="DJ7" s="686"/>
      <c r="DK7" s="686"/>
      <c r="DL7" s="686"/>
      <c r="DM7" s="686"/>
      <c r="DN7" s="686"/>
      <c r="DO7" s="686"/>
      <c r="DP7" s="687"/>
      <c r="DQ7" s="694">
        <v>1756084</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3940</v>
      </c>
      <c r="S8" s="686"/>
      <c r="T8" s="686"/>
      <c r="U8" s="686"/>
      <c r="V8" s="686"/>
      <c r="W8" s="686"/>
      <c r="X8" s="686"/>
      <c r="Y8" s="687"/>
      <c r="Z8" s="688">
        <v>0</v>
      </c>
      <c r="AA8" s="688"/>
      <c r="AB8" s="688"/>
      <c r="AC8" s="688"/>
      <c r="AD8" s="689">
        <v>3940</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39840</v>
      </c>
      <c r="BH8" s="686"/>
      <c r="BI8" s="686"/>
      <c r="BJ8" s="686"/>
      <c r="BK8" s="686"/>
      <c r="BL8" s="686"/>
      <c r="BM8" s="686"/>
      <c r="BN8" s="687"/>
      <c r="BO8" s="688">
        <v>1.5</v>
      </c>
      <c r="BP8" s="688"/>
      <c r="BQ8" s="688"/>
      <c r="BR8" s="688"/>
      <c r="BS8" s="694" t="s">
        <v>177</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4701036</v>
      </c>
      <c r="CS8" s="686"/>
      <c r="CT8" s="686"/>
      <c r="CU8" s="686"/>
      <c r="CV8" s="686"/>
      <c r="CW8" s="686"/>
      <c r="CX8" s="686"/>
      <c r="CY8" s="687"/>
      <c r="CZ8" s="688">
        <v>18.3</v>
      </c>
      <c r="DA8" s="688"/>
      <c r="DB8" s="688"/>
      <c r="DC8" s="688"/>
      <c r="DD8" s="694">
        <v>8796</v>
      </c>
      <c r="DE8" s="686"/>
      <c r="DF8" s="686"/>
      <c r="DG8" s="686"/>
      <c r="DH8" s="686"/>
      <c r="DI8" s="686"/>
      <c r="DJ8" s="686"/>
      <c r="DK8" s="686"/>
      <c r="DL8" s="686"/>
      <c r="DM8" s="686"/>
      <c r="DN8" s="686"/>
      <c r="DO8" s="686"/>
      <c r="DP8" s="687"/>
      <c r="DQ8" s="694">
        <v>2925013</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5337</v>
      </c>
      <c r="S9" s="686"/>
      <c r="T9" s="686"/>
      <c r="U9" s="686"/>
      <c r="V9" s="686"/>
      <c r="W9" s="686"/>
      <c r="X9" s="686"/>
      <c r="Y9" s="687"/>
      <c r="Z9" s="688">
        <v>0</v>
      </c>
      <c r="AA9" s="688"/>
      <c r="AB9" s="688"/>
      <c r="AC9" s="688"/>
      <c r="AD9" s="689">
        <v>5337</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734466</v>
      </c>
      <c r="BH9" s="686"/>
      <c r="BI9" s="686"/>
      <c r="BJ9" s="686"/>
      <c r="BK9" s="686"/>
      <c r="BL9" s="686"/>
      <c r="BM9" s="686"/>
      <c r="BN9" s="687"/>
      <c r="BO9" s="688">
        <v>27.4</v>
      </c>
      <c r="BP9" s="688"/>
      <c r="BQ9" s="688"/>
      <c r="BR9" s="688"/>
      <c r="BS9" s="694" t="s">
        <v>177</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2799580</v>
      </c>
      <c r="CS9" s="686"/>
      <c r="CT9" s="686"/>
      <c r="CU9" s="686"/>
      <c r="CV9" s="686"/>
      <c r="CW9" s="686"/>
      <c r="CX9" s="686"/>
      <c r="CY9" s="687"/>
      <c r="CZ9" s="688">
        <v>10.9</v>
      </c>
      <c r="DA9" s="688"/>
      <c r="DB9" s="688"/>
      <c r="DC9" s="688"/>
      <c r="DD9" s="694">
        <v>14462</v>
      </c>
      <c r="DE9" s="686"/>
      <c r="DF9" s="686"/>
      <c r="DG9" s="686"/>
      <c r="DH9" s="686"/>
      <c r="DI9" s="686"/>
      <c r="DJ9" s="686"/>
      <c r="DK9" s="686"/>
      <c r="DL9" s="686"/>
      <c r="DM9" s="686"/>
      <c r="DN9" s="686"/>
      <c r="DO9" s="686"/>
      <c r="DP9" s="687"/>
      <c r="DQ9" s="694">
        <v>2435863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177</v>
      </c>
      <c r="S10" s="686"/>
      <c r="T10" s="686"/>
      <c r="U10" s="686"/>
      <c r="V10" s="686"/>
      <c r="W10" s="686"/>
      <c r="X10" s="686"/>
      <c r="Y10" s="687"/>
      <c r="Z10" s="688" t="s">
        <v>177</v>
      </c>
      <c r="AA10" s="688"/>
      <c r="AB10" s="688"/>
      <c r="AC10" s="688"/>
      <c r="AD10" s="689" t="s">
        <v>177</v>
      </c>
      <c r="AE10" s="689"/>
      <c r="AF10" s="689"/>
      <c r="AG10" s="689"/>
      <c r="AH10" s="689"/>
      <c r="AI10" s="689"/>
      <c r="AJ10" s="689"/>
      <c r="AK10" s="689"/>
      <c r="AL10" s="690" t="s">
        <v>177</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65082</v>
      </c>
      <c r="BH10" s="686"/>
      <c r="BI10" s="686"/>
      <c r="BJ10" s="686"/>
      <c r="BK10" s="686"/>
      <c r="BL10" s="686"/>
      <c r="BM10" s="686"/>
      <c r="BN10" s="687"/>
      <c r="BO10" s="688">
        <v>2.4</v>
      </c>
      <c r="BP10" s="688"/>
      <c r="BQ10" s="688"/>
      <c r="BR10" s="688"/>
      <c r="BS10" s="694" t="s">
        <v>177</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75339</v>
      </c>
      <c r="CS10" s="686"/>
      <c r="CT10" s="686"/>
      <c r="CU10" s="686"/>
      <c r="CV10" s="686"/>
      <c r="CW10" s="686"/>
      <c r="CX10" s="686"/>
      <c r="CY10" s="687"/>
      <c r="CZ10" s="688">
        <v>0.3</v>
      </c>
      <c r="DA10" s="688"/>
      <c r="DB10" s="688"/>
      <c r="DC10" s="688"/>
      <c r="DD10" s="694" t="s">
        <v>177</v>
      </c>
      <c r="DE10" s="686"/>
      <c r="DF10" s="686"/>
      <c r="DG10" s="686"/>
      <c r="DH10" s="686"/>
      <c r="DI10" s="686"/>
      <c r="DJ10" s="686"/>
      <c r="DK10" s="686"/>
      <c r="DL10" s="686"/>
      <c r="DM10" s="686"/>
      <c r="DN10" s="686"/>
      <c r="DO10" s="686"/>
      <c r="DP10" s="687"/>
      <c r="DQ10" s="694">
        <v>26011</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601512</v>
      </c>
      <c r="S11" s="686"/>
      <c r="T11" s="686"/>
      <c r="U11" s="686"/>
      <c r="V11" s="686"/>
      <c r="W11" s="686"/>
      <c r="X11" s="686"/>
      <c r="Y11" s="687"/>
      <c r="Z11" s="690">
        <v>2.2999999999999998</v>
      </c>
      <c r="AA11" s="691"/>
      <c r="AB11" s="691"/>
      <c r="AC11" s="703"/>
      <c r="AD11" s="694">
        <v>601512</v>
      </c>
      <c r="AE11" s="686"/>
      <c r="AF11" s="686"/>
      <c r="AG11" s="686"/>
      <c r="AH11" s="686"/>
      <c r="AI11" s="686"/>
      <c r="AJ11" s="686"/>
      <c r="AK11" s="687"/>
      <c r="AL11" s="690">
        <v>5.2</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47173</v>
      </c>
      <c r="BH11" s="686"/>
      <c r="BI11" s="686"/>
      <c r="BJ11" s="686"/>
      <c r="BK11" s="686"/>
      <c r="BL11" s="686"/>
      <c r="BM11" s="686"/>
      <c r="BN11" s="687"/>
      <c r="BO11" s="688">
        <v>1.8</v>
      </c>
      <c r="BP11" s="688"/>
      <c r="BQ11" s="688"/>
      <c r="BR11" s="688"/>
      <c r="BS11" s="694" t="s">
        <v>177</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1211345</v>
      </c>
      <c r="CS11" s="686"/>
      <c r="CT11" s="686"/>
      <c r="CU11" s="686"/>
      <c r="CV11" s="686"/>
      <c r="CW11" s="686"/>
      <c r="CX11" s="686"/>
      <c r="CY11" s="687"/>
      <c r="CZ11" s="688">
        <v>4.7</v>
      </c>
      <c r="DA11" s="688"/>
      <c r="DB11" s="688"/>
      <c r="DC11" s="688"/>
      <c r="DD11" s="694">
        <v>312159</v>
      </c>
      <c r="DE11" s="686"/>
      <c r="DF11" s="686"/>
      <c r="DG11" s="686"/>
      <c r="DH11" s="686"/>
      <c r="DI11" s="686"/>
      <c r="DJ11" s="686"/>
      <c r="DK11" s="686"/>
      <c r="DL11" s="686"/>
      <c r="DM11" s="686"/>
      <c r="DN11" s="686"/>
      <c r="DO11" s="686"/>
      <c r="DP11" s="687"/>
      <c r="DQ11" s="694">
        <v>634674</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177</v>
      </c>
      <c r="S12" s="686"/>
      <c r="T12" s="686"/>
      <c r="U12" s="686"/>
      <c r="V12" s="686"/>
      <c r="W12" s="686"/>
      <c r="X12" s="686"/>
      <c r="Y12" s="687"/>
      <c r="Z12" s="688" t="s">
        <v>177</v>
      </c>
      <c r="AA12" s="688"/>
      <c r="AB12" s="688"/>
      <c r="AC12" s="688"/>
      <c r="AD12" s="689" t="s">
        <v>177</v>
      </c>
      <c r="AE12" s="689"/>
      <c r="AF12" s="689"/>
      <c r="AG12" s="689"/>
      <c r="AH12" s="689"/>
      <c r="AI12" s="689"/>
      <c r="AJ12" s="689"/>
      <c r="AK12" s="689"/>
      <c r="AL12" s="690" t="s">
        <v>177</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1449626</v>
      </c>
      <c r="BH12" s="686"/>
      <c r="BI12" s="686"/>
      <c r="BJ12" s="686"/>
      <c r="BK12" s="686"/>
      <c r="BL12" s="686"/>
      <c r="BM12" s="686"/>
      <c r="BN12" s="687"/>
      <c r="BO12" s="688">
        <v>54.1</v>
      </c>
      <c r="BP12" s="688"/>
      <c r="BQ12" s="688"/>
      <c r="BR12" s="688"/>
      <c r="BS12" s="694" t="s">
        <v>177</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1226907</v>
      </c>
      <c r="CS12" s="686"/>
      <c r="CT12" s="686"/>
      <c r="CU12" s="686"/>
      <c r="CV12" s="686"/>
      <c r="CW12" s="686"/>
      <c r="CX12" s="686"/>
      <c r="CY12" s="687"/>
      <c r="CZ12" s="688">
        <v>4.8</v>
      </c>
      <c r="DA12" s="688"/>
      <c r="DB12" s="688"/>
      <c r="DC12" s="688"/>
      <c r="DD12" s="694">
        <v>37374</v>
      </c>
      <c r="DE12" s="686"/>
      <c r="DF12" s="686"/>
      <c r="DG12" s="686"/>
      <c r="DH12" s="686"/>
      <c r="DI12" s="686"/>
      <c r="DJ12" s="686"/>
      <c r="DK12" s="686"/>
      <c r="DL12" s="686"/>
      <c r="DM12" s="686"/>
      <c r="DN12" s="686"/>
      <c r="DO12" s="686"/>
      <c r="DP12" s="687"/>
      <c r="DQ12" s="694">
        <v>774245</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177</v>
      </c>
      <c r="S13" s="686"/>
      <c r="T13" s="686"/>
      <c r="U13" s="686"/>
      <c r="V13" s="686"/>
      <c r="W13" s="686"/>
      <c r="X13" s="686"/>
      <c r="Y13" s="687"/>
      <c r="Z13" s="688" t="s">
        <v>177</v>
      </c>
      <c r="AA13" s="688"/>
      <c r="AB13" s="688"/>
      <c r="AC13" s="688"/>
      <c r="AD13" s="689" t="s">
        <v>255</v>
      </c>
      <c r="AE13" s="689"/>
      <c r="AF13" s="689"/>
      <c r="AG13" s="689"/>
      <c r="AH13" s="689"/>
      <c r="AI13" s="689"/>
      <c r="AJ13" s="689"/>
      <c r="AK13" s="689"/>
      <c r="AL13" s="690" t="s">
        <v>177</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1284691</v>
      </c>
      <c r="BH13" s="686"/>
      <c r="BI13" s="686"/>
      <c r="BJ13" s="686"/>
      <c r="BK13" s="686"/>
      <c r="BL13" s="686"/>
      <c r="BM13" s="686"/>
      <c r="BN13" s="687"/>
      <c r="BO13" s="688">
        <v>47.9</v>
      </c>
      <c r="BP13" s="688"/>
      <c r="BQ13" s="688"/>
      <c r="BR13" s="688"/>
      <c r="BS13" s="694" t="s">
        <v>177</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2044621</v>
      </c>
      <c r="CS13" s="686"/>
      <c r="CT13" s="686"/>
      <c r="CU13" s="686"/>
      <c r="CV13" s="686"/>
      <c r="CW13" s="686"/>
      <c r="CX13" s="686"/>
      <c r="CY13" s="687"/>
      <c r="CZ13" s="688">
        <v>8</v>
      </c>
      <c r="DA13" s="688"/>
      <c r="DB13" s="688"/>
      <c r="DC13" s="688"/>
      <c r="DD13" s="694">
        <v>889068</v>
      </c>
      <c r="DE13" s="686"/>
      <c r="DF13" s="686"/>
      <c r="DG13" s="686"/>
      <c r="DH13" s="686"/>
      <c r="DI13" s="686"/>
      <c r="DJ13" s="686"/>
      <c r="DK13" s="686"/>
      <c r="DL13" s="686"/>
      <c r="DM13" s="686"/>
      <c r="DN13" s="686"/>
      <c r="DO13" s="686"/>
      <c r="DP13" s="687"/>
      <c r="DQ13" s="694">
        <v>1061233</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177</v>
      </c>
      <c r="S14" s="686"/>
      <c r="T14" s="686"/>
      <c r="U14" s="686"/>
      <c r="V14" s="686"/>
      <c r="W14" s="686"/>
      <c r="X14" s="686"/>
      <c r="Y14" s="687"/>
      <c r="Z14" s="688" t="s">
        <v>177</v>
      </c>
      <c r="AA14" s="688"/>
      <c r="AB14" s="688"/>
      <c r="AC14" s="688"/>
      <c r="AD14" s="689" t="s">
        <v>177</v>
      </c>
      <c r="AE14" s="689"/>
      <c r="AF14" s="689"/>
      <c r="AG14" s="689"/>
      <c r="AH14" s="689"/>
      <c r="AI14" s="689"/>
      <c r="AJ14" s="689"/>
      <c r="AK14" s="689"/>
      <c r="AL14" s="690" t="s">
        <v>177</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96653</v>
      </c>
      <c r="BH14" s="686"/>
      <c r="BI14" s="686"/>
      <c r="BJ14" s="686"/>
      <c r="BK14" s="686"/>
      <c r="BL14" s="686"/>
      <c r="BM14" s="686"/>
      <c r="BN14" s="687"/>
      <c r="BO14" s="688">
        <v>3.6</v>
      </c>
      <c r="BP14" s="688"/>
      <c r="BQ14" s="688"/>
      <c r="BR14" s="688"/>
      <c r="BS14" s="694" t="s">
        <v>177</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1015912</v>
      </c>
      <c r="CS14" s="686"/>
      <c r="CT14" s="686"/>
      <c r="CU14" s="686"/>
      <c r="CV14" s="686"/>
      <c r="CW14" s="686"/>
      <c r="CX14" s="686"/>
      <c r="CY14" s="687"/>
      <c r="CZ14" s="688">
        <v>4</v>
      </c>
      <c r="DA14" s="688"/>
      <c r="DB14" s="688"/>
      <c r="DC14" s="688"/>
      <c r="DD14" s="694">
        <v>39090</v>
      </c>
      <c r="DE14" s="686"/>
      <c r="DF14" s="686"/>
      <c r="DG14" s="686"/>
      <c r="DH14" s="686"/>
      <c r="DI14" s="686"/>
      <c r="DJ14" s="686"/>
      <c r="DK14" s="686"/>
      <c r="DL14" s="686"/>
      <c r="DM14" s="686"/>
      <c r="DN14" s="686"/>
      <c r="DO14" s="686"/>
      <c r="DP14" s="687"/>
      <c r="DQ14" s="694">
        <v>672458</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177</v>
      </c>
      <c r="S15" s="686"/>
      <c r="T15" s="686"/>
      <c r="U15" s="686"/>
      <c r="V15" s="686"/>
      <c r="W15" s="686"/>
      <c r="X15" s="686"/>
      <c r="Y15" s="687"/>
      <c r="Z15" s="688" t="s">
        <v>177</v>
      </c>
      <c r="AA15" s="688"/>
      <c r="AB15" s="688"/>
      <c r="AC15" s="688"/>
      <c r="AD15" s="689" t="s">
        <v>177</v>
      </c>
      <c r="AE15" s="689"/>
      <c r="AF15" s="689"/>
      <c r="AG15" s="689"/>
      <c r="AH15" s="689"/>
      <c r="AI15" s="689"/>
      <c r="AJ15" s="689"/>
      <c r="AK15" s="689"/>
      <c r="AL15" s="690" t="s">
        <v>177</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159085</v>
      </c>
      <c r="BH15" s="686"/>
      <c r="BI15" s="686"/>
      <c r="BJ15" s="686"/>
      <c r="BK15" s="686"/>
      <c r="BL15" s="686"/>
      <c r="BM15" s="686"/>
      <c r="BN15" s="687"/>
      <c r="BO15" s="688">
        <v>5.9</v>
      </c>
      <c r="BP15" s="688"/>
      <c r="BQ15" s="688"/>
      <c r="BR15" s="688"/>
      <c r="BS15" s="694" t="s">
        <v>177</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1597873</v>
      </c>
      <c r="CS15" s="686"/>
      <c r="CT15" s="686"/>
      <c r="CU15" s="686"/>
      <c r="CV15" s="686"/>
      <c r="CW15" s="686"/>
      <c r="CX15" s="686"/>
      <c r="CY15" s="687"/>
      <c r="CZ15" s="688">
        <v>6.2</v>
      </c>
      <c r="DA15" s="688"/>
      <c r="DB15" s="688"/>
      <c r="DC15" s="688"/>
      <c r="DD15" s="694">
        <v>174056</v>
      </c>
      <c r="DE15" s="686"/>
      <c r="DF15" s="686"/>
      <c r="DG15" s="686"/>
      <c r="DH15" s="686"/>
      <c r="DI15" s="686"/>
      <c r="DJ15" s="686"/>
      <c r="DK15" s="686"/>
      <c r="DL15" s="686"/>
      <c r="DM15" s="686"/>
      <c r="DN15" s="686"/>
      <c r="DO15" s="686"/>
      <c r="DP15" s="687"/>
      <c r="DQ15" s="694">
        <v>1229763</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11840</v>
      </c>
      <c r="S16" s="686"/>
      <c r="T16" s="686"/>
      <c r="U16" s="686"/>
      <c r="V16" s="686"/>
      <c r="W16" s="686"/>
      <c r="X16" s="686"/>
      <c r="Y16" s="687"/>
      <c r="Z16" s="688">
        <v>0</v>
      </c>
      <c r="AA16" s="688"/>
      <c r="AB16" s="688"/>
      <c r="AC16" s="688"/>
      <c r="AD16" s="689">
        <v>11840</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255</v>
      </c>
      <c r="BH16" s="686"/>
      <c r="BI16" s="686"/>
      <c r="BJ16" s="686"/>
      <c r="BK16" s="686"/>
      <c r="BL16" s="686"/>
      <c r="BM16" s="686"/>
      <c r="BN16" s="687"/>
      <c r="BO16" s="688" t="s">
        <v>177</v>
      </c>
      <c r="BP16" s="688"/>
      <c r="BQ16" s="688"/>
      <c r="BR16" s="688"/>
      <c r="BS16" s="694" t="s">
        <v>177</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7593</v>
      </c>
      <c r="CS16" s="686"/>
      <c r="CT16" s="686"/>
      <c r="CU16" s="686"/>
      <c r="CV16" s="686"/>
      <c r="CW16" s="686"/>
      <c r="CX16" s="686"/>
      <c r="CY16" s="687"/>
      <c r="CZ16" s="688">
        <v>0</v>
      </c>
      <c r="DA16" s="688"/>
      <c r="DB16" s="688"/>
      <c r="DC16" s="688"/>
      <c r="DD16" s="694" t="s">
        <v>177</v>
      </c>
      <c r="DE16" s="686"/>
      <c r="DF16" s="686"/>
      <c r="DG16" s="686"/>
      <c r="DH16" s="686"/>
      <c r="DI16" s="686"/>
      <c r="DJ16" s="686"/>
      <c r="DK16" s="686"/>
      <c r="DL16" s="686"/>
      <c r="DM16" s="686"/>
      <c r="DN16" s="686"/>
      <c r="DO16" s="686"/>
      <c r="DP16" s="687"/>
      <c r="DQ16" s="694" t="s">
        <v>177</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8281</v>
      </c>
      <c r="S17" s="686"/>
      <c r="T17" s="686"/>
      <c r="U17" s="686"/>
      <c r="V17" s="686"/>
      <c r="W17" s="686"/>
      <c r="X17" s="686"/>
      <c r="Y17" s="687"/>
      <c r="Z17" s="688">
        <v>0</v>
      </c>
      <c r="AA17" s="688"/>
      <c r="AB17" s="688"/>
      <c r="AC17" s="688"/>
      <c r="AD17" s="689">
        <v>8281</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177</v>
      </c>
      <c r="BH17" s="686"/>
      <c r="BI17" s="686"/>
      <c r="BJ17" s="686"/>
      <c r="BK17" s="686"/>
      <c r="BL17" s="686"/>
      <c r="BM17" s="686"/>
      <c r="BN17" s="687"/>
      <c r="BO17" s="688" t="s">
        <v>177</v>
      </c>
      <c r="BP17" s="688"/>
      <c r="BQ17" s="688"/>
      <c r="BR17" s="688"/>
      <c r="BS17" s="694" t="s">
        <v>177</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2079896</v>
      </c>
      <c r="CS17" s="686"/>
      <c r="CT17" s="686"/>
      <c r="CU17" s="686"/>
      <c r="CV17" s="686"/>
      <c r="CW17" s="686"/>
      <c r="CX17" s="686"/>
      <c r="CY17" s="687"/>
      <c r="CZ17" s="688">
        <v>8.1</v>
      </c>
      <c r="DA17" s="688"/>
      <c r="DB17" s="688"/>
      <c r="DC17" s="688"/>
      <c r="DD17" s="694" t="s">
        <v>177</v>
      </c>
      <c r="DE17" s="686"/>
      <c r="DF17" s="686"/>
      <c r="DG17" s="686"/>
      <c r="DH17" s="686"/>
      <c r="DI17" s="686"/>
      <c r="DJ17" s="686"/>
      <c r="DK17" s="686"/>
      <c r="DL17" s="686"/>
      <c r="DM17" s="686"/>
      <c r="DN17" s="686"/>
      <c r="DO17" s="686"/>
      <c r="DP17" s="687"/>
      <c r="DQ17" s="694">
        <v>2004927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18757</v>
      </c>
      <c r="S18" s="686"/>
      <c r="T18" s="686"/>
      <c r="U18" s="686"/>
      <c r="V18" s="686"/>
      <c r="W18" s="686"/>
      <c r="X18" s="686"/>
      <c r="Y18" s="687"/>
      <c r="Z18" s="688">
        <v>0.1</v>
      </c>
      <c r="AA18" s="688"/>
      <c r="AB18" s="688"/>
      <c r="AC18" s="688"/>
      <c r="AD18" s="689">
        <v>18757</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177</v>
      </c>
      <c r="BH18" s="686"/>
      <c r="BI18" s="686"/>
      <c r="BJ18" s="686"/>
      <c r="BK18" s="686"/>
      <c r="BL18" s="686"/>
      <c r="BM18" s="686"/>
      <c r="BN18" s="687"/>
      <c r="BO18" s="688" t="s">
        <v>177</v>
      </c>
      <c r="BP18" s="688"/>
      <c r="BQ18" s="688"/>
      <c r="BR18" s="688"/>
      <c r="BS18" s="694" t="s">
        <v>177</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177</v>
      </c>
      <c r="CS18" s="686"/>
      <c r="CT18" s="686"/>
      <c r="CU18" s="686"/>
      <c r="CV18" s="686"/>
      <c r="CW18" s="686"/>
      <c r="CX18" s="686"/>
      <c r="CY18" s="687"/>
      <c r="CZ18" s="688" t="s">
        <v>177</v>
      </c>
      <c r="DA18" s="688"/>
      <c r="DB18" s="688"/>
      <c r="DC18" s="688"/>
      <c r="DD18" s="694" t="s">
        <v>177</v>
      </c>
      <c r="DE18" s="686"/>
      <c r="DF18" s="686"/>
      <c r="DG18" s="686"/>
      <c r="DH18" s="686"/>
      <c r="DI18" s="686"/>
      <c r="DJ18" s="686"/>
      <c r="DK18" s="686"/>
      <c r="DL18" s="686"/>
      <c r="DM18" s="686"/>
      <c r="DN18" s="686"/>
      <c r="DO18" s="686"/>
      <c r="DP18" s="687"/>
      <c r="DQ18" s="694" t="s">
        <v>177</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10666</v>
      </c>
      <c r="S19" s="686"/>
      <c r="T19" s="686"/>
      <c r="U19" s="686"/>
      <c r="V19" s="686"/>
      <c r="W19" s="686"/>
      <c r="X19" s="686"/>
      <c r="Y19" s="687"/>
      <c r="Z19" s="688">
        <v>0</v>
      </c>
      <c r="AA19" s="688"/>
      <c r="AB19" s="688"/>
      <c r="AC19" s="688"/>
      <c r="AD19" s="689">
        <v>10666</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88402</v>
      </c>
      <c r="BH19" s="686"/>
      <c r="BI19" s="686"/>
      <c r="BJ19" s="686"/>
      <c r="BK19" s="686"/>
      <c r="BL19" s="686"/>
      <c r="BM19" s="686"/>
      <c r="BN19" s="687"/>
      <c r="BO19" s="688">
        <v>3.3</v>
      </c>
      <c r="BP19" s="688"/>
      <c r="BQ19" s="688"/>
      <c r="BR19" s="688"/>
      <c r="BS19" s="694" t="s">
        <v>177</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177</v>
      </c>
      <c r="CS19" s="686"/>
      <c r="CT19" s="686"/>
      <c r="CU19" s="686"/>
      <c r="CV19" s="686"/>
      <c r="CW19" s="686"/>
      <c r="CX19" s="686"/>
      <c r="CY19" s="687"/>
      <c r="CZ19" s="688" t="s">
        <v>177</v>
      </c>
      <c r="DA19" s="688"/>
      <c r="DB19" s="688"/>
      <c r="DC19" s="688"/>
      <c r="DD19" s="694" t="s">
        <v>177</v>
      </c>
      <c r="DE19" s="686"/>
      <c r="DF19" s="686"/>
      <c r="DG19" s="686"/>
      <c r="DH19" s="686"/>
      <c r="DI19" s="686"/>
      <c r="DJ19" s="686"/>
      <c r="DK19" s="686"/>
      <c r="DL19" s="686"/>
      <c r="DM19" s="686"/>
      <c r="DN19" s="686"/>
      <c r="DO19" s="686"/>
      <c r="DP19" s="687"/>
      <c r="DQ19" s="694" t="s">
        <v>177</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4972</v>
      </c>
      <c r="S20" s="686"/>
      <c r="T20" s="686"/>
      <c r="U20" s="686"/>
      <c r="V20" s="686"/>
      <c r="W20" s="686"/>
      <c r="X20" s="686"/>
      <c r="Y20" s="687"/>
      <c r="Z20" s="688">
        <v>0</v>
      </c>
      <c r="AA20" s="688"/>
      <c r="AB20" s="688"/>
      <c r="AC20" s="688"/>
      <c r="AD20" s="689">
        <v>4972</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88402</v>
      </c>
      <c r="BH20" s="686"/>
      <c r="BI20" s="686"/>
      <c r="BJ20" s="686"/>
      <c r="BK20" s="686"/>
      <c r="BL20" s="686"/>
      <c r="BM20" s="686"/>
      <c r="BN20" s="687"/>
      <c r="BO20" s="688">
        <v>3.3</v>
      </c>
      <c r="BP20" s="688"/>
      <c r="BQ20" s="688"/>
      <c r="BR20" s="688"/>
      <c r="BS20" s="694" t="s">
        <v>177</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25717227</v>
      </c>
      <c r="CS20" s="686"/>
      <c r="CT20" s="686"/>
      <c r="CU20" s="686"/>
      <c r="CV20" s="686"/>
      <c r="CW20" s="686"/>
      <c r="CX20" s="686"/>
      <c r="CY20" s="687"/>
      <c r="CZ20" s="688">
        <v>100</v>
      </c>
      <c r="DA20" s="688"/>
      <c r="DB20" s="688"/>
      <c r="DC20" s="688"/>
      <c r="DD20" s="694">
        <v>3425365</v>
      </c>
      <c r="DE20" s="686"/>
      <c r="DF20" s="686"/>
      <c r="DG20" s="686"/>
      <c r="DH20" s="686"/>
      <c r="DI20" s="686"/>
      <c r="DJ20" s="686"/>
      <c r="DK20" s="686"/>
      <c r="DL20" s="686"/>
      <c r="DM20" s="686"/>
      <c r="DN20" s="686"/>
      <c r="DO20" s="686"/>
      <c r="DP20" s="687"/>
      <c r="DQ20" s="694">
        <v>13680155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3119</v>
      </c>
      <c r="S21" s="686"/>
      <c r="T21" s="686"/>
      <c r="U21" s="686"/>
      <c r="V21" s="686"/>
      <c r="W21" s="686"/>
      <c r="X21" s="686"/>
      <c r="Y21" s="687"/>
      <c r="Z21" s="688">
        <v>0</v>
      </c>
      <c r="AA21" s="688"/>
      <c r="AB21" s="688"/>
      <c r="AC21" s="688"/>
      <c r="AD21" s="689">
        <v>3119</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88402</v>
      </c>
      <c r="BH21" s="686"/>
      <c r="BI21" s="686"/>
      <c r="BJ21" s="686"/>
      <c r="BK21" s="686"/>
      <c r="BL21" s="686"/>
      <c r="BM21" s="686"/>
      <c r="BN21" s="687"/>
      <c r="BO21" s="688">
        <v>3.3</v>
      </c>
      <c r="BP21" s="688"/>
      <c r="BQ21" s="688"/>
      <c r="BR21" s="688"/>
      <c r="BS21" s="694" t="s">
        <v>177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8727120</v>
      </c>
      <c r="S22" s="686"/>
      <c r="T22" s="686"/>
      <c r="U22" s="686"/>
      <c r="V22" s="686"/>
      <c r="W22" s="686"/>
      <c r="X22" s="686"/>
      <c r="Y22" s="687"/>
      <c r="Z22" s="688">
        <v>33.4</v>
      </c>
      <c r="AA22" s="688"/>
      <c r="AB22" s="688"/>
      <c r="AC22" s="688"/>
      <c r="AD22" s="689">
        <v>7906096</v>
      </c>
      <c r="AE22" s="689"/>
      <c r="AF22" s="689"/>
      <c r="AG22" s="689"/>
      <c r="AH22" s="689"/>
      <c r="AI22" s="689"/>
      <c r="AJ22" s="689"/>
      <c r="AK22" s="689"/>
      <c r="AL22" s="690">
        <v>68.5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177</v>
      </c>
      <c r="BH22" s="686"/>
      <c r="BI22" s="686"/>
      <c r="BJ22" s="686"/>
      <c r="BK22" s="686"/>
      <c r="BL22" s="686"/>
      <c r="BM22" s="686"/>
      <c r="BN22" s="687"/>
      <c r="BO22" s="688" t="s">
        <v>177</v>
      </c>
      <c r="BP22" s="688"/>
      <c r="BQ22" s="688"/>
      <c r="BR22" s="688"/>
      <c r="BS22" s="694" t="s">
        <v>177</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7906096</v>
      </c>
      <c r="S23" s="686"/>
      <c r="T23" s="686"/>
      <c r="U23" s="686"/>
      <c r="V23" s="686"/>
      <c r="W23" s="686"/>
      <c r="X23" s="686"/>
      <c r="Y23" s="687"/>
      <c r="Z23" s="688">
        <v>30.2</v>
      </c>
      <c r="AA23" s="688"/>
      <c r="AB23" s="688"/>
      <c r="AC23" s="688"/>
      <c r="AD23" s="689">
        <v>7906096</v>
      </c>
      <c r="AE23" s="689"/>
      <c r="AF23" s="689"/>
      <c r="AG23" s="689"/>
      <c r="AH23" s="689"/>
      <c r="AI23" s="689"/>
      <c r="AJ23" s="689"/>
      <c r="AK23" s="689"/>
      <c r="AL23" s="690">
        <v>68.5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177</v>
      </c>
      <c r="BH23" s="686"/>
      <c r="BI23" s="686"/>
      <c r="BJ23" s="686"/>
      <c r="BK23" s="686"/>
      <c r="BL23" s="686"/>
      <c r="BM23" s="686"/>
      <c r="BN23" s="687"/>
      <c r="BO23" s="688" t="s">
        <v>177</v>
      </c>
      <c r="BP23" s="688"/>
      <c r="BQ23" s="688"/>
      <c r="BR23" s="688"/>
      <c r="BS23" s="694" t="s">
        <v>177</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821024</v>
      </c>
      <c r="S24" s="686"/>
      <c r="T24" s="686"/>
      <c r="U24" s="686"/>
      <c r="V24" s="686"/>
      <c r="W24" s="686"/>
      <c r="X24" s="686"/>
      <c r="Y24" s="687"/>
      <c r="Z24" s="688">
        <v>3.1</v>
      </c>
      <c r="AA24" s="688"/>
      <c r="AB24" s="688"/>
      <c r="AC24" s="688"/>
      <c r="AD24" s="689" t="s">
        <v>177</v>
      </c>
      <c r="AE24" s="689"/>
      <c r="AF24" s="689"/>
      <c r="AG24" s="689"/>
      <c r="AH24" s="689"/>
      <c r="AI24" s="689"/>
      <c r="AJ24" s="689"/>
      <c r="AK24" s="689"/>
      <c r="AL24" s="690" t="s">
        <v>177</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177</v>
      </c>
      <c r="BH24" s="686"/>
      <c r="BI24" s="686"/>
      <c r="BJ24" s="686"/>
      <c r="BK24" s="686"/>
      <c r="BL24" s="686"/>
      <c r="BM24" s="686"/>
      <c r="BN24" s="687"/>
      <c r="BO24" s="688" t="s">
        <v>177</v>
      </c>
      <c r="BP24" s="688"/>
      <c r="BQ24" s="688"/>
      <c r="BR24" s="688"/>
      <c r="BS24" s="694" t="s">
        <v>177</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7472571</v>
      </c>
      <c r="CS24" s="675"/>
      <c r="CT24" s="675"/>
      <c r="CU24" s="675"/>
      <c r="CV24" s="675"/>
      <c r="CW24" s="675"/>
      <c r="CX24" s="675"/>
      <c r="CY24" s="676"/>
      <c r="CZ24" s="679">
        <v>29.1</v>
      </c>
      <c r="DA24" s="680"/>
      <c r="DB24" s="680"/>
      <c r="DC24" s="699"/>
      <c r="DD24" s="724">
        <v>5849981</v>
      </c>
      <c r="DE24" s="675"/>
      <c r="DF24" s="675"/>
      <c r="DG24" s="675"/>
      <c r="DH24" s="675"/>
      <c r="DI24" s="675"/>
      <c r="DJ24" s="675"/>
      <c r="DK24" s="676"/>
      <c r="DL24" s="724">
        <v>5833673</v>
      </c>
      <c r="DM24" s="675"/>
      <c r="DN24" s="675"/>
      <c r="DO24" s="675"/>
      <c r="DP24" s="675"/>
      <c r="DQ24" s="675"/>
      <c r="DR24" s="675"/>
      <c r="DS24" s="675"/>
      <c r="DT24" s="675"/>
      <c r="DU24" s="675"/>
      <c r="DV24" s="676"/>
      <c r="DW24" s="679">
        <v>49</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177</v>
      </c>
      <c r="S25" s="686"/>
      <c r="T25" s="686"/>
      <c r="U25" s="686"/>
      <c r="V25" s="686"/>
      <c r="W25" s="686"/>
      <c r="X25" s="686"/>
      <c r="Y25" s="687"/>
      <c r="Z25" s="688" t="s">
        <v>177</v>
      </c>
      <c r="AA25" s="688"/>
      <c r="AB25" s="688"/>
      <c r="AC25" s="688"/>
      <c r="AD25" s="689" t="s">
        <v>177</v>
      </c>
      <c r="AE25" s="689"/>
      <c r="AF25" s="689"/>
      <c r="AG25" s="689"/>
      <c r="AH25" s="689"/>
      <c r="AI25" s="689"/>
      <c r="AJ25" s="689"/>
      <c r="AK25" s="689"/>
      <c r="AL25" s="690" t="s">
        <v>177</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138</v>
      </c>
      <c r="BH25" s="686"/>
      <c r="BI25" s="686"/>
      <c r="BJ25" s="686"/>
      <c r="BK25" s="686"/>
      <c r="BL25" s="686"/>
      <c r="BM25" s="686"/>
      <c r="BN25" s="687"/>
      <c r="BO25" s="688" t="s">
        <v>177</v>
      </c>
      <c r="BP25" s="688"/>
      <c r="BQ25" s="688"/>
      <c r="BR25" s="688"/>
      <c r="BS25" s="694" t="s">
        <v>177</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3433018</v>
      </c>
      <c r="CS25" s="721"/>
      <c r="CT25" s="721"/>
      <c r="CU25" s="721"/>
      <c r="CV25" s="721"/>
      <c r="CW25" s="721"/>
      <c r="CX25" s="721"/>
      <c r="CY25" s="722"/>
      <c r="CZ25" s="690">
        <v>13.3</v>
      </c>
      <c r="DA25" s="719"/>
      <c r="DB25" s="719"/>
      <c r="DC25" s="723"/>
      <c r="DD25" s="694">
        <v>3125950</v>
      </c>
      <c r="DE25" s="721"/>
      <c r="DF25" s="721"/>
      <c r="DG25" s="721"/>
      <c r="DH25" s="721"/>
      <c r="DI25" s="721"/>
      <c r="DJ25" s="721"/>
      <c r="DK25" s="722"/>
      <c r="DL25" s="694">
        <v>3117442</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12331054</v>
      </c>
      <c r="S26" s="686"/>
      <c r="T26" s="686"/>
      <c r="U26" s="686"/>
      <c r="V26" s="686"/>
      <c r="W26" s="686"/>
      <c r="X26" s="686"/>
      <c r="Y26" s="687"/>
      <c r="Z26" s="688">
        <v>47.2</v>
      </c>
      <c r="AA26" s="688"/>
      <c r="AB26" s="688"/>
      <c r="AC26" s="688"/>
      <c r="AD26" s="689">
        <v>11510030</v>
      </c>
      <c r="AE26" s="689"/>
      <c r="AF26" s="689"/>
      <c r="AG26" s="689"/>
      <c r="AH26" s="689"/>
      <c r="AI26" s="689"/>
      <c r="AJ26" s="689"/>
      <c r="AK26" s="689"/>
      <c r="AL26" s="690">
        <v>99.7</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138</v>
      </c>
      <c r="BH26" s="686"/>
      <c r="BI26" s="686"/>
      <c r="BJ26" s="686"/>
      <c r="BK26" s="686"/>
      <c r="BL26" s="686"/>
      <c r="BM26" s="686"/>
      <c r="BN26" s="687"/>
      <c r="BO26" s="688" t="s">
        <v>177</v>
      </c>
      <c r="BP26" s="688"/>
      <c r="BQ26" s="688"/>
      <c r="BR26" s="688"/>
      <c r="BS26" s="694" t="s">
        <v>177</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2042305</v>
      </c>
      <c r="CS26" s="686"/>
      <c r="CT26" s="686"/>
      <c r="CU26" s="686"/>
      <c r="CV26" s="686"/>
      <c r="CW26" s="686"/>
      <c r="CX26" s="686"/>
      <c r="CY26" s="687"/>
      <c r="CZ26" s="690">
        <v>7.9</v>
      </c>
      <c r="DA26" s="719"/>
      <c r="DB26" s="719"/>
      <c r="DC26" s="723"/>
      <c r="DD26" s="694">
        <v>1854529</v>
      </c>
      <c r="DE26" s="686"/>
      <c r="DF26" s="686"/>
      <c r="DG26" s="686"/>
      <c r="DH26" s="686"/>
      <c r="DI26" s="686"/>
      <c r="DJ26" s="686"/>
      <c r="DK26" s="687"/>
      <c r="DL26" s="694" t="s">
        <v>138</v>
      </c>
      <c r="DM26" s="686"/>
      <c r="DN26" s="686"/>
      <c r="DO26" s="686"/>
      <c r="DP26" s="686"/>
      <c r="DQ26" s="686"/>
      <c r="DR26" s="686"/>
      <c r="DS26" s="686"/>
      <c r="DT26" s="686"/>
      <c r="DU26" s="686"/>
      <c r="DV26" s="687"/>
      <c r="DW26" s="690" t="s">
        <v>177</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2940</v>
      </c>
      <c r="S27" s="686"/>
      <c r="T27" s="686"/>
      <c r="U27" s="686"/>
      <c r="V27" s="686"/>
      <c r="W27" s="686"/>
      <c r="X27" s="686"/>
      <c r="Y27" s="687"/>
      <c r="Z27" s="688">
        <v>0</v>
      </c>
      <c r="AA27" s="688"/>
      <c r="AB27" s="688"/>
      <c r="AC27" s="688"/>
      <c r="AD27" s="689">
        <v>2940</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2680327</v>
      </c>
      <c r="BH27" s="686"/>
      <c r="BI27" s="686"/>
      <c r="BJ27" s="686"/>
      <c r="BK27" s="686"/>
      <c r="BL27" s="686"/>
      <c r="BM27" s="686"/>
      <c r="BN27" s="687"/>
      <c r="BO27" s="688">
        <v>100</v>
      </c>
      <c r="BP27" s="688"/>
      <c r="BQ27" s="688"/>
      <c r="BR27" s="688"/>
      <c r="BS27" s="694" t="s">
        <v>177</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1959657</v>
      </c>
      <c r="CS27" s="721"/>
      <c r="CT27" s="721"/>
      <c r="CU27" s="721"/>
      <c r="CV27" s="721"/>
      <c r="CW27" s="721"/>
      <c r="CX27" s="721"/>
      <c r="CY27" s="722"/>
      <c r="CZ27" s="690">
        <v>7.6</v>
      </c>
      <c r="DA27" s="719"/>
      <c r="DB27" s="719"/>
      <c r="DC27" s="723"/>
      <c r="DD27" s="694">
        <v>719104</v>
      </c>
      <c r="DE27" s="721"/>
      <c r="DF27" s="721"/>
      <c r="DG27" s="721"/>
      <c r="DH27" s="721"/>
      <c r="DI27" s="721"/>
      <c r="DJ27" s="721"/>
      <c r="DK27" s="722"/>
      <c r="DL27" s="694">
        <v>711304</v>
      </c>
      <c r="DM27" s="721"/>
      <c r="DN27" s="721"/>
      <c r="DO27" s="721"/>
      <c r="DP27" s="721"/>
      <c r="DQ27" s="721"/>
      <c r="DR27" s="721"/>
      <c r="DS27" s="721"/>
      <c r="DT27" s="721"/>
      <c r="DU27" s="721"/>
      <c r="DV27" s="722"/>
      <c r="DW27" s="690">
        <v>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101311</v>
      </c>
      <c r="S28" s="686"/>
      <c r="T28" s="686"/>
      <c r="U28" s="686"/>
      <c r="V28" s="686"/>
      <c r="W28" s="686"/>
      <c r="X28" s="686"/>
      <c r="Y28" s="687"/>
      <c r="Z28" s="688">
        <v>0.4</v>
      </c>
      <c r="AA28" s="688"/>
      <c r="AB28" s="688"/>
      <c r="AC28" s="688"/>
      <c r="AD28" s="689" t="s">
        <v>177</v>
      </c>
      <c r="AE28" s="689"/>
      <c r="AF28" s="689"/>
      <c r="AG28" s="689"/>
      <c r="AH28" s="689"/>
      <c r="AI28" s="689"/>
      <c r="AJ28" s="689"/>
      <c r="AK28" s="689"/>
      <c r="AL28" s="690" t="s">
        <v>177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2079896</v>
      </c>
      <c r="CS28" s="686"/>
      <c r="CT28" s="686"/>
      <c r="CU28" s="686"/>
      <c r="CV28" s="686"/>
      <c r="CW28" s="686"/>
      <c r="CX28" s="686"/>
      <c r="CY28" s="687"/>
      <c r="CZ28" s="690">
        <v>8.1</v>
      </c>
      <c r="DA28" s="719"/>
      <c r="DB28" s="719"/>
      <c r="DC28" s="723"/>
      <c r="DD28" s="694">
        <v>2004927</v>
      </c>
      <c r="DE28" s="686"/>
      <c r="DF28" s="686"/>
      <c r="DG28" s="686"/>
      <c r="DH28" s="686"/>
      <c r="DI28" s="686"/>
      <c r="DJ28" s="686"/>
      <c r="DK28" s="687"/>
      <c r="DL28" s="694">
        <v>2004927</v>
      </c>
      <c r="DM28" s="686"/>
      <c r="DN28" s="686"/>
      <c r="DO28" s="686"/>
      <c r="DP28" s="686"/>
      <c r="DQ28" s="686"/>
      <c r="DR28" s="686"/>
      <c r="DS28" s="686"/>
      <c r="DT28" s="686"/>
      <c r="DU28" s="686"/>
      <c r="DV28" s="687"/>
      <c r="DW28" s="690">
        <v>16.8</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218658</v>
      </c>
      <c r="S29" s="686"/>
      <c r="T29" s="686"/>
      <c r="U29" s="686"/>
      <c r="V29" s="686"/>
      <c r="W29" s="686"/>
      <c r="X29" s="686"/>
      <c r="Y29" s="687"/>
      <c r="Z29" s="688">
        <v>0.8</v>
      </c>
      <c r="AA29" s="688"/>
      <c r="AB29" s="688"/>
      <c r="AC29" s="688"/>
      <c r="AD29" s="689">
        <v>8051</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69</v>
      </c>
      <c r="CG29" s="701"/>
      <c r="CH29" s="701"/>
      <c r="CI29" s="701"/>
      <c r="CJ29" s="701"/>
      <c r="CK29" s="701"/>
      <c r="CL29" s="701"/>
      <c r="CM29" s="701"/>
      <c r="CN29" s="701"/>
      <c r="CO29" s="701"/>
      <c r="CP29" s="701"/>
      <c r="CQ29" s="702"/>
      <c r="CR29" s="685">
        <v>2079154</v>
      </c>
      <c r="CS29" s="721"/>
      <c r="CT29" s="721"/>
      <c r="CU29" s="721"/>
      <c r="CV29" s="721"/>
      <c r="CW29" s="721"/>
      <c r="CX29" s="721"/>
      <c r="CY29" s="722"/>
      <c r="CZ29" s="690">
        <v>8.1</v>
      </c>
      <c r="DA29" s="719"/>
      <c r="DB29" s="719"/>
      <c r="DC29" s="723"/>
      <c r="DD29" s="694">
        <v>2004185</v>
      </c>
      <c r="DE29" s="721"/>
      <c r="DF29" s="721"/>
      <c r="DG29" s="721"/>
      <c r="DH29" s="721"/>
      <c r="DI29" s="721"/>
      <c r="DJ29" s="721"/>
      <c r="DK29" s="722"/>
      <c r="DL29" s="694">
        <v>2004185</v>
      </c>
      <c r="DM29" s="721"/>
      <c r="DN29" s="721"/>
      <c r="DO29" s="721"/>
      <c r="DP29" s="721"/>
      <c r="DQ29" s="721"/>
      <c r="DR29" s="721"/>
      <c r="DS29" s="721"/>
      <c r="DT29" s="721"/>
      <c r="DU29" s="721"/>
      <c r="DV29" s="722"/>
      <c r="DW29" s="690">
        <v>16.8</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16147</v>
      </c>
      <c r="S30" s="686"/>
      <c r="T30" s="686"/>
      <c r="U30" s="686"/>
      <c r="V30" s="686"/>
      <c r="W30" s="686"/>
      <c r="X30" s="686"/>
      <c r="Y30" s="687"/>
      <c r="Z30" s="688">
        <v>0.1</v>
      </c>
      <c r="AA30" s="688"/>
      <c r="AB30" s="688"/>
      <c r="AC30" s="688"/>
      <c r="AD30" s="689" t="s">
        <v>177</v>
      </c>
      <c r="AE30" s="689"/>
      <c r="AF30" s="689"/>
      <c r="AG30" s="689"/>
      <c r="AH30" s="689"/>
      <c r="AI30" s="689"/>
      <c r="AJ30" s="689"/>
      <c r="AK30" s="689"/>
      <c r="AL30" s="690" t="s">
        <v>177</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1998683</v>
      </c>
      <c r="CS30" s="686"/>
      <c r="CT30" s="686"/>
      <c r="CU30" s="686"/>
      <c r="CV30" s="686"/>
      <c r="CW30" s="686"/>
      <c r="CX30" s="686"/>
      <c r="CY30" s="687"/>
      <c r="CZ30" s="690">
        <v>7.8</v>
      </c>
      <c r="DA30" s="719"/>
      <c r="DB30" s="719"/>
      <c r="DC30" s="723"/>
      <c r="DD30" s="694">
        <v>1924544</v>
      </c>
      <c r="DE30" s="686"/>
      <c r="DF30" s="686"/>
      <c r="DG30" s="686"/>
      <c r="DH30" s="686"/>
      <c r="DI30" s="686"/>
      <c r="DJ30" s="686"/>
      <c r="DK30" s="687"/>
      <c r="DL30" s="694">
        <v>1924544</v>
      </c>
      <c r="DM30" s="686"/>
      <c r="DN30" s="686"/>
      <c r="DO30" s="686"/>
      <c r="DP30" s="686"/>
      <c r="DQ30" s="686"/>
      <c r="DR30" s="686"/>
      <c r="DS30" s="686"/>
      <c r="DT30" s="686"/>
      <c r="DU30" s="686"/>
      <c r="DV30" s="687"/>
      <c r="DW30" s="690">
        <v>16.2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4888971</v>
      </c>
      <c r="S31" s="686"/>
      <c r="T31" s="686"/>
      <c r="U31" s="686"/>
      <c r="V31" s="686"/>
      <c r="W31" s="686"/>
      <c r="X31" s="686"/>
      <c r="Y31" s="687"/>
      <c r="Z31" s="688">
        <v>18.7</v>
      </c>
      <c r="AA31" s="688"/>
      <c r="AB31" s="688"/>
      <c r="AC31" s="688"/>
      <c r="AD31" s="689" t="s">
        <v>177</v>
      </c>
      <c r="AE31" s="689"/>
      <c r="AF31" s="689"/>
      <c r="AG31" s="689"/>
      <c r="AH31" s="689"/>
      <c r="AI31" s="689"/>
      <c r="AJ31" s="689"/>
      <c r="AK31" s="689"/>
      <c r="AL31" s="690" t="s">
        <v>177</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97.8</v>
      </c>
      <c r="BH31" s="740"/>
      <c r="BI31" s="740"/>
      <c r="BJ31" s="740"/>
      <c r="BK31" s="740"/>
      <c r="BL31" s="740"/>
      <c r="BM31" s="680">
        <v>92.8</v>
      </c>
      <c r="BN31" s="740"/>
      <c r="BO31" s="740"/>
      <c r="BP31" s="740"/>
      <c r="BQ31" s="741"/>
      <c r="BR31" s="753">
        <v>99</v>
      </c>
      <c r="BS31" s="740"/>
      <c r="BT31" s="740"/>
      <c r="BU31" s="740"/>
      <c r="BV31" s="740"/>
      <c r="BW31" s="740"/>
      <c r="BX31" s="680">
        <v>92.4</v>
      </c>
      <c r="BY31" s="740"/>
      <c r="BZ31" s="740"/>
      <c r="CA31" s="740"/>
      <c r="CB31" s="741"/>
      <c r="CD31" s="727"/>
      <c r="CE31" s="728"/>
      <c r="CF31" s="700" t="s">
        <v>314</v>
      </c>
      <c r="CG31" s="701"/>
      <c r="CH31" s="701"/>
      <c r="CI31" s="701"/>
      <c r="CJ31" s="701"/>
      <c r="CK31" s="701"/>
      <c r="CL31" s="701"/>
      <c r="CM31" s="701"/>
      <c r="CN31" s="701"/>
      <c r="CO31" s="701"/>
      <c r="CP31" s="701"/>
      <c r="CQ31" s="702"/>
      <c r="CR31" s="685">
        <v>80471</v>
      </c>
      <c r="CS31" s="721"/>
      <c r="CT31" s="721"/>
      <c r="CU31" s="721"/>
      <c r="CV31" s="721"/>
      <c r="CW31" s="721"/>
      <c r="CX31" s="721"/>
      <c r="CY31" s="722"/>
      <c r="CZ31" s="690">
        <v>0.3</v>
      </c>
      <c r="DA31" s="719"/>
      <c r="DB31" s="719"/>
      <c r="DC31" s="723"/>
      <c r="DD31" s="694">
        <v>79641</v>
      </c>
      <c r="DE31" s="721"/>
      <c r="DF31" s="721"/>
      <c r="DG31" s="721"/>
      <c r="DH31" s="721"/>
      <c r="DI31" s="721"/>
      <c r="DJ31" s="721"/>
      <c r="DK31" s="722"/>
      <c r="DL31" s="694">
        <v>79641</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177</v>
      </c>
      <c r="S32" s="686"/>
      <c r="T32" s="686"/>
      <c r="U32" s="686"/>
      <c r="V32" s="686"/>
      <c r="W32" s="686"/>
      <c r="X32" s="686"/>
      <c r="Y32" s="687"/>
      <c r="Z32" s="688" t="s">
        <v>177</v>
      </c>
      <c r="AA32" s="688"/>
      <c r="AB32" s="688"/>
      <c r="AC32" s="688"/>
      <c r="AD32" s="689" t="s">
        <v>138</v>
      </c>
      <c r="AE32" s="689"/>
      <c r="AF32" s="689"/>
      <c r="AG32" s="689"/>
      <c r="AH32" s="689"/>
      <c r="AI32" s="689"/>
      <c r="AJ32" s="689"/>
      <c r="AK32" s="689"/>
      <c r="AL32" s="690" t="s">
        <v>177</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97.5</v>
      </c>
      <c r="BN32" s="751"/>
      <c r="BO32" s="751"/>
      <c r="BP32" s="751"/>
      <c r="BQ32" s="752"/>
      <c r="BR32" s="754">
        <v>99.1</v>
      </c>
      <c r="BS32" s="721"/>
      <c r="BT32" s="721"/>
      <c r="BU32" s="721"/>
      <c r="BV32" s="721"/>
      <c r="BW32" s="721"/>
      <c r="BX32" s="691">
        <v>96.2</v>
      </c>
      <c r="BY32" s="751"/>
      <c r="BZ32" s="751"/>
      <c r="CA32" s="751"/>
      <c r="CB32" s="752"/>
      <c r="CD32" s="729"/>
      <c r="CE32" s="730"/>
      <c r="CF32" s="700" t="s">
        <v>318</v>
      </c>
      <c r="CG32" s="701"/>
      <c r="CH32" s="701"/>
      <c r="CI32" s="701"/>
      <c r="CJ32" s="701"/>
      <c r="CK32" s="701"/>
      <c r="CL32" s="701"/>
      <c r="CM32" s="701"/>
      <c r="CN32" s="701"/>
      <c r="CO32" s="701"/>
      <c r="CP32" s="701"/>
      <c r="CQ32" s="702"/>
      <c r="CR32" s="685">
        <v>742</v>
      </c>
      <c r="CS32" s="686"/>
      <c r="CT32" s="686"/>
      <c r="CU32" s="686"/>
      <c r="CV32" s="686"/>
      <c r="CW32" s="686"/>
      <c r="CX32" s="686"/>
      <c r="CY32" s="687"/>
      <c r="CZ32" s="690">
        <v>0</v>
      </c>
      <c r="DA32" s="719"/>
      <c r="DB32" s="719"/>
      <c r="DC32" s="723"/>
      <c r="DD32" s="694">
        <v>742</v>
      </c>
      <c r="DE32" s="686"/>
      <c r="DF32" s="686"/>
      <c r="DG32" s="686"/>
      <c r="DH32" s="686"/>
      <c r="DI32" s="686"/>
      <c r="DJ32" s="686"/>
      <c r="DK32" s="687"/>
      <c r="DL32" s="694">
        <v>742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924017</v>
      </c>
      <c r="S33" s="686"/>
      <c r="T33" s="686"/>
      <c r="U33" s="686"/>
      <c r="V33" s="686"/>
      <c r="W33" s="686"/>
      <c r="X33" s="686"/>
      <c r="Y33" s="687"/>
      <c r="Z33" s="688">
        <v>3.5</v>
      </c>
      <c r="AA33" s="688"/>
      <c r="AB33" s="688"/>
      <c r="AC33" s="688"/>
      <c r="AD33" s="689" t="s">
        <v>177</v>
      </c>
      <c r="AE33" s="689"/>
      <c r="AF33" s="689"/>
      <c r="AG33" s="689"/>
      <c r="AH33" s="689"/>
      <c r="AI33" s="689"/>
      <c r="AJ33" s="689"/>
      <c r="AK33" s="689"/>
      <c r="AL33" s="690" t="s">
        <v>177</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96</v>
      </c>
      <c r="BH33" s="756"/>
      <c r="BI33" s="756"/>
      <c r="BJ33" s="756"/>
      <c r="BK33" s="756"/>
      <c r="BL33" s="756"/>
      <c r="BM33" s="757">
        <v>87.8</v>
      </c>
      <c r="BN33" s="756"/>
      <c r="BO33" s="756"/>
      <c r="BP33" s="756"/>
      <c r="BQ33" s="758"/>
      <c r="BR33" s="755">
        <v>98.6</v>
      </c>
      <c r="BS33" s="756"/>
      <c r="BT33" s="756"/>
      <c r="BU33" s="756"/>
      <c r="BV33" s="756"/>
      <c r="BW33" s="756"/>
      <c r="BX33" s="757">
        <v>88</v>
      </c>
      <c r="BY33" s="756"/>
      <c r="BZ33" s="756"/>
      <c r="CA33" s="756"/>
      <c r="CB33" s="758"/>
      <c r="CD33" s="700" t="s">
        <v>321</v>
      </c>
      <c r="CE33" s="701"/>
      <c r="CF33" s="701"/>
      <c r="CG33" s="701"/>
      <c r="CH33" s="701"/>
      <c r="CI33" s="701"/>
      <c r="CJ33" s="701"/>
      <c r="CK33" s="701"/>
      <c r="CL33" s="701"/>
      <c r="CM33" s="701"/>
      <c r="CN33" s="701"/>
      <c r="CO33" s="701"/>
      <c r="CP33" s="701"/>
      <c r="CQ33" s="702"/>
      <c r="CR33" s="685">
        <v>14811698</v>
      </c>
      <c r="CS33" s="721"/>
      <c r="CT33" s="721"/>
      <c r="CU33" s="721"/>
      <c r="CV33" s="721"/>
      <c r="CW33" s="721"/>
      <c r="CX33" s="721"/>
      <c r="CY33" s="722"/>
      <c r="CZ33" s="690">
        <v>57.6</v>
      </c>
      <c r="DA33" s="719"/>
      <c r="DB33" s="719"/>
      <c r="DC33" s="723"/>
      <c r="DD33" s="694">
        <v>7702200</v>
      </c>
      <c r="DE33" s="721"/>
      <c r="DF33" s="721"/>
      <c r="DG33" s="721"/>
      <c r="DH33" s="721"/>
      <c r="DI33" s="721"/>
      <c r="DJ33" s="721"/>
      <c r="DK33" s="722"/>
      <c r="DL33" s="694">
        <v>5578582</v>
      </c>
      <c r="DM33" s="721"/>
      <c r="DN33" s="721"/>
      <c r="DO33" s="721"/>
      <c r="DP33" s="721"/>
      <c r="DQ33" s="721"/>
      <c r="DR33" s="721"/>
      <c r="DS33" s="721"/>
      <c r="DT33" s="721"/>
      <c r="DU33" s="721"/>
      <c r="DV33" s="722"/>
      <c r="DW33" s="690">
        <v>46.8</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32408</v>
      </c>
      <c r="S34" s="686"/>
      <c r="T34" s="686"/>
      <c r="U34" s="686"/>
      <c r="V34" s="686"/>
      <c r="W34" s="686"/>
      <c r="X34" s="686"/>
      <c r="Y34" s="687"/>
      <c r="Z34" s="688">
        <v>0.1</v>
      </c>
      <c r="AA34" s="688"/>
      <c r="AB34" s="688"/>
      <c r="AC34" s="688"/>
      <c r="AD34" s="689">
        <v>18031</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2506634</v>
      </c>
      <c r="CS34" s="686"/>
      <c r="CT34" s="686"/>
      <c r="CU34" s="686"/>
      <c r="CV34" s="686"/>
      <c r="CW34" s="686"/>
      <c r="CX34" s="686"/>
      <c r="CY34" s="687"/>
      <c r="CZ34" s="690">
        <v>9.6999999999999993</v>
      </c>
      <c r="DA34" s="719"/>
      <c r="DB34" s="719"/>
      <c r="DC34" s="723"/>
      <c r="DD34" s="694">
        <v>1670344</v>
      </c>
      <c r="DE34" s="686"/>
      <c r="DF34" s="686"/>
      <c r="DG34" s="686"/>
      <c r="DH34" s="686"/>
      <c r="DI34" s="686"/>
      <c r="DJ34" s="686"/>
      <c r="DK34" s="687"/>
      <c r="DL34" s="694">
        <v>1132617</v>
      </c>
      <c r="DM34" s="686"/>
      <c r="DN34" s="686"/>
      <c r="DO34" s="686"/>
      <c r="DP34" s="686"/>
      <c r="DQ34" s="686"/>
      <c r="DR34" s="686"/>
      <c r="DS34" s="686"/>
      <c r="DT34" s="686"/>
      <c r="DU34" s="686"/>
      <c r="DV34" s="687"/>
      <c r="DW34" s="690">
        <v>9.5</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1463418</v>
      </c>
      <c r="S35" s="686"/>
      <c r="T35" s="686"/>
      <c r="U35" s="686"/>
      <c r="V35" s="686"/>
      <c r="W35" s="686"/>
      <c r="X35" s="686"/>
      <c r="Y35" s="687"/>
      <c r="Z35" s="688">
        <v>5.6</v>
      </c>
      <c r="AA35" s="688"/>
      <c r="AB35" s="688"/>
      <c r="AC35" s="688"/>
      <c r="AD35" s="689" t="s">
        <v>177</v>
      </c>
      <c r="AE35" s="689"/>
      <c r="AF35" s="689"/>
      <c r="AG35" s="689"/>
      <c r="AH35" s="689"/>
      <c r="AI35" s="689"/>
      <c r="AJ35" s="689"/>
      <c r="AK35" s="689"/>
      <c r="AL35" s="690" t="s">
        <v>177</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622899</v>
      </c>
      <c r="CS35" s="721"/>
      <c r="CT35" s="721"/>
      <c r="CU35" s="721"/>
      <c r="CV35" s="721"/>
      <c r="CW35" s="721"/>
      <c r="CX35" s="721"/>
      <c r="CY35" s="722"/>
      <c r="CZ35" s="690">
        <v>2.4</v>
      </c>
      <c r="DA35" s="719"/>
      <c r="DB35" s="719"/>
      <c r="DC35" s="723"/>
      <c r="DD35" s="694">
        <v>529782</v>
      </c>
      <c r="DE35" s="721"/>
      <c r="DF35" s="721"/>
      <c r="DG35" s="721"/>
      <c r="DH35" s="721"/>
      <c r="DI35" s="721"/>
      <c r="DJ35" s="721"/>
      <c r="DK35" s="722"/>
      <c r="DL35" s="694">
        <v>385622</v>
      </c>
      <c r="DM35" s="721"/>
      <c r="DN35" s="721"/>
      <c r="DO35" s="721"/>
      <c r="DP35" s="721"/>
      <c r="DQ35" s="721"/>
      <c r="DR35" s="721"/>
      <c r="DS35" s="721"/>
      <c r="DT35" s="721"/>
      <c r="DU35" s="721"/>
      <c r="DV35" s="722"/>
      <c r="DW35" s="690">
        <v>3.2</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1703357</v>
      </c>
      <c r="S36" s="686"/>
      <c r="T36" s="686"/>
      <c r="U36" s="686"/>
      <c r="V36" s="686"/>
      <c r="W36" s="686"/>
      <c r="X36" s="686"/>
      <c r="Y36" s="687"/>
      <c r="Z36" s="688">
        <v>6.5</v>
      </c>
      <c r="AA36" s="688"/>
      <c r="AB36" s="688"/>
      <c r="AC36" s="688"/>
      <c r="AD36" s="689" t="s">
        <v>177</v>
      </c>
      <c r="AE36" s="689"/>
      <c r="AF36" s="689"/>
      <c r="AG36" s="689"/>
      <c r="AH36" s="689"/>
      <c r="AI36" s="689"/>
      <c r="AJ36" s="689"/>
      <c r="AK36" s="689"/>
      <c r="AL36" s="690" t="s">
        <v>177</v>
      </c>
      <c r="AM36" s="691"/>
      <c r="AN36" s="691"/>
      <c r="AO36" s="692"/>
      <c r="AP36" s="235"/>
      <c r="AQ36" s="759" t="s">
        <v>329</v>
      </c>
      <c r="AR36" s="760"/>
      <c r="AS36" s="760"/>
      <c r="AT36" s="760"/>
      <c r="AU36" s="760"/>
      <c r="AV36" s="760"/>
      <c r="AW36" s="760"/>
      <c r="AX36" s="760"/>
      <c r="AY36" s="761"/>
      <c r="AZ36" s="674">
        <v>3634399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370017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7937180</v>
      </c>
      <c r="CS36" s="686"/>
      <c r="CT36" s="686"/>
      <c r="CU36" s="686"/>
      <c r="CV36" s="686"/>
      <c r="CW36" s="686"/>
      <c r="CX36" s="686"/>
      <c r="CY36" s="687"/>
      <c r="CZ36" s="690">
        <v>30.9</v>
      </c>
      <c r="DA36" s="719"/>
      <c r="DB36" s="719"/>
      <c r="DC36" s="723"/>
      <c r="DD36" s="694">
        <v>3979637</v>
      </c>
      <c r="DE36" s="686"/>
      <c r="DF36" s="686"/>
      <c r="DG36" s="686"/>
      <c r="DH36" s="686"/>
      <c r="DI36" s="686"/>
      <c r="DJ36" s="686"/>
      <c r="DK36" s="687"/>
      <c r="DL36" s="694">
        <v>2933076</v>
      </c>
      <c r="DM36" s="686"/>
      <c r="DN36" s="686"/>
      <c r="DO36" s="686"/>
      <c r="DP36" s="686"/>
      <c r="DQ36" s="686"/>
      <c r="DR36" s="686"/>
      <c r="DS36" s="686"/>
      <c r="DT36" s="686"/>
      <c r="DU36" s="686"/>
      <c r="DV36" s="687"/>
      <c r="DW36" s="690">
        <v>24.6</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267113</v>
      </c>
      <c r="S37" s="686"/>
      <c r="T37" s="686"/>
      <c r="U37" s="686"/>
      <c r="V37" s="686"/>
      <c r="W37" s="686"/>
      <c r="X37" s="686"/>
      <c r="Y37" s="687"/>
      <c r="Z37" s="688">
        <v>1</v>
      </c>
      <c r="AA37" s="688"/>
      <c r="AB37" s="688"/>
      <c r="AC37" s="688"/>
      <c r="AD37" s="689" t="s">
        <v>177</v>
      </c>
      <c r="AE37" s="689"/>
      <c r="AF37" s="689"/>
      <c r="AG37" s="689"/>
      <c r="AH37" s="689"/>
      <c r="AI37" s="689"/>
      <c r="AJ37" s="689"/>
      <c r="AK37" s="689"/>
      <c r="AL37" s="690" t="s">
        <v>177</v>
      </c>
      <c r="AM37" s="691"/>
      <c r="AN37" s="691"/>
      <c r="AO37" s="692"/>
      <c r="AQ37" s="763" t="s">
        <v>333</v>
      </c>
      <c r="AR37" s="764"/>
      <c r="AS37" s="764"/>
      <c r="AT37" s="764"/>
      <c r="AU37" s="764"/>
      <c r="AV37" s="764"/>
      <c r="AW37" s="764"/>
      <c r="AX37" s="764"/>
      <c r="AY37" s="765"/>
      <c r="AZ37" s="685">
        <v>1090340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321444</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1582043</v>
      </c>
      <c r="CS37" s="721"/>
      <c r="CT37" s="721"/>
      <c r="CU37" s="721"/>
      <c r="CV37" s="721"/>
      <c r="CW37" s="721"/>
      <c r="CX37" s="721"/>
      <c r="CY37" s="722"/>
      <c r="CZ37" s="690">
        <v>6.2</v>
      </c>
      <c r="DA37" s="719"/>
      <c r="DB37" s="719"/>
      <c r="DC37" s="723"/>
      <c r="DD37" s="694">
        <v>1307281</v>
      </c>
      <c r="DE37" s="721"/>
      <c r="DF37" s="721"/>
      <c r="DG37" s="721"/>
      <c r="DH37" s="721"/>
      <c r="DI37" s="721"/>
      <c r="DJ37" s="721"/>
      <c r="DK37" s="722"/>
      <c r="DL37" s="694">
        <v>1296419</v>
      </c>
      <c r="DM37" s="721"/>
      <c r="DN37" s="721"/>
      <c r="DO37" s="721"/>
      <c r="DP37" s="721"/>
      <c r="DQ37" s="721"/>
      <c r="DR37" s="721"/>
      <c r="DS37" s="721"/>
      <c r="DT37" s="721"/>
      <c r="DU37" s="721"/>
      <c r="DV37" s="722"/>
      <c r="DW37" s="690">
        <v>10.9</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672436</v>
      </c>
      <c r="S38" s="686"/>
      <c r="T38" s="686"/>
      <c r="U38" s="686"/>
      <c r="V38" s="686"/>
      <c r="W38" s="686"/>
      <c r="X38" s="686"/>
      <c r="Y38" s="687"/>
      <c r="Z38" s="688">
        <v>2.6</v>
      </c>
      <c r="AA38" s="688"/>
      <c r="AB38" s="688"/>
      <c r="AC38" s="688"/>
      <c r="AD38" s="689">
        <v>3289</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753000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3724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1461667</v>
      </c>
      <c r="CS38" s="686"/>
      <c r="CT38" s="686"/>
      <c r="CU38" s="686"/>
      <c r="CV38" s="686"/>
      <c r="CW38" s="686"/>
      <c r="CX38" s="686"/>
      <c r="CY38" s="687"/>
      <c r="CZ38" s="690">
        <v>5.7</v>
      </c>
      <c r="DA38" s="719"/>
      <c r="DB38" s="719"/>
      <c r="DC38" s="723"/>
      <c r="DD38" s="694">
        <v>1214732</v>
      </c>
      <c r="DE38" s="686"/>
      <c r="DF38" s="686"/>
      <c r="DG38" s="686"/>
      <c r="DH38" s="686"/>
      <c r="DI38" s="686"/>
      <c r="DJ38" s="686"/>
      <c r="DK38" s="687"/>
      <c r="DL38" s="694">
        <v>1127267</v>
      </c>
      <c r="DM38" s="686"/>
      <c r="DN38" s="686"/>
      <c r="DO38" s="686"/>
      <c r="DP38" s="686"/>
      <c r="DQ38" s="686"/>
      <c r="DR38" s="686"/>
      <c r="DS38" s="686"/>
      <c r="DT38" s="686"/>
      <c r="DU38" s="686"/>
      <c r="DV38" s="687"/>
      <c r="DW38" s="690">
        <v>9.5</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3527384</v>
      </c>
      <c r="S39" s="686"/>
      <c r="T39" s="686"/>
      <c r="U39" s="686"/>
      <c r="V39" s="686"/>
      <c r="W39" s="686"/>
      <c r="X39" s="686"/>
      <c r="Y39" s="687"/>
      <c r="Z39" s="688">
        <v>13.5</v>
      </c>
      <c r="AA39" s="688"/>
      <c r="AB39" s="688"/>
      <c r="AC39" s="688"/>
      <c r="AD39" s="689" t="s">
        <v>177</v>
      </c>
      <c r="AE39" s="689"/>
      <c r="AF39" s="689"/>
      <c r="AG39" s="689"/>
      <c r="AH39" s="689"/>
      <c r="AI39" s="689"/>
      <c r="AJ39" s="689"/>
      <c r="AK39" s="689"/>
      <c r="AL39" s="690" t="s">
        <v>177</v>
      </c>
      <c r="AM39" s="691"/>
      <c r="AN39" s="691"/>
      <c r="AO39" s="692"/>
      <c r="AQ39" s="763" t="s">
        <v>341</v>
      </c>
      <c r="AR39" s="764"/>
      <c r="AS39" s="764"/>
      <c r="AT39" s="764"/>
      <c r="AU39" s="764"/>
      <c r="AV39" s="764"/>
      <c r="AW39" s="764"/>
      <c r="AX39" s="764"/>
      <c r="AY39" s="765"/>
      <c r="AZ39" s="685">
        <v>272522</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5752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1486301</v>
      </c>
      <c r="CS39" s="721"/>
      <c r="CT39" s="721"/>
      <c r="CU39" s="721"/>
      <c r="CV39" s="721"/>
      <c r="CW39" s="721"/>
      <c r="CX39" s="721"/>
      <c r="CY39" s="722"/>
      <c r="CZ39" s="690">
        <v>5.8</v>
      </c>
      <c r="DA39" s="719"/>
      <c r="DB39" s="719"/>
      <c r="DC39" s="723"/>
      <c r="DD39" s="694">
        <v>33988</v>
      </c>
      <c r="DE39" s="721"/>
      <c r="DF39" s="721"/>
      <c r="DG39" s="721"/>
      <c r="DH39" s="721"/>
      <c r="DI39" s="721"/>
      <c r="DJ39" s="721"/>
      <c r="DK39" s="722"/>
      <c r="DL39" s="694" t="s">
        <v>177</v>
      </c>
      <c r="DM39" s="721"/>
      <c r="DN39" s="721"/>
      <c r="DO39" s="721"/>
      <c r="DP39" s="721"/>
      <c r="DQ39" s="721"/>
      <c r="DR39" s="721"/>
      <c r="DS39" s="721"/>
      <c r="DT39" s="721"/>
      <c r="DU39" s="721"/>
      <c r="DV39" s="722"/>
      <c r="DW39" s="690" t="s">
        <v>177</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33639</v>
      </c>
      <c r="S40" s="686"/>
      <c r="T40" s="686"/>
      <c r="U40" s="686"/>
      <c r="V40" s="686"/>
      <c r="W40" s="686"/>
      <c r="X40" s="686"/>
      <c r="Y40" s="687"/>
      <c r="Z40" s="688">
        <v>0.1</v>
      </c>
      <c r="AA40" s="688"/>
      <c r="AB40" s="688"/>
      <c r="AC40" s="688"/>
      <c r="AD40" s="689" t="s">
        <v>177</v>
      </c>
      <c r="AE40" s="689"/>
      <c r="AF40" s="689"/>
      <c r="AG40" s="689"/>
      <c r="AH40" s="689"/>
      <c r="AI40" s="689"/>
      <c r="AJ40" s="689"/>
      <c r="AK40" s="689"/>
      <c r="AL40" s="690" t="s">
        <v>177</v>
      </c>
      <c r="AM40" s="691"/>
      <c r="AN40" s="691"/>
      <c r="AO40" s="692"/>
      <c r="AQ40" s="763" t="s">
        <v>345</v>
      </c>
      <c r="AR40" s="764"/>
      <c r="AS40" s="764"/>
      <c r="AT40" s="764"/>
      <c r="AU40" s="764"/>
      <c r="AV40" s="764"/>
      <c r="AW40" s="764"/>
      <c r="AX40" s="764"/>
      <c r="AY40" s="765"/>
      <c r="AZ40" s="685">
        <v>75200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83</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797017</v>
      </c>
      <c r="CS40" s="686"/>
      <c r="CT40" s="686"/>
      <c r="CU40" s="686"/>
      <c r="CV40" s="686"/>
      <c r="CW40" s="686"/>
      <c r="CX40" s="686"/>
      <c r="CY40" s="687"/>
      <c r="CZ40" s="690">
        <v>3.1</v>
      </c>
      <c r="DA40" s="719"/>
      <c r="DB40" s="719"/>
      <c r="DC40" s="723"/>
      <c r="DD40" s="694">
        <v>273717</v>
      </c>
      <c r="DE40" s="686"/>
      <c r="DF40" s="686"/>
      <c r="DG40" s="686"/>
      <c r="DH40" s="686"/>
      <c r="DI40" s="686"/>
      <c r="DJ40" s="686"/>
      <c r="DK40" s="687"/>
      <c r="DL40" s="694" t="s">
        <v>177</v>
      </c>
      <c r="DM40" s="686"/>
      <c r="DN40" s="686"/>
      <c r="DO40" s="686"/>
      <c r="DP40" s="686"/>
      <c r="DQ40" s="686"/>
      <c r="DR40" s="686"/>
      <c r="DS40" s="686"/>
      <c r="DT40" s="686"/>
      <c r="DU40" s="686"/>
      <c r="DV40" s="687"/>
      <c r="DW40" s="690" t="s">
        <v>177</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177</v>
      </c>
      <c r="S41" s="686"/>
      <c r="T41" s="686"/>
      <c r="U41" s="686"/>
      <c r="V41" s="686"/>
      <c r="W41" s="686"/>
      <c r="X41" s="686"/>
      <c r="Y41" s="687"/>
      <c r="Z41" s="688" t="s">
        <v>177</v>
      </c>
      <c r="AA41" s="688"/>
      <c r="AB41" s="688"/>
      <c r="AC41" s="688"/>
      <c r="AD41" s="689" t="s">
        <v>177</v>
      </c>
      <c r="AE41" s="689"/>
      <c r="AF41" s="689"/>
      <c r="AG41" s="689"/>
      <c r="AH41" s="689"/>
      <c r="AI41" s="689"/>
      <c r="AJ41" s="689"/>
      <c r="AK41" s="689"/>
      <c r="AL41" s="690" t="s">
        <v>177</v>
      </c>
      <c r="AM41" s="691"/>
      <c r="AN41" s="691"/>
      <c r="AO41" s="692"/>
      <c r="AQ41" s="763" t="s">
        <v>350</v>
      </c>
      <c r="AR41" s="764"/>
      <c r="AS41" s="764"/>
      <c r="AT41" s="764"/>
      <c r="AU41" s="764"/>
      <c r="AV41" s="764"/>
      <c r="AW41" s="764"/>
      <c r="AX41" s="764"/>
      <c r="AY41" s="765"/>
      <c r="AZ41" s="685">
        <v>315530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177</v>
      </c>
      <c r="CS41" s="721"/>
      <c r="CT41" s="721"/>
      <c r="CU41" s="721"/>
      <c r="CV41" s="721"/>
      <c r="CW41" s="721"/>
      <c r="CX41" s="721"/>
      <c r="CY41" s="722"/>
      <c r="CZ41" s="690" t="s">
        <v>177</v>
      </c>
      <c r="DA41" s="719"/>
      <c r="DB41" s="719"/>
      <c r="DC41" s="723"/>
      <c r="DD41" s="694" t="s">
        <v>177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339811</v>
      </c>
      <c r="S42" s="686"/>
      <c r="T42" s="686"/>
      <c r="U42" s="686"/>
      <c r="V42" s="686"/>
      <c r="W42" s="686"/>
      <c r="X42" s="686"/>
      <c r="Y42" s="687"/>
      <c r="Z42" s="688">
        <v>1.3</v>
      </c>
      <c r="AA42" s="688"/>
      <c r="AB42" s="688"/>
      <c r="AC42" s="688"/>
      <c r="AD42" s="689" t="s">
        <v>177</v>
      </c>
      <c r="AE42" s="689"/>
      <c r="AF42" s="689"/>
      <c r="AG42" s="689"/>
      <c r="AH42" s="689"/>
      <c r="AI42" s="689"/>
      <c r="AJ42" s="689"/>
      <c r="AK42" s="689"/>
      <c r="AL42" s="690" t="s">
        <v>177</v>
      </c>
      <c r="AM42" s="691"/>
      <c r="AN42" s="691"/>
      <c r="AO42" s="692"/>
      <c r="AQ42" s="784" t="s">
        <v>354</v>
      </c>
      <c r="AR42" s="785"/>
      <c r="AS42" s="785"/>
      <c r="AT42" s="785"/>
      <c r="AU42" s="785"/>
      <c r="AV42" s="785"/>
      <c r="AW42" s="785"/>
      <c r="AX42" s="785"/>
      <c r="AY42" s="786"/>
      <c r="AZ42" s="776">
        <v>1127807</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362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3432958</v>
      </c>
      <c r="CS42" s="686"/>
      <c r="CT42" s="686"/>
      <c r="CU42" s="686"/>
      <c r="CV42" s="686"/>
      <c r="CW42" s="686"/>
      <c r="CX42" s="686"/>
      <c r="CY42" s="687"/>
      <c r="CZ42" s="690">
        <v>13.3</v>
      </c>
      <c r="DA42" s="691"/>
      <c r="DB42" s="691"/>
      <c r="DC42" s="703"/>
      <c r="DD42" s="694">
        <v>127974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26149214</v>
      </c>
      <c r="S43" s="777"/>
      <c r="T43" s="777"/>
      <c r="U43" s="777"/>
      <c r="V43" s="777"/>
      <c r="W43" s="777"/>
      <c r="X43" s="777"/>
      <c r="Y43" s="778"/>
      <c r="Z43" s="779">
        <v>100</v>
      </c>
      <c r="AA43" s="779"/>
      <c r="AB43" s="779"/>
      <c r="AC43" s="779"/>
      <c r="AD43" s="780">
        <v>11542341</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46395</v>
      </c>
      <c r="CS43" s="721"/>
      <c r="CT43" s="721"/>
      <c r="CU43" s="721"/>
      <c r="CV43" s="721"/>
      <c r="CW43" s="721"/>
      <c r="CX43" s="721"/>
      <c r="CY43" s="722"/>
      <c r="CZ43" s="690">
        <v>0.2</v>
      </c>
      <c r="DA43" s="719"/>
      <c r="DB43" s="719"/>
      <c r="DC43" s="723"/>
      <c r="DD43" s="694">
        <v>46395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3425365</v>
      </c>
      <c r="CS44" s="686"/>
      <c r="CT44" s="686"/>
      <c r="CU44" s="686"/>
      <c r="CV44" s="686"/>
      <c r="CW44" s="686"/>
      <c r="CX44" s="686"/>
      <c r="CY44" s="687"/>
      <c r="CZ44" s="690">
        <v>13.3</v>
      </c>
      <c r="DA44" s="691"/>
      <c r="DB44" s="691"/>
      <c r="DC44" s="703"/>
      <c r="DD44" s="694">
        <v>127974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623141</v>
      </c>
      <c r="CS45" s="721"/>
      <c r="CT45" s="721"/>
      <c r="CU45" s="721"/>
      <c r="CV45" s="721"/>
      <c r="CW45" s="721"/>
      <c r="CX45" s="721"/>
      <c r="CY45" s="722"/>
      <c r="CZ45" s="690">
        <v>2.4</v>
      </c>
      <c r="DA45" s="719"/>
      <c r="DB45" s="719"/>
      <c r="DC45" s="723"/>
      <c r="DD45" s="694">
        <v>23225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2550721</v>
      </c>
      <c r="CS46" s="686"/>
      <c r="CT46" s="686"/>
      <c r="CU46" s="686"/>
      <c r="CV46" s="686"/>
      <c r="CW46" s="686"/>
      <c r="CX46" s="686"/>
      <c r="CY46" s="687"/>
      <c r="CZ46" s="690">
        <v>9.9</v>
      </c>
      <c r="DA46" s="691"/>
      <c r="DB46" s="691"/>
      <c r="DC46" s="703"/>
      <c r="DD46" s="694">
        <v>97845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7593</v>
      </c>
      <c r="CS47" s="721"/>
      <c r="CT47" s="721"/>
      <c r="CU47" s="721"/>
      <c r="CV47" s="721"/>
      <c r="CW47" s="721"/>
      <c r="CX47" s="721"/>
      <c r="CY47" s="722"/>
      <c r="CZ47" s="690">
        <v>0</v>
      </c>
      <c r="DA47" s="719"/>
      <c r="DB47" s="719"/>
      <c r="DC47" s="723"/>
      <c r="DD47" s="694" t="s">
        <v>177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177</v>
      </c>
      <c r="CS48" s="686"/>
      <c r="CT48" s="686"/>
      <c r="CU48" s="686"/>
      <c r="CV48" s="686"/>
      <c r="CW48" s="686"/>
      <c r="CX48" s="686"/>
      <c r="CY48" s="687"/>
      <c r="CZ48" s="690" t="s">
        <v>177</v>
      </c>
      <c r="DA48" s="691"/>
      <c r="DB48" s="691"/>
      <c r="DC48" s="703"/>
      <c r="DD48" s="694" t="s">
        <v>177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25717227</v>
      </c>
      <c r="CS49" s="756"/>
      <c r="CT49" s="756"/>
      <c r="CU49" s="756"/>
      <c r="CV49" s="756"/>
      <c r="CW49" s="756"/>
      <c r="CX49" s="756"/>
      <c r="CY49" s="787"/>
      <c r="CZ49" s="781">
        <v>100</v>
      </c>
      <c r="DA49" s="788"/>
      <c r="DB49" s="788"/>
      <c r="DC49" s="789"/>
      <c r="DD49" s="790">
        <v>13680155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jEuhLcrlrU2gUi2ZLXSKjzKA7CqJUCK5qfJXmlcimBt52+Ki/ION6qft0XKYFGByMxDa14SoydvA3+ba2qANg==" saltValue="pTCuXfMLTS79geZp42bjv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26450</v>
      </c>
      <c r="R7" s="821"/>
      <c r="S7" s="821"/>
      <c r="T7" s="821"/>
      <c r="U7" s="821"/>
      <c r="V7" s="821">
        <v>26018</v>
      </c>
      <c r="W7" s="821"/>
      <c r="X7" s="821"/>
      <c r="Y7" s="821"/>
      <c r="Z7" s="821"/>
      <c r="AA7" s="821">
        <v>432</v>
      </c>
      <c r="AB7" s="821"/>
      <c r="AC7" s="821"/>
      <c r="AD7" s="821"/>
      <c r="AE7" s="822"/>
      <c r="AF7" s="823">
        <v>409</v>
      </c>
      <c r="AG7" s="824"/>
      <c r="AH7" s="824"/>
      <c r="AI7" s="824"/>
      <c r="AJ7" s="825"/>
      <c r="AK7" s="860">
        <v>1703</v>
      </c>
      <c r="AL7" s="861"/>
      <c r="AM7" s="861"/>
      <c r="AN7" s="861"/>
      <c r="AO7" s="861"/>
      <c r="AP7" s="861">
        <v>23537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-27</v>
      </c>
      <c r="CI7" s="858"/>
      <c r="CJ7" s="858"/>
      <c r="CK7" s="858"/>
      <c r="CL7" s="859"/>
      <c r="CM7" s="857">
        <v>-24</v>
      </c>
      <c r="CN7" s="858"/>
      <c r="CO7" s="858"/>
      <c r="CP7" s="858"/>
      <c r="CQ7" s="859"/>
      <c r="CR7" s="857">
        <v>63</v>
      </c>
      <c r="CS7" s="858"/>
      <c r="CT7" s="858"/>
      <c r="CU7" s="858"/>
      <c r="CV7" s="859"/>
      <c r="CW7" s="857">
        <v>10</v>
      </c>
      <c r="CX7" s="858"/>
      <c r="CY7" s="858"/>
      <c r="CZ7" s="858"/>
      <c r="DA7" s="859"/>
      <c r="DB7" s="857" t="s">
        <v>606</v>
      </c>
      <c r="DC7" s="858"/>
      <c r="DD7" s="858"/>
      <c r="DE7" s="858"/>
      <c r="DF7" s="859"/>
      <c r="DG7" s="857" t="s">
        <v>606</v>
      </c>
      <c r="DH7" s="858"/>
      <c r="DI7" s="858"/>
      <c r="DJ7" s="858"/>
      <c r="DK7" s="859"/>
      <c r="DL7" s="857" t="s">
        <v>606</v>
      </c>
      <c r="DM7" s="858"/>
      <c r="DN7" s="858"/>
      <c r="DO7" s="858"/>
      <c r="DP7" s="859"/>
      <c r="DQ7" s="857" t="s">
        <v>606</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3900</v>
      </c>
      <c r="R8" s="845"/>
      <c r="S8" s="845"/>
      <c r="T8" s="845"/>
      <c r="U8" s="845"/>
      <c r="V8" s="845">
        <v>3900</v>
      </c>
      <c r="W8" s="845"/>
      <c r="X8" s="845"/>
      <c r="Y8" s="845"/>
      <c r="Z8" s="845"/>
      <c r="AA8" s="845" t="s">
        <v>594</v>
      </c>
      <c r="AB8" s="845"/>
      <c r="AC8" s="845"/>
      <c r="AD8" s="845"/>
      <c r="AE8" s="846"/>
      <c r="AF8" s="847" t="s">
        <v>392</v>
      </c>
      <c r="AG8" s="848"/>
      <c r="AH8" s="848"/>
      <c r="AI8" s="848"/>
      <c r="AJ8" s="849"/>
      <c r="AK8" s="850" t="s">
        <v>594</v>
      </c>
      <c r="AL8" s="851"/>
      <c r="AM8" s="851"/>
      <c r="AN8" s="851"/>
      <c r="AO8" s="851"/>
      <c r="AP8" s="851" t="s">
        <v>594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-9</v>
      </c>
      <c r="CI8" s="868"/>
      <c r="CJ8" s="868"/>
      <c r="CK8" s="868"/>
      <c r="CL8" s="869"/>
      <c r="CM8" s="867">
        <v>1</v>
      </c>
      <c r="CN8" s="868"/>
      <c r="CO8" s="868"/>
      <c r="CP8" s="868"/>
      <c r="CQ8" s="869"/>
      <c r="CR8" s="867">
        <v>30</v>
      </c>
      <c r="CS8" s="868"/>
      <c r="CT8" s="868"/>
      <c r="CU8" s="868"/>
      <c r="CV8" s="869"/>
      <c r="CW8" s="867">
        <v>4</v>
      </c>
      <c r="CX8" s="868"/>
      <c r="CY8" s="868"/>
      <c r="CZ8" s="868"/>
      <c r="DA8" s="869"/>
      <c r="DB8" s="867" t="s">
        <v>606</v>
      </c>
      <c r="DC8" s="868"/>
      <c r="DD8" s="868"/>
      <c r="DE8" s="868"/>
      <c r="DF8" s="869"/>
      <c r="DG8" s="867" t="s">
        <v>606</v>
      </c>
      <c r="DH8" s="868"/>
      <c r="DI8" s="868"/>
      <c r="DJ8" s="868"/>
      <c r="DK8" s="869"/>
      <c r="DL8" s="867" t="s">
        <v>606</v>
      </c>
      <c r="DM8" s="868"/>
      <c r="DN8" s="868"/>
      <c r="DO8" s="868"/>
      <c r="DP8" s="869"/>
      <c r="DQ8" s="867" t="s">
        <v>606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604</v>
      </c>
      <c r="BT9" s="855"/>
      <c r="BU9" s="855"/>
      <c r="BV9" s="855"/>
      <c r="BW9" s="855"/>
      <c r="BX9" s="855"/>
      <c r="BY9" s="855"/>
      <c r="BZ9" s="855"/>
      <c r="CA9" s="855"/>
      <c r="CB9" s="855"/>
      <c r="CC9" s="855"/>
      <c r="CD9" s="855"/>
      <c r="CE9" s="855"/>
      <c r="CF9" s="855"/>
      <c r="CG9" s="856"/>
      <c r="CH9" s="867">
        <v>-14</v>
      </c>
      <c r="CI9" s="868"/>
      <c r="CJ9" s="868"/>
      <c r="CK9" s="868"/>
      <c r="CL9" s="869"/>
      <c r="CM9" s="867">
        <v>-46</v>
      </c>
      <c r="CN9" s="868"/>
      <c r="CO9" s="868"/>
      <c r="CP9" s="868"/>
      <c r="CQ9" s="869"/>
      <c r="CR9" s="867">
        <v>38</v>
      </c>
      <c r="CS9" s="868"/>
      <c r="CT9" s="868"/>
      <c r="CU9" s="868"/>
      <c r="CV9" s="869"/>
      <c r="CW9" s="867">
        <v>5</v>
      </c>
      <c r="CX9" s="868"/>
      <c r="CY9" s="868"/>
      <c r="CZ9" s="868"/>
      <c r="DA9" s="869"/>
      <c r="DB9" s="867">
        <v>30</v>
      </c>
      <c r="DC9" s="868"/>
      <c r="DD9" s="868"/>
      <c r="DE9" s="868"/>
      <c r="DF9" s="869"/>
      <c r="DG9" s="867" t="s">
        <v>606</v>
      </c>
      <c r="DH9" s="868"/>
      <c r="DI9" s="868"/>
      <c r="DJ9" s="868"/>
      <c r="DK9" s="869"/>
      <c r="DL9" s="867" t="s">
        <v>606</v>
      </c>
      <c r="DM9" s="868"/>
      <c r="DN9" s="868"/>
      <c r="DO9" s="868"/>
      <c r="DP9" s="869"/>
      <c r="DQ9" s="867" t="s">
        <v>606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605</v>
      </c>
      <c r="BT10" s="855"/>
      <c r="BU10" s="855"/>
      <c r="BV10" s="855"/>
      <c r="BW10" s="855"/>
      <c r="BX10" s="855"/>
      <c r="BY10" s="855"/>
      <c r="BZ10" s="855"/>
      <c r="CA10" s="855"/>
      <c r="CB10" s="855"/>
      <c r="CC10" s="855"/>
      <c r="CD10" s="855"/>
      <c r="CE10" s="855"/>
      <c r="CF10" s="855"/>
      <c r="CG10" s="856"/>
      <c r="CH10" s="867">
        <v>-12</v>
      </c>
      <c r="CI10" s="868"/>
      <c r="CJ10" s="868"/>
      <c r="CK10" s="868"/>
      <c r="CL10" s="869"/>
      <c r="CM10" s="867">
        <v>45</v>
      </c>
      <c r="CN10" s="868"/>
      <c r="CO10" s="868"/>
      <c r="CP10" s="868"/>
      <c r="CQ10" s="869"/>
      <c r="CR10" s="867">
        <v>40</v>
      </c>
      <c r="CS10" s="868"/>
      <c r="CT10" s="868"/>
      <c r="CU10" s="868"/>
      <c r="CV10" s="869"/>
      <c r="CW10" s="867">
        <v>5</v>
      </c>
      <c r="CX10" s="868"/>
      <c r="CY10" s="868"/>
      <c r="CZ10" s="868"/>
      <c r="DA10" s="869"/>
      <c r="DB10" s="867" t="s">
        <v>606</v>
      </c>
      <c r="DC10" s="868"/>
      <c r="DD10" s="868"/>
      <c r="DE10" s="868"/>
      <c r="DF10" s="869"/>
      <c r="DG10" s="867" t="s">
        <v>606</v>
      </c>
      <c r="DH10" s="868"/>
      <c r="DI10" s="868"/>
      <c r="DJ10" s="868"/>
      <c r="DK10" s="869"/>
      <c r="DL10" s="867" t="s">
        <v>606</v>
      </c>
      <c r="DM10" s="868"/>
      <c r="DN10" s="868"/>
      <c r="DO10" s="868"/>
      <c r="DP10" s="869"/>
      <c r="DQ10" s="867" t="s">
        <v>606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614</v>
      </c>
      <c r="BT11" s="855"/>
      <c r="BU11" s="855"/>
      <c r="BV11" s="855"/>
      <c r="BW11" s="855"/>
      <c r="BX11" s="855"/>
      <c r="BY11" s="855"/>
      <c r="BZ11" s="855"/>
      <c r="CA11" s="855"/>
      <c r="CB11" s="855"/>
      <c r="CC11" s="855"/>
      <c r="CD11" s="855"/>
      <c r="CE11" s="855"/>
      <c r="CF11" s="855"/>
      <c r="CG11" s="856"/>
      <c r="CH11" s="867">
        <v>-13</v>
      </c>
      <c r="CI11" s="868"/>
      <c r="CJ11" s="868"/>
      <c r="CK11" s="868"/>
      <c r="CL11" s="869"/>
      <c r="CM11" s="867">
        <v>45</v>
      </c>
      <c r="CN11" s="868"/>
      <c r="CO11" s="868"/>
      <c r="CP11" s="868"/>
      <c r="CQ11" s="869"/>
      <c r="CR11" s="867">
        <v>44</v>
      </c>
      <c r="CS11" s="868"/>
      <c r="CT11" s="868"/>
      <c r="CU11" s="868"/>
      <c r="CV11" s="869"/>
      <c r="CW11" s="867" t="s">
        <v>594</v>
      </c>
      <c r="CX11" s="868"/>
      <c r="CY11" s="868"/>
      <c r="CZ11" s="868"/>
      <c r="DA11" s="869"/>
      <c r="DB11" s="867" t="s">
        <v>606</v>
      </c>
      <c r="DC11" s="868"/>
      <c r="DD11" s="868"/>
      <c r="DE11" s="868"/>
      <c r="DF11" s="869"/>
      <c r="DG11" s="867" t="s">
        <v>606</v>
      </c>
      <c r="DH11" s="868"/>
      <c r="DI11" s="868"/>
      <c r="DJ11" s="868"/>
      <c r="DK11" s="869"/>
      <c r="DL11" s="867" t="s">
        <v>606</v>
      </c>
      <c r="DM11" s="868"/>
      <c r="DN11" s="868"/>
      <c r="DO11" s="868"/>
      <c r="DP11" s="869"/>
      <c r="DQ11" s="867" t="s">
        <v>606</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30350</v>
      </c>
      <c r="R23" s="880"/>
      <c r="S23" s="880"/>
      <c r="T23" s="880"/>
      <c r="U23" s="880"/>
      <c r="V23" s="880">
        <v>29918</v>
      </c>
      <c r="W23" s="880"/>
      <c r="X23" s="880"/>
      <c r="Y23" s="880"/>
      <c r="Z23" s="880"/>
      <c r="AA23" s="880">
        <v>432</v>
      </c>
      <c r="AB23" s="880"/>
      <c r="AC23" s="880"/>
      <c r="AD23" s="880"/>
      <c r="AE23" s="881"/>
      <c r="AF23" s="882">
        <v>409</v>
      </c>
      <c r="AG23" s="880"/>
      <c r="AH23" s="880"/>
      <c r="AI23" s="880"/>
      <c r="AJ23" s="883"/>
      <c r="AK23" s="884"/>
      <c r="AL23" s="885"/>
      <c r="AM23" s="885"/>
      <c r="AN23" s="885"/>
      <c r="AO23" s="885"/>
      <c r="AP23" s="880">
        <v>23537</v>
      </c>
      <c r="AQ23" s="880"/>
      <c r="AR23" s="880"/>
      <c r="AS23" s="880"/>
      <c r="AT23" s="880"/>
      <c r="AU23" s="886"/>
      <c r="AV23" s="886"/>
      <c r="AW23" s="886"/>
      <c r="AX23" s="886"/>
      <c r="AY23" s="887"/>
      <c r="AZ23" s="895" t="s">
        <v>177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3238</v>
      </c>
      <c r="R28" s="909"/>
      <c r="S28" s="909"/>
      <c r="T28" s="909"/>
      <c r="U28" s="909"/>
      <c r="V28" s="909">
        <v>2868</v>
      </c>
      <c r="W28" s="909"/>
      <c r="X28" s="909"/>
      <c r="Y28" s="909"/>
      <c r="Z28" s="909"/>
      <c r="AA28" s="909">
        <v>370</v>
      </c>
      <c r="AB28" s="909"/>
      <c r="AC28" s="909"/>
      <c r="AD28" s="909"/>
      <c r="AE28" s="910"/>
      <c r="AF28" s="911">
        <v>370</v>
      </c>
      <c r="AG28" s="909"/>
      <c r="AH28" s="909"/>
      <c r="AI28" s="909"/>
      <c r="AJ28" s="912"/>
      <c r="AK28" s="913">
        <v>225</v>
      </c>
      <c r="AL28" s="904"/>
      <c r="AM28" s="904"/>
      <c r="AN28" s="904"/>
      <c r="AO28" s="904"/>
      <c r="AP28" s="904" t="s">
        <v>606</v>
      </c>
      <c r="AQ28" s="904"/>
      <c r="AR28" s="904"/>
      <c r="AS28" s="904"/>
      <c r="AT28" s="904"/>
      <c r="AU28" s="904" t="s">
        <v>606</v>
      </c>
      <c r="AV28" s="904"/>
      <c r="AW28" s="904"/>
      <c r="AX28" s="904"/>
      <c r="AY28" s="904"/>
      <c r="AZ28" s="905" t="s">
        <v>606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82</v>
      </c>
      <c r="R29" s="845"/>
      <c r="S29" s="845"/>
      <c r="T29" s="845"/>
      <c r="U29" s="845"/>
      <c r="V29" s="845">
        <v>82</v>
      </c>
      <c r="W29" s="845"/>
      <c r="X29" s="845"/>
      <c r="Y29" s="845"/>
      <c r="Z29" s="845"/>
      <c r="AA29" s="845">
        <v>0</v>
      </c>
      <c r="AB29" s="845"/>
      <c r="AC29" s="845"/>
      <c r="AD29" s="845"/>
      <c r="AE29" s="846"/>
      <c r="AF29" s="847">
        <v>0</v>
      </c>
      <c r="AG29" s="848"/>
      <c r="AH29" s="848"/>
      <c r="AI29" s="848"/>
      <c r="AJ29" s="849"/>
      <c r="AK29" s="916">
        <v>44</v>
      </c>
      <c r="AL29" s="917"/>
      <c r="AM29" s="917"/>
      <c r="AN29" s="917"/>
      <c r="AO29" s="917"/>
      <c r="AP29" s="917">
        <v>35</v>
      </c>
      <c r="AQ29" s="917"/>
      <c r="AR29" s="917"/>
      <c r="AS29" s="917"/>
      <c r="AT29" s="917"/>
      <c r="AU29" s="917">
        <v>18</v>
      </c>
      <c r="AV29" s="917"/>
      <c r="AW29" s="917"/>
      <c r="AX29" s="917"/>
      <c r="AY29" s="917"/>
      <c r="AZ29" s="918" t="s">
        <v>606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341</v>
      </c>
      <c r="R30" s="845"/>
      <c r="S30" s="845"/>
      <c r="T30" s="845"/>
      <c r="U30" s="845"/>
      <c r="V30" s="845">
        <v>340</v>
      </c>
      <c r="W30" s="845"/>
      <c r="X30" s="845"/>
      <c r="Y30" s="845"/>
      <c r="Z30" s="845"/>
      <c r="AA30" s="845">
        <v>1</v>
      </c>
      <c r="AB30" s="845"/>
      <c r="AC30" s="845"/>
      <c r="AD30" s="845"/>
      <c r="AE30" s="846"/>
      <c r="AF30" s="847">
        <v>1</v>
      </c>
      <c r="AG30" s="848"/>
      <c r="AH30" s="848"/>
      <c r="AI30" s="848"/>
      <c r="AJ30" s="849"/>
      <c r="AK30" s="916">
        <v>117</v>
      </c>
      <c r="AL30" s="917"/>
      <c r="AM30" s="917"/>
      <c r="AN30" s="917"/>
      <c r="AO30" s="917"/>
      <c r="AP30" s="917" t="s">
        <v>606</v>
      </c>
      <c r="AQ30" s="917"/>
      <c r="AR30" s="917"/>
      <c r="AS30" s="917"/>
      <c r="AT30" s="917"/>
      <c r="AU30" s="917" t="s">
        <v>606</v>
      </c>
      <c r="AV30" s="917"/>
      <c r="AW30" s="917"/>
      <c r="AX30" s="917"/>
      <c r="AY30" s="917"/>
      <c r="AZ30" s="918" t="s">
        <v>606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438</v>
      </c>
      <c r="R31" s="845"/>
      <c r="S31" s="845"/>
      <c r="T31" s="845"/>
      <c r="U31" s="845"/>
      <c r="V31" s="845">
        <v>438</v>
      </c>
      <c r="W31" s="845"/>
      <c r="X31" s="845"/>
      <c r="Y31" s="845"/>
      <c r="Z31" s="845"/>
      <c r="AA31" s="845">
        <v>0</v>
      </c>
      <c r="AB31" s="845"/>
      <c r="AC31" s="845"/>
      <c r="AD31" s="845"/>
      <c r="AE31" s="846"/>
      <c r="AF31" s="847">
        <v>0</v>
      </c>
      <c r="AG31" s="848"/>
      <c r="AH31" s="848"/>
      <c r="AI31" s="848"/>
      <c r="AJ31" s="849"/>
      <c r="AK31" s="916">
        <v>75</v>
      </c>
      <c r="AL31" s="917"/>
      <c r="AM31" s="917"/>
      <c r="AN31" s="917"/>
      <c r="AO31" s="917"/>
      <c r="AP31" s="917">
        <v>74</v>
      </c>
      <c r="AQ31" s="917"/>
      <c r="AR31" s="917"/>
      <c r="AS31" s="917"/>
      <c r="AT31" s="917"/>
      <c r="AU31" s="917">
        <v>11</v>
      </c>
      <c r="AV31" s="917"/>
      <c r="AW31" s="917"/>
      <c r="AX31" s="917"/>
      <c r="AY31" s="917"/>
      <c r="AZ31" s="918" t="s">
        <v>606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474</v>
      </c>
      <c r="R32" s="845"/>
      <c r="S32" s="845"/>
      <c r="T32" s="845"/>
      <c r="U32" s="845"/>
      <c r="V32" s="845">
        <v>585</v>
      </c>
      <c r="W32" s="845"/>
      <c r="X32" s="845"/>
      <c r="Y32" s="845"/>
      <c r="Z32" s="845"/>
      <c r="AA32" s="845">
        <v>-111</v>
      </c>
      <c r="AB32" s="845"/>
      <c r="AC32" s="845"/>
      <c r="AD32" s="845"/>
      <c r="AE32" s="846"/>
      <c r="AF32" s="847">
        <v>659</v>
      </c>
      <c r="AG32" s="848"/>
      <c r="AH32" s="848"/>
      <c r="AI32" s="848"/>
      <c r="AJ32" s="849"/>
      <c r="AK32" s="916">
        <v>249</v>
      </c>
      <c r="AL32" s="917"/>
      <c r="AM32" s="917"/>
      <c r="AN32" s="917"/>
      <c r="AO32" s="917"/>
      <c r="AP32" s="917">
        <v>3623</v>
      </c>
      <c r="AQ32" s="917"/>
      <c r="AR32" s="917"/>
      <c r="AS32" s="917"/>
      <c r="AT32" s="917"/>
      <c r="AU32" s="917">
        <v>1594</v>
      </c>
      <c r="AV32" s="917"/>
      <c r="AW32" s="917"/>
      <c r="AX32" s="917"/>
      <c r="AY32" s="917"/>
      <c r="AZ32" s="918" t="s">
        <v>606</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58</v>
      </c>
      <c r="R33" s="845"/>
      <c r="S33" s="845"/>
      <c r="T33" s="845"/>
      <c r="U33" s="845"/>
      <c r="V33" s="845">
        <v>53</v>
      </c>
      <c r="W33" s="845"/>
      <c r="X33" s="845"/>
      <c r="Y33" s="845"/>
      <c r="Z33" s="845"/>
      <c r="AA33" s="845">
        <v>5</v>
      </c>
      <c r="AB33" s="845"/>
      <c r="AC33" s="845"/>
      <c r="AD33" s="845"/>
      <c r="AE33" s="846"/>
      <c r="AF33" s="847">
        <v>93</v>
      </c>
      <c r="AG33" s="848"/>
      <c r="AH33" s="848"/>
      <c r="AI33" s="848"/>
      <c r="AJ33" s="849"/>
      <c r="AK33" s="916">
        <v>53</v>
      </c>
      <c r="AL33" s="917"/>
      <c r="AM33" s="917"/>
      <c r="AN33" s="917"/>
      <c r="AO33" s="917"/>
      <c r="AP33" s="917">
        <v>114</v>
      </c>
      <c r="AQ33" s="917"/>
      <c r="AR33" s="917"/>
      <c r="AS33" s="917"/>
      <c r="AT33" s="917"/>
      <c r="AU33" s="917">
        <v>114</v>
      </c>
      <c r="AV33" s="917"/>
      <c r="AW33" s="917"/>
      <c r="AX33" s="917"/>
      <c r="AY33" s="917"/>
      <c r="AZ33" s="918" t="s">
        <v>606</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4441</v>
      </c>
      <c r="R34" s="845"/>
      <c r="S34" s="845"/>
      <c r="T34" s="845"/>
      <c r="U34" s="845"/>
      <c r="V34" s="845">
        <v>4852</v>
      </c>
      <c r="W34" s="845"/>
      <c r="X34" s="845"/>
      <c r="Y34" s="845"/>
      <c r="Z34" s="845"/>
      <c r="AA34" s="845">
        <v>-411</v>
      </c>
      <c r="AB34" s="845"/>
      <c r="AC34" s="845"/>
      <c r="AD34" s="845"/>
      <c r="AE34" s="846"/>
      <c r="AF34" s="847">
        <v>-469</v>
      </c>
      <c r="AG34" s="848"/>
      <c r="AH34" s="848"/>
      <c r="AI34" s="848"/>
      <c r="AJ34" s="849"/>
      <c r="AK34" s="916">
        <v>1090</v>
      </c>
      <c r="AL34" s="917"/>
      <c r="AM34" s="917"/>
      <c r="AN34" s="917"/>
      <c r="AO34" s="917"/>
      <c r="AP34" s="917">
        <v>9189</v>
      </c>
      <c r="AQ34" s="917"/>
      <c r="AR34" s="917"/>
      <c r="AS34" s="917"/>
      <c r="AT34" s="917"/>
      <c r="AU34" s="917">
        <v>5899</v>
      </c>
      <c r="AV34" s="917"/>
      <c r="AW34" s="917"/>
      <c r="AX34" s="917"/>
      <c r="AY34" s="917"/>
      <c r="AZ34" s="918">
        <v>13.4</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886</v>
      </c>
      <c r="R35" s="845"/>
      <c r="S35" s="845"/>
      <c r="T35" s="845"/>
      <c r="U35" s="845"/>
      <c r="V35" s="845">
        <v>912</v>
      </c>
      <c r="W35" s="845"/>
      <c r="X35" s="845"/>
      <c r="Y35" s="845"/>
      <c r="Z35" s="845"/>
      <c r="AA35" s="845">
        <v>-26</v>
      </c>
      <c r="AB35" s="845"/>
      <c r="AC35" s="845"/>
      <c r="AD35" s="845"/>
      <c r="AE35" s="846"/>
      <c r="AF35" s="847">
        <v>170</v>
      </c>
      <c r="AG35" s="848"/>
      <c r="AH35" s="848"/>
      <c r="AI35" s="848"/>
      <c r="AJ35" s="849"/>
      <c r="AK35" s="916">
        <v>753</v>
      </c>
      <c r="AL35" s="917"/>
      <c r="AM35" s="917"/>
      <c r="AN35" s="917"/>
      <c r="AO35" s="917"/>
      <c r="AP35" s="917">
        <v>6318</v>
      </c>
      <c r="AQ35" s="917"/>
      <c r="AR35" s="917"/>
      <c r="AS35" s="917"/>
      <c r="AT35" s="917"/>
      <c r="AU35" s="917">
        <v>6153</v>
      </c>
      <c r="AV35" s="917"/>
      <c r="AW35" s="917"/>
      <c r="AX35" s="917"/>
      <c r="AY35" s="917"/>
      <c r="AZ35" s="918" t="s">
        <v>606</v>
      </c>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825</v>
      </c>
      <c r="AG63" s="928"/>
      <c r="AH63" s="928"/>
      <c r="AI63" s="928"/>
      <c r="AJ63" s="929"/>
      <c r="AK63" s="930"/>
      <c r="AL63" s="925"/>
      <c r="AM63" s="925"/>
      <c r="AN63" s="925"/>
      <c r="AO63" s="925"/>
      <c r="AP63" s="928">
        <v>19353</v>
      </c>
      <c r="AQ63" s="928"/>
      <c r="AR63" s="928"/>
      <c r="AS63" s="928"/>
      <c r="AT63" s="928"/>
      <c r="AU63" s="928">
        <v>13789</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400</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8482</v>
      </c>
      <c r="R68" s="952"/>
      <c r="S68" s="952"/>
      <c r="T68" s="952"/>
      <c r="U68" s="952"/>
      <c r="V68" s="952">
        <v>8156</v>
      </c>
      <c r="W68" s="952"/>
      <c r="X68" s="952"/>
      <c r="Y68" s="952"/>
      <c r="Z68" s="952"/>
      <c r="AA68" s="952">
        <v>326</v>
      </c>
      <c r="AB68" s="952"/>
      <c r="AC68" s="952"/>
      <c r="AD68" s="952"/>
      <c r="AE68" s="952"/>
      <c r="AF68" s="952">
        <v>326</v>
      </c>
      <c r="AG68" s="952"/>
      <c r="AH68" s="952"/>
      <c r="AI68" s="952"/>
      <c r="AJ68" s="952"/>
      <c r="AK68" s="952">
        <v>511</v>
      </c>
      <c r="AL68" s="952"/>
      <c r="AM68" s="952"/>
      <c r="AN68" s="952"/>
      <c r="AO68" s="952"/>
      <c r="AP68" s="952" t="s">
        <v>606</v>
      </c>
      <c r="AQ68" s="952"/>
      <c r="AR68" s="952"/>
      <c r="AS68" s="952"/>
      <c r="AT68" s="952"/>
      <c r="AU68" s="952" t="s">
        <v>606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99</v>
      </c>
      <c r="R69" s="917"/>
      <c r="S69" s="917"/>
      <c r="T69" s="917"/>
      <c r="U69" s="917"/>
      <c r="V69" s="917">
        <v>81</v>
      </c>
      <c r="W69" s="917"/>
      <c r="X69" s="917"/>
      <c r="Y69" s="917"/>
      <c r="Z69" s="917"/>
      <c r="AA69" s="917">
        <v>17</v>
      </c>
      <c r="AB69" s="917"/>
      <c r="AC69" s="917"/>
      <c r="AD69" s="917"/>
      <c r="AE69" s="917"/>
      <c r="AF69" s="917">
        <v>17</v>
      </c>
      <c r="AG69" s="917"/>
      <c r="AH69" s="917"/>
      <c r="AI69" s="917"/>
      <c r="AJ69" s="917"/>
      <c r="AK69" s="917" t="s">
        <v>606</v>
      </c>
      <c r="AL69" s="917"/>
      <c r="AM69" s="917"/>
      <c r="AN69" s="917"/>
      <c r="AO69" s="917"/>
      <c r="AP69" s="917" t="s">
        <v>606</v>
      </c>
      <c r="AQ69" s="917"/>
      <c r="AR69" s="917"/>
      <c r="AS69" s="917"/>
      <c r="AT69" s="917"/>
      <c r="AU69" s="917" t="s">
        <v>606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136</v>
      </c>
      <c r="R70" s="917"/>
      <c r="S70" s="917"/>
      <c r="T70" s="917"/>
      <c r="U70" s="917"/>
      <c r="V70" s="917">
        <v>121</v>
      </c>
      <c r="W70" s="917"/>
      <c r="X70" s="917"/>
      <c r="Y70" s="917"/>
      <c r="Z70" s="917"/>
      <c r="AA70" s="917">
        <v>16</v>
      </c>
      <c r="AB70" s="917"/>
      <c r="AC70" s="917"/>
      <c r="AD70" s="917"/>
      <c r="AE70" s="917"/>
      <c r="AF70" s="917">
        <v>16</v>
      </c>
      <c r="AG70" s="917"/>
      <c r="AH70" s="917"/>
      <c r="AI70" s="917"/>
      <c r="AJ70" s="917"/>
      <c r="AK70" s="917">
        <v>12</v>
      </c>
      <c r="AL70" s="917"/>
      <c r="AM70" s="917"/>
      <c r="AN70" s="917"/>
      <c r="AO70" s="917"/>
      <c r="AP70" s="917" t="s">
        <v>606</v>
      </c>
      <c r="AQ70" s="917"/>
      <c r="AR70" s="917"/>
      <c r="AS70" s="917"/>
      <c r="AT70" s="917"/>
      <c r="AU70" s="917" t="s">
        <v>606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545</v>
      </c>
      <c r="R71" s="917"/>
      <c r="S71" s="917"/>
      <c r="T71" s="917"/>
      <c r="U71" s="917"/>
      <c r="V71" s="917">
        <v>482</v>
      </c>
      <c r="W71" s="917"/>
      <c r="X71" s="917"/>
      <c r="Y71" s="917"/>
      <c r="Z71" s="917"/>
      <c r="AA71" s="917">
        <v>63</v>
      </c>
      <c r="AB71" s="917"/>
      <c r="AC71" s="917"/>
      <c r="AD71" s="917"/>
      <c r="AE71" s="917"/>
      <c r="AF71" s="917">
        <v>63</v>
      </c>
      <c r="AG71" s="917"/>
      <c r="AH71" s="917"/>
      <c r="AI71" s="917"/>
      <c r="AJ71" s="917"/>
      <c r="AK71" s="917" t="s">
        <v>606</v>
      </c>
      <c r="AL71" s="917"/>
      <c r="AM71" s="917"/>
      <c r="AN71" s="917"/>
      <c r="AO71" s="917"/>
      <c r="AP71" s="917" t="s">
        <v>606</v>
      </c>
      <c r="AQ71" s="917"/>
      <c r="AR71" s="917"/>
      <c r="AS71" s="917"/>
      <c r="AT71" s="917"/>
      <c r="AU71" s="917" t="s">
        <v>606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599</v>
      </c>
      <c r="C72" s="960"/>
      <c r="D72" s="960"/>
      <c r="E72" s="960"/>
      <c r="F72" s="960"/>
      <c r="G72" s="960"/>
      <c r="H72" s="960"/>
      <c r="I72" s="960"/>
      <c r="J72" s="960"/>
      <c r="K72" s="960"/>
      <c r="L72" s="960"/>
      <c r="M72" s="960"/>
      <c r="N72" s="960"/>
      <c r="O72" s="960"/>
      <c r="P72" s="961"/>
      <c r="Q72" s="962">
        <v>153416</v>
      </c>
      <c r="R72" s="917"/>
      <c r="S72" s="917"/>
      <c r="T72" s="917"/>
      <c r="U72" s="917"/>
      <c r="V72" s="917">
        <v>145697</v>
      </c>
      <c r="W72" s="917"/>
      <c r="X72" s="917"/>
      <c r="Y72" s="917"/>
      <c r="Z72" s="917"/>
      <c r="AA72" s="917">
        <v>7719</v>
      </c>
      <c r="AB72" s="917"/>
      <c r="AC72" s="917"/>
      <c r="AD72" s="917"/>
      <c r="AE72" s="917"/>
      <c r="AF72" s="917">
        <v>7719</v>
      </c>
      <c r="AG72" s="917"/>
      <c r="AH72" s="917"/>
      <c r="AI72" s="917"/>
      <c r="AJ72" s="917"/>
      <c r="AK72" s="917">
        <v>1414</v>
      </c>
      <c r="AL72" s="917"/>
      <c r="AM72" s="917"/>
      <c r="AN72" s="917"/>
      <c r="AO72" s="917"/>
      <c r="AP72" s="917" t="s">
        <v>606</v>
      </c>
      <c r="AQ72" s="917"/>
      <c r="AR72" s="917"/>
      <c r="AS72" s="917"/>
      <c r="AT72" s="917"/>
      <c r="AU72" s="917" t="s">
        <v>606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600</v>
      </c>
      <c r="C73" s="960"/>
      <c r="D73" s="960"/>
      <c r="E73" s="960"/>
      <c r="F73" s="960"/>
      <c r="G73" s="960"/>
      <c r="H73" s="960"/>
      <c r="I73" s="960"/>
      <c r="J73" s="960"/>
      <c r="K73" s="960"/>
      <c r="L73" s="960"/>
      <c r="M73" s="960"/>
      <c r="N73" s="960"/>
      <c r="O73" s="960"/>
      <c r="P73" s="961"/>
      <c r="Q73" s="962">
        <v>5198</v>
      </c>
      <c r="R73" s="917"/>
      <c r="S73" s="917"/>
      <c r="T73" s="917"/>
      <c r="U73" s="917"/>
      <c r="V73" s="917">
        <v>5154</v>
      </c>
      <c r="W73" s="917"/>
      <c r="X73" s="917"/>
      <c r="Y73" s="917"/>
      <c r="Z73" s="917"/>
      <c r="AA73" s="917">
        <v>44</v>
      </c>
      <c r="AB73" s="917"/>
      <c r="AC73" s="917"/>
      <c r="AD73" s="917"/>
      <c r="AE73" s="917"/>
      <c r="AF73" s="917">
        <v>44</v>
      </c>
      <c r="AG73" s="917"/>
      <c r="AH73" s="917"/>
      <c r="AI73" s="917"/>
      <c r="AJ73" s="917"/>
      <c r="AK73" s="917">
        <v>103</v>
      </c>
      <c r="AL73" s="917"/>
      <c r="AM73" s="917"/>
      <c r="AN73" s="917"/>
      <c r="AO73" s="917"/>
      <c r="AP73" s="917">
        <v>336</v>
      </c>
      <c r="AQ73" s="917"/>
      <c r="AR73" s="917"/>
      <c r="AS73" s="917"/>
      <c r="AT73" s="917"/>
      <c r="AU73" s="917">
        <v>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601</v>
      </c>
      <c r="C74" s="960"/>
      <c r="D74" s="960"/>
      <c r="E74" s="960"/>
      <c r="F74" s="960"/>
      <c r="G74" s="960"/>
      <c r="H74" s="960"/>
      <c r="I74" s="960"/>
      <c r="J74" s="960"/>
      <c r="K74" s="960"/>
      <c r="L74" s="960"/>
      <c r="M74" s="960"/>
      <c r="N74" s="960"/>
      <c r="O74" s="960"/>
      <c r="P74" s="961"/>
      <c r="Q74" s="962">
        <v>18949</v>
      </c>
      <c r="R74" s="917"/>
      <c r="S74" s="917"/>
      <c r="T74" s="917"/>
      <c r="U74" s="917"/>
      <c r="V74" s="917">
        <v>18667</v>
      </c>
      <c r="W74" s="917"/>
      <c r="X74" s="917"/>
      <c r="Y74" s="917"/>
      <c r="Z74" s="917"/>
      <c r="AA74" s="917">
        <v>282</v>
      </c>
      <c r="AB74" s="917"/>
      <c r="AC74" s="917"/>
      <c r="AD74" s="917"/>
      <c r="AE74" s="917"/>
      <c r="AF74" s="917">
        <v>282</v>
      </c>
      <c r="AG74" s="917"/>
      <c r="AH74" s="917"/>
      <c r="AI74" s="917"/>
      <c r="AJ74" s="917"/>
      <c r="AK74" s="917">
        <v>360</v>
      </c>
      <c r="AL74" s="917"/>
      <c r="AM74" s="917"/>
      <c r="AN74" s="917"/>
      <c r="AO74" s="917"/>
      <c r="AP74" s="917" t="s">
        <v>606</v>
      </c>
      <c r="AQ74" s="917"/>
      <c r="AR74" s="917"/>
      <c r="AS74" s="917"/>
      <c r="AT74" s="917"/>
      <c r="AU74" s="917" t="s">
        <v>606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8467</v>
      </c>
      <c r="AG88" s="928"/>
      <c r="AH88" s="928"/>
      <c r="AI88" s="928"/>
      <c r="AJ88" s="928"/>
      <c r="AK88" s="925"/>
      <c r="AL88" s="925"/>
      <c r="AM88" s="925"/>
      <c r="AN88" s="925"/>
      <c r="AO88" s="925"/>
      <c r="AP88" s="928">
        <v>336</v>
      </c>
      <c r="AQ88" s="928"/>
      <c r="AR88" s="928"/>
      <c r="AS88" s="928"/>
      <c r="AT88" s="928"/>
      <c r="AU88" s="928">
        <v>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217</v>
      </c>
      <c r="CS102" s="936"/>
      <c r="CT102" s="936"/>
      <c r="CU102" s="936"/>
      <c r="CV102" s="979"/>
      <c r="CW102" s="978">
        <v>105</v>
      </c>
      <c r="CX102" s="936"/>
      <c r="CY102" s="936"/>
      <c r="CZ102" s="936"/>
      <c r="DA102" s="979"/>
      <c r="DB102" s="978">
        <v>30</v>
      </c>
      <c r="DC102" s="936"/>
      <c r="DD102" s="936"/>
      <c r="DE102" s="936"/>
      <c r="DF102" s="979"/>
      <c r="DG102" s="978" t="s">
        <v>606</v>
      </c>
      <c r="DH102" s="936"/>
      <c r="DI102" s="936"/>
      <c r="DJ102" s="936"/>
      <c r="DK102" s="979"/>
      <c r="DL102" s="978" t="s">
        <v>606</v>
      </c>
      <c r="DM102" s="936"/>
      <c r="DN102" s="936"/>
      <c r="DO102" s="936"/>
      <c r="DP102" s="979"/>
      <c r="DQ102" s="978" t="s">
        <v>606</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308</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308</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308</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2122159</v>
      </c>
      <c r="AB110" s="988"/>
      <c r="AC110" s="988"/>
      <c r="AD110" s="988"/>
      <c r="AE110" s="989"/>
      <c r="AF110" s="990">
        <v>2144868</v>
      </c>
      <c r="AG110" s="988"/>
      <c r="AH110" s="988"/>
      <c r="AI110" s="988"/>
      <c r="AJ110" s="989"/>
      <c r="AK110" s="990">
        <v>2079154</v>
      </c>
      <c r="AL110" s="988"/>
      <c r="AM110" s="988"/>
      <c r="AN110" s="988"/>
      <c r="AO110" s="989"/>
      <c r="AP110" s="991">
        <v>21.5</v>
      </c>
      <c r="AQ110" s="992"/>
      <c r="AR110" s="992"/>
      <c r="AS110" s="992"/>
      <c r="AT110" s="993"/>
      <c r="AU110" s="994" t="s">
        <v>72</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20609769</v>
      </c>
      <c r="BR110" s="1023"/>
      <c r="BS110" s="1023"/>
      <c r="BT110" s="1023"/>
      <c r="BU110" s="1023"/>
      <c r="BV110" s="1023">
        <v>22008519</v>
      </c>
      <c r="BW110" s="1023"/>
      <c r="BX110" s="1023"/>
      <c r="BY110" s="1023"/>
      <c r="BZ110" s="1023"/>
      <c r="CA110" s="1023">
        <v>23537220</v>
      </c>
      <c r="CB110" s="1023"/>
      <c r="CC110" s="1023"/>
      <c r="CD110" s="1023"/>
      <c r="CE110" s="1023"/>
      <c r="CF110" s="1037">
        <v>243.1</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418</v>
      </c>
      <c r="DM110" s="1023"/>
      <c r="DN110" s="1023"/>
      <c r="DO110" s="1023"/>
      <c r="DP110" s="1023"/>
      <c r="DQ110" s="1023" t="s">
        <v>418</v>
      </c>
      <c r="DR110" s="1023"/>
      <c r="DS110" s="1023"/>
      <c r="DT110" s="1023"/>
      <c r="DU110" s="1023"/>
      <c r="DV110" s="1024" t="s">
        <v>418</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177</v>
      </c>
      <c r="AB111" s="1030"/>
      <c r="AC111" s="1030"/>
      <c r="AD111" s="1030"/>
      <c r="AE111" s="1031"/>
      <c r="AF111" s="1032" t="s">
        <v>444</v>
      </c>
      <c r="AG111" s="1030"/>
      <c r="AH111" s="1030"/>
      <c r="AI111" s="1030"/>
      <c r="AJ111" s="1031"/>
      <c r="AK111" s="1032" t="s">
        <v>418</v>
      </c>
      <c r="AL111" s="1030"/>
      <c r="AM111" s="1030"/>
      <c r="AN111" s="1030"/>
      <c r="AO111" s="1031"/>
      <c r="AP111" s="1033" t="s">
        <v>418</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7546</v>
      </c>
      <c r="BR111" s="1016"/>
      <c r="BS111" s="1016"/>
      <c r="BT111" s="1016"/>
      <c r="BU111" s="1016"/>
      <c r="BV111" s="1016" t="s">
        <v>444</v>
      </c>
      <c r="BW111" s="1016"/>
      <c r="BX111" s="1016"/>
      <c r="BY111" s="1016"/>
      <c r="BZ111" s="1016"/>
      <c r="CA111" s="1016" t="s">
        <v>177</v>
      </c>
      <c r="CB111" s="1016"/>
      <c r="CC111" s="1016"/>
      <c r="CD111" s="1016"/>
      <c r="CE111" s="1016"/>
      <c r="CF111" s="1010" t="s">
        <v>444</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444</v>
      </c>
      <c r="DM111" s="1016"/>
      <c r="DN111" s="1016"/>
      <c r="DO111" s="1016"/>
      <c r="DP111" s="1016"/>
      <c r="DQ111" s="1016" t="s">
        <v>444</v>
      </c>
      <c r="DR111" s="1016"/>
      <c r="DS111" s="1016"/>
      <c r="DT111" s="1016"/>
      <c r="DU111" s="1016"/>
      <c r="DV111" s="1017" t="s">
        <v>444</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177</v>
      </c>
      <c r="AB112" s="1055"/>
      <c r="AC112" s="1055"/>
      <c r="AD112" s="1055"/>
      <c r="AE112" s="1056"/>
      <c r="AF112" s="1057" t="s">
        <v>444</v>
      </c>
      <c r="AG112" s="1055"/>
      <c r="AH112" s="1055"/>
      <c r="AI112" s="1055"/>
      <c r="AJ112" s="1056"/>
      <c r="AK112" s="1057" t="s">
        <v>177</v>
      </c>
      <c r="AL112" s="1055"/>
      <c r="AM112" s="1055"/>
      <c r="AN112" s="1055"/>
      <c r="AO112" s="1056"/>
      <c r="AP112" s="1058" t="s">
        <v>177</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14450786</v>
      </c>
      <c r="BR112" s="1016"/>
      <c r="BS112" s="1016"/>
      <c r="BT112" s="1016"/>
      <c r="BU112" s="1016"/>
      <c r="BV112" s="1016">
        <v>14369812</v>
      </c>
      <c r="BW112" s="1016"/>
      <c r="BX112" s="1016"/>
      <c r="BY112" s="1016"/>
      <c r="BZ112" s="1016"/>
      <c r="CA112" s="1016">
        <v>13790257</v>
      </c>
      <c r="CB112" s="1016"/>
      <c r="CC112" s="1016"/>
      <c r="CD112" s="1016"/>
      <c r="CE112" s="1016"/>
      <c r="CF112" s="1010">
        <v>142.4</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444</v>
      </c>
      <c r="DR112" s="1016"/>
      <c r="DS112" s="1016"/>
      <c r="DT112" s="1016"/>
      <c r="DU112" s="1016"/>
      <c r="DV112" s="1017" t="s">
        <v>177</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1074944</v>
      </c>
      <c r="AB113" s="1030"/>
      <c r="AC113" s="1030"/>
      <c r="AD113" s="1030"/>
      <c r="AE113" s="1031"/>
      <c r="AF113" s="1032">
        <v>1063331</v>
      </c>
      <c r="AG113" s="1030"/>
      <c r="AH113" s="1030"/>
      <c r="AI113" s="1030"/>
      <c r="AJ113" s="1031"/>
      <c r="AK113" s="1032">
        <v>992333</v>
      </c>
      <c r="AL113" s="1030"/>
      <c r="AM113" s="1030"/>
      <c r="AN113" s="1030"/>
      <c r="AO113" s="1031"/>
      <c r="AP113" s="1033">
        <v>10.3</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13550</v>
      </c>
      <c r="BR113" s="1016"/>
      <c r="BS113" s="1016"/>
      <c r="BT113" s="1016"/>
      <c r="BU113" s="1016"/>
      <c r="BV113" s="1016">
        <v>7416</v>
      </c>
      <c r="BW113" s="1016"/>
      <c r="BX113" s="1016"/>
      <c r="BY113" s="1016"/>
      <c r="BZ113" s="1016"/>
      <c r="CA113" s="1016">
        <v>4085</v>
      </c>
      <c r="CB113" s="1016"/>
      <c r="CC113" s="1016"/>
      <c r="CD113" s="1016"/>
      <c r="CE113" s="1016"/>
      <c r="CF113" s="1010">
        <v>0</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444</v>
      </c>
      <c r="DM113" s="1055"/>
      <c r="DN113" s="1055"/>
      <c r="DO113" s="1055"/>
      <c r="DP113" s="1056"/>
      <c r="DQ113" s="1057" t="s">
        <v>444</v>
      </c>
      <c r="DR113" s="1055"/>
      <c r="DS113" s="1055"/>
      <c r="DT113" s="1055"/>
      <c r="DU113" s="1056"/>
      <c r="DV113" s="1058" t="s">
        <v>444</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6709</v>
      </c>
      <c r="AB114" s="1055"/>
      <c r="AC114" s="1055"/>
      <c r="AD114" s="1055"/>
      <c r="AE114" s="1056"/>
      <c r="AF114" s="1057">
        <v>6385</v>
      </c>
      <c r="AG114" s="1055"/>
      <c r="AH114" s="1055"/>
      <c r="AI114" s="1055"/>
      <c r="AJ114" s="1056"/>
      <c r="AK114" s="1057">
        <v>3465</v>
      </c>
      <c r="AL114" s="1055"/>
      <c r="AM114" s="1055"/>
      <c r="AN114" s="1055"/>
      <c r="AO114" s="1056"/>
      <c r="AP114" s="1058">
        <v>0</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2429862</v>
      </c>
      <c r="BR114" s="1016"/>
      <c r="BS114" s="1016"/>
      <c r="BT114" s="1016"/>
      <c r="BU114" s="1016"/>
      <c r="BV114" s="1016">
        <v>2482190</v>
      </c>
      <c r="BW114" s="1016"/>
      <c r="BX114" s="1016"/>
      <c r="BY114" s="1016"/>
      <c r="BZ114" s="1016"/>
      <c r="CA114" s="1016">
        <v>2365596</v>
      </c>
      <c r="CB114" s="1016"/>
      <c r="CC114" s="1016"/>
      <c r="CD114" s="1016"/>
      <c r="CE114" s="1016"/>
      <c r="CF114" s="1010">
        <v>24.4</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177</v>
      </c>
      <c r="DH114" s="1055"/>
      <c r="DI114" s="1055"/>
      <c r="DJ114" s="1055"/>
      <c r="DK114" s="1056"/>
      <c r="DL114" s="1057" t="s">
        <v>444</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16832</v>
      </c>
      <c r="AB115" s="1030"/>
      <c r="AC115" s="1030"/>
      <c r="AD115" s="1030"/>
      <c r="AE115" s="1031"/>
      <c r="AF115" s="1032">
        <v>16422</v>
      </c>
      <c r="AG115" s="1030"/>
      <c r="AH115" s="1030"/>
      <c r="AI115" s="1030"/>
      <c r="AJ115" s="1031"/>
      <c r="AK115" s="1032">
        <v>9829</v>
      </c>
      <c r="AL115" s="1030"/>
      <c r="AM115" s="1030"/>
      <c r="AN115" s="1030"/>
      <c r="AO115" s="1031"/>
      <c r="AP115" s="1033">
        <v>0.1</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444</v>
      </c>
      <c r="BR115" s="1016"/>
      <c r="BS115" s="1016"/>
      <c r="BT115" s="1016"/>
      <c r="BU115" s="1016"/>
      <c r="BV115" s="1016" t="s">
        <v>444</v>
      </c>
      <c r="BW115" s="1016"/>
      <c r="BX115" s="1016"/>
      <c r="BY115" s="1016"/>
      <c r="BZ115" s="1016"/>
      <c r="CA115" s="1016" t="s">
        <v>444</v>
      </c>
      <c r="CB115" s="1016"/>
      <c r="CC115" s="1016"/>
      <c r="CD115" s="1016"/>
      <c r="CE115" s="1016"/>
      <c r="CF115" s="1010" t="s">
        <v>177</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444</v>
      </c>
      <c r="DM115" s="1055"/>
      <c r="DN115" s="1055"/>
      <c r="DO115" s="1055"/>
      <c r="DP115" s="1056"/>
      <c r="DQ115" s="1057" t="s">
        <v>444</v>
      </c>
      <c r="DR115" s="1055"/>
      <c r="DS115" s="1055"/>
      <c r="DT115" s="1055"/>
      <c r="DU115" s="1056"/>
      <c r="DV115" s="1058" t="s">
        <v>444</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49</v>
      </c>
      <c r="AB116" s="1055"/>
      <c r="AC116" s="1055"/>
      <c r="AD116" s="1055"/>
      <c r="AE116" s="1056"/>
      <c r="AF116" s="1057">
        <v>41</v>
      </c>
      <c r="AG116" s="1055"/>
      <c r="AH116" s="1055"/>
      <c r="AI116" s="1055"/>
      <c r="AJ116" s="1056"/>
      <c r="AK116" s="1057">
        <v>695</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177</v>
      </c>
      <c r="CB116" s="1016"/>
      <c r="CC116" s="1016"/>
      <c r="CD116" s="1016"/>
      <c r="CE116" s="1016"/>
      <c r="CF116" s="1010" t="s">
        <v>444</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7546</v>
      </c>
      <c r="DH116" s="1055"/>
      <c r="DI116" s="1055"/>
      <c r="DJ116" s="1055"/>
      <c r="DK116" s="1056"/>
      <c r="DL116" s="1057" t="s">
        <v>444</v>
      </c>
      <c r="DM116" s="1055"/>
      <c r="DN116" s="1055"/>
      <c r="DO116" s="1055"/>
      <c r="DP116" s="1056"/>
      <c r="DQ116" s="1057" t="s">
        <v>177</v>
      </c>
      <c r="DR116" s="1055"/>
      <c r="DS116" s="1055"/>
      <c r="DT116" s="1055"/>
      <c r="DU116" s="1056"/>
      <c r="DV116" s="1058" t="s">
        <v>177</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3220693</v>
      </c>
      <c r="AB117" s="1073"/>
      <c r="AC117" s="1073"/>
      <c r="AD117" s="1073"/>
      <c r="AE117" s="1074"/>
      <c r="AF117" s="1075">
        <v>3231047</v>
      </c>
      <c r="AG117" s="1073"/>
      <c r="AH117" s="1073"/>
      <c r="AI117" s="1073"/>
      <c r="AJ117" s="1074"/>
      <c r="AK117" s="1075">
        <v>3085476</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444</v>
      </c>
      <c r="BW117" s="1016"/>
      <c r="BX117" s="1016"/>
      <c r="BY117" s="1016"/>
      <c r="BZ117" s="1016"/>
      <c r="CA117" s="1016" t="s">
        <v>444</v>
      </c>
      <c r="CB117" s="1016"/>
      <c r="CC117" s="1016"/>
      <c r="CD117" s="1016"/>
      <c r="CE117" s="1016"/>
      <c r="CF117" s="1010" t="s">
        <v>444</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444</v>
      </c>
      <c r="DH117" s="1055"/>
      <c r="DI117" s="1055"/>
      <c r="DJ117" s="1055"/>
      <c r="DK117" s="1056"/>
      <c r="DL117" s="1057" t="s">
        <v>444</v>
      </c>
      <c r="DM117" s="1055"/>
      <c r="DN117" s="1055"/>
      <c r="DO117" s="1055"/>
      <c r="DP117" s="1056"/>
      <c r="DQ117" s="1057" t="s">
        <v>444</v>
      </c>
      <c r="DR117" s="1055"/>
      <c r="DS117" s="1055"/>
      <c r="DT117" s="1055"/>
      <c r="DU117" s="1056"/>
      <c r="DV117" s="1058" t="s">
        <v>466</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308</v>
      </c>
      <c r="AL118" s="981"/>
      <c r="AM118" s="981"/>
      <c r="AN118" s="981"/>
      <c r="AO118" s="982"/>
      <c r="AP118" s="1067" t="s">
        <v>438</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444</v>
      </c>
      <c r="BR118" s="1094"/>
      <c r="BS118" s="1094"/>
      <c r="BT118" s="1094"/>
      <c r="BU118" s="1094"/>
      <c r="BV118" s="1094" t="s">
        <v>444</v>
      </c>
      <c r="BW118" s="1094"/>
      <c r="BX118" s="1094"/>
      <c r="BY118" s="1094"/>
      <c r="BZ118" s="1094"/>
      <c r="CA118" s="1094" t="s">
        <v>444</v>
      </c>
      <c r="CB118" s="1094"/>
      <c r="CC118" s="1094"/>
      <c r="CD118" s="1094"/>
      <c r="CE118" s="1094"/>
      <c r="CF118" s="1010" t="s">
        <v>466</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444</v>
      </c>
      <c r="DH118" s="1055"/>
      <c r="DI118" s="1055"/>
      <c r="DJ118" s="1055"/>
      <c r="DK118" s="1056"/>
      <c r="DL118" s="1057" t="s">
        <v>444</v>
      </c>
      <c r="DM118" s="1055"/>
      <c r="DN118" s="1055"/>
      <c r="DO118" s="1055"/>
      <c r="DP118" s="1056"/>
      <c r="DQ118" s="1057" t="s">
        <v>444</v>
      </c>
      <c r="DR118" s="1055"/>
      <c r="DS118" s="1055"/>
      <c r="DT118" s="1055"/>
      <c r="DU118" s="1056"/>
      <c r="DV118" s="1058" t="s">
        <v>444</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444</v>
      </c>
      <c r="AB119" s="988"/>
      <c r="AC119" s="988"/>
      <c r="AD119" s="988"/>
      <c r="AE119" s="989"/>
      <c r="AF119" s="990" t="s">
        <v>466</v>
      </c>
      <c r="AG119" s="988"/>
      <c r="AH119" s="988"/>
      <c r="AI119" s="988"/>
      <c r="AJ119" s="989"/>
      <c r="AK119" s="990" t="s">
        <v>444</v>
      </c>
      <c r="AL119" s="988"/>
      <c r="AM119" s="988"/>
      <c r="AN119" s="988"/>
      <c r="AO119" s="989"/>
      <c r="AP119" s="991" t="s">
        <v>444</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470</v>
      </c>
      <c r="BP119" s="1102"/>
      <c r="BQ119" s="1093">
        <v>37511513</v>
      </c>
      <c r="BR119" s="1094"/>
      <c r="BS119" s="1094"/>
      <c r="BT119" s="1094"/>
      <c r="BU119" s="1094"/>
      <c r="BV119" s="1094">
        <v>38867937</v>
      </c>
      <c r="BW119" s="1094"/>
      <c r="BX119" s="1094"/>
      <c r="BY119" s="1094"/>
      <c r="BZ119" s="1094"/>
      <c r="CA119" s="1094">
        <v>39697158</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444</v>
      </c>
      <c r="DM119" s="1080"/>
      <c r="DN119" s="1080"/>
      <c r="DO119" s="1080"/>
      <c r="DP119" s="1081"/>
      <c r="DQ119" s="1079" t="s">
        <v>444</v>
      </c>
      <c r="DR119" s="1080"/>
      <c r="DS119" s="1080"/>
      <c r="DT119" s="1080"/>
      <c r="DU119" s="1081"/>
      <c r="DV119" s="1082" t="s">
        <v>444</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444</v>
      </c>
      <c r="AG120" s="1055"/>
      <c r="AH120" s="1055"/>
      <c r="AI120" s="1055"/>
      <c r="AJ120" s="1056"/>
      <c r="AK120" s="1057" t="s">
        <v>444</v>
      </c>
      <c r="AL120" s="1055"/>
      <c r="AM120" s="1055"/>
      <c r="AN120" s="1055"/>
      <c r="AO120" s="1056"/>
      <c r="AP120" s="1058" t="s">
        <v>444</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1804341</v>
      </c>
      <c r="BR120" s="1023"/>
      <c r="BS120" s="1023"/>
      <c r="BT120" s="1023"/>
      <c r="BU120" s="1023"/>
      <c r="BV120" s="1023">
        <v>2074688</v>
      </c>
      <c r="BW120" s="1023"/>
      <c r="BX120" s="1023"/>
      <c r="BY120" s="1023"/>
      <c r="BZ120" s="1023"/>
      <c r="CA120" s="1023">
        <v>2308899</v>
      </c>
      <c r="CB120" s="1023"/>
      <c r="CC120" s="1023"/>
      <c r="CD120" s="1023"/>
      <c r="CE120" s="1023"/>
      <c r="CF120" s="1037">
        <v>23.8</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t="s">
        <v>444</v>
      </c>
      <c r="DH120" s="1023"/>
      <c r="DI120" s="1023"/>
      <c r="DJ120" s="1023"/>
      <c r="DK120" s="1023"/>
      <c r="DL120" s="1023" t="s">
        <v>444</v>
      </c>
      <c r="DM120" s="1023"/>
      <c r="DN120" s="1023"/>
      <c r="DO120" s="1023"/>
      <c r="DP120" s="1023"/>
      <c r="DQ120" s="1023">
        <v>6153422</v>
      </c>
      <c r="DR120" s="1023"/>
      <c r="DS120" s="1023"/>
      <c r="DT120" s="1023"/>
      <c r="DU120" s="1023"/>
      <c r="DV120" s="1024">
        <v>63.6</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444</v>
      </c>
      <c r="AB121" s="1055"/>
      <c r="AC121" s="1055"/>
      <c r="AD121" s="1055"/>
      <c r="AE121" s="1056"/>
      <c r="AF121" s="1057" t="s">
        <v>444</v>
      </c>
      <c r="AG121" s="1055"/>
      <c r="AH121" s="1055"/>
      <c r="AI121" s="1055"/>
      <c r="AJ121" s="1056"/>
      <c r="AK121" s="1057" t="s">
        <v>444</v>
      </c>
      <c r="AL121" s="1055"/>
      <c r="AM121" s="1055"/>
      <c r="AN121" s="1055"/>
      <c r="AO121" s="1056"/>
      <c r="AP121" s="1058" t="s">
        <v>444</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561154</v>
      </c>
      <c r="BR121" s="1016"/>
      <c r="BS121" s="1016"/>
      <c r="BT121" s="1016"/>
      <c r="BU121" s="1016"/>
      <c r="BV121" s="1016">
        <v>517863</v>
      </c>
      <c r="BW121" s="1016"/>
      <c r="BX121" s="1016"/>
      <c r="BY121" s="1016"/>
      <c r="BZ121" s="1016"/>
      <c r="CA121" s="1016">
        <v>469546</v>
      </c>
      <c r="CB121" s="1016"/>
      <c r="CC121" s="1016"/>
      <c r="CD121" s="1016"/>
      <c r="CE121" s="1016"/>
      <c r="CF121" s="1010">
        <v>4.9000000000000004</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6175977</v>
      </c>
      <c r="DH121" s="1016"/>
      <c r="DI121" s="1016"/>
      <c r="DJ121" s="1016"/>
      <c r="DK121" s="1016"/>
      <c r="DL121" s="1016">
        <v>5955585</v>
      </c>
      <c r="DM121" s="1016"/>
      <c r="DN121" s="1016"/>
      <c r="DO121" s="1016"/>
      <c r="DP121" s="1016"/>
      <c r="DQ121" s="1016">
        <v>5899315</v>
      </c>
      <c r="DR121" s="1016"/>
      <c r="DS121" s="1016"/>
      <c r="DT121" s="1016"/>
      <c r="DU121" s="1016"/>
      <c r="DV121" s="1017">
        <v>60.9</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444</v>
      </c>
      <c r="AB122" s="1055"/>
      <c r="AC122" s="1055"/>
      <c r="AD122" s="1055"/>
      <c r="AE122" s="1056"/>
      <c r="AF122" s="1057" t="s">
        <v>444</v>
      </c>
      <c r="AG122" s="1055"/>
      <c r="AH122" s="1055"/>
      <c r="AI122" s="1055"/>
      <c r="AJ122" s="1056"/>
      <c r="AK122" s="1057" t="s">
        <v>444</v>
      </c>
      <c r="AL122" s="1055"/>
      <c r="AM122" s="1055"/>
      <c r="AN122" s="1055"/>
      <c r="AO122" s="1056"/>
      <c r="AP122" s="1058" t="s">
        <v>444</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24076163</v>
      </c>
      <c r="BR122" s="1094"/>
      <c r="BS122" s="1094"/>
      <c r="BT122" s="1094"/>
      <c r="BU122" s="1094"/>
      <c r="BV122" s="1094">
        <v>24883957</v>
      </c>
      <c r="BW122" s="1094"/>
      <c r="BX122" s="1094"/>
      <c r="BY122" s="1094"/>
      <c r="BZ122" s="1094"/>
      <c r="CA122" s="1094">
        <v>25192127</v>
      </c>
      <c r="CB122" s="1094"/>
      <c r="CC122" s="1094"/>
      <c r="CD122" s="1094"/>
      <c r="CE122" s="1094"/>
      <c r="CF122" s="1114">
        <v>260.2</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1714180</v>
      </c>
      <c r="DH122" s="1016"/>
      <c r="DI122" s="1016"/>
      <c r="DJ122" s="1016"/>
      <c r="DK122" s="1016"/>
      <c r="DL122" s="1016">
        <v>1685996</v>
      </c>
      <c r="DM122" s="1016"/>
      <c r="DN122" s="1016"/>
      <c r="DO122" s="1016"/>
      <c r="DP122" s="1016"/>
      <c r="DQ122" s="1016">
        <v>1594246</v>
      </c>
      <c r="DR122" s="1016"/>
      <c r="DS122" s="1016"/>
      <c r="DT122" s="1016"/>
      <c r="DU122" s="1016"/>
      <c r="DV122" s="1017">
        <v>16.5</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7794</v>
      </c>
      <c r="AB123" s="1055"/>
      <c r="AC123" s="1055"/>
      <c r="AD123" s="1055"/>
      <c r="AE123" s="1056"/>
      <c r="AF123" s="1057">
        <v>7546</v>
      </c>
      <c r="AG123" s="1055"/>
      <c r="AH123" s="1055"/>
      <c r="AI123" s="1055"/>
      <c r="AJ123" s="1056"/>
      <c r="AK123" s="1057" t="s">
        <v>392</v>
      </c>
      <c r="AL123" s="1055"/>
      <c r="AM123" s="1055"/>
      <c r="AN123" s="1055"/>
      <c r="AO123" s="1056"/>
      <c r="AP123" s="1058" t="s">
        <v>392</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481</v>
      </c>
      <c r="BP123" s="1102"/>
      <c r="BQ123" s="1161">
        <v>26441658</v>
      </c>
      <c r="BR123" s="1162"/>
      <c r="BS123" s="1162"/>
      <c r="BT123" s="1162"/>
      <c r="BU123" s="1162"/>
      <c r="BV123" s="1162">
        <v>27476508</v>
      </c>
      <c r="BW123" s="1162"/>
      <c r="BX123" s="1162"/>
      <c r="BY123" s="1162"/>
      <c r="BZ123" s="1162"/>
      <c r="CA123" s="1162">
        <v>27970572</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483</v>
      </c>
      <c r="DH123" s="1055"/>
      <c r="DI123" s="1055"/>
      <c r="DJ123" s="1055"/>
      <c r="DK123" s="1056"/>
      <c r="DL123" s="1057">
        <v>135195</v>
      </c>
      <c r="DM123" s="1055"/>
      <c r="DN123" s="1055"/>
      <c r="DO123" s="1055"/>
      <c r="DP123" s="1056"/>
      <c r="DQ123" s="1057">
        <v>113616</v>
      </c>
      <c r="DR123" s="1055"/>
      <c r="DS123" s="1055"/>
      <c r="DT123" s="1055"/>
      <c r="DU123" s="1056"/>
      <c r="DV123" s="1058">
        <v>1.2</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392</v>
      </c>
      <c r="AB124" s="1055"/>
      <c r="AC124" s="1055"/>
      <c r="AD124" s="1055"/>
      <c r="AE124" s="1056"/>
      <c r="AF124" s="1057" t="s">
        <v>392</v>
      </c>
      <c r="AG124" s="1055"/>
      <c r="AH124" s="1055"/>
      <c r="AI124" s="1055"/>
      <c r="AJ124" s="1056"/>
      <c r="AK124" s="1057" t="s">
        <v>392</v>
      </c>
      <c r="AL124" s="1055"/>
      <c r="AM124" s="1055"/>
      <c r="AN124" s="1055"/>
      <c r="AO124" s="1056"/>
      <c r="AP124" s="1058" t="s">
        <v>392</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114.1</v>
      </c>
      <c r="BR124" s="1124"/>
      <c r="BS124" s="1124"/>
      <c r="BT124" s="1124"/>
      <c r="BU124" s="1124"/>
      <c r="BV124" s="1124">
        <v>118.6</v>
      </c>
      <c r="BW124" s="1124"/>
      <c r="BX124" s="1124"/>
      <c r="BY124" s="1124"/>
      <c r="BZ124" s="1124"/>
      <c r="CA124" s="1124">
        <v>121.1</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v>6560629</v>
      </c>
      <c r="DH124" s="1080"/>
      <c r="DI124" s="1080"/>
      <c r="DJ124" s="1080"/>
      <c r="DK124" s="1081"/>
      <c r="DL124" s="1079">
        <v>6593036</v>
      </c>
      <c r="DM124" s="1080"/>
      <c r="DN124" s="1080"/>
      <c r="DO124" s="1080"/>
      <c r="DP124" s="1081"/>
      <c r="DQ124" s="1079">
        <v>29658</v>
      </c>
      <c r="DR124" s="1080"/>
      <c r="DS124" s="1080"/>
      <c r="DT124" s="1080"/>
      <c r="DU124" s="1081"/>
      <c r="DV124" s="1082">
        <v>0.3</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392</v>
      </c>
      <c r="AB125" s="1055"/>
      <c r="AC125" s="1055"/>
      <c r="AD125" s="1055"/>
      <c r="AE125" s="1056"/>
      <c r="AF125" s="1057" t="s">
        <v>392</v>
      </c>
      <c r="AG125" s="1055"/>
      <c r="AH125" s="1055"/>
      <c r="AI125" s="1055"/>
      <c r="AJ125" s="1056"/>
      <c r="AK125" s="1057" t="s">
        <v>392</v>
      </c>
      <c r="AL125" s="1055"/>
      <c r="AM125" s="1055"/>
      <c r="AN125" s="1055"/>
      <c r="AO125" s="1056"/>
      <c r="AP125" s="1058" t="s">
        <v>392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392</v>
      </c>
      <c r="DH125" s="1023"/>
      <c r="DI125" s="1023"/>
      <c r="DJ125" s="1023"/>
      <c r="DK125" s="1023"/>
      <c r="DL125" s="1023" t="s">
        <v>392</v>
      </c>
      <c r="DM125" s="1023"/>
      <c r="DN125" s="1023"/>
      <c r="DO125" s="1023"/>
      <c r="DP125" s="1023"/>
      <c r="DQ125" s="1023" t="s">
        <v>483</v>
      </c>
      <c r="DR125" s="1023"/>
      <c r="DS125" s="1023"/>
      <c r="DT125" s="1023"/>
      <c r="DU125" s="1023"/>
      <c r="DV125" s="1024" t="s">
        <v>483</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483</v>
      </c>
      <c r="AB126" s="1055"/>
      <c r="AC126" s="1055"/>
      <c r="AD126" s="1055"/>
      <c r="AE126" s="1056"/>
      <c r="AF126" s="1057" t="s">
        <v>483</v>
      </c>
      <c r="AG126" s="1055"/>
      <c r="AH126" s="1055"/>
      <c r="AI126" s="1055"/>
      <c r="AJ126" s="1056"/>
      <c r="AK126" s="1057" t="s">
        <v>392</v>
      </c>
      <c r="AL126" s="1055"/>
      <c r="AM126" s="1055"/>
      <c r="AN126" s="1055"/>
      <c r="AO126" s="1056"/>
      <c r="AP126" s="1058" t="s">
        <v>392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392</v>
      </c>
      <c r="DH126" s="1016"/>
      <c r="DI126" s="1016"/>
      <c r="DJ126" s="1016"/>
      <c r="DK126" s="1016"/>
      <c r="DL126" s="1016" t="s">
        <v>392</v>
      </c>
      <c r="DM126" s="1016"/>
      <c r="DN126" s="1016"/>
      <c r="DO126" s="1016"/>
      <c r="DP126" s="1016"/>
      <c r="DQ126" s="1016" t="s">
        <v>392</v>
      </c>
      <c r="DR126" s="1016"/>
      <c r="DS126" s="1016"/>
      <c r="DT126" s="1016"/>
      <c r="DU126" s="1016"/>
      <c r="DV126" s="1017" t="s">
        <v>392</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9038</v>
      </c>
      <c r="AB127" s="1055"/>
      <c r="AC127" s="1055"/>
      <c r="AD127" s="1055"/>
      <c r="AE127" s="1056"/>
      <c r="AF127" s="1057">
        <v>8876</v>
      </c>
      <c r="AG127" s="1055"/>
      <c r="AH127" s="1055"/>
      <c r="AI127" s="1055"/>
      <c r="AJ127" s="1056"/>
      <c r="AK127" s="1057">
        <v>9829</v>
      </c>
      <c r="AL127" s="1055"/>
      <c r="AM127" s="1055"/>
      <c r="AN127" s="1055"/>
      <c r="AO127" s="1056"/>
      <c r="AP127" s="1058">
        <v>0.1</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392</v>
      </c>
      <c r="DH127" s="1016"/>
      <c r="DI127" s="1016"/>
      <c r="DJ127" s="1016"/>
      <c r="DK127" s="1016"/>
      <c r="DL127" s="1016" t="s">
        <v>392</v>
      </c>
      <c r="DM127" s="1016"/>
      <c r="DN127" s="1016"/>
      <c r="DO127" s="1016"/>
      <c r="DP127" s="1016"/>
      <c r="DQ127" s="1016" t="s">
        <v>392</v>
      </c>
      <c r="DR127" s="1016"/>
      <c r="DS127" s="1016"/>
      <c r="DT127" s="1016"/>
      <c r="DU127" s="1016"/>
      <c r="DV127" s="1017" t="s">
        <v>392</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68350</v>
      </c>
      <c r="AB128" s="1144"/>
      <c r="AC128" s="1144"/>
      <c r="AD128" s="1144"/>
      <c r="AE128" s="1145"/>
      <c r="AF128" s="1146">
        <v>74865</v>
      </c>
      <c r="AG128" s="1144"/>
      <c r="AH128" s="1144"/>
      <c r="AI128" s="1144"/>
      <c r="AJ128" s="1145"/>
      <c r="AK128" s="1146">
        <v>74969</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392</v>
      </c>
      <c r="BG128" s="1151"/>
      <c r="BH128" s="1151"/>
      <c r="BI128" s="1151"/>
      <c r="BJ128" s="1151"/>
      <c r="BK128" s="1151"/>
      <c r="BL128" s="1152"/>
      <c r="BM128" s="1150">
        <v>13.08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392</v>
      </c>
      <c r="DH128" s="1136"/>
      <c r="DI128" s="1136"/>
      <c r="DJ128" s="1136"/>
      <c r="DK128" s="1136"/>
      <c r="DL128" s="1136" t="s">
        <v>392</v>
      </c>
      <c r="DM128" s="1136"/>
      <c r="DN128" s="1136"/>
      <c r="DO128" s="1136"/>
      <c r="DP128" s="1136"/>
      <c r="DQ128" s="1136" t="s">
        <v>483</v>
      </c>
      <c r="DR128" s="1136"/>
      <c r="DS128" s="1136"/>
      <c r="DT128" s="1136"/>
      <c r="DU128" s="1136"/>
      <c r="DV128" s="1137" t="s">
        <v>392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11874162</v>
      </c>
      <c r="AB129" s="1055"/>
      <c r="AC129" s="1055"/>
      <c r="AD129" s="1055"/>
      <c r="AE129" s="1056"/>
      <c r="AF129" s="1057">
        <v>11745623</v>
      </c>
      <c r="AG129" s="1055"/>
      <c r="AH129" s="1055"/>
      <c r="AI129" s="1055"/>
      <c r="AJ129" s="1056"/>
      <c r="AK129" s="1057">
        <v>11802748</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483</v>
      </c>
      <c r="BG129" s="1165"/>
      <c r="BH129" s="1165"/>
      <c r="BI129" s="1165"/>
      <c r="BJ129" s="1165"/>
      <c r="BK129" s="1165"/>
      <c r="BL129" s="1166"/>
      <c r="BM129" s="1164">
        <v>18.079999999999998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2173872</v>
      </c>
      <c r="AB130" s="1055"/>
      <c r="AC130" s="1055"/>
      <c r="AD130" s="1055"/>
      <c r="AE130" s="1056"/>
      <c r="AF130" s="1057">
        <v>2140756</v>
      </c>
      <c r="AG130" s="1055"/>
      <c r="AH130" s="1055"/>
      <c r="AI130" s="1055"/>
      <c r="AJ130" s="1056"/>
      <c r="AK130" s="1057">
        <v>2121641</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9.9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9700290</v>
      </c>
      <c r="AB131" s="1080"/>
      <c r="AC131" s="1080"/>
      <c r="AD131" s="1080"/>
      <c r="AE131" s="1081"/>
      <c r="AF131" s="1079">
        <v>9604867</v>
      </c>
      <c r="AG131" s="1080"/>
      <c r="AH131" s="1080"/>
      <c r="AI131" s="1080"/>
      <c r="AJ131" s="1081"/>
      <c r="AK131" s="1079">
        <v>9681107</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121.1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10.087028330000001</v>
      </c>
      <c r="AB132" s="1196"/>
      <c r="AC132" s="1196"/>
      <c r="AD132" s="1196"/>
      <c r="AE132" s="1197"/>
      <c r="AF132" s="1198">
        <v>10.57199439</v>
      </c>
      <c r="AG132" s="1196"/>
      <c r="AH132" s="1196"/>
      <c r="AI132" s="1196"/>
      <c r="AJ132" s="1197"/>
      <c r="AK132" s="1198">
        <v>9.1814500139999993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9.3000000000000007</v>
      </c>
      <c r="AB133" s="1179"/>
      <c r="AC133" s="1179"/>
      <c r="AD133" s="1179"/>
      <c r="AE133" s="1180"/>
      <c r="AF133" s="1178">
        <v>9.9</v>
      </c>
      <c r="AG133" s="1179"/>
      <c r="AH133" s="1179"/>
      <c r="AI133" s="1179"/>
      <c r="AJ133" s="1180"/>
      <c r="AK133" s="1178">
        <v>9.9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mQm+oqrHBqQH8VkSMFBpPzhKmi/mPpXEE+9F55X5brZ44jGaAoju8+0UFhTGOrfUJ6SAv6ZoAerYpLXFBWqjA==" saltValue="hcchex0sRhcQbD8vTO+j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0rAcaOu0GJ3l7lGi+JZZ4zvlXy5PBHRL3yeMWYV0D52DHKOQn/93FBYHQ1Oc45bOhlIGtSPByXTdTvwi46Syg==" saltValue="I4c7bXvWq0p1LFOWTTfR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55"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CGmXXV7THSo/EmSMC7e8xHF0F4ClpyojmY5pllW94ceRC+y1ViX9+LVBJ6xrWUB1Z3UX3zhIiomRqo1wsubQ==" saltValue="auXubh4RSeAP1CFWrQEy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3433018</v>
      </c>
      <c r="AP9" s="314">
        <v>135639</v>
      </c>
      <c r="AQ9" s="315">
        <v>100177</v>
      </c>
      <c r="AR9" s="316">
        <v>35.4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532377</v>
      </c>
      <c r="AP10" s="317">
        <v>21034</v>
      </c>
      <c r="AQ10" s="318">
        <v>9943</v>
      </c>
      <c r="AR10" s="319">
        <v>111.5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33382</v>
      </c>
      <c r="AP11" s="317">
        <v>1319</v>
      </c>
      <c r="AQ11" s="318">
        <v>1487</v>
      </c>
      <c r="AR11" s="319">
        <v>-11.3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v>23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90623</v>
      </c>
      <c r="AP13" s="317">
        <v>3581</v>
      </c>
      <c r="AQ13" s="318">
        <v>4025</v>
      </c>
      <c r="AR13" s="319">
        <v>-11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46395</v>
      </c>
      <c r="AP14" s="317">
        <v>1833</v>
      </c>
      <c r="AQ14" s="318">
        <v>2366</v>
      </c>
      <c r="AR14" s="319">
        <v>-22.5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-349977</v>
      </c>
      <c r="AP15" s="317">
        <v>-13828</v>
      </c>
      <c r="AQ15" s="318">
        <v>-7732</v>
      </c>
      <c r="AR15" s="319">
        <v>78.8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3785818</v>
      </c>
      <c r="AP16" s="317">
        <v>149578</v>
      </c>
      <c r="AQ16" s="318">
        <v>110288</v>
      </c>
      <c r="AR16" s="319">
        <v>35.6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13.63</v>
      </c>
      <c r="AP21" s="331">
        <v>10.26</v>
      </c>
      <c r="AQ21" s="332">
        <v>3.37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97.1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2079154</v>
      </c>
      <c r="AP32" s="345">
        <v>82148</v>
      </c>
      <c r="AQ32" s="346">
        <v>68741</v>
      </c>
      <c r="AR32" s="347">
        <v>19.5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992333</v>
      </c>
      <c r="AP35" s="345">
        <v>39207</v>
      </c>
      <c r="AQ35" s="346">
        <v>17075</v>
      </c>
      <c r="AR35" s="347">
        <v>129.6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3465</v>
      </c>
      <c r="AP36" s="345">
        <v>137</v>
      </c>
      <c r="AQ36" s="346">
        <v>2445</v>
      </c>
      <c r="AR36" s="347">
        <v>-94.4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v>9829</v>
      </c>
      <c r="AP37" s="345">
        <v>388</v>
      </c>
      <c r="AQ37" s="346">
        <v>621</v>
      </c>
      <c r="AR37" s="347">
        <v>-37.5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695</v>
      </c>
      <c r="AP38" s="348">
        <v>27</v>
      </c>
      <c r="AQ38" s="349">
        <v>4</v>
      </c>
      <c r="AR38" s="337">
        <v>575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-74969</v>
      </c>
      <c r="AP39" s="345">
        <v>-2962</v>
      </c>
      <c r="AQ39" s="346">
        <v>-4161</v>
      </c>
      <c r="AR39" s="347">
        <v>-28.8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-2121641</v>
      </c>
      <c r="AP40" s="345">
        <v>-83826</v>
      </c>
      <c r="AQ40" s="346">
        <v>-59663</v>
      </c>
      <c r="AR40" s="347">
        <v>40.5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888866</v>
      </c>
      <c r="AP41" s="345">
        <v>35119</v>
      </c>
      <c r="AQ41" s="346">
        <v>25063</v>
      </c>
      <c r="AR41" s="347">
        <v>40.1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2171046</v>
      </c>
      <c r="AN51" s="367">
        <v>78853</v>
      </c>
      <c r="AO51" s="368">
        <v>49.4</v>
      </c>
      <c r="AP51" s="369">
        <v>83280</v>
      </c>
      <c r="AQ51" s="370">
        <v>-2.5</v>
      </c>
      <c r="AR51" s="371">
        <v>51.9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1100823</v>
      </c>
      <c r="AN52" s="375">
        <v>39982</v>
      </c>
      <c r="AO52" s="376">
        <v>50.2</v>
      </c>
      <c r="AP52" s="377">
        <v>43123</v>
      </c>
      <c r="AQ52" s="378">
        <v>-2.8</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2187660</v>
      </c>
      <c r="AN53" s="367">
        <v>81051</v>
      </c>
      <c r="AO53" s="368">
        <v>2.8</v>
      </c>
      <c r="AP53" s="369">
        <v>88968</v>
      </c>
      <c r="AQ53" s="370">
        <v>6.8</v>
      </c>
      <c r="AR53" s="371">
        <v>-4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1029118</v>
      </c>
      <c r="AN54" s="375">
        <v>38128</v>
      </c>
      <c r="AO54" s="376">
        <v>-4.5999999999999996</v>
      </c>
      <c r="AP54" s="377">
        <v>45482</v>
      </c>
      <c r="AQ54" s="378">
        <v>5.5</v>
      </c>
      <c r="AR54" s="379">
        <v>-10.1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2609269</v>
      </c>
      <c r="AN55" s="367">
        <v>98739</v>
      </c>
      <c r="AO55" s="368">
        <v>21.8</v>
      </c>
      <c r="AP55" s="369">
        <v>85173</v>
      </c>
      <c r="AQ55" s="370">
        <v>-4.3</v>
      </c>
      <c r="AR55" s="371">
        <v>26.1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1310868</v>
      </c>
      <c r="AN56" s="375">
        <v>49605</v>
      </c>
      <c r="AO56" s="376">
        <v>30.1</v>
      </c>
      <c r="AP56" s="377">
        <v>43913</v>
      </c>
      <c r="AQ56" s="378">
        <v>-3.4</v>
      </c>
      <c r="AR56" s="379">
        <v>33.5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3706433</v>
      </c>
      <c r="AN57" s="367">
        <v>143327</v>
      </c>
      <c r="AO57" s="368">
        <v>45.2</v>
      </c>
      <c r="AP57" s="369">
        <v>94081</v>
      </c>
      <c r="AQ57" s="370">
        <v>10.5</v>
      </c>
      <c r="AR57" s="371">
        <v>34.700000000000003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2830604</v>
      </c>
      <c r="AN58" s="375">
        <v>109459</v>
      </c>
      <c r="AO58" s="376">
        <v>120.7</v>
      </c>
      <c r="AP58" s="377">
        <v>48949</v>
      </c>
      <c r="AQ58" s="378">
        <v>11.5</v>
      </c>
      <c r="AR58" s="379">
        <v>109.2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3425365</v>
      </c>
      <c r="AN59" s="367">
        <v>135336</v>
      </c>
      <c r="AO59" s="368">
        <v>-5.6</v>
      </c>
      <c r="AP59" s="369">
        <v>92632</v>
      </c>
      <c r="AQ59" s="370">
        <v>-1.5</v>
      </c>
      <c r="AR59" s="371">
        <v>-4.0999999999999996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2550721</v>
      </c>
      <c r="AN60" s="375">
        <v>100779</v>
      </c>
      <c r="AO60" s="376">
        <v>-7.9</v>
      </c>
      <c r="AP60" s="377">
        <v>47978</v>
      </c>
      <c r="AQ60" s="378">
        <v>-2</v>
      </c>
      <c r="AR60" s="379">
        <v>-5.9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2819955</v>
      </c>
      <c r="AN61" s="382">
        <v>107461</v>
      </c>
      <c r="AO61" s="383">
        <v>22.7</v>
      </c>
      <c r="AP61" s="384">
        <v>88827</v>
      </c>
      <c r="AQ61" s="385">
        <v>1.8</v>
      </c>
      <c r="AR61" s="371">
        <v>20.9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1764427</v>
      </c>
      <c r="AN62" s="375">
        <v>67591</v>
      </c>
      <c r="AO62" s="376">
        <v>37.700000000000003</v>
      </c>
      <c r="AP62" s="377">
        <v>45889</v>
      </c>
      <c r="AQ62" s="378">
        <v>1.8</v>
      </c>
      <c r="AR62" s="379">
        <v>35.9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Tn1QRyENv0fZoB9AEFCFeldEikp3GLJC9raAGM0r6SbgXNfS3IApA26in5lQfh13OjT7zMF6avEwen9b1Ksrg==" saltValue="v4kfQBdJ4l7ISYHTA1N5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Uj+xCz4GRMxPBUH61IMKTQekpqJRMDtmga5QZgJXf/uV/70PtiF/VXB/+1r/yWdabzb15chVb/Ye6qF8Wjhh7Q==" saltValue="T7hgjdHXth/dN/vnfOdA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lLvlra6bfEMmrz+ecnu9f6pTK+HcvO9i5Y0koMK33PaVjVIfZc7fspBLBML6UruNwzjpZP4bQKagHKwpAWvr3g==" saltValue="8PO1nyj9Fb3jW5iJW9F3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22.16</v>
      </c>
      <c r="G47" s="12">
        <v>14.82</v>
      </c>
      <c r="H47" s="12">
        <v>9.9499999999999993</v>
      </c>
      <c r="I47" s="12">
        <v>8.85</v>
      </c>
      <c r="J47" s="13">
        <v>8.7799999999999994</v>
      </c>
    </row>
    <row r="48" spans="2:10" ht="57.75" customHeight="1" x14ac:dyDescent="0.15">
      <c r="B48" s="14"/>
      <c r="C48" s="1240" t="s">
        <v>4</v>
      </c>
      <c r="D48" s="1240"/>
      <c r="E48" s="1241"/>
      <c r="F48" s="15">
        <v>2.1800000000000002</v>
      </c>
      <c r="G48" s="16">
        <v>6.49</v>
      </c>
      <c r="H48" s="16">
        <v>4.8499999999999996</v>
      </c>
      <c r="I48" s="16">
        <v>3.86</v>
      </c>
      <c r="J48" s="17">
        <v>3.46</v>
      </c>
    </row>
    <row r="49" spans="2:10" ht="57.75" customHeight="1" thickBot="1" x14ac:dyDescent="0.2">
      <c r="B49" s="18"/>
      <c r="C49" s="1242" t="s">
        <v>5</v>
      </c>
      <c r="D49" s="1242"/>
      <c r="E49" s="1243"/>
      <c r="F49" s="19" t="s">
        <v>567</v>
      </c>
      <c r="G49" s="20" t="s">
        <v>568</v>
      </c>
      <c r="H49" s="20" t="s">
        <v>569</v>
      </c>
      <c r="I49" s="20" t="s">
        <v>570</v>
      </c>
      <c r="J49" s="21" t="s">
        <v>571</v>
      </c>
    </row>
    <row r="50" spans="2:10" ht="13.5" customHeight="1" x14ac:dyDescent="0.15"/>
  </sheetData>
  <sheetProtection algorithmName="SHA-512" hashValue="seRYSYCoVjCWczW+FPFBavUtozhrwe+jViCllokzLBGzugPnatxswY7n70wwUudoSA7F0N+qiwyGa0dvET8ujw==" saltValue="2vPyXoynKNy1fUnPQxwm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2022-09-29T23:58:18Z</cp:lastPrinted>
  <dcterms:created xsi:type="dcterms:W3CDTF">2022-02-02T03:41:02Z</dcterms:created>
  <dcterms:modified xsi:type="dcterms:W3CDTF">2022-10-05T08:00:17Z</dcterms:modified>
  <cp:category/>
</cp:coreProperties>
</file>